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24226"/>
  <mc:AlternateContent xmlns:mc="http://schemas.openxmlformats.org/markup-compatibility/2006">
    <mc:Choice Requires="x15">
      <x15ac:absPath xmlns:x15ac="http://schemas.microsoft.com/office/spreadsheetml/2010/11/ac" url="/Users/tcl/tmp/"/>
    </mc:Choice>
  </mc:AlternateContent>
  <xr:revisionPtr revIDLastSave="0" documentId="13_ncr:1_{5DCB1685-E151-0D4D-BCD6-A5F06A86982D}" xr6:coauthVersionLast="47" xr6:coauthVersionMax="47" xr10:uidLastSave="{00000000-0000-0000-0000-000000000000}"/>
  <bookViews>
    <workbookView xWindow="-1920" yWindow="-30780" windowWidth="35600" windowHeight="23740" xr2:uid="{00000000-000D-0000-FFFF-FFFF00000000}"/>
  </bookViews>
  <sheets>
    <sheet name="MainData" sheetId="1" r:id="rId1"/>
  </sheets>
  <definedNames>
    <definedName name="_xlnm._FilterDatabase" localSheetId="0" hidden="1">MainData!$A$24:$EE$111</definedName>
    <definedName name="Advant2Likert">#REF!</definedName>
    <definedName name="AdvantLikert">#REF!</definedName>
    <definedName name="BarrierLike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D111" i="1" l="1"/>
  <c r="EC111" i="1"/>
  <c r="EB111" i="1"/>
  <c r="EA111" i="1"/>
  <c r="DZ111" i="1"/>
  <c r="DY111" i="1"/>
  <c r="DX111" i="1"/>
  <c r="DW111" i="1"/>
  <c r="DV111" i="1"/>
  <c r="DU111" i="1"/>
  <c r="DT111" i="1"/>
  <c r="ED110" i="1"/>
  <c r="EC110" i="1"/>
  <c r="EB110" i="1"/>
  <c r="EA110" i="1"/>
  <c r="DZ110" i="1"/>
  <c r="DY110" i="1"/>
  <c r="DX110" i="1"/>
  <c r="DW110" i="1"/>
  <c r="DV110" i="1"/>
  <c r="DU110" i="1"/>
  <c r="DT110" i="1"/>
  <c r="ED109" i="1"/>
  <c r="EC109" i="1"/>
  <c r="EB109" i="1"/>
  <c r="EA109" i="1"/>
  <c r="DZ109" i="1"/>
  <c r="DY109" i="1"/>
  <c r="DX109" i="1"/>
  <c r="DW109" i="1"/>
  <c r="DV109" i="1"/>
  <c r="DU109" i="1"/>
  <c r="DT109" i="1"/>
  <c r="ED108" i="1"/>
  <c r="EC108" i="1"/>
  <c r="EB108" i="1"/>
  <c r="EA108" i="1"/>
  <c r="DZ108" i="1"/>
  <c r="DY108" i="1"/>
  <c r="DX108" i="1"/>
  <c r="DW108" i="1"/>
  <c r="DV108" i="1"/>
  <c r="DU108" i="1"/>
  <c r="DT108" i="1"/>
  <c r="ED107" i="1"/>
  <c r="EC107" i="1"/>
  <c r="EB107" i="1"/>
  <c r="EA107" i="1"/>
  <c r="DZ107" i="1"/>
  <c r="DY107" i="1"/>
  <c r="DX107" i="1"/>
  <c r="DW107" i="1"/>
  <c r="DV107" i="1"/>
  <c r="DU107" i="1"/>
  <c r="DT107" i="1"/>
  <c r="ED106" i="1"/>
  <c r="EC106" i="1"/>
  <c r="EB106" i="1"/>
  <c r="EA106" i="1"/>
  <c r="DZ106" i="1"/>
  <c r="DY106" i="1"/>
  <c r="DX106" i="1"/>
  <c r="DW106" i="1"/>
  <c r="DV106" i="1"/>
  <c r="DU106" i="1"/>
  <c r="DT106" i="1"/>
  <c r="ED105" i="1"/>
  <c r="EC105" i="1"/>
  <c r="EB105" i="1"/>
  <c r="EA105" i="1"/>
  <c r="DZ105" i="1"/>
  <c r="DY105" i="1"/>
  <c r="DX105" i="1"/>
  <c r="DW105" i="1"/>
  <c r="DV105" i="1"/>
  <c r="DU105" i="1"/>
  <c r="DT105" i="1"/>
  <c r="ED104" i="1"/>
  <c r="EC104" i="1"/>
  <c r="EB104" i="1"/>
  <c r="EA104" i="1"/>
  <c r="DZ104" i="1"/>
  <c r="DY104" i="1"/>
  <c r="DX104" i="1"/>
  <c r="DW104" i="1"/>
  <c r="DV104" i="1"/>
  <c r="DU104" i="1"/>
  <c r="DT104" i="1"/>
  <c r="ED103" i="1"/>
  <c r="EC103" i="1"/>
  <c r="EB103" i="1"/>
  <c r="EA103" i="1"/>
  <c r="DZ103" i="1"/>
  <c r="DY103" i="1"/>
  <c r="DX103" i="1"/>
  <c r="DW103" i="1"/>
  <c r="DV103" i="1"/>
  <c r="DU103" i="1"/>
  <c r="DT103" i="1"/>
  <c r="ED102" i="1"/>
  <c r="EC102" i="1"/>
  <c r="EB102" i="1"/>
  <c r="EA102" i="1"/>
  <c r="DZ102" i="1"/>
  <c r="DY102" i="1"/>
  <c r="DX102" i="1"/>
  <c r="DW102" i="1"/>
  <c r="DV102" i="1"/>
  <c r="DU102" i="1"/>
  <c r="DT102" i="1"/>
  <c r="ED101" i="1"/>
  <c r="EC101" i="1"/>
  <c r="EB101" i="1"/>
  <c r="EA101" i="1"/>
  <c r="DZ101" i="1"/>
  <c r="DY101" i="1"/>
  <c r="DX101" i="1"/>
  <c r="DW101" i="1"/>
  <c r="DV101" i="1"/>
  <c r="DU101" i="1"/>
  <c r="DT101" i="1"/>
  <c r="ED100" i="1"/>
  <c r="EC100" i="1"/>
  <c r="EB100" i="1"/>
  <c r="EA100" i="1"/>
  <c r="DZ100" i="1"/>
  <c r="DY100" i="1"/>
  <c r="DX100" i="1"/>
  <c r="DW100" i="1"/>
  <c r="DV100" i="1"/>
  <c r="DU100" i="1"/>
  <c r="DT100" i="1"/>
  <c r="ED99" i="1"/>
  <c r="EC99" i="1"/>
  <c r="EB99" i="1"/>
  <c r="EA99" i="1"/>
  <c r="DZ99" i="1"/>
  <c r="DY99" i="1"/>
  <c r="DX99" i="1"/>
  <c r="DW99" i="1"/>
  <c r="DV99" i="1"/>
  <c r="DU99" i="1"/>
  <c r="DT99" i="1"/>
  <c r="ED98" i="1"/>
  <c r="EC98" i="1"/>
  <c r="EB98" i="1"/>
  <c r="EA98" i="1"/>
  <c r="DZ98" i="1"/>
  <c r="DY98" i="1"/>
  <c r="DX98" i="1"/>
  <c r="DW98" i="1"/>
  <c r="DV98" i="1"/>
  <c r="DU98" i="1"/>
  <c r="DT98" i="1"/>
  <c r="ED97" i="1"/>
  <c r="EC97" i="1"/>
  <c r="EB97" i="1"/>
  <c r="EA97" i="1"/>
  <c r="DZ97" i="1"/>
  <c r="DY97" i="1"/>
  <c r="DX97" i="1"/>
  <c r="DW97" i="1"/>
  <c r="DV97" i="1"/>
  <c r="DU97" i="1"/>
  <c r="DT97" i="1"/>
  <c r="ED96" i="1"/>
  <c r="EC96" i="1"/>
  <c r="EB96" i="1"/>
  <c r="EA96" i="1"/>
  <c r="DZ96" i="1"/>
  <c r="DY96" i="1"/>
  <c r="DX96" i="1"/>
  <c r="DW96" i="1"/>
  <c r="DV96" i="1"/>
  <c r="DU96" i="1"/>
  <c r="DT96" i="1"/>
  <c r="ED95" i="1"/>
  <c r="EC95" i="1"/>
  <c r="EB95" i="1"/>
  <c r="EA95" i="1"/>
  <c r="DZ95" i="1"/>
  <c r="DY95" i="1"/>
  <c r="DX95" i="1"/>
  <c r="DW95" i="1"/>
  <c r="DV95" i="1"/>
  <c r="DU95" i="1"/>
  <c r="DT95" i="1"/>
  <c r="ED94" i="1"/>
  <c r="EC94" i="1"/>
  <c r="EB94" i="1"/>
  <c r="EA94" i="1"/>
  <c r="DZ94" i="1"/>
  <c r="DY94" i="1"/>
  <c r="DX94" i="1"/>
  <c r="DW94" i="1"/>
  <c r="DV94" i="1"/>
  <c r="DU94" i="1"/>
  <c r="DT94" i="1"/>
  <c r="ED93" i="1"/>
  <c r="EC93" i="1"/>
  <c r="EB93" i="1"/>
  <c r="EA93" i="1"/>
  <c r="DZ93" i="1"/>
  <c r="DY93" i="1"/>
  <c r="DX93" i="1"/>
  <c r="DW93" i="1"/>
  <c r="DV93" i="1"/>
  <c r="DU93" i="1"/>
  <c r="DT93" i="1"/>
  <c r="ED92" i="1"/>
  <c r="EC92" i="1"/>
  <c r="EB92" i="1"/>
  <c r="EA92" i="1"/>
  <c r="DZ92" i="1"/>
  <c r="DY92" i="1"/>
  <c r="DX92" i="1"/>
  <c r="DW92" i="1"/>
  <c r="DV92" i="1"/>
  <c r="DU92" i="1"/>
  <c r="DT92" i="1"/>
  <c r="ED91" i="1"/>
  <c r="EC91" i="1"/>
  <c r="EB91" i="1"/>
  <c r="EA91" i="1"/>
  <c r="DZ91" i="1"/>
  <c r="DY91" i="1"/>
  <c r="DX91" i="1"/>
  <c r="DW91" i="1"/>
  <c r="DV91" i="1"/>
  <c r="DU91" i="1"/>
  <c r="DT91" i="1"/>
  <c r="ED90" i="1"/>
  <c r="EC90" i="1"/>
  <c r="EB90" i="1"/>
  <c r="EA90" i="1"/>
  <c r="DZ90" i="1"/>
  <c r="DY90" i="1"/>
  <c r="DX90" i="1"/>
  <c r="DW90" i="1"/>
  <c r="DV90" i="1"/>
  <c r="DU90" i="1"/>
  <c r="DT90" i="1"/>
  <c r="ED89" i="1"/>
  <c r="EC89" i="1"/>
  <c r="EB89" i="1"/>
  <c r="EA89" i="1"/>
  <c r="DZ89" i="1"/>
  <c r="DY89" i="1"/>
  <c r="DX89" i="1"/>
  <c r="DW89" i="1"/>
  <c r="DV89" i="1"/>
  <c r="DU89" i="1"/>
  <c r="DT89" i="1"/>
  <c r="ED88" i="1"/>
  <c r="EC88" i="1"/>
  <c r="EB88" i="1"/>
  <c r="EA88" i="1"/>
  <c r="DZ88" i="1"/>
  <c r="DY88" i="1"/>
  <c r="DX88" i="1"/>
  <c r="DW88" i="1"/>
  <c r="DV88" i="1"/>
  <c r="DU88" i="1"/>
  <c r="DT88" i="1"/>
  <c r="ED87" i="1"/>
  <c r="EC87" i="1"/>
  <c r="EB87" i="1"/>
  <c r="EA87" i="1"/>
  <c r="DZ87" i="1"/>
  <c r="DY87" i="1"/>
  <c r="DX87" i="1"/>
  <c r="DW87" i="1"/>
  <c r="DV87" i="1"/>
  <c r="DU87" i="1"/>
  <c r="DT87" i="1"/>
  <c r="ED86" i="1"/>
  <c r="EC86" i="1"/>
  <c r="EB86" i="1"/>
  <c r="EA86" i="1"/>
  <c r="DZ86" i="1"/>
  <c r="DY86" i="1"/>
  <c r="DX86" i="1"/>
  <c r="DW86" i="1"/>
  <c r="DV86" i="1"/>
  <c r="DU86" i="1"/>
  <c r="DT86" i="1"/>
  <c r="ED85" i="1"/>
  <c r="EC85" i="1"/>
  <c r="EB85" i="1"/>
  <c r="EA85" i="1"/>
  <c r="DZ85" i="1"/>
  <c r="DY85" i="1"/>
  <c r="DX85" i="1"/>
  <c r="DW85" i="1"/>
  <c r="DV85" i="1"/>
  <c r="DU85" i="1"/>
  <c r="DT85" i="1"/>
  <c r="ED84" i="1"/>
  <c r="EC84" i="1"/>
  <c r="EB84" i="1"/>
  <c r="EA84" i="1"/>
  <c r="DZ84" i="1"/>
  <c r="DY84" i="1"/>
  <c r="DX84" i="1"/>
  <c r="DW84" i="1"/>
  <c r="DV84" i="1"/>
  <c r="DU84" i="1"/>
  <c r="DT84" i="1"/>
  <c r="ED83" i="1"/>
  <c r="EC83" i="1"/>
  <c r="EB83" i="1"/>
  <c r="EA83" i="1"/>
  <c r="DZ83" i="1"/>
  <c r="DY83" i="1"/>
  <c r="DX83" i="1"/>
  <c r="DW83" i="1"/>
  <c r="DV83" i="1"/>
  <c r="DU83" i="1"/>
  <c r="DT83" i="1"/>
  <c r="ED82" i="1"/>
  <c r="EC82" i="1"/>
  <c r="EB82" i="1"/>
  <c r="EA82" i="1"/>
  <c r="DZ82" i="1"/>
  <c r="DY82" i="1"/>
  <c r="DX82" i="1"/>
  <c r="DW82" i="1"/>
  <c r="DV82" i="1"/>
  <c r="DU82" i="1"/>
  <c r="DT82" i="1"/>
  <c r="ED81" i="1"/>
  <c r="EC81" i="1"/>
  <c r="EB81" i="1"/>
  <c r="EA81" i="1"/>
  <c r="DZ81" i="1"/>
  <c r="DY81" i="1"/>
  <c r="DX81" i="1"/>
  <c r="DW81" i="1"/>
  <c r="DV81" i="1"/>
  <c r="DU81" i="1"/>
  <c r="DT81" i="1"/>
  <c r="ED80" i="1"/>
  <c r="EC80" i="1"/>
  <c r="EB80" i="1"/>
  <c r="EA80" i="1"/>
  <c r="DZ80" i="1"/>
  <c r="DY80" i="1"/>
  <c r="DX80" i="1"/>
  <c r="DW80" i="1"/>
  <c r="DV80" i="1"/>
  <c r="DU80" i="1"/>
  <c r="DT80" i="1"/>
  <c r="ED79" i="1"/>
  <c r="EC79" i="1"/>
  <c r="EB79" i="1"/>
  <c r="EA79" i="1"/>
  <c r="DZ79" i="1"/>
  <c r="DY79" i="1"/>
  <c r="DX79" i="1"/>
  <c r="DW79" i="1"/>
  <c r="DV79" i="1"/>
  <c r="DU79" i="1"/>
  <c r="DT79" i="1"/>
  <c r="ED78" i="1"/>
  <c r="EC78" i="1"/>
  <c r="EB78" i="1"/>
  <c r="EA78" i="1"/>
  <c r="DZ78" i="1"/>
  <c r="DY78" i="1"/>
  <c r="DX78" i="1"/>
  <c r="DW78" i="1"/>
  <c r="DV78" i="1"/>
  <c r="DU78" i="1"/>
  <c r="DT78" i="1"/>
  <c r="ED77" i="1"/>
  <c r="EC77" i="1"/>
  <c r="EB77" i="1"/>
  <c r="EA77" i="1"/>
  <c r="DZ77" i="1"/>
  <c r="DY77" i="1"/>
  <c r="DX77" i="1"/>
  <c r="DW77" i="1"/>
  <c r="DV77" i="1"/>
  <c r="DU77" i="1"/>
  <c r="DT77" i="1"/>
  <c r="ED76" i="1"/>
  <c r="EC76" i="1"/>
  <c r="EB76" i="1"/>
  <c r="EA76" i="1"/>
  <c r="DZ76" i="1"/>
  <c r="DY76" i="1"/>
  <c r="DX76" i="1"/>
  <c r="DW76" i="1"/>
  <c r="DV76" i="1"/>
  <c r="DU76" i="1"/>
  <c r="DT76" i="1"/>
  <c r="ED75" i="1"/>
  <c r="EC75" i="1"/>
  <c r="EB75" i="1"/>
  <c r="EA75" i="1"/>
  <c r="DZ75" i="1"/>
  <c r="DY75" i="1"/>
  <c r="DX75" i="1"/>
  <c r="DW75" i="1"/>
  <c r="DV75" i="1"/>
  <c r="DU75" i="1"/>
  <c r="DT75" i="1"/>
  <c r="ED74" i="1"/>
  <c r="EC74" i="1"/>
  <c r="EB74" i="1"/>
  <c r="EA74" i="1"/>
  <c r="DZ74" i="1"/>
  <c r="DY74" i="1"/>
  <c r="DX74" i="1"/>
  <c r="DW74" i="1"/>
  <c r="DV74" i="1"/>
  <c r="DU74" i="1"/>
  <c r="DT74" i="1"/>
  <c r="ED73" i="1"/>
  <c r="EC73" i="1"/>
  <c r="EB73" i="1"/>
  <c r="EA73" i="1"/>
  <c r="DZ73" i="1"/>
  <c r="DY73" i="1"/>
  <c r="DX73" i="1"/>
  <c r="DW73" i="1"/>
  <c r="DV73" i="1"/>
  <c r="DU73" i="1"/>
  <c r="DT73" i="1"/>
  <c r="ED72" i="1"/>
  <c r="EC72" i="1"/>
  <c r="EB72" i="1"/>
  <c r="EA72" i="1"/>
  <c r="DZ72" i="1"/>
  <c r="DY72" i="1"/>
  <c r="DX72" i="1"/>
  <c r="DW72" i="1"/>
  <c r="DV72" i="1"/>
  <c r="DU72" i="1"/>
  <c r="DT72" i="1"/>
  <c r="ED71" i="1"/>
  <c r="EC71" i="1"/>
  <c r="EB71" i="1"/>
  <c r="EA71" i="1"/>
  <c r="DZ71" i="1"/>
  <c r="DY71" i="1"/>
  <c r="DX71" i="1"/>
  <c r="DW71" i="1"/>
  <c r="DV71" i="1"/>
  <c r="DU71" i="1"/>
  <c r="DT71" i="1"/>
  <c r="ED70" i="1"/>
  <c r="EC70" i="1"/>
  <c r="EB70" i="1"/>
  <c r="EA70" i="1"/>
  <c r="DZ70" i="1"/>
  <c r="DY70" i="1"/>
  <c r="DX70" i="1"/>
  <c r="DW70" i="1"/>
  <c r="DV70" i="1"/>
  <c r="DU70" i="1"/>
  <c r="DT70" i="1"/>
  <c r="ED69" i="1"/>
  <c r="EC69" i="1"/>
  <c r="EB69" i="1"/>
  <c r="EA69" i="1"/>
  <c r="DZ69" i="1"/>
  <c r="DY69" i="1"/>
  <c r="DX69" i="1"/>
  <c r="DW69" i="1"/>
  <c r="DV69" i="1"/>
  <c r="DU69" i="1"/>
  <c r="DT69" i="1"/>
  <c r="ED68" i="1"/>
  <c r="EC68" i="1"/>
  <c r="EB68" i="1"/>
  <c r="EA68" i="1"/>
  <c r="DZ68" i="1"/>
  <c r="DY68" i="1"/>
  <c r="DX68" i="1"/>
  <c r="DW68" i="1"/>
  <c r="DV68" i="1"/>
  <c r="DU68" i="1"/>
  <c r="DT68" i="1"/>
  <c r="ED67" i="1"/>
  <c r="EC67" i="1"/>
  <c r="EB67" i="1"/>
  <c r="EA67" i="1"/>
  <c r="DZ67" i="1"/>
  <c r="DY67" i="1"/>
  <c r="DX67" i="1"/>
  <c r="DW67" i="1"/>
  <c r="DV67" i="1"/>
  <c r="DU67" i="1"/>
  <c r="DT67" i="1"/>
  <c r="ED66" i="1"/>
  <c r="EC66" i="1"/>
  <c r="EB66" i="1"/>
  <c r="EA66" i="1"/>
  <c r="DZ66" i="1"/>
  <c r="DY66" i="1"/>
  <c r="DX66" i="1"/>
  <c r="DW66" i="1"/>
  <c r="DV66" i="1"/>
  <c r="DU66" i="1"/>
  <c r="DT66" i="1"/>
  <c r="ED65" i="1"/>
  <c r="EC65" i="1"/>
  <c r="EB65" i="1"/>
  <c r="EA65" i="1"/>
  <c r="DZ65" i="1"/>
  <c r="DY65" i="1"/>
  <c r="DX65" i="1"/>
  <c r="DW65" i="1"/>
  <c r="DV65" i="1"/>
  <c r="DU65" i="1"/>
  <c r="DT65" i="1"/>
  <c r="ED64" i="1"/>
  <c r="EC64" i="1"/>
  <c r="EB64" i="1"/>
  <c r="EA64" i="1"/>
  <c r="DZ64" i="1"/>
  <c r="DY64" i="1"/>
  <c r="DX64" i="1"/>
  <c r="DW64" i="1"/>
  <c r="DV64" i="1"/>
  <c r="DU64" i="1"/>
  <c r="DT64" i="1"/>
  <c r="ED63" i="1"/>
  <c r="EC63" i="1"/>
  <c r="EB63" i="1"/>
  <c r="EA63" i="1"/>
  <c r="DZ63" i="1"/>
  <c r="DY63" i="1"/>
  <c r="DX63" i="1"/>
  <c r="DW63" i="1"/>
  <c r="DV63" i="1"/>
  <c r="DU63" i="1"/>
  <c r="DT63" i="1"/>
  <c r="ED62" i="1"/>
  <c r="EC62" i="1"/>
  <c r="EB62" i="1"/>
  <c r="EA62" i="1"/>
  <c r="DZ62" i="1"/>
  <c r="DY62" i="1"/>
  <c r="DX62" i="1"/>
  <c r="DW62" i="1"/>
  <c r="DV62" i="1"/>
  <c r="DU62" i="1"/>
  <c r="DT62" i="1"/>
  <c r="ED61" i="1"/>
  <c r="EC61" i="1"/>
  <c r="EB61" i="1"/>
  <c r="EA61" i="1"/>
  <c r="DZ61" i="1"/>
  <c r="DY61" i="1"/>
  <c r="DX61" i="1"/>
  <c r="DW61" i="1"/>
  <c r="DV61" i="1"/>
  <c r="DU61" i="1"/>
  <c r="DT61" i="1"/>
  <c r="ED60" i="1"/>
  <c r="EC60" i="1"/>
  <c r="EB60" i="1"/>
  <c r="EA60" i="1"/>
  <c r="DZ60" i="1"/>
  <c r="DY60" i="1"/>
  <c r="DX60" i="1"/>
  <c r="DW60" i="1"/>
  <c r="DV60" i="1"/>
  <c r="DU60" i="1"/>
  <c r="DT60" i="1"/>
  <c r="ED59" i="1"/>
  <c r="EC59" i="1"/>
  <c r="EB59" i="1"/>
  <c r="EA59" i="1"/>
  <c r="DZ59" i="1"/>
  <c r="DY59" i="1"/>
  <c r="DX59" i="1"/>
  <c r="DW59" i="1"/>
  <c r="DV59" i="1"/>
  <c r="DU59" i="1"/>
  <c r="DT59" i="1"/>
  <c r="ED58" i="1"/>
  <c r="EC58" i="1"/>
  <c r="EB58" i="1"/>
  <c r="EA58" i="1"/>
  <c r="DZ58" i="1"/>
  <c r="DY58" i="1"/>
  <c r="DX58" i="1"/>
  <c r="DW58" i="1"/>
  <c r="DV58" i="1"/>
  <c r="DU58" i="1"/>
  <c r="DT58" i="1"/>
  <c r="ED57" i="1"/>
  <c r="EC57" i="1"/>
  <c r="EB57" i="1"/>
  <c r="EA57" i="1"/>
  <c r="DZ57" i="1"/>
  <c r="DY57" i="1"/>
  <c r="DX57" i="1"/>
  <c r="DW57" i="1"/>
  <c r="DV57" i="1"/>
  <c r="DU57" i="1"/>
  <c r="DT57" i="1"/>
  <c r="ED56" i="1"/>
  <c r="EC56" i="1"/>
  <c r="EB56" i="1"/>
  <c r="EA56" i="1"/>
  <c r="DZ56" i="1"/>
  <c r="DY56" i="1"/>
  <c r="DX56" i="1"/>
  <c r="DW56" i="1"/>
  <c r="DV56" i="1"/>
  <c r="DU56" i="1"/>
  <c r="DT56" i="1"/>
  <c r="ED55" i="1"/>
  <c r="EC55" i="1"/>
  <c r="EB55" i="1"/>
  <c r="EA55" i="1"/>
  <c r="DZ55" i="1"/>
  <c r="DY55" i="1"/>
  <c r="DX55" i="1"/>
  <c r="DW55" i="1"/>
  <c r="DV55" i="1"/>
  <c r="DU55" i="1"/>
  <c r="DT55" i="1"/>
  <c r="ED54" i="1"/>
  <c r="EC54" i="1"/>
  <c r="EB54" i="1"/>
  <c r="EA54" i="1"/>
  <c r="DZ54" i="1"/>
  <c r="DY54" i="1"/>
  <c r="DX54" i="1"/>
  <c r="DW54" i="1"/>
  <c r="DV54" i="1"/>
  <c r="DU54" i="1"/>
  <c r="DT54" i="1"/>
  <c r="ED53" i="1"/>
  <c r="EC53" i="1"/>
  <c r="EB53" i="1"/>
  <c r="EA53" i="1"/>
  <c r="DZ53" i="1"/>
  <c r="DY53" i="1"/>
  <c r="DX53" i="1"/>
  <c r="DW53" i="1"/>
  <c r="DV53" i="1"/>
  <c r="DU53" i="1"/>
  <c r="DT53" i="1"/>
  <c r="ED52" i="1"/>
  <c r="EC52" i="1"/>
  <c r="EB52" i="1"/>
  <c r="EA52" i="1"/>
  <c r="DZ52" i="1"/>
  <c r="DY52" i="1"/>
  <c r="DX52" i="1"/>
  <c r="DW52" i="1"/>
  <c r="DV52" i="1"/>
  <c r="DU52" i="1"/>
  <c r="DT52" i="1"/>
  <c r="ED51" i="1"/>
  <c r="EC51" i="1"/>
  <c r="EB51" i="1"/>
  <c r="EA51" i="1"/>
  <c r="DZ51" i="1"/>
  <c r="DY51" i="1"/>
  <c r="DX51" i="1"/>
  <c r="DW51" i="1"/>
  <c r="DV51" i="1"/>
  <c r="DU51" i="1"/>
  <c r="DT51" i="1"/>
  <c r="ED50" i="1"/>
  <c r="EC50" i="1"/>
  <c r="EB50" i="1"/>
  <c r="EA50" i="1"/>
  <c r="DZ50" i="1"/>
  <c r="DY50" i="1"/>
  <c r="DX50" i="1"/>
  <c r="DW50" i="1"/>
  <c r="DV50" i="1"/>
  <c r="DU50" i="1"/>
  <c r="DT50" i="1"/>
  <c r="ED49" i="1"/>
  <c r="EC49" i="1"/>
  <c r="EB49" i="1"/>
  <c r="EA49" i="1"/>
  <c r="DZ49" i="1"/>
  <c r="DY49" i="1"/>
  <c r="DX49" i="1"/>
  <c r="DW49" i="1"/>
  <c r="DV49" i="1"/>
  <c r="DU49" i="1"/>
  <c r="DT49" i="1"/>
  <c r="ED48" i="1"/>
  <c r="EC48" i="1"/>
  <c r="EB48" i="1"/>
  <c r="EA48" i="1"/>
  <c r="DZ48" i="1"/>
  <c r="DY48" i="1"/>
  <c r="DX48" i="1"/>
  <c r="DW48" i="1"/>
  <c r="DV48" i="1"/>
  <c r="DU48" i="1"/>
  <c r="DT48" i="1"/>
  <c r="ED47" i="1"/>
  <c r="EC47" i="1"/>
  <c r="EB47" i="1"/>
  <c r="EA47" i="1"/>
  <c r="DZ47" i="1"/>
  <c r="DY47" i="1"/>
  <c r="DX47" i="1"/>
  <c r="DW47" i="1"/>
  <c r="DV47" i="1"/>
  <c r="DU47" i="1"/>
  <c r="DT47" i="1"/>
  <c r="ED46" i="1"/>
  <c r="EC46" i="1"/>
  <c r="EB46" i="1"/>
  <c r="EA46" i="1"/>
  <c r="DZ46" i="1"/>
  <c r="DY46" i="1"/>
  <c r="DX46" i="1"/>
  <c r="DW46" i="1"/>
  <c r="DV46" i="1"/>
  <c r="DU46" i="1"/>
  <c r="DT46" i="1"/>
  <c r="ED45" i="1"/>
  <c r="EC45" i="1"/>
  <c r="EB45" i="1"/>
  <c r="EA45" i="1"/>
  <c r="DZ45" i="1"/>
  <c r="DY45" i="1"/>
  <c r="DX45" i="1"/>
  <c r="DW45" i="1"/>
  <c r="DV45" i="1"/>
  <c r="DU45" i="1"/>
  <c r="DT45" i="1"/>
  <c r="ED44" i="1"/>
  <c r="EC44" i="1"/>
  <c r="EB44" i="1"/>
  <c r="EA44" i="1"/>
  <c r="DZ44" i="1"/>
  <c r="DY44" i="1"/>
  <c r="DX44" i="1"/>
  <c r="DW44" i="1"/>
  <c r="DV44" i="1"/>
  <c r="DU44" i="1"/>
  <c r="DT44" i="1"/>
  <c r="ED43" i="1"/>
  <c r="EC43" i="1"/>
  <c r="EB43" i="1"/>
  <c r="EA43" i="1"/>
  <c r="DZ43" i="1"/>
  <c r="DY43" i="1"/>
  <c r="DX43" i="1"/>
  <c r="DW43" i="1"/>
  <c r="DV43" i="1"/>
  <c r="DU43" i="1"/>
  <c r="DT43" i="1"/>
  <c r="ED42" i="1"/>
  <c r="EC42" i="1"/>
  <c r="EB42" i="1"/>
  <c r="EA42" i="1"/>
  <c r="DZ42" i="1"/>
  <c r="DY42" i="1"/>
  <c r="DX42" i="1"/>
  <c r="DW42" i="1"/>
  <c r="DV42" i="1"/>
  <c r="DU42" i="1"/>
  <c r="DT42" i="1"/>
  <c r="ED41" i="1"/>
  <c r="EC41" i="1"/>
  <c r="EB41" i="1"/>
  <c r="EA41" i="1"/>
  <c r="DZ41" i="1"/>
  <c r="DY41" i="1"/>
  <c r="DX41" i="1"/>
  <c r="DW41" i="1"/>
  <c r="DV41" i="1"/>
  <c r="DU41" i="1"/>
  <c r="DT41" i="1"/>
  <c r="ED40" i="1"/>
  <c r="EC40" i="1"/>
  <c r="EB40" i="1"/>
  <c r="EA40" i="1"/>
  <c r="DZ40" i="1"/>
  <c r="DY40" i="1"/>
  <c r="DX40" i="1"/>
  <c r="DW40" i="1"/>
  <c r="DV40" i="1"/>
  <c r="DU40" i="1"/>
  <c r="DT40" i="1"/>
  <c r="ED39" i="1"/>
  <c r="EC39" i="1"/>
  <c r="EB39" i="1"/>
  <c r="EA39" i="1"/>
  <c r="DZ39" i="1"/>
  <c r="DY39" i="1"/>
  <c r="DX39" i="1"/>
  <c r="DW39" i="1"/>
  <c r="DV39" i="1"/>
  <c r="DU39" i="1"/>
  <c r="DT39" i="1"/>
  <c r="ED38" i="1"/>
  <c r="EC38" i="1"/>
  <c r="EB38" i="1"/>
  <c r="EA38" i="1"/>
  <c r="DZ38" i="1"/>
  <c r="DY38" i="1"/>
  <c r="DX38" i="1"/>
  <c r="DW38" i="1"/>
  <c r="DV38" i="1"/>
  <c r="DU38" i="1"/>
  <c r="DT38" i="1"/>
  <c r="ED37" i="1"/>
  <c r="EC37" i="1"/>
  <c r="EB37" i="1"/>
  <c r="EA37" i="1"/>
  <c r="DZ37" i="1"/>
  <c r="DY37" i="1"/>
  <c r="DX37" i="1"/>
  <c r="DW37" i="1"/>
  <c r="DV37" i="1"/>
  <c r="DU37" i="1"/>
  <c r="DT37" i="1"/>
  <c r="ED36" i="1"/>
  <c r="EC36" i="1"/>
  <c r="EB36" i="1"/>
  <c r="EA36" i="1"/>
  <c r="DZ36" i="1"/>
  <c r="DY36" i="1"/>
  <c r="DX36" i="1"/>
  <c r="DW36" i="1"/>
  <c r="DV36" i="1"/>
  <c r="DU36" i="1"/>
  <c r="DT36" i="1"/>
  <c r="ED35" i="1"/>
  <c r="EC35" i="1"/>
  <c r="EB35" i="1"/>
  <c r="EA35" i="1"/>
  <c r="DZ35" i="1"/>
  <c r="DY35" i="1"/>
  <c r="DX35" i="1"/>
  <c r="DW35" i="1"/>
  <c r="DV35" i="1"/>
  <c r="DU35" i="1"/>
  <c r="DT35" i="1"/>
  <c r="ED34" i="1"/>
  <c r="EC34" i="1"/>
  <c r="EB34" i="1"/>
  <c r="EA34" i="1"/>
  <c r="DZ34" i="1"/>
  <c r="DY34" i="1"/>
  <c r="DX34" i="1"/>
  <c r="DW34" i="1"/>
  <c r="DV34" i="1"/>
  <c r="DU34" i="1"/>
  <c r="DT34" i="1"/>
  <c r="ED33" i="1"/>
  <c r="EC33" i="1"/>
  <c r="EB33" i="1"/>
  <c r="EA33" i="1"/>
  <c r="DZ33" i="1"/>
  <c r="DY33" i="1"/>
  <c r="DX33" i="1"/>
  <c r="DW33" i="1"/>
  <c r="DV33" i="1"/>
  <c r="DU33" i="1"/>
  <c r="DT33" i="1"/>
  <c r="ED32" i="1"/>
  <c r="EC32" i="1"/>
  <c r="EB32" i="1"/>
  <c r="EA32" i="1"/>
  <c r="DZ32" i="1"/>
  <c r="DY32" i="1"/>
  <c r="DX32" i="1"/>
  <c r="DW32" i="1"/>
  <c r="DV32" i="1"/>
  <c r="DU32" i="1"/>
  <c r="DT32" i="1"/>
  <c r="ED31" i="1"/>
  <c r="EC31" i="1"/>
  <c r="EB31" i="1"/>
  <c r="EA31" i="1"/>
  <c r="DZ31" i="1"/>
  <c r="DY31" i="1"/>
  <c r="DX31" i="1"/>
  <c r="DW31" i="1"/>
  <c r="DV31" i="1"/>
  <c r="DU31" i="1"/>
  <c r="DT31" i="1"/>
  <c r="ED30" i="1"/>
  <c r="EC30" i="1"/>
  <c r="EB30" i="1"/>
  <c r="EA30" i="1"/>
  <c r="DZ30" i="1"/>
  <c r="DY30" i="1"/>
  <c r="DX30" i="1"/>
  <c r="DW30" i="1"/>
  <c r="DV30" i="1"/>
  <c r="DU30" i="1"/>
  <c r="DT30" i="1"/>
  <c r="ED29" i="1"/>
  <c r="EC29" i="1"/>
  <c r="EB29" i="1"/>
  <c r="EA29" i="1"/>
  <c r="DZ29" i="1"/>
  <c r="DY29" i="1"/>
  <c r="DX29" i="1"/>
  <c r="DW29" i="1"/>
  <c r="DV29" i="1"/>
  <c r="DU29" i="1"/>
  <c r="DT29" i="1"/>
  <c r="ED28" i="1"/>
  <c r="EC28" i="1"/>
  <c r="EB28" i="1"/>
  <c r="EA28" i="1"/>
  <c r="DZ28" i="1"/>
  <c r="DY28" i="1"/>
  <c r="DX28" i="1"/>
  <c r="DW28" i="1"/>
  <c r="DV28" i="1"/>
  <c r="DU28" i="1"/>
  <c r="DT28" i="1"/>
  <c r="ED27" i="1"/>
  <c r="EC27" i="1"/>
  <c r="EB27" i="1"/>
  <c r="EA27" i="1"/>
  <c r="DZ27" i="1"/>
  <c r="DY27" i="1"/>
  <c r="DX27" i="1"/>
  <c r="DW27" i="1"/>
  <c r="DV27" i="1"/>
  <c r="DU27" i="1"/>
  <c r="DT27" i="1"/>
  <c r="ED26" i="1"/>
  <c r="EC26" i="1"/>
  <c r="EB26" i="1"/>
  <c r="EA26" i="1"/>
  <c r="DZ26" i="1"/>
  <c r="DY26" i="1"/>
  <c r="DX26" i="1"/>
  <c r="DW26" i="1"/>
  <c r="DV26" i="1"/>
  <c r="DU26" i="1"/>
  <c r="DT26" i="1"/>
  <c r="DM111" i="1"/>
  <c r="DL111" i="1"/>
  <c r="DM110" i="1"/>
  <c r="DL110" i="1"/>
  <c r="DM109" i="1"/>
  <c r="DL109" i="1"/>
  <c r="DM108" i="1"/>
  <c r="DL108" i="1"/>
  <c r="DM107" i="1"/>
  <c r="DL107" i="1"/>
  <c r="DM106" i="1"/>
  <c r="DL106" i="1"/>
  <c r="DM105" i="1"/>
  <c r="DL105" i="1"/>
  <c r="DM104" i="1"/>
  <c r="DL104" i="1"/>
  <c r="DM103" i="1"/>
  <c r="DL103" i="1"/>
  <c r="DM102" i="1"/>
  <c r="DL102" i="1"/>
  <c r="DM101" i="1"/>
  <c r="DL101" i="1"/>
  <c r="DM100" i="1"/>
  <c r="DL100" i="1"/>
  <c r="DM99" i="1"/>
  <c r="DL99" i="1"/>
  <c r="DM98" i="1"/>
  <c r="DL98" i="1"/>
  <c r="DM97" i="1"/>
  <c r="DL97" i="1"/>
  <c r="DM96" i="1"/>
  <c r="DL96" i="1"/>
  <c r="DM95" i="1"/>
  <c r="DL95" i="1"/>
  <c r="DM94" i="1"/>
  <c r="DL94" i="1"/>
  <c r="DM93" i="1"/>
  <c r="DL93" i="1"/>
  <c r="DM92" i="1"/>
  <c r="DL92" i="1"/>
  <c r="DM91" i="1"/>
  <c r="DL91" i="1"/>
  <c r="DM90" i="1"/>
  <c r="DL90" i="1"/>
  <c r="DM89" i="1"/>
  <c r="DL89" i="1"/>
  <c r="DM88" i="1"/>
  <c r="DL88" i="1"/>
  <c r="DM87" i="1"/>
  <c r="DL87" i="1"/>
  <c r="DM86" i="1"/>
  <c r="DL86" i="1"/>
  <c r="DM85" i="1"/>
  <c r="DL85" i="1"/>
  <c r="DM84" i="1"/>
  <c r="DL84" i="1"/>
  <c r="DM83" i="1"/>
  <c r="DL83" i="1"/>
  <c r="DM82" i="1"/>
  <c r="DL82" i="1"/>
  <c r="DM81" i="1"/>
  <c r="DL81" i="1"/>
  <c r="DM80" i="1"/>
  <c r="DL80" i="1"/>
  <c r="DM79" i="1"/>
  <c r="DL79" i="1"/>
  <c r="DM78" i="1"/>
  <c r="DL78" i="1"/>
  <c r="DM77" i="1"/>
  <c r="DL77" i="1"/>
  <c r="DM76" i="1"/>
  <c r="DL76" i="1"/>
  <c r="DM75" i="1"/>
  <c r="DL75" i="1"/>
  <c r="DM74" i="1"/>
  <c r="DL74" i="1"/>
  <c r="DM73" i="1"/>
  <c r="DL73" i="1"/>
  <c r="DM72" i="1"/>
  <c r="DL72" i="1"/>
  <c r="DM71" i="1"/>
  <c r="DL71" i="1"/>
  <c r="DM70" i="1"/>
  <c r="DL70" i="1"/>
  <c r="DM69" i="1"/>
  <c r="DL69" i="1"/>
  <c r="DM68" i="1"/>
  <c r="DL68" i="1"/>
  <c r="DM67" i="1"/>
  <c r="DL67" i="1"/>
  <c r="DM66" i="1"/>
  <c r="DL66" i="1"/>
  <c r="DM65" i="1"/>
  <c r="DL65" i="1"/>
  <c r="DM64" i="1"/>
  <c r="DL64" i="1"/>
  <c r="DM63" i="1"/>
  <c r="DL63" i="1"/>
  <c r="DM62" i="1"/>
  <c r="DL62" i="1"/>
  <c r="DM61" i="1"/>
  <c r="DL61" i="1"/>
  <c r="DM60" i="1"/>
  <c r="DL60" i="1"/>
  <c r="DM59" i="1"/>
  <c r="DL59" i="1"/>
  <c r="DM58" i="1"/>
  <c r="DL58" i="1"/>
  <c r="DM57" i="1"/>
  <c r="DL57" i="1"/>
  <c r="DM56" i="1"/>
  <c r="DL56" i="1"/>
  <c r="DM55" i="1"/>
  <c r="DL55" i="1"/>
  <c r="DM54" i="1"/>
  <c r="DL54" i="1"/>
  <c r="DM53" i="1"/>
  <c r="DL53" i="1"/>
  <c r="DM52" i="1"/>
  <c r="DL52" i="1"/>
  <c r="DM51" i="1"/>
  <c r="DL51" i="1"/>
  <c r="DM50" i="1"/>
  <c r="DL50" i="1"/>
  <c r="DM49" i="1"/>
  <c r="DL49" i="1"/>
  <c r="DM48" i="1"/>
  <c r="DL48" i="1"/>
  <c r="DM47" i="1"/>
  <c r="DL47" i="1"/>
  <c r="DM46" i="1"/>
  <c r="DL46" i="1"/>
  <c r="DM45" i="1"/>
  <c r="DL45" i="1"/>
  <c r="DM44" i="1"/>
  <c r="DL44" i="1"/>
  <c r="DM43" i="1"/>
  <c r="DL43" i="1"/>
  <c r="DM42" i="1"/>
  <c r="DL42" i="1"/>
  <c r="DM41" i="1"/>
  <c r="DL41" i="1"/>
  <c r="DM40" i="1"/>
  <c r="DL40" i="1"/>
  <c r="DM39" i="1"/>
  <c r="DL39" i="1"/>
  <c r="DM38" i="1"/>
  <c r="DL38" i="1"/>
  <c r="DM37" i="1"/>
  <c r="DL37" i="1"/>
  <c r="DM36" i="1"/>
  <c r="DL36" i="1"/>
  <c r="DM35" i="1"/>
  <c r="DL35" i="1"/>
  <c r="DM34" i="1"/>
  <c r="DL34" i="1"/>
  <c r="DM33" i="1"/>
  <c r="DL33" i="1"/>
  <c r="DM32" i="1"/>
  <c r="DL32" i="1"/>
  <c r="DM31" i="1"/>
  <c r="DL31" i="1"/>
  <c r="DM30" i="1"/>
  <c r="DL30" i="1"/>
  <c r="DM29" i="1"/>
  <c r="DL29" i="1"/>
  <c r="DM28" i="1"/>
  <c r="DL28" i="1"/>
  <c r="DM27" i="1"/>
  <c r="DL27" i="1"/>
  <c r="DM26" i="1"/>
  <c r="DL26" i="1"/>
  <c r="DY2" i="1" l="1"/>
  <c r="DX2" i="1"/>
  <c r="ED2" i="1"/>
  <c r="EC2" i="1"/>
  <c r="EA4" i="1" a="1"/>
  <c r="EA4" i="1" s="1"/>
  <c r="EB4" i="1" a="1"/>
  <c r="EB4" i="1" s="1"/>
  <c r="DW4" i="1" a="1"/>
  <c r="DW4" i="1" s="1"/>
  <c r="EB2" i="1"/>
  <c r="DZ2" i="1"/>
  <c r="DV2" i="1"/>
  <c r="DV4" i="1" a="1"/>
  <c r="DV4" i="1" s="1"/>
  <c r="DU4" i="1" a="1"/>
  <c r="DU4" i="1" s="1"/>
  <c r="DU2" i="1"/>
  <c r="EC4" i="1" a="1"/>
  <c r="EC4" i="1" s="1"/>
  <c r="EA2" i="1"/>
  <c r="ED4" i="1" a="1"/>
  <c r="ED4" i="1" s="1"/>
  <c r="DW2" i="1"/>
  <c r="DX4" i="1" a="1"/>
  <c r="DX4" i="1" s="1"/>
  <c r="DY4" i="1" a="1"/>
  <c r="DY4" i="1" s="1"/>
  <c r="DZ4" i="1" a="1"/>
  <c r="DZ4" i="1" s="1"/>
  <c r="DT4" i="1" a="1"/>
  <c r="DT4" i="1" s="1"/>
  <c r="DT2" i="1"/>
  <c r="DM4" i="1" a="1"/>
  <c r="DM4" i="1" s="1"/>
  <c r="DL4" i="1" a="1"/>
  <c r="DL4" i="1" s="1"/>
  <c r="DL2" i="1"/>
  <c r="DM2" i="1"/>
  <c r="DQ111" i="1"/>
  <c r="DP111" i="1"/>
  <c r="DO111" i="1"/>
  <c r="DN111" i="1"/>
  <c r="DQ110" i="1"/>
  <c r="DP110" i="1"/>
  <c r="DO110" i="1"/>
  <c r="DN110" i="1"/>
  <c r="DQ109" i="1"/>
  <c r="DP109" i="1"/>
  <c r="DO109" i="1"/>
  <c r="DN109" i="1"/>
  <c r="DQ108" i="1"/>
  <c r="DP108" i="1"/>
  <c r="DO108" i="1"/>
  <c r="DN108" i="1"/>
  <c r="DQ107" i="1"/>
  <c r="DP107" i="1"/>
  <c r="DO107" i="1"/>
  <c r="DN107" i="1"/>
  <c r="DQ106" i="1"/>
  <c r="DP106" i="1"/>
  <c r="DO106" i="1"/>
  <c r="DN106" i="1"/>
  <c r="DQ105" i="1"/>
  <c r="DP105" i="1"/>
  <c r="DO105" i="1"/>
  <c r="DN105" i="1"/>
  <c r="DQ104" i="1"/>
  <c r="DP104" i="1"/>
  <c r="DO104" i="1"/>
  <c r="DN104" i="1"/>
  <c r="DQ103" i="1"/>
  <c r="DP103" i="1"/>
  <c r="DO103" i="1"/>
  <c r="DN103" i="1"/>
  <c r="DQ102" i="1"/>
  <c r="DP102" i="1"/>
  <c r="DO102" i="1"/>
  <c r="DN102" i="1"/>
  <c r="DQ101" i="1"/>
  <c r="DP101" i="1"/>
  <c r="DO101" i="1"/>
  <c r="DN101" i="1"/>
  <c r="DQ100" i="1"/>
  <c r="DP100" i="1"/>
  <c r="DO100" i="1"/>
  <c r="DN100" i="1"/>
  <c r="DQ99" i="1"/>
  <c r="DP99" i="1"/>
  <c r="DO99" i="1"/>
  <c r="DN99" i="1"/>
  <c r="DQ98" i="1"/>
  <c r="DP98" i="1"/>
  <c r="DO98" i="1"/>
  <c r="DN98" i="1"/>
  <c r="DQ97" i="1"/>
  <c r="DP97" i="1"/>
  <c r="DO97" i="1"/>
  <c r="DN97" i="1"/>
  <c r="DQ96" i="1"/>
  <c r="DP96" i="1"/>
  <c r="DO96" i="1"/>
  <c r="DN96" i="1"/>
  <c r="DQ95" i="1"/>
  <c r="DP95" i="1"/>
  <c r="DO95" i="1"/>
  <c r="DN95" i="1"/>
  <c r="DQ94" i="1"/>
  <c r="DP94" i="1"/>
  <c r="DO94" i="1"/>
  <c r="DN94" i="1"/>
  <c r="DQ93" i="1"/>
  <c r="DP93" i="1"/>
  <c r="DO93" i="1"/>
  <c r="DN93" i="1"/>
  <c r="DQ92" i="1"/>
  <c r="DP92" i="1"/>
  <c r="DO92" i="1"/>
  <c r="DN92" i="1"/>
  <c r="DQ91" i="1"/>
  <c r="DP91" i="1"/>
  <c r="DO91" i="1"/>
  <c r="DN91" i="1"/>
  <c r="DQ90" i="1"/>
  <c r="DP90" i="1"/>
  <c r="DO90" i="1"/>
  <c r="DN90" i="1"/>
  <c r="DQ89" i="1"/>
  <c r="DP89" i="1"/>
  <c r="DO89" i="1"/>
  <c r="DN89" i="1"/>
  <c r="DQ88" i="1"/>
  <c r="DP88" i="1"/>
  <c r="DO88" i="1"/>
  <c r="DN88" i="1"/>
  <c r="DQ87" i="1"/>
  <c r="DP87" i="1"/>
  <c r="DO87" i="1"/>
  <c r="DN87" i="1"/>
  <c r="DQ86" i="1"/>
  <c r="DP86" i="1"/>
  <c r="DO86" i="1"/>
  <c r="DN86" i="1"/>
  <c r="DQ85" i="1"/>
  <c r="DP85" i="1"/>
  <c r="DO85" i="1"/>
  <c r="DN85" i="1"/>
  <c r="DQ84" i="1"/>
  <c r="DP84" i="1"/>
  <c r="DO84" i="1"/>
  <c r="DN84" i="1"/>
  <c r="DQ83" i="1"/>
  <c r="DP83" i="1"/>
  <c r="DO83" i="1"/>
  <c r="DN83" i="1"/>
  <c r="DQ82" i="1"/>
  <c r="DP82" i="1"/>
  <c r="DO82" i="1"/>
  <c r="DN82" i="1"/>
  <c r="DQ81" i="1"/>
  <c r="DP81" i="1"/>
  <c r="DO81" i="1"/>
  <c r="DN81" i="1"/>
  <c r="DQ80" i="1"/>
  <c r="DP80" i="1"/>
  <c r="DO80" i="1"/>
  <c r="DN80" i="1"/>
  <c r="DQ79" i="1"/>
  <c r="DP79" i="1"/>
  <c r="DO79" i="1"/>
  <c r="DN79" i="1"/>
  <c r="DQ78" i="1"/>
  <c r="DP78" i="1"/>
  <c r="DO78" i="1"/>
  <c r="DN78" i="1"/>
  <c r="DQ77" i="1"/>
  <c r="DP77" i="1"/>
  <c r="DO77" i="1"/>
  <c r="DN77" i="1"/>
  <c r="DQ76" i="1"/>
  <c r="DP76" i="1"/>
  <c r="DO76" i="1"/>
  <c r="DN76" i="1"/>
  <c r="DQ75" i="1"/>
  <c r="DP75" i="1"/>
  <c r="DO75" i="1"/>
  <c r="DN75" i="1"/>
  <c r="DQ74" i="1"/>
  <c r="DP74" i="1"/>
  <c r="DO74" i="1"/>
  <c r="DN74" i="1"/>
  <c r="DQ73" i="1"/>
  <c r="DP73" i="1"/>
  <c r="DO73" i="1"/>
  <c r="DN73" i="1"/>
  <c r="DQ72" i="1"/>
  <c r="DP72" i="1"/>
  <c r="DO72" i="1"/>
  <c r="DN72" i="1"/>
  <c r="DQ71" i="1"/>
  <c r="DP71" i="1"/>
  <c r="DO71" i="1"/>
  <c r="DN71" i="1"/>
  <c r="DQ70" i="1"/>
  <c r="DP70" i="1"/>
  <c r="DO70" i="1"/>
  <c r="DN70" i="1"/>
  <c r="DQ69" i="1"/>
  <c r="DP69" i="1"/>
  <c r="DO69" i="1"/>
  <c r="DN69" i="1"/>
  <c r="DQ68" i="1"/>
  <c r="DP68" i="1"/>
  <c r="DO68" i="1"/>
  <c r="DN68" i="1"/>
  <c r="DQ67" i="1"/>
  <c r="DP67" i="1"/>
  <c r="DO67" i="1"/>
  <c r="DN67" i="1"/>
  <c r="DQ66" i="1"/>
  <c r="DP66" i="1"/>
  <c r="DO66" i="1"/>
  <c r="DN66" i="1"/>
  <c r="DQ65" i="1"/>
  <c r="DP65" i="1"/>
  <c r="DO65" i="1"/>
  <c r="DN65" i="1"/>
  <c r="DQ64" i="1"/>
  <c r="DP64" i="1"/>
  <c r="DO64" i="1"/>
  <c r="DN64" i="1"/>
  <c r="DQ63" i="1"/>
  <c r="DP63" i="1"/>
  <c r="DO63" i="1"/>
  <c r="DN63" i="1"/>
  <c r="DQ62" i="1"/>
  <c r="DP62" i="1"/>
  <c r="DO62" i="1"/>
  <c r="DN62" i="1"/>
  <c r="DQ61" i="1"/>
  <c r="DP61" i="1"/>
  <c r="DO61" i="1"/>
  <c r="DN61" i="1"/>
  <c r="DQ60" i="1"/>
  <c r="DP60" i="1"/>
  <c r="DO60" i="1"/>
  <c r="DN60" i="1"/>
  <c r="DQ59" i="1"/>
  <c r="DP59" i="1"/>
  <c r="DO59" i="1"/>
  <c r="DN59" i="1"/>
  <c r="DQ58" i="1"/>
  <c r="DP58" i="1"/>
  <c r="DO58" i="1"/>
  <c r="DN58" i="1"/>
  <c r="DQ57" i="1"/>
  <c r="DP57" i="1"/>
  <c r="DO57" i="1"/>
  <c r="DN57" i="1"/>
  <c r="DQ56" i="1"/>
  <c r="DP56" i="1"/>
  <c r="DO56" i="1"/>
  <c r="DN56" i="1"/>
  <c r="DQ55" i="1"/>
  <c r="DP55" i="1"/>
  <c r="DO55" i="1"/>
  <c r="DN55" i="1"/>
  <c r="DQ54" i="1"/>
  <c r="DP54" i="1"/>
  <c r="DO54" i="1"/>
  <c r="DN54" i="1"/>
  <c r="DQ53" i="1"/>
  <c r="DP53" i="1"/>
  <c r="DO53" i="1"/>
  <c r="DN53" i="1"/>
  <c r="DQ52" i="1"/>
  <c r="DP52" i="1"/>
  <c r="DO52" i="1"/>
  <c r="DN52" i="1"/>
  <c r="DQ51" i="1"/>
  <c r="DP51" i="1"/>
  <c r="DO51" i="1"/>
  <c r="DN51" i="1"/>
  <c r="DQ50" i="1"/>
  <c r="DP50" i="1"/>
  <c r="DO50" i="1"/>
  <c r="DN50" i="1"/>
  <c r="DQ49" i="1"/>
  <c r="DP49" i="1"/>
  <c r="DO49" i="1"/>
  <c r="DN49" i="1"/>
  <c r="DQ48" i="1"/>
  <c r="DP48" i="1"/>
  <c r="DO48" i="1"/>
  <c r="DN48" i="1"/>
  <c r="DQ47" i="1"/>
  <c r="DP47" i="1"/>
  <c r="DO47" i="1"/>
  <c r="DN47" i="1"/>
  <c r="DQ46" i="1"/>
  <c r="DP46" i="1"/>
  <c r="DO46" i="1"/>
  <c r="DN46" i="1"/>
  <c r="DQ45" i="1"/>
  <c r="DP45" i="1"/>
  <c r="DO45" i="1"/>
  <c r="DN45" i="1"/>
  <c r="DQ44" i="1"/>
  <c r="DP44" i="1"/>
  <c r="DO44" i="1"/>
  <c r="DN44" i="1"/>
  <c r="DQ43" i="1"/>
  <c r="DP43" i="1"/>
  <c r="DO43" i="1"/>
  <c r="DN43" i="1"/>
  <c r="DQ42" i="1"/>
  <c r="DP42" i="1"/>
  <c r="DO42" i="1"/>
  <c r="DN42" i="1"/>
  <c r="DQ41" i="1"/>
  <c r="DP41" i="1"/>
  <c r="DO41" i="1"/>
  <c r="DN41" i="1"/>
  <c r="DQ40" i="1"/>
  <c r="DP40" i="1"/>
  <c r="DO40" i="1"/>
  <c r="DN40" i="1"/>
  <c r="DQ39" i="1"/>
  <c r="DP39" i="1"/>
  <c r="DO39" i="1"/>
  <c r="DN39" i="1"/>
  <c r="DQ38" i="1"/>
  <c r="DP38" i="1"/>
  <c r="DO38" i="1"/>
  <c r="DN38" i="1"/>
  <c r="DQ37" i="1"/>
  <c r="DP37" i="1"/>
  <c r="DO37" i="1"/>
  <c r="DN37" i="1"/>
  <c r="DQ36" i="1"/>
  <c r="DP36" i="1"/>
  <c r="DO36" i="1"/>
  <c r="DN36" i="1"/>
  <c r="DQ35" i="1"/>
  <c r="DP35" i="1"/>
  <c r="DO35" i="1"/>
  <c r="DN35" i="1"/>
  <c r="DQ34" i="1"/>
  <c r="DP34" i="1"/>
  <c r="DO34" i="1"/>
  <c r="DN34" i="1"/>
  <c r="DQ33" i="1"/>
  <c r="DP33" i="1"/>
  <c r="DO33" i="1"/>
  <c r="DN33" i="1"/>
  <c r="DQ32" i="1"/>
  <c r="DP32" i="1"/>
  <c r="DO32" i="1"/>
  <c r="DN32" i="1"/>
  <c r="DQ31" i="1"/>
  <c r="DP31" i="1"/>
  <c r="DO31" i="1"/>
  <c r="DN31" i="1"/>
  <c r="DQ30" i="1"/>
  <c r="DP30" i="1"/>
  <c r="DO30" i="1"/>
  <c r="DN30" i="1"/>
  <c r="DQ29" i="1"/>
  <c r="DP29" i="1"/>
  <c r="DO29" i="1"/>
  <c r="DN29" i="1"/>
  <c r="DQ28" i="1"/>
  <c r="DP28" i="1"/>
  <c r="DO28" i="1"/>
  <c r="DN28" i="1"/>
  <c r="DQ27" i="1"/>
  <c r="DP27" i="1"/>
  <c r="DO27" i="1"/>
  <c r="DN27" i="1"/>
  <c r="DQ26" i="1"/>
  <c r="DP26" i="1"/>
  <c r="DO26" i="1"/>
  <c r="DN26" i="1"/>
  <c r="DK111" i="1"/>
  <c r="DK110" i="1"/>
  <c r="DK109" i="1"/>
  <c r="DK108" i="1"/>
  <c r="DK107" i="1"/>
  <c r="DK106" i="1"/>
  <c r="DK105" i="1"/>
  <c r="DK104" i="1"/>
  <c r="DK103" i="1"/>
  <c r="DK102" i="1"/>
  <c r="DK101" i="1"/>
  <c r="DK100" i="1"/>
  <c r="DK99" i="1"/>
  <c r="DK98" i="1"/>
  <c r="DK97" i="1"/>
  <c r="DK96" i="1"/>
  <c r="DK95" i="1"/>
  <c r="DK94" i="1"/>
  <c r="DK93" i="1"/>
  <c r="DK92" i="1"/>
  <c r="DK91" i="1"/>
  <c r="DK90" i="1"/>
  <c r="DK89" i="1"/>
  <c r="DK88" i="1"/>
  <c r="DK87" i="1"/>
  <c r="DK86" i="1"/>
  <c r="DK85" i="1"/>
  <c r="DK84" i="1"/>
  <c r="DK83" i="1"/>
  <c r="DK82" i="1"/>
  <c r="DK81" i="1"/>
  <c r="DK80" i="1"/>
  <c r="DK79" i="1"/>
  <c r="DK78" i="1"/>
  <c r="DK77" i="1"/>
  <c r="DK76" i="1"/>
  <c r="DK75" i="1"/>
  <c r="DK74" i="1"/>
  <c r="DK73" i="1"/>
  <c r="DK72" i="1"/>
  <c r="DK71" i="1"/>
  <c r="DK70" i="1"/>
  <c r="DK69" i="1"/>
  <c r="DK68" i="1"/>
  <c r="DK67" i="1"/>
  <c r="DK66" i="1"/>
  <c r="DK65" i="1"/>
  <c r="DK64" i="1"/>
  <c r="DK63" i="1"/>
  <c r="DK62" i="1"/>
  <c r="DK61" i="1"/>
  <c r="DK60" i="1"/>
  <c r="DK59" i="1"/>
  <c r="DK58" i="1"/>
  <c r="DK57" i="1"/>
  <c r="DK56" i="1"/>
  <c r="DK55" i="1"/>
  <c r="DK54" i="1"/>
  <c r="DK53" i="1"/>
  <c r="DK52" i="1"/>
  <c r="DK51" i="1"/>
  <c r="DK50" i="1"/>
  <c r="DK49" i="1"/>
  <c r="DK48" i="1"/>
  <c r="DK47" i="1"/>
  <c r="DK46" i="1"/>
  <c r="DK45" i="1"/>
  <c r="DK44" i="1"/>
  <c r="DK43" i="1"/>
  <c r="DK42" i="1"/>
  <c r="DK41" i="1"/>
  <c r="DK40" i="1"/>
  <c r="DK39" i="1"/>
  <c r="DK38" i="1"/>
  <c r="DK37" i="1"/>
  <c r="DK36" i="1"/>
  <c r="DK35" i="1"/>
  <c r="DK34" i="1"/>
  <c r="DK33" i="1"/>
  <c r="DK32" i="1"/>
  <c r="DK31" i="1"/>
  <c r="DK30" i="1"/>
  <c r="DK29" i="1"/>
  <c r="DK28" i="1"/>
  <c r="DK27" i="1"/>
  <c r="DK26" i="1"/>
  <c r="DJ26" i="1"/>
  <c r="DJ28" i="1"/>
  <c r="DR38" i="1" l="1"/>
  <c r="DR48" i="1"/>
  <c r="DR53" i="1"/>
  <c r="DR58" i="1"/>
  <c r="DR63" i="1"/>
  <c r="DR68" i="1"/>
  <c r="DR73" i="1"/>
  <c r="DR78" i="1"/>
  <c r="DR83" i="1"/>
  <c r="DR88" i="1"/>
  <c r="DR93" i="1"/>
  <c r="DR98" i="1"/>
  <c r="DR103" i="1"/>
  <c r="DR108" i="1"/>
  <c r="DR28" i="1"/>
  <c r="DR33" i="1"/>
  <c r="DR43" i="1"/>
  <c r="DR39" i="1"/>
  <c r="DR31" i="1"/>
  <c r="DR36" i="1"/>
  <c r="DR41" i="1"/>
  <c r="DR46" i="1"/>
  <c r="DR51" i="1"/>
  <c r="DR56" i="1"/>
  <c r="DR61" i="1"/>
  <c r="DR66" i="1"/>
  <c r="DR71" i="1"/>
  <c r="DR76" i="1"/>
  <c r="DR81" i="1"/>
  <c r="DR86" i="1"/>
  <c r="DR91" i="1"/>
  <c r="DR96" i="1"/>
  <c r="DR101" i="1"/>
  <c r="DR106" i="1"/>
  <c r="DR29" i="1"/>
  <c r="DR59" i="1"/>
  <c r="DR64" i="1"/>
  <c r="DR69" i="1"/>
  <c r="DR74" i="1"/>
  <c r="DR79" i="1"/>
  <c r="DR84" i="1"/>
  <c r="DR89" i="1"/>
  <c r="DR94" i="1"/>
  <c r="DR99" i="1"/>
  <c r="DR104" i="1"/>
  <c r="DR109" i="1"/>
  <c r="DR44" i="1"/>
  <c r="DR34" i="1"/>
  <c r="DR54" i="1"/>
  <c r="DR27" i="1"/>
  <c r="DR32" i="1"/>
  <c r="DR37" i="1"/>
  <c r="DR42" i="1"/>
  <c r="DR47" i="1"/>
  <c r="DR52" i="1"/>
  <c r="DR57" i="1"/>
  <c r="DR62" i="1"/>
  <c r="DR67" i="1"/>
  <c r="DR72" i="1"/>
  <c r="DR77" i="1"/>
  <c r="DR82" i="1"/>
  <c r="DR87" i="1"/>
  <c r="DR92" i="1"/>
  <c r="DR97" i="1"/>
  <c r="DR102" i="1"/>
  <c r="DR107" i="1"/>
  <c r="DR26" i="1"/>
  <c r="DR49" i="1"/>
  <c r="DR30" i="1"/>
  <c r="DR35" i="1"/>
  <c r="DR40" i="1"/>
  <c r="DR45" i="1"/>
  <c r="DR50" i="1"/>
  <c r="DR55" i="1"/>
  <c r="DR60" i="1"/>
  <c r="DR65" i="1"/>
  <c r="DR70" i="1"/>
  <c r="DR75" i="1"/>
  <c r="DR80" i="1"/>
  <c r="DR85" i="1"/>
  <c r="DR90" i="1"/>
  <c r="DR95" i="1"/>
  <c r="DR100" i="1"/>
  <c r="DR105" i="1"/>
  <c r="DR110" i="1"/>
  <c r="DK2" i="1"/>
  <c r="DO2" i="1"/>
  <c r="DK4" i="1" a="1"/>
  <c r="DK4" i="1" s="1"/>
  <c r="DO4" i="1" a="1"/>
  <c r="DO4" i="1" s="1"/>
  <c r="DP4" i="1" a="1"/>
  <c r="DP4" i="1" s="1"/>
  <c r="DN4" i="1" a="1"/>
  <c r="DN4" i="1" s="1"/>
  <c r="DQ2" i="1"/>
  <c r="DN2" i="1"/>
  <c r="DQ4" i="1" a="1"/>
  <c r="DQ4" i="1" s="1"/>
  <c r="DP2" i="1"/>
  <c r="DR4" i="1" l="1" a="1"/>
  <c r="DR4" i="1" s="1"/>
  <c r="DR2" i="1"/>
  <c r="DJ111" i="1" l="1"/>
  <c r="DJ110" i="1"/>
  <c r="DJ109" i="1"/>
  <c r="DJ108" i="1"/>
  <c r="DJ107" i="1"/>
  <c r="DJ106" i="1"/>
  <c r="DJ105" i="1"/>
  <c r="DJ104" i="1"/>
  <c r="DJ103" i="1"/>
  <c r="DJ102" i="1"/>
  <c r="DJ101" i="1"/>
  <c r="DJ100" i="1"/>
  <c r="DJ99" i="1"/>
  <c r="DJ98" i="1"/>
  <c r="DJ97" i="1"/>
  <c r="DJ96" i="1"/>
  <c r="DJ95" i="1"/>
  <c r="DJ94" i="1"/>
  <c r="DJ93" i="1"/>
  <c r="DJ92" i="1"/>
  <c r="DJ91" i="1"/>
  <c r="DJ90" i="1"/>
  <c r="DJ89" i="1"/>
  <c r="DJ88" i="1"/>
  <c r="DJ87" i="1"/>
  <c r="DJ86" i="1"/>
  <c r="DJ85" i="1"/>
  <c r="DJ84" i="1"/>
  <c r="DJ83" i="1"/>
  <c r="DJ82" i="1"/>
  <c r="DJ81" i="1"/>
  <c r="DJ80" i="1"/>
  <c r="DJ79" i="1"/>
  <c r="DJ78" i="1"/>
  <c r="DJ77" i="1"/>
  <c r="DJ76" i="1"/>
  <c r="DJ75" i="1"/>
  <c r="DJ74" i="1"/>
  <c r="DJ73" i="1"/>
  <c r="DJ72" i="1"/>
  <c r="DJ71" i="1"/>
  <c r="DJ70" i="1"/>
  <c r="DJ69" i="1"/>
  <c r="DJ68" i="1"/>
  <c r="DJ67" i="1"/>
  <c r="DJ66" i="1"/>
  <c r="DJ65" i="1"/>
  <c r="DJ64" i="1"/>
  <c r="DJ63" i="1"/>
  <c r="DJ62" i="1"/>
  <c r="DJ61" i="1"/>
  <c r="DJ60" i="1"/>
  <c r="DJ59" i="1"/>
  <c r="DJ58" i="1"/>
  <c r="DJ57" i="1"/>
  <c r="DJ56" i="1"/>
  <c r="DJ55" i="1"/>
  <c r="DJ54" i="1"/>
  <c r="DJ53" i="1"/>
  <c r="DJ52" i="1"/>
  <c r="DJ51" i="1"/>
  <c r="DJ50" i="1"/>
  <c r="DJ49" i="1"/>
  <c r="DJ48" i="1"/>
  <c r="DJ47" i="1"/>
  <c r="DJ46" i="1"/>
  <c r="DJ45" i="1"/>
  <c r="DJ44" i="1"/>
  <c r="DJ43" i="1"/>
  <c r="DJ42" i="1"/>
  <c r="DJ41" i="1"/>
  <c r="DJ40" i="1"/>
  <c r="DJ39" i="1"/>
  <c r="DJ38" i="1"/>
  <c r="DJ37" i="1"/>
  <c r="DJ36" i="1"/>
  <c r="DJ35" i="1"/>
  <c r="DJ34" i="1"/>
  <c r="DJ33" i="1"/>
  <c r="DJ32" i="1"/>
  <c r="DJ31" i="1"/>
  <c r="DJ30" i="1"/>
  <c r="DJ29" i="1"/>
  <c r="DJ27" i="1"/>
  <c r="CV4" i="1"/>
  <c r="CV2" i="1"/>
  <c r="CU4" i="1"/>
  <c r="CU2" i="1"/>
  <c r="CT4" i="1"/>
  <c r="CT2" i="1"/>
  <c r="CS4" i="1"/>
  <c r="CS2" i="1"/>
  <c r="CR4" i="1"/>
  <c r="CR2" i="1"/>
  <c r="CQ4" i="1"/>
  <c r="CQ2" i="1"/>
  <c r="CP4" i="1"/>
  <c r="CP2" i="1"/>
  <c r="BE2" i="1"/>
  <c r="BZ15" i="1" a="1"/>
  <c r="BZ15" i="1" s="1"/>
  <c r="DJ4" i="1" l="1" a="1"/>
  <c r="DJ4" i="1" s="1"/>
  <c r="DJ2" i="1"/>
  <c r="BZ11" i="1" a="1"/>
  <c r="BZ11" i="1" s="1"/>
  <c r="BZ9" i="1" a="1"/>
  <c r="BZ9" i="1" s="1"/>
  <c r="BZ7" i="1" a="1"/>
  <c r="BZ7" i="1" s="1"/>
  <c r="CN4" i="1"/>
  <c r="CN2" i="1"/>
  <c r="CH4" i="1"/>
  <c r="CH2" i="1"/>
  <c r="CM4" i="1"/>
  <c r="CM2" i="1"/>
  <c r="CL4" i="1"/>
  <c r="CL2" i="1"/>
  <c r="CK4" i="1"/>
  <c r="CK2" i="1"/>
  <c r="CJ4" i="1"/>
  <c r="CJ2" i="1"/>
  <c r="CI4" i="1"/>
  <c r="CI2" i="1"/>
  <c r="CG4" i="1"/>
  <c r="CG2" i="1"/>
  <c r="CF4" i="1"/>
  <c r="CF2" i="1"/>
  <c r="CE4" i="1"/>
  <c r="CE2" i="1"/>
  <c r="CD4" i="1"/>
  <c r="CD2" i="1"/>
  <c r="CC4" i="1"/>
  <c r="CC2" i="1"/>
  <c r="CB4" i="1"/>
  <c r="CB2" i="1"/>
  <c r="CA4" i="1"/>
  <c r="CA2" i="1"/>
  <c r="BY4" i="1"/>
  <c r="BY2" i="1"/>
  <c r="BY20" i="1" a="1"/>
  <c r="BY20" i="1" s="1"/>
  <c r="BY19" i="1" a="1"/>
  <c r="BY19" i="1" s="1"/>
  <c r="BY18" i="1" a="1"/>
  <c r="BY18" i="1" s="1"/>
  <c r="BY17" i="1" a="1"/>
  <c r="BY17" i="1" s="1"/>
  <c r="BZ4" i="1"/>
  <c r="BZ2" i="1"/>
  <c r="BW4" i="1"/>
  <c r="BW2" i="1"/>
  <c r="BV4" i="1"/>
  <c r="BV2" i="1"/>
  <c r="BU4" i="1"/>
  <c r="BU2" i="1"/>
  <c r="BT4" i="1"/>
  <c r="BT2" i="1"/>
  <c r="BS4" i="1"/>
  <c r="BS2" i="1"/>
  <c r="BR4" i="1"/>
  <c r="BR2" i="1"/>
  <c r="BQ4" i="1"/>
  <c r="BQ2" i="1"/>
  <c r="BP4" i="1"/>
  <c r="BP2" i="1"/>
  <c r="BO4" i="1"/>
  <c r="BO2" i="1"/>
  <c r="BN4" i="1"/>
  <c r="BN2" i="1"/>
  <c r="BM4" i="1"/>
  <c r="BM2" i="1"/>
  <c r="BL4" i="1"/>
  <c r="BL2" i="1"/>
  <c r="BK4" i="1"/>
  <c r="BK2" i="1"/>
  <c r="BJ4" i="1"/>
  <c r="BJ2" i="1"/>
  <c r="BI4" i="1"/>
  <c r="BI2" i="1"/>
  <c r="BH4" i="1"/>
  <c r="BH2" i="1"/>
  <c r="BG4" i="1"/>
  <c r="BG2" i="1"/>
  <c r="BF4" i="1"/>
  <c r="BF2" i="1"/>
  <c r="K7" i="1"/>
  <c r="K6" i="1"/>
  <c r="K4" i="1"/>
  <c r="K2" i="1"/>
  <c r="BD21" i="1" a="1"/>
  <c r="BD21" i="1" s="1"/>
  <c r="BC21" i="1" a="1"/>
  <c r="BC21" i="1" s="1"/>
  <c r="BB21" i="1" a="1"/>
  <c r="BB21" i="1" s="1"/>
  <c r="BA21" i="1" a="1"/>
  <c r="BA21" i="1" s="1"/>
  <c r="AZ21" i="1" a="1"/>
  <c r="AZ21" i="1" s="1"/>
  <c r="AY21" i="1" a="1"/>
  <c r="AY21" i="1" s="1"/>
  <c r="AX21" i="1" a="1"/>
  <c r="AX21" i="1" s="1"/>
  <c r="AW21" i="1" a="1"/>
  <c r="AW21" i="1" s="1"/>
  <c r="AV21" i="1" a="1"/>
  <c r="AV21" i="1" s="1"/>
  <c r="AU21" i="1" a="1"/>
  <c r="AU21" i="1" s="1"/>
  <c r="AT21" i="1" a="1"/>
  <c r="AT21" i="1" s="1"/>
  <c r="AS21" i="1" a="1"/>
  <c r="AS21" i="1" s="1"/>
  <c r="AR21" i="1" a="1"/>
  <c r="AR21" i="1" s="1"/>
  <c r="AQ21" i="1" a="1"/>
  <c r="AQ21" i="1" s="1"/>
  <c r="AP21" i="1" a="1"/>
  <c r="AP21" i="1" s="1"/>
  <c r="AO21" i="1" a="1"/>
  <c r="AO21" i="1" s="1"/>
  <c r="AN21" i="1" a="1"/>
  <c r="AN21" i="1" s="1"/>
  <c r="AM21" i="1" a="1"/>
  <c r="AM21" i="1" s="1"/>
  <c r="AL21" i="1" a="1"/>
  <c r="AL21" i="1" s="1"/>
  <c r="AK21" i="1" a="1"/>
  <c r="AK21" i="1" s="1"/>
  <c r="AJ21" i="1" a="1"/>
  <c r="AJ21" i="1" s="1"/>
  <c r="AI21" i="1" a="1"/>
  <c r="AI21" i="1" s="1"/>
  <c r="AH21" i="1" a="1"/>
  <c r="AH21" i="1" s="1"/>
  <c r="AG21" i="1" a="1"/>
  <c r="AG21" i="1" s="1"/>
  <c r="AF21" i="1" a="1"/>
  <c r="AF21" i="1" s="1"/>
  <c r="AE21" i="1" a="1"/>
  <c r="AE21" i="1" s="1"/>
  <c r="AD21" i="1" a="1"/>
  <c r="AD21" i="1" s="1"/>
  <c r="AC21" i="1" a="1"/>
  <c r="AC21" i="1" s="1"/>
  <c r="AB21" i="1" a="1"/>
  <c r="AB21" i="1" s="1"/>
  <c r="AA21" i="1" a="1"/>
  <c r="AA21" i="1" s="1"/>
  <c r="Z21" i="1" a="1"/>
  <c r="Z21" i="1" s="1"/>
  <c r="Y21" i="1" a="1"/>
  <c r="Y21" i="1" s="1"/>
  <c r="X21" i="1" a="1"/>
  <c r="X21" i="1" s="1"/>
  <c r="W21" i="1" a="1"/>
  <c r="W21" i="1" s="1"/>
  <c r="V21" i="1" a="1"/>
  <c r="V21" i="1" s="1"/>
  <c r="U21" i="1" a="1"/>
  <c r="U21" i="1" s="1"/>
  <c r="T21" i="1" a="1"/>
  <c r="T21" i="1" s="1"/>
  <c r="S21" i="1" a="1"/>
  <c r="S21" i="1" s="1"/>
  <c r="R21" i="1" a="1"/>
  <c r="R21" i="1" s="1"/>
  <c r="Q21" i="1" a="1"/>
  <c r="Q21" i="1" s="1"/>
  <c r="P21" i="1" a="1"/>
  <c r="P21" i="1" s="1"/>
  <c r="O21" i="1" a="1"/>
  <c r="O21" i="1" s="1"/>
  <c r="N21" i="1" a="1"/>
  <c r="N21" i="1" s="1"/>
  <c r="M21" i="1" a="1"/>
  <c r="M21" i="1" s="1"/>
  <c r="BD20" i="1" a="1"/>
  <c r="BD20" i="1" s="1"/>
  <c r="BC20" i="1" a="1"/>
  <c r="BC20" i="1" s="1"/>
  <c r="BB20" i="1" a="1"/>
  <c r="BB20" i="1" s="1"/>
  <c r="BA20" i="1" a="1"/>
  <c r="BA20" i="1" s="1"/>
  <c r="AZ20" i="1" a="1"/>
  <c r="AZ20" i="1" s="1"/>
  <c r="AY20" i="1" a="1"/>
  <c r="AY20" i="1" s="1"/>
  <c r="AX20" i="1" a="1"/>
  <c r="AX20" i="1" s="1"/>
  <c r="AW20" i="1" a="1"/>
  <c r="AW20" i="1" s="1"/>
  <c r="AV20" i="1" a="1"/>
  <c r="AV20" i="1" s="1"/>
  <c r="AU20" i="1" a="1"/>
  <c r="AU20" i="1" s="1"/>
  <c r="AT20" i="1" a="1"/>
  <c r="AT20" i="1" s="1"/>
  <c r="AS20" i="1" a="1"/>
  <c r="AS20" i="1" s="1"/>
  <c r="AR20" i="1" a="1"/>
  <c r="AR20" i="1" s="1"/>
  <c r="AQ20" i="1" a="1"/>
  <c r="AQ20" i="1" s="1"/>
  <c r="AP20" i="1" a="1"/>
  <c r="AP20" i="1" s="1"/>
  <c r="AO20" i="1" a="1"/>
  <c r="AO20" i="1" s="1"/>
  <c r="AN20" i="1" a="1"/>
  <c r="AN20" i="1" s="1"/>
  <c r="AM20" i="1" a="1"/>
  <c r="AM20" i="1" s="1"/>
  <c r="AL20" i="1" a="1"/>
  <c r="AL20" i="1" s="1"/>
  <c r="AK20" i="1" a="1"/>
  <c r="AK20" i="1" s="1"/>
  <c r="AJ20" i="1" a="1"/>
  <c r="AJ20" i="1" s="1"/>
  <c r="AI20" i="1" a="1"/>
  <c r="AI20" i="1" s="1"/>
  <c r="AH20" i="1" a="1"/>
  <c r="AH20" i="1" s="1"/>
  <c r="AG20" i="1" a="1"/>
  <c r="AG20" i="1" s="1"/>
  <c r="AF20" i="1" a="1"/>
  <c r="AF20" i="1" s="1"/>
  <c r="AE20" i="1" a="1"/>
  <c r="AE20" i="1" s="1"/>
  <c r="AD20" i="1" a="1"/>
  <c r="AD20" i="1" s="1"/>
  <c r="AC20" i="1" a="1"/>
  <c r="AC20" i="1" s="1"/>
  <c r="AB20" i="1" a="1"/>
  <c r="AB20" i="1" s="1"/>
  <c r="AA20" i="1" a="1"/>
  <c r="AA20" i="1" s="1"/>
  <c r="Z20" i="1" a="1"/>
  <c r="Z20" i="1" s="1"/>
  <c r="Y20" i="1" a="1"/>
  <c r="Y20" i="1" s="1"/>
  <c r="X20" i="1" a="1"/>
  <c r="X20" i="1" s="1"/>
  <c r="W20" i="1" a="1"/>
  <c r="W20" i="1" s="1"/>
  <c r="V20" i="1" a="1"/>
  <c r="V20" i="1" s="1"/>
  <c r="U20" i="1" a="1"/>
  <c r="U20" i="1" s="1"/>
  <c r="T20" i="1" a="1"/>
  <c r="T20" i="1" s="1"/>
  <c r="S20" i="1" a="1"/>
  <c r="S20" i="1" s="1"/>
  <c r="R20" i="1" a="1"/>
  <c r="R20" i="1" s="1"/>
  <c r="Q20" i="1" a="1"/>
  <c r="Q20" i="1" s="1"/>
  <c r="P20" i="1" a="1"/>
  <c r="P20" i="1" s="1"/>
  <c r="O20" i="1" a="1"/>
  <c r="O20" i="1" s="1"/>
  <c r="N20" i="1" a="1"/>
  <c r="N20" i="1" s="1"/>
  <c r="M20" i="1" a="1"/>
  <c r="M20" i="1" s="1"/>
  <c r="BD19" i="1" a="1"/>
  <c r="BD19" i="1" s="1"/>
  <c r="BC19" i="1" a="1"/>
  <c r="BC19" i="1" s="1"/>
  <c r="BB19" i="1" a="1"/>
  <c r="BB19" i="1" s="1"/>
  <c r="BA19" i="1" a="1"/>
  <c r="BA19" i="1" s="1"/>
  <c r="AZ19" i="1" a="1"/>
  <c r="AZ19" i="1" s="1"/>
  <c r="AY19" i="1" a="1"/>
  <c r="AY19" i="1" s="1"/>
  <c r="AX19" i="1" a="1"/>
  <c r="AX19" i="1" s="1"/>
  <c r="AW19" i="1" a="1"/>
  <c r="AW19" i="1" s="1"/>
  <c r="AV19" i="1" a="1"/>
  <c r="AV19" i="1" s="1"/>
  <c r="AU19" i="1" a="1"/>
  <c r="AU19" i="1" s="1"/>
  <c r="AT19" i="1" a="1"/>
  <c r="AT19" i="1" s="1"/>
  <c r="AS19" i="1" a="1"/>
  <c r="AS19" i="1" s="1"/>
  <c r="AR19" i="1" a="1"/>
  <c r="AR19" i="1" s="1"/>
  <c r="AQ19" i="1" a="1"/>
  <c r="AQ19" i="1" s="1"/>
  <c r="AP19" i="1" a="1"/>
  <c r="AP19" i="1" s="1"/>
  <c r="AO19" i="1" a="1"/>
  <c r="AO19" i="1" s="1"/>
  <c r="AN19" i="1" a="1"/>
  <c r="AN19" i="1" s="1"/>
  <c r="AM19" i="1" a="1"/>
  <c r="AM19" i="1" s="1"/>
  <c r="AL19" i="1" a="1"/>
  <c r="AL19" i="1" s="1"/>
  <c r="AK19" i="1" a="1"/>
  <c r="AK19" i="1" s="1"/>
  <c r="AJ19" i="1" a="1"/>
  <c r="AJ19" i="1" s="1"/>
  <c r="AI19" i="1" a="1"/>
  <c r="AI19" i="1" s="1"/>
  <c r="AH19" i="1" a="1"/>
  <c r="AH19" i="1" s="1"/>
  <c r="AG19" i="1" a="1"/>
  <c r="AG19" i="1" s="1"/>
  <c r="AF19" i="1" a="1"/>
  <c r="AF19" i="1" s="1"/>
  <c r="AE19" i="1" a="1"/>
  <c r="AE19" i="1" s="1"/>
  <c r="AD19" i="1" a="1"/>
  <c r="AD19" i="1" s="1"/>
  <c r="AC19" i="1" a="1"/>
  <c r="AC19" i="1" s="1"/>
  <c r="AB19" i="1" a="1"/>
  <c r="AB19" i="1" s="1"/>
  <c r="AA19" i="1" a="1"/>
  <c r="AA19" i="1" s="1"/>
  <c r="Z19" i="1" a="1"/>
  <c r="Z19" i="1" s="1"/>
  <c r="Y19" i="1" a="1"/>
  <c r="Y19" i="1" s="1"/>
  <c r="X19" i="1" a="1"/>
  <c r="X19" i="1" s="1"/>
  <c r="W19" i="1" a="1"/>
  <c r="W19" i="1" s="1"/>
  <c r="V19" i="1" a="1"/>
  <c r="V19" i="1" s="1"/>
  <c r="U19" i="1" a="1"/>
  <c r="U19" i="1" s="1"/>
  <c r="T19" i="1" a="1"/>
  <c r="T19" i="1" s="1"/>
  <c r="S19" i="1" a="1"/>
  <c r="S19" i="1" s="1"/>
  <c r="R19" i="1" a="1"/>
  <c r="R19" i="1" s="1"/>
  <c r="Q19" i="1" a="1"/>
  <c r="Q19" i="1" s="1"/>
  <c r="P19" i="1" a="1"/>
  <c r="P19" i="1" s="1"/>
  <c r="O19" i="1" a="1"/>
  <c r="O19" i="1" s="1"/>
  <c r="N19" i="1" a="1"/>
  <c r="N19" i="1" s="1"/>
  <c r="M19" i="1" a="1"/>
  <c r="M19" i="1" s="1"/>
  <c r="BD18" i="1" a="1"/>
  <c r="BD18" i="1" s="1"/>
  <c r="BC18" i="1" a="1"/>
  <c r="BC18" i="1" s="1"/>
  <c r="BB18" i="1" a="1"/>
  <c r="BB18" i="1" s="1"/>
  <c r="BA18" i="1" a="1"/>
  <c r="BA18" i="1" s="1"/>
  <c r="AZ18" i="1" a="1"/>
  <c r="AZ18" i="1" s="1"/>
  <c r="AY18" i="1" a="1"/>
  <c r="AY18" i="1" s="1"/>
  <c r="AX18" i="1" a="1"/>
  <c r="AX18" i="1" s="1"/>
  <c r="AW18" i="1" a="1"/>
  <c r="AW18" i="1" s="1"/>
  <c r="AV18" i="1" a="1"/>
  <c r="AV18" i="1" s="1"/>
  <c r="AU18" i="1" a="1"/>
  <c r="AU18" i="1" s="1"/>
  <c r="AT18" i="1" a="1"/>
  <c r="AT18" i="1" s="1"/>
  <c r="AS18" i="1" a="1"/>
  <c r="AS18" i="1" s="1"/>
  <c r="AR18" i="1" a="1"/>
  <c r="AR18" i="1" s="1"/>
  <c r="AQ18" i="1" a="1"/>
  <c r="AQ18" i="1" s="1"/>
  <c r="AP18" i="1" a="1"/>
  <c r="AP18" i="1" s="1"/>
  <c r="AO18" i="1" a="1"/>
  <c r="AO18" i="1" s="1"/>
  <c r="AN18" i="1" a="1"/>
  <c r="AN18" i="1" s="1"/>
  <c r="AM18" i="1" a="1"/>
  <c r="AM18" i="1" s="1"/>
  <c r="AL18" i="1" a="1"/>
  <c r="AL18" i="1" s="1"/>
  <c r="AK18" i="1" a="1"/>
  <c r="AK18" i="1" s="1"/>
  <c r="AJ18" i="1" a="1"/>
  <c r="AJ18" i="1" s="1"/>
  <c r="AI18" i="1" a="1"/>
  <c r="AI18" i="1" s="1"/>
  <c r="AH18" i="1" a="1"/>
  <c r="AH18" i="1" s="1"/>
  <c r="AG18" i="1" a="1"/>
  <c r="AG18" i="1" s="1"/>
  <c r="AF18" i="1" a="1"/>
  <c r="AF18" i="1" s="1"/>
  <c r="AE18" i="1" a="1"/>
  <c r="AE18" i="1" s="1"/>
  <c r="AD18" i="1" a="1"/>
  <c r="AD18" i="1" s="1"/>
  <c r="AC18" i="1" a="1"/>
  <c r="AC18" i="1" s="1"/>
  <c r="AB18" i="1" a="1"/>
  <c r="AB18" i="1" s="1"/>
  <c r="AA18" i="1" a="1"/>
  <c r="AA18" i="1" s="1"/>
  <c r="Z18" i="1" a="1"/>
  <c r="Z18" i="1" s="1"/>
  <c r="Y18" i="1" a="1"/>
  <c r="Y18" i="1" s="1"/>
  <c r="X18" i="1" a="1"/>
  <c r="X18" i="1" s="1"/>
  <c r="W18" i="1" a="1"/>
  <c r="W18" i="1" s="1"/>
  <c r="V18" i="1" a="1"/>
  <c r="V18" i="1" s="1"/>
  <c r="U18" i="1" a="1"/>
  <c r="U18" i="1" s="1"/>
  <c r="T18" i="1" a="1"/>
  <c r="T18" i="1" s="1"/>
  <c r="S18" i="1" a="1"/>
  <c r="S18" i="1" s="1"/>
  <c r="R18" i="1" a="1"/>
  <c r="R18" i="1" s="1"/>
  <c r="Q18" i="1" a="1"/>
  <c r="Q18" i="1" s="1"/>
  <c r="P18" i="1" a="1"/>
  <c r="P18" i="1" s="1"/>
  <c r="O18" i="1" a="1"/>
  <c r="O18" i="1" s="1"/>
  <c r="N18" i="1" a="1"/>
  <c r="N18" i="1" s="1"/>
  <c r="M18" i="1" a="1"/>
  <c r="M18" i="1" s="1"/>
  <c r="BD17" i="1" a="1"/>
  <c r="BD17" i="1" s="1"/>
  <c r="BC17" i="1" a="1"/>
  <c r="BC17" i="1" s="1"/>
  <c r="BB17" i="1" a="1"/>
  <c r="BB17" i="1" s="1"/>
  <c r="BA17" i="1" a="1"/>
  <c r="BA17" i="1" s="1"/>
  <c r="AZ17" i="1" a="1"/>
  <c r="AZ17" i="1" s="1"/>
  <c r="AY17" i="1" a="1"/>
  <c r="AY17" i="1" s="1"/>
  <c r="AX17" i="1" a="1"/>
  <c r="AX17" i="1" s="1"/>
  <c r="AW17" i="1" a="1"/>
  <c r="AW17" i="1" s="1"/>
  <c r="AV17" i="1" a="1"/>
  <c r="AV17" i="1" s="1"/>
  <c r="AU17" i="1" a="1"/>
  <c r="AU17" i="1" s="1"/>
  <c r="AT17" i="1" a="1"/>
  <c r="AT17" i="1" s="1"/>
  <c r="AS17" i="1" a="1"/>
  <c r="AS17" i="1" s="1"/>
  <c r="AR17" i="1" a="1"/>
  <c r="AR17" i="1" s="1"/>
  <c r="AQ17" i="1" a="1"/>
  <c r="AQ17" i="1" s="1"/>
  <c r="AP17" i="1" a="1"/>
  <c r="AP17" i="1" s="1"/>
  <c r="AO17" i="1" a="1"/>
  <c r="AO17" i="1" s="1"/>
  <c r="AN17" i="1" a="1"/>
  <c r="AN17" i="1" s="1"/>
  <c r="AM17" i="1" a="1"/>
  <c r="AM17" i="1" s="1"/>
  <c r="AL17" i="1" a="1"/>
  <c r="AL17" i="1" s="1"/>
  <c r="AK17" i="1" a="1"/>
  <c r="AK17" i="1" s="1"/>
  <c r="AJ17" i="1" a="1"/>
  <c r="AJ17" i="1" s="1"/>
  <c r="AI17" i="1" a="1"/>
  <c r="AI17" i="1" s="1"/>
  <c r="AH17" i="1" a="1"/>
  <c r="AH17" i="1" s="1"/>
  <c r="AG17" i="1" a="1"/>
  <c r="AG17" i="1" s="1"/>
  <c r="AF17" i="1" a="1"/>
  <c r="AF17" i="1" s="1"/>
  <c r="AE17" i="1" a="1"/>
  <c r="AE17" i="1" s="1"/>
  <c r="AD17" i="1" a="1"/>
  <c r="AD17" i="1" s="1"/>
  <c r="AC17" i="1" a="1"/>
  <c r="AC17" i="1" s="1"/>
  <c r="AB17" i="1" a="1"/>
  <c r="AB17" i="1" s="1"/>
  <c r="AA17" i="1" a="1"/>
  <c r="AA17" i="1" s="1"/>
  <c r="Z17" i="1" a="1"/>
  <c r="Z17" i="1" s="1"/>
  <c r="Y17" i="1" a="1"/>
  <c r="Y17" i="1" s="1"/>
  <c r="X17" i="1" a="1"/>
  <c r="X17" i="1" s="1"/>
  <c r="W17" i="1" a="1"/>
  <c r="W17" i="1" s="1"/>
  <c r="V17" i="1" a="1"/>
  <c r="V17" i="1" s="1"/>
  <c r="U17" i="1" a="1"/>
  <c r="U17" i="1" s="1"/>
  <c r="T17" i="1" a="1"/>
  <c r="T17" i="1" s="1"/>
  <c r="S17" i="1" a="1"/>
  <c r="S17" i="1" s="1"/>
  <c r="R17" i="1" a="1"/>
  <c r="R17" i="1" s="1"/>
  <c r="Q17" i="1" a="1"/>
  <c r="Q17" i="1" s="1"/>
  <c r="P17" i="1" a="1"/>
  <c r="P17" i="1" s="1"/>
  <c r="O17" i="1" a="1"/>
  <c r="O17" i="1" s="1"/>
  <c r="N17" i="1" a="1"/>
  <c r="N17" i="1" s="1"/>
  <c r="M17" i="1" a="1"/>
  <c r="M17" i="1" s="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BD4" i="1"/>
  <c r="BC4" i="1"/>
  <c r="BB4" i="1"/>
  <c r="BA4" i="1"/>
  <c r="AZ4" i="1"/>
  <c r="AY4" i="1"/>
  <c r="AX4" i="1"/>
  <c r="AW4" i="1"/>
  <c r="AV4" i="1"/>
  <c r="AU4" i="1"/>
  <c r="AT4" i="1"/>
  <c r="AS4" i="1"/>
  <c r="AR4" i="1"/>
  <c r="AQ4" i="1"/>
  <c r="AP4" i="1"/>
  <c r="AO4" i="1"/>
  <c r="AN4" i="1"/>
  <c r="AM4" i="1"/>
  <c r="AL4" i="1"/>
  <c r="AK4" i="1"/>
  <c r="AJ4" i="1"/>
  <c r="AI4" i="1"/>
  <c r="AH4" i="1"/>
  <c r="AG4" i="1"/>
  <c r="AF4" i="1"/>
  <c r="AE4" i="1"/>
  <c r="AD4" i="1"/>
  <c r="AC4" i="1"/>
  <c r="AB4" i="1"/>
  <c r="AA4" i="1"/>
  <c r="Z4" i="1"/>
  <c r="Y4" i="1"/>
  <c r="X4" i="1"/>
  <c r="W4" i="1"/>
  <c r="V4" i="1"/>
  <c r="U4" i="1"/>
  <c r="T4" i="1"/>
  <c r="S4" i="1"/>
  <c r="R4" i="1"/>
  <c r="Q4" i="1"/>
  <c r="P4" i="1"/>
  <c r="O4" i="1"/>
  <c r="N4" i="1"/>
  <c r="M4"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K20" i="1" a="1"/>
  <c r="K20" i="1" s="1"/>
  <c r="K19" i="1" a="1"/>
  <c r="K19" i="1" s="1"/>
  <c r="K18" i="1" a="1"/>
  <c r="K18" i="1" s="1"/>
  <c r="K17" i="1" a="1"/>
  <c r="K17" i="1" s="1"/>
  <c r="J20" i="1" a="1"/>
  <c r="J20" i="1" s="1"/>
  <c r="J19" i="1" a="1"/>
  <c r="J19" i="1" s="1"/>
  <c r="J18" i="1" a="1"/>
  <c r="J18" i="1" s="1"/>
  <c r="J17" i="1" a="1"/>
  <c r="J17" i="1" s="1"/>
  <c r="L21" i="1" a="1"/>
  <c r="L21" i="1" s="1"/>
  <c r="L20" i="1" a="1"/>
  <c r="L20" i="1" s="1"/>
  <c r="L19" i="1" a="1"/>
  <c r="L19" i="1" s="1"/>
  <c r="L18" i="1" a="1"/>
  <c r="L18" i="1" s="1"/>
  <c r="L17" i="1" a="1"/>
  <c r="L17" i="1" s="1"/>
  <c r="U13" i="1" l="1"/>
  <c r="Q13" i="1"/>
  <c r="AA13" i="1"/>
  <c r="AK13" i="1"/>
  <c r="AU13" i="1"/>
  <c r="T13" i="1"/>
  <c r="AD13" i="1"/>
  <c r="AN13" i="1"/>
  <c r="AX13" i="1"/>
  <c r="AO13" i="1"/>
  <c r="AE13" i="1"/>
  <c r="AY13" i="1"/>
  <c r="M13" i="1"/>
  <c r="W13" i="1"/>
  <c r="M12" i="1"/>
  <c r="W12" i="1"/>
  <c r="AG12" i="1"/>
  <c r="AQ12" i="1"/>
  <c r="BA12" i="1"/>
  <c r="O13" i="1"/>
  <c r="Y13" i="1"/>
  <c r="AI13" i="1"/>
  <c r="AS13" i="1"/>
  <c r="BC13" i="1"/>
  <c r="P13" i="1"/>
  <c r="Z13" i="1"/>
  <c r="AJ13" i="1"/>
  <c r="AT13" i="1"/>
  <c r="BD13" i="1"/>
  <c r="R13" i="1"/>
  <c r="AB13" i="1"/>
  <c r="AL13" i="1"/>
  <c r="AV13" i="1"/>
  <c r="S13" i="1"/>
  <c r="AC13" i="1"/>
  <c r="AM13" i="1"/>
  <c r="AW13" i="1"/>
  <c r="V13" i="1"/>
  <c r="AF13" i="1"/>
  <c r="AP13" i="1"/>
  <c r="AZ13" i="1"/>
  <c r="AG13" i="1"/>
  <c r="AQ13" i="1"/>
  <c r="BA13" i="1"/>
  <c r="N13" i="1"/>
  <c r="X13" i="1"/>
  <c r="AH13" i="1"/>
  <c r="AR13" i="1"/>
  <c r="BB13" i="1"/>
  <c r="O12" i="1"/>
  <c r="Y12" i="1"/>
  <c r="AI12" i="1"/>
  <c r="AS12" i="1"/>
  <c r="BC12" i="1"/>
  <c r="T12" i="1"/>
  <c r="AX12" i="1"/>
  <c r="U12" i="1"/>
  <c r="AE12" i="1"/>
  <c r="AO12" i="1"/>
  <c r="AY12" i="1"/>
  <c r="AD12" i="1"/>
  <c r="V12" i="1"/>
  <c r="AF12" i="1"/>
  <c r="AP12" i="1"/>
  <c r="AZ12" i="1"/>
  <c r="AN12" i="1"/>
  <c r="N12" i="1"/>
  <c r="X12" i="1"/>
  <c r="AH12" i="1"/>
  <c r="AR12" i="1"/>
  <c r="BB12" i="1"/>
  <c r="P12" i="1"/>
  <c r="Z12" i="1"/>
  <c r="AJ12" i="1"/>
  <c r="AT12" i="1"/>
  <c r="BD12" i="1"/>
  <c r="Q12" i="1"/>
  <c r="AA12" i="1"/>
  <c r="AK12" i="1"/>
  <c r="AU12" i="1"/>
  <c r="R12" i="1"/>
  <c r="AB12" i="1"/>
  <c r="AL12" i="1"/>
  <c r="AV12" i="1"/>
  <c r="S12" i="1"/>
  <c r="AC12" i="1"/>
  <c r="AM12" i="1"/>
  <c r="AW12" i="1"/>
  <c r="BZ17" i="1"/>
  <c r="K11" i="1"/>
  <c r="K10" i="1"/>
  <c r="AA14" i="1"/>
  <c r="AG14" i="1"/>
  <c r="AQ14" i="1"/>
  <c r="BA14" i="1"/>
  <c r="AH14" i="1"/>
  <c r="AR14" i="1"/>
  <c r="BB14" i="1"/>
  <c r="AL14" i="1"/>
  <c r="Y14" i="1"/>
  <c r="AI14" i="1"/>
  <c r="AS14" i="1"/>
  <c r="BC14" i="1"/>
  <c r="AB14" i="1"/>
  <c r="Z14" i="1"/>
  <c r="AJ14" i="1"/>
  <c r="AT14" i="1"/>
  <c r="BD14" i="1"/>
  <c r="AK14" i="1"/>
  <c r="AU14" i="1"/>
  <c r="AC14" i="1"/>
  <c r="AM14" i="1"/>
  <c r="AW14" i="1"/>
  <c r="AV14" i="1"/>
  <c r="AD14" i="1"/>
  <c r="AN14" i="1"/>
  <c r="AX14" i="1"/>
  <c r="AE14" i="1"/>
  <c r="AO14" i="1"/>
  <c r="AY14" i="1"/>
  <c r="AF14" i="1"/>
  <c r="AP14" i="1"/>
  <c r="AZ14" i="1"/>
  <c r="AM11" i="1"/>
  <c r="AW11" i="1"/>
  <c r="BD11" i="1"/>
  <c r="U11" i="1"/>
  <c r="AE11" i="1"/>
  <c r="AO11" i="1"/>
  <c r="AY11" i="1"/>
  <c r="BB11" i="1"/>
  <c r="AN11" i="1"/>
  <c r="AX11" i="1"/>
  <c r="V11" i="1"/>
  <c r="AF11" i="1"/>
  <c r="AP11" i="1"/>
  <c r="AZ11" i="1"/>
  <c r="AL11" i="1"/>
  <c r="AV11" i="1"/>
  <c r="AI11" i="1"/>
  <c r="AS11" i="1"/>
  <c r="BC11" i="1"/>
  <c r="P11" i="1"/>
  <c r="Z11" i="1"/>
  <c r="AJ11" i="1"/>
  <c r="AT11" i="1"/>
  <c r="X11" i="1"/>
  <c r="AH11" i="1"/>
  <c r="AR11" i="1"/>
  <c r="Y11" i="1"/>
  <c r="T11" i="1"/>
  <c r="AD11" i="1"/>
  <c r="Q11" i="1"/>
  <c r="AA11" i="1"/>
  <c r="AK11" i="1"/>
  <c r="AU11" i="1"/>
  <c r="W11" i="1"/>
  <c r="AG11" i="1"/>
  <c r="AQ11" i="1"/>
  <c r="BA11" i="1"/>
  <c r="R11" i="1"/>
  <c r="AB11" i="1"/>
  <c r="S11" i="1"/>
  <c r="AC11" i="1"/>
  <c r="O11" i="1"/>
  <c r="N11" i="1"/>
  <c r="M11" i="1"/>
  <c r="Q10" i="1"/>
  <c r="AA10" i="1"/>
  <c r="AK10" i="1"/>
  <c r="AU10" i="1"/>
  <c r="V10" i="1"/>
  <c r="AF10" i="1"/>
  <c r="AP10" i="1"/>
  <c r="AZ10" i="1"/>
  <c r="P10" i="1"/>
  <c r="Z10" i="1"/>
  <c r="AJ10" i="1"/>
  <c r="AT10" i="1"/>
  <c r="BD10" i="1"/>
  <c r="T10" i="1"/>
  <c r="AD10" i="1"/>
  <c r="AN10" i="1"/>
  <c r="AX10" i="1"/>
  <c r="M10" i="1"/>
  <c r="W10" i="1"/>
  <c r="AG10" i="1"/>
  <c r="AQ10" i="1"/>
  <c r="BA10" i="1"/>
  <c r="R10" i="1"/>
  <c r="AB10" i="1"/>
  <c r="AL10" i="1"/>
  <c r="AV10" i="1"/>
  <c r="S10" i="1"/>
  <c r="AC10" i="1"/>
  <c r="AM10" i="1"/>
  <c r="AW10" i="1"/>
  <c r="U10" i="1"/>
  <c r="AE10" i="1"/>
  <c r="AO10" i="1"/>
  <c r="AY10" i="1"/>
  <c r="N10" i="1"/>
  <c r="X10" i="1"/>
  <c r="AH10" i="1"/>
  <c r="AR10" i="1"/>
  <c r="BB10" i="1"/>
  <c r="O10" i="1"/>
  <c r="Y10" i="1"/>
  <c r="AI10" i="1"/>
  <c r="AS10" i="1"/>
  <c r="BC10" i="1"/>
  <c r="BC15" i="1" l="1"/>
  <c r="BB16" i="1"/>
  <c r="AV15" i="1"/>
  <c r="AN15" i="1"/>
  <c r="AF15" i="1"/>
  <c r="AX16" i="1"/>
  <c r="AL15" i="1"/>
  <c r="AD15" i="1"/>
  <c r="AB16" i="1"/>
  <c r="AD16" i="1"/>
  <c r="BC16" i="1"/>
  <c r="AN16" i="1"/>
  <c r="AY15" i="1"/>
  <c r="AB15" i="1"/>
  <c r="AU15" i="1"/>
  <c r="AS16" i="1"/>
  <c r="AS15" i="1"/>
  <c r="AO15" i="1"/>
  <c r="BD15" i="1"/>
  <c r="AK15" i="1"/>
  <c r="BA16" i="1"/>
  <c r="AI16" i="1"/>
  <c r="AY16" i="1"/>
  <c r="AI15" i="1"/>
  <c r="AE15" i="1"/>
  <c r="BA15" i="1"/>
  <c r="AT15" i="1"/>
  <c r="AA15" i="1"/>
  <c r="AQ16" i="1"/>
  <c r="AR16" i="1"/>
  <c r="AV16" i="1"/>
  <c r="AO16" i="1"/>
  <c r="AQ15" i="1"/>
  <c r="AJ15" i="1"/>
  <c r="AG16" i="1"/>
  <c r="AH16" i="1"/>
  <c r="AL16" i="1"/>
  <c r="AE16" i="1"/>
  <c r="AW15" i="1"/>
  <c r="AG15" i="1"/>
  <c r="Z15" i="1"/>
  <c r="AZ16" i="1"/>
  <c r="BB15" i="1"/>
  <c r="AM15" i="1"/>
  <c r="AU16" i="1"/>
  <c r="AT16" i="1"/>
  <c r="AP16" i="1"/>
  <c r="BD16" i="1"/>
  <c r="AR15" i="1"/>
  <c r="AC15" i="1"/>
  <c r="AZ15" i="1"/>
  <c r="AK16" i="1"/>
  <c r="AJ16" i="1"/>
  <c r="AF16" i="1"/>
  <c r="AW16" i="1"/>
  <c r="AH15" i="1"/>
  <c r="AX15" i="1"/>
  <c r="AP15" i="1"/>
  <c r="AC16" i="1"/>
  <c r="AA16" i="1"/>
  <c r="Z16" i="1"/>
  <c r="AM16" i="1"/>
  <c r="Y16" i="1"/>
  <c r="Y15" i="1"/>
  <c r="L9" i="1" l="1"/>
  <c r="L8" i="1"/>
  <c r="L7" i="1"/>
  <c r="L6" i="1"/>
  <c r="L4" i="1"/>
  <c r="L2" i="1"/>
  <c r="J4" i="1"/>
  <c r="J2" i="1"/>
  <c r="J7" i="1"/>
  <c r="J6" i="1"/>
  <c r="EA5" i="1" l="1"/>
  <c r="DV5" i="1"/>
  <c r="DU5" i="1"/>
  <c r="DW5" i="1"/>
  <c r="EB5" i="1"/>
  <c r="DX5" i="1"/>
  <c r="DZ5" i="1"/>
  <c r="EC5" i="1"/>
  <c r="DY5" i="1"/>
  <c r="DT5" i="1"/>
  <c r="ED5" i="1"/>
  <c r="EB3" i="1"/>
  <c r="EC3" i="1"/>
  <c r="ED3" i="1"/>
  <c r="DY3" i="1"/>
  <c r="DZ3" i="1"/>
  <c r="DV3" i="1"/>
  <c r="DX3" i="1"/>
  <c r="EA3" i="1"/>
  <c r="DW3" i="1"/>
  <c r="DT3" i="1"/>
  <c r="DU3" i="1"/>
  <c r="DR3" i="1"/>
  <c r="DM3" i="1"/>
  <c r="DL3" i="1"/>
  <c r="DR5" i="1"/>
  <c r="DM5" i="1"/>
  <c r="DL5" i="1"/>
  <c r="DJ3" i="1"/>
  <c r="DQ3" i="1"/>
  <c r="DO3" i="1"/>
  <c r="DK3" i="1"/>
  <c r="DN3" i="1"/>
  <c r="DP3" i="1"/>
  <c r="DJ5" i="1"/>
  <c r="DN5" i="1"/>
  <c r="DP5" i="1"/>
  <c r="DK5" i="1"/>
  <c r="DO5" i="1"/>
  <c r="DQ5" i="1"/>
  <c r="CN5" i="1"/>
  <c r="CT5" i="1"/>
  <c r="CR5" i="1"/>
  <c r="CV5" i="1"/>
  <c r="CQ5" i="1"/>
  <c r="CU5" i="1"/>
  <c r="CS5" i="1"/>
  <c r="CP5" i="1"/>
  <c r="BE3" i="1"/>
  <c r="CS3" i="1"/>
  <c r="CV3" i="1"/>
  <c r="CT3" i="1"/>
  <c r="CP3" i="1"/>
  <c r="CQ3" i="1"/>
  <c r="CU3" i="1"/>
  <c r="CR3" i="1"/>
  <c r="L11" i="1"/>
  <c r="X16" i="1" s="1"/>
  <c r="L13" i="1"/>
  <c r="L12" i="1"/>
  <c r="CH3" i="1"/>
  <c r="CN3" i="1"/>
  <c r="G1" i="1"/>
  <c r="CH5" i="1"/>
  <c r="J11" i="1"/>
  <c r="J10" i="1"/>
  <c r="J3" i="1"/>
  <c r="CJ3" i="1"/>
  <c r="BY3" i="1"/>
  <c r="CE3" i="1"/>
  <c r="CM3" i="1"/>
  <c r="CC3" i="1"/>
  <c r="CL3" i="1"/>
  <c r="CI3" i="1"/>
  <c r="BZ3" i="1"/>
  <c r="CK3" i="1"/>
  <c r="CB3" i="1"/>
  <c r="BW3" i="1"/>
  <c r="CG3" i="1"/>
  <c r="CA3" i="1"/>
  <c r="CD3" i="1"/>
  <c r="CF3" i="1"/>
  <c r="CD5" i="1"/>
  <c r="CK5" i="1"/>
  <c r="CB5" i="1"/>
  <c r="BW5" i="1"/>
  <c r="CG5" i="1"/>
  <c r="CA5" i="1"/>
  <c r="CJ5" i="1"/>
  <c r="CF5" i="1"/>
  <c r="BY5" i="1"/>
  <c r="CE5" i="1"/>
  <c r="CM5" i="1"/>
  <c r="CC5" i="1"/>
  <c r="CI5" i="1"/>
  <c r="CL5" i="1"/>
  <c r="BZ5" i="1"/>
  <c r="BI3" i="1"/>
  <c r="BK3" i="1"/>
  <c r="BN3" i="1"/>
  <c r="BL3" i="1"/>
  <c r="BO3" i="1"/>
  <c r="BG3" i="1"/>
  <c r="BQ3" i="1"/>
  <c r="BF3" i="1"/>
  <c r="BT3" i="1"/>
  <c r="BU3" i="1"/>
  <c r="BS3" i="1"/>
  <c r="BJ3" i="1"/>
  <c r="BP3" i="1"/>
  <c r="BM3" i="1"/>
  <c r="BH3" i="1"/>
  <c r="BV3" i="1"/>
  <c r="BR3" i="1"/>
  <c r="BF5" i="1"/>
  <c r="BH5" i="1"/>
  <c r="BI5" i="1"/>
  <c r="BS5" i="1"/>
  <c r="BL5" i="1"/>
  <c r="BR5" i="1"/>
  <c r="BO5" i="1"/>
  <c r="BV5" i="1"/>
  <c r="BK5" i="1"/>
  <c r="BG5" i="1"/>
  <c r="BU5" i="1"/>
  <c r="BM5" i="1"/>
  <c r="BN5" i="1"/>
  <c r="BQ5" i="1"/>
  <c r="BJ5" i="1"/>
  <c r="BT5" i="1"/>
  <c r="BP5" i="1"/>
  <c r="L14" i="1"/>
  <c r="O14" i="1"/>
  <c r="W14" i="1"/>
  <c r="R14" i="1"/>
  <c r="U14" i="1"/>
  <c r="V14" i="1"/>
  <c r="N14" i="1"/>
  <c r="S14" i="1"/>
  <c r="X14" i="1"/>
  <c r="P14" i="1"/>
  <c r="Q14" i="1"/>
  <c r="T14" i="1"/>
  <c r="M14" i="1"/>
  <c r="X3" i="1"/>
  <c r="BC3" i="1"/>
  <c r="BB3" i="1"/>
  <c r="AZ3" i="1"/>
  <c r="AI3" i="1"/>
  <c r="AY3" i="1"/>
  <c r="AH3" i="1"/>
  <c r="AW3" i="1"/>
  <c r="AE3" i="1"/>
  <c r="N3" i="1"/>
  <c r="AX3" i="1"/>
  <c r="AF3" i="1"/>
  <c r="O3" i="1"/>
  <c r="U3" i="1"/>
  <c r="AR3" i="1"/>
  <c r="AV3" i="1"/>
  <c r="Q3" i="1"/>
  <c r="AO3" i="1"/>
  <c r="T3" i="1"/>
  <c r="AA3" i="1"/>
  <c r="AK3" i="1"/>
  <c r="Y3" i="1"/>
  <c r="AD3" i="1"/>
  <c r="AU3" i="1"/>
  <c r="P3" i="1"/>
  <c r="AS3" i="1"/>
  <c r="AN3" i="1"/>
  <c r="K3" i="1"/>
  <c r="AJ3" i="1"/>
  <c r="M3" i="1"/>
  <c r="AT3" i="1"/>
  <c r="V3" i="1"/>
  <c r="S3" i="1"/>
  <c r="W3" i="1"/>
  <c r="BD3" i="1"/>
  <c r="AP3" i="1"/>
  <c r="AC3" i="1"/>
  <c r="R3" i="1"/>
  <c r="AG3" i="1"/>
  <c r="Z3" i="1"/>
  <c r="AM3" i="1"/>
  <c r="AB3" i="1"/>
  <c r="AQ3" i="1"/>
  <c r="AL3" i="1"/>
  <c r="BA3" i="1"/>
  <c r="L3" i="1"/>
  <c r="L10" i="1"/>
  <c r="W15" i="1" l="1"/>
  <c r="X15" i="1"/>
  <c r="U15" i="1"/>
  <c r="V15" i="1"/>
  <c r="S15" i="1"/>
  <c r="T15" i="1"/>
  <c r="Q15" i="1"/>
  <c r="R15" i="1"/>
  <c r="O15" i="1"/>
  <c r="P15" i="1"/>
  <c r="M15" i="1"/>
  <c r="N15" i="1"/>
  <c r="L15" i="1"/>
  <c r="V16" i="1"/>
  <c r="W16" i="1"/>
  <c r="T16" i="1"/>
  <c r="U16" i="1"/>
  <c r="R16" i="1"/>
  <c r="S16" i="1"/>
  <c r="P16" i="1"/>
  <c r="Q16" i="1"/>
  <c r="N16" i="1"/>
  <c r="O16" i="1"/>
  <c r="L16" i="1"/>
  <c r="M1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<sst xmlns="http://schemas.openxmlformats.org/spreadsheetml/2006/main" count="1514" uniqueCount="474">
  <si>
    <t>Respondent ID</t>
  </si>
  <si>
    <t>Collector ID</t>
  </si>
  <si>
    <t>Start Date</t>
  </si>
  <si>
    <t>End Date</t>
  </si>
  <si>
    <t>IP Address</t>
  </si>
  <si>
    <t>How would you describe your software modeling intensity in your own development process?</t>
  </si>
  <si>
    <t>How many years of software development experience do you have?</t>
  </si>
  <si>
    <t>Thinking of your own experiences with modeling over the last year, please indicate your level of agreement with the following statements. You can use the ‘Neutral’ when you either don’t know enough to be able to agree or disagree, or else are partly in agreement and partly in disagreement.Remember by modeling, we mean any situation where you are creating or editing a representation of the software that is more abstract than code written in programming languages.</t>
  </si>
  <si>
    <t>If you are reluctant to adopt modeling tools, due to other factors not mentioned above, please describe them below.</t>
  </si>
  <si>
    <t>Which modeling tools/methods have you used to create or edit models in the last year (please select all that apply)?</t>
  </si>
  <si>
    <t>In what country do you currently reside?</t>
  </si>
  <si>
    <t>Please describe in a couple of words the domains of software development where you have the most experience. (E.g: websites, aerospace embedded systems, games, database systems, telecom systems, etc.)</t>
  </si>
  <si>
    <t>What is your gender identity?</t>
  </si>
  <si>
    <t>Count (no filter)</t>
  </si>
  <si>
    <t>Percent(no filter)</t>
  </si>
  <si>
    <t>Count (with filter)</t>
  </si>
  <si>
    <t>Percent(with filter)</t>
  </si>
  <si>
    <t>Min</t>
  </si>
  <si>
    <t>North Am</t>
  </si>
  <si>
    <t>Max</t>
  </si>
  <si>
    <t>Avg</t>
  </si>
  <si>
    <t>South Am</t>
  </si>
  <si>
    <t>Sd</t>
  </si>
  <si>
    <t>% low int/exp SD D</t>
  </si>
  <si>
    <t>Europe</t>
  </si>
  <si>
    <t>mobile</t>
  </si>
  <si>
    <t>XX</t>
  </si>
  <si>
    <t>database</t>
  </si>
  <si>
    <t>financial</t>
  </si>
  <si>
    <t>artificial intelligence</t>
  </si>
  <si>
    <t>telecom</t>
  </si>
  <si>
    <t>security</t>
  </si>
  <si>
    <t>scientific</t>
  </si>
  <si>
    <t>crm</t>
  </si>
  <si>
    <t>% high int/exp SA A</t>
  </si>
  <si>
    <t>Xxdevelop</t>
  </si>
  <si>
    <t>db</t>
  </si>
  <si>
    <t>ecommerce</t>
  </si>
  <si>
    <t>ai</t>
  </si>
  <si>
    <t>communic</t>
  </si>
  <si>
    <t>safety</t>
  </si>
  <si>
    <t>language</t>
  </si>
  <si>
    <t>erp</t>
  </si>
  <si>
    <t>% extreme</t>
  </si>
  <si>
    <t>East Asia</t>
  </si>
  <si>
    <t>dbms</t>
  </si>
  <si>
    <t>tax</t>
  </si>
  <si>
    <t>XXdata</t>
  </si>
  <si>
    <t>embedded</t>
  </si>
  <si>
    <t>compilers</t>
  </si>
  <si>
    <t>hr</t>
  </si>
  <si>
    <t>% neutral</t>
  </si>
  <si>
    <t>frontend</t>
  </si>
  <si>
    <t>back</t>
  </si>
  <si>
    <t>fintech</t>
  </si>
  <si>
    <t>machine learning</t>
  </si>
  <si>
    <t>automation</t>
  </si>
  <si>
    <t>games</t>
  </si>
  <si>
    <t>enterprise</t>
  </si>
  <si>
    <t>Rank by avg</t>
  </si>
  <si>
    <t>ME Afric</t>
  </si>
  <si>
    <t>web</t>
  </si>
  <si>
    <t>stack</t>
  </si>
  <si>
    <t>finance</t>
  </si>
  <si>
    <t>data science</t>
  </si>
  <si>
    <t>distributed</t>
  </si>
  <si>
    <t>graphics</t>
  </si>
  <si>
    <t>XXsystems</t>
  </si>
  <si>
    <t>Rank by not % b2</t>
  </si>
  <si>
    <t>front-end</t>
  </si>
  <si>
    <t>java ee</t>
  </si>
  <si>
    <t>crypto</t>
  </si>
  <si>
    <t>data analysis</t>
  </si>
  <si>
    <t>automotive</t>
  </si>
  <si>
    <t>management system</t>
  </si>
  <si>
    <t>Rank by % t2</t>
  </si>
  <si>
    <t>Other</t>
  </si>
  <si>
    <t>api</t>
  </si>
  <si>
    <t>blockchain</t>
  </si>
  <si>
    <t>aerospace</t>
  </si>
  <si>
    <t>government</t>
  </si>
  <si>
    <t>Sdisagree</t>
  </si>
  <si>
    <t>Non-modeler (You do not use modeling as described above)</t>
  </si>
  <si>
    <t>Less than 5 years</t>
  </si>
  <si>
    <t>online</t>
  </si>
  <si>
    <t>smart contracts</t>
  </si>
  <si>
    <t>control system</t>
  </si>
  <si>
    <t>information systems</t>
  </si>
  <si>
    <t>Disagree</t>
  </si>
  <si>
    <t>Minimal modeler: (You use modeling sporadically, for specific tasks or problem solving)</t>
  </si>
  <si>
    <t>5-15 years</t>
  </si>
  <si>
    <t>devices</t>
  </si>
  <si>
    <t>tourism</t>
  </si>
  <si>
    <t>Neutral</t>
  </si>
  <si>
    <t>Selective modeler: (You use modeling somewhat consistently, but only for a limited set of tasks)</t>
  </si>
  <si>
    <t>16- 25 years</t>
  </si>
  <si>
    <t>health</t>
  </si>
  <si>
    <t>Agree</t>
  </si>
  <si>
    <t>Modeling enthusiast: (You use modeling extensively as an integral part of your development process)</t>
  </si>
  <si>
    <t>More than 26 years</t>
  </si>
  <si>
    <t>medical</t>
  </si>
  <si>
    <t>Sagree</t>
  </si>
  <si>
    <t>Domains and software types</t>
  </si>
  <si>
    <t>Domains 1</t>
  </si>
  <si>
    <t>Additional Tools</t>
  </si>
  <si>
    <t>Adl tools</t>
  </si>
  <si>
    <t>Combined domains</t>
  </si>
  <si>
    <t>Any tool in cat</t>
  </si>
  <si>
    <t>Any tool</t>
  </si>
  <si>
    <t>Categorization by searching for keywords</t>
  </si>
  <si>
    <t>How would you describe your modeling intensity?</t>
  </si>
  <si>
    <t>What is your level of dfevelopment experience?</t>
  </si>
  <si>
    <t>Cost Reduction by early agreement</t>
  </si>
  <si>
    <t>Easier communication with less-technical stakeholders</t>
  </si>
  <si>
    <t>Communication of high-level and incomplete concepts</t>
  </si>
  <si>
    <t>Easier communication due to compactness of view</t>
  </si>
  <si>
    <t>Richer communication with 2D, Colours and shapes</t>
  </si>
  <si>
    <t>Models prevent defects by making consequences clear</t>
  </si>
  <si>
    <t>Creating models is less bug-prone than writing code</t>
  </si>
  <si>
    <t>Enabling represention of complex domain concepts</t>
  </si>
  <si>
    <t>Models can be analysed to detect system errors</t>
  </si>
  <si>
    <t>Different perspectives of software can be represented</t>
  </si>
  <si>
    <t>Code generation and model execution reduce code amount</t>
  </si>
  <si>
    <t>Models can be transformed to code, documents, UIs, …</t>
  </si>
  <si>
    <t>Graphic views improve understanding</t>
  </si>
  <si>
    <t>Excess tool complexity</t>
  </si>
  <si>
    <t>Excess language complexity</t>
  </si>
  <si>
    <t>Tool bugginess</t>
  </si>
  <si>
    <t>Lack of examples</t>
  </si>
  <si>
    <t>Lack of documentation</t>
  </si>
  <si>
    <t>Lack of modeling features</t>
  </si>
  <si>
    <t>Concern for obsolescence</t>
  </si>
  <si>
    <t>Modeling technology changes too fast</t>
  </si>
  <si>
    <t>Model incompatibility with newer tools</t>
  </si>
  <si>
    <t>Incompatibility of modeling with agility</t>
  </si>
  <si>
    <t>Modern communication renders models less useful</t>
  </si>
  <si>
    <t>Documentation generators render models less useful</t>
  </si>
  <si>
    <t>Modern frameworks render models less useful</t>
  </si>
  <si>
    <t>Modeling tools too expensive</t>
  </si>
  <si>
    <t>Lack of top management support</t>
  </si>
  <si>
    <t>Lack of project manger support</t>
  </si>
  <si>
    <t>Cost for developers not covered</t>
  </si>
  <si>
    <t>Pressure to deliver working code</t>
  </si>
  <si>
    <t>Models considered overhead; code is king</t>
  </si>
  <si>
    <t>Code easy enough to understand</t>
  </si>
  <si>
    <t>No generator to update code so models get out of date</t>
  </si>
  <si>
    <t>Models hard to keep in synch</t>
  </si>
  <si>
    <t>Lack of code generator quality</t>
  </si>
  <si>
    <t>Large models become too complex</t>
  </si>
  <si>
    <t>Models are as complex as code</t>
  </si>
  <si>
    <t>Projects are too simple to need modeling</t>
  </si>
  <si>
    <t>Modeling is not economical</t>
  </si>
  <si>
    <t>Lack of developer awareness of modeling benefits</t>
  </si>
  <si>
    <t>Skepticism of claimed benefits of modeling</t>
  </si>
  <si>
    <t>Concern for modelling learning curve</t>
  </si>
  <si>
    <t>Unwilling to invest effort in learning tools</t>
  </si>
  <si>
    <t>More modeling would waste developer time</t>
  </si>
  <si>
    <t>Informal Tools</t>
  </si>
  <si>
    <t>Intensity</t>
  </si>
  <si>
    <t>Experience</t>
  </si>
  <si>
    <t>Red cost</t>
  </si>
  <si>
    <t>Com Stake</t>
  </si>
  <si>
    <t>Quick High</t>
  </si>
  <si>
    <t>Compact</t>
  </si>
  <si>
    <t>Richer</t>
  </si>
  <si>
    <t>Req Defect</t>
  </si>
  <si>
    <t>Less Bugs</t>
  </si>
  <si>
    <t>Domain</t>
  </si>
  <si>
    <t>Analyse</t>
  </si>
  <si>
    <t>Views</t>
  </si>
  <si>
    <t>Gen/Exec</t>
  </si>
  <si>
    <t>Transform</t>
  </si>
  <si>
    <t>Graphic</t>
  </si>
  <si>
    <t>Tool Cmplx</t>
  </si>
  <si>
    <t>Lan Cmplx</t>
  </si>
  <si>
    <t>Buggy</t>
  </si>
  <si>
    <t>&lt; Example</t>
  </si>
  <si>
    <t>&lt; Doc</t>
  </si>
  <si>
    <t>&lt; Feature</t>
  </si>
  <si>
    <t>Obsol</t>
  </si>
  <si>
    <t>&gt; Change</t>
  </si>
  <si>
    <t>&gt; Incompat</t>
  </si>
  <si>
    <t>X Agile</t>
  </si>
  <si>
    <t>X Commun</t>
  </si>
  <si>
    <t>X Gendoc</t>
  </si>
  <si>
    <t>X Framwk</t>
  </si>
  <si>
    <t>Cost</t>
  </si>
  <si>
    <t>! Top Mgt</t>
  </si>
  <si>
    <t>! Proj mgt</t>
  </si>
  <si>
    <t>Mgt cost</t>
  </si>
  <si>
    <t>Deliv Code</t>
  </si>
  <si>
    <t>Overhead</t>
  </si>
  <si>
    <t>Code OK</t>
  </si>
  <si>
    <t>X Up to Date</t>
  </si>
  <si>
    <t>X Synch</t>
  </si>
  <si>
    <t>&lt; Codegen</t>
  </si>
  <si>
    <t>Mod Complex</t>
  </si>
  <si>
    <t>As Cmplx</t>
  </si>
  <si>
    <t>Too simple</t>
  </si>
  <si>
    <t>X Econom</t>
  </si>
  <si>
    <t>X Aware</t>
  </si>
  <si>
    <t>X Believe</t>
  </si>
  <si>
    <t>Diffic Skill</t>
  </si>
  <si>
    <t>Diffic Invest</t>
  </si>
  <si>
    <t>Wast Do</t>
  </si>
  <si>
    <t>Informal</t>
  </si>
  <si>
    <t>AnGenCapable</t>
  </si>
  <si>
    <t>DiagFocused</t>
  </si>
  <si>
    <t>Maxformal</t>
  </si>
  <si>
    <t>See cols to right</t>
  </si>
  <si>
    <t>Grouped</t>
  </si>
  <si>
    <t>SafetyCritical</t>
  </si>
  <si>
    <t>WebOrMobile</t>
  </si>
  <si>
    <t>DataCentric</t>
  </si>
  <si>
    <t>Complex</t>
  </si>
  <si>
    <t>HighEndOnly</t>
  </si>
  <si>
    <t>Web/Mobile</t>
  </si>
  <si>
    <t>NOTUSED</t>
  </si>
  <si>
    <t>DB_Backend</t>
  </si>
  <si>
    <t>Finance</t>
  </si>
  <si>
    <t>Health</t>
  </si>
  <si>
    <t>Data Analysis &amp; AI</t>
  </si>
  <si>
    <t>NotUSED/Blockchain</t>
  </si>
  <si>
    <t>Telecom</t>
  </si>
  <si>
    <t>Safety/Embedded/Automation</t>
  </si>
  <si>
    <t>ComplexAlgorithmic</t>
  </si>
  <si>
    <t>Enterprise Applications</t>
  </si>
  <si>
    <t>Safety Critical</t>
  </si>
  <si>
    <t>Web and Mobile</t>
  </si>
  <si>
    <t>Data Intensive</t>
  </si>
  <si>
    <t>Complex Systems</t>
  </si>
  <si>
    <t>Word intens</t>
  </si>
  <si>
    <t>Word exper</t>
  </si>
  <si>
    <t>Response</t>
  </si>
  <si>
    <t>Modeling can substantially reduce costs by helping stakeholders to agree on requirements or high-level designs before writing or changing code.</t>
  </si>
  <si>
    <t>Models allow easier communication with stakeholders because they are easier for non-technical people to understand than code.</t>
  </si>
  <si>
    <t>Models allow quick communication of high-level concepts, hiding details that people may not need to know or understand, or which have not yet been finalized.</t>
  </si>
  <si>
    <t>Models allow easier communication because they are much more compact visually than code.</t>
  </si>
  <si>
    <t>Models in diagram form are a much richer communication mode than code because they allow representation using two dimensions, colours, a variety of shapes, and icons</t>
  </si>
  <si>
    <t>Modeling can help prevent defects as it can make the consequences of requirements or designs clearer.</t>
  </si>
  <si>
    <t>Developing models is much less bug-prone than developing code.</t>
  </si>
  <si>
    <t>Models allow representation of domain concepts or abstract concepts that would be too complex to represent concisely in code.</t>
  </si>
  <si>
    <t>Modeling tools can effectively analyse models and point out potential errors.</t>
  </si>
  <si>
    <t>Models allow developers to see different perspectives or views of software.</t>
  </si>
  <si>
    <t>Modeling tools can significantly reduce the amount of code that has to be written, because code can be generated, or models can be executed at run time.</t>
  </si>
  <si>
    <t>Models can be transformed into lots of end products, including code, other models, documentation, user help, user interfaces, etc.</t>
  </si>
  <si>
    <t>Modeling languages that give graphical views of a system make the system easier to understand.</t>
  </si>
  <si>
    <t>Modeling tools are excessively complex and hence challenging to use.</t>
  </si>
  <si>
    <t>Modeling languages are excessively complex and hence challenging to use</t>
  </si>
  <si>
    <t>Modeling tools are too buggy</t>
  </si>
  <si>
    <t>There are not enough good online examples of models (of the type and size that would help me to understand how to use languages and tools)</t>
  </si>
  <si>
    <t>There is insufficient documentation and help about modeling tools and languages.</t>
  </si>
  <si>
    <t>Modeling tools and languages do not have the capabilities or features I would like.</t>
  </si>
  <si>
    <t>I am concerned about the potential obsolescence of modeling tools and languages.</t>
  </si>
  <si>
    <t>Modeling tools and languages change too often, so developers have to keep re-learning how to use them.</t>
  </si>
  <si>
    <t>As tool versions change, older models become incompatible with the new versions</t>
  </si>
  <si>
    <t>Modeling is not very useful in an agile software development process.</t>
  </si>
  <si>
    <t>Modeling is not very useful in a workflow where I can easily communicate with other developers through communication mechanisms like Github comments, instant messaging, collaborative editing, and video conferencing.</t>
  </si>
  <si>
    <t>Modeling is not very useful in modern workflows where there are tools for automatically generating documentation (e.g. of APIs) and diagrams from code.</t>
  </si>
  <si>
    <t>Modeling is not very useful when modern frameworks and technologies (such as Node, Django, React, Angular, Spring, Flask, Rails, Vue, Docker etc.) mostly define the architecture of systems.</t>
  </si>
  <si>
    <t>Good modeling tools are too expensive.</t>
  </si>
  <si>
    <t>Top management in my organization discourages or prevents development teams from using modeling.</t>
  </si>
  <si>
    <t>Project managers in my organization are resistant to letting their teams do modeling.</t>
  </si>
  <si>
    <t>Managers in my organization won’t cover the cost of modeling tools.</t>
  </si>
  <si>
    <t>Pressure is on me to deliver working code; creating or updating models would slow me down.</t>
  </si>
  <si>
    <t>The code is the most critical artifact; models are just overhead.</t>
  </si>
  <si>
    <t>Well-designed code is easy enough for me to understand, therefore there is little benefit in creating models too.</t>
  </si>
  <si>
    <t>The best tools for drawing models don’t have features for generating code, therefore once the code is written it is challenging or not useful to keep the model up to date.</t>
  </si>
  <si>
    <t>It is too hard to keep models and code in synch and up to date with each other, therefore it is better to just focus on the code.</t>
  </si>
  <si>
    <t>Code generators that create code from models are not good enough for practical use.</t>
  </si>
  <si>
    <t>As a software system becomes complex, any model of that system will get complex too, therefore it will become less and less useful.</t>
  </si>
  <si>
    <t>Software models are just as complex as the code, so it is better to work on the code.</t>
  </si>
  <si>
    <t>Most software projects are too simple to benefit from modeling.</t>
  </si>
  <si>
    <t>It would not be economical to do modeling in the projects that I work on.</t>
  </si>
  <si>
    <t>Most people in the software industry are not aware of the capabilities and benefits of modeling.</t>
  </si>
  <si>
    <t>I do not believe that the benefits of modeling claimed by some people are true.</t>
  </si>
  <si>
    <t>It would be difficult to improve my modeling skills.</t>
  </si>
  <si>
    <t>As a developer, I feel I don’t want to invest any effort in learning modeling tools.</t>
  </si>
  <si>
    <t>As a developer, I feel it would be a waste of time to increase the amount of modeling I do.</t>
  </si>
  <si>
    <t>Open-Ended Response</t>
  </si>
  <si>
    <t>Informal Modeling (Whiteboard/paper)</t>
  </si>
  <si>
    <t>Umple</t>
  </si>
  <si>
    <t>ArgoUML</t>
  </si>
  <si>
    <t>Papyrus</t>
  </si>
  <si>
    <t>LucidChart</t>
  </si>
  <si>
    <t>Umlet</t>
  </si>
  <si>
    <t>USE</t>
  </si>
  <si>
    <t>Gliffy</t>
  </si>
  <si>
    <t>Archi /Archimate</t>
  </si>
  <si>
    <t>Diagrams.net /draw.io</t>
  </si>
  <si>
    <t>MagicDraw</t>
  </si>
  <si>
    <t>Rational Software Architect/Designer</t>
  </si>
  <si>
    <t>HCL tools</t>
  </si>
  <si>
    <t>PlantUML</t>
  </si>
  <si>
    <t>Astah</t>
  </si>
  <si>
    <t>Formal methods languages and their tools (Alloy, NuXmV) etc.</t>
  </si>
  <si>
    <t>Other (please specify)</t>
  </si>
  <si>
    <t>CountryX</t>
  </si>
  <si>
    <t>Web</t>
  </si>
  <si>
    <t>Mobile</t>
  </si>
  <si>
    <t>DB Backend</t>
  </si>
  <si>
    <t>Data Analysis</t>
  </si>
  <si>
    <t>AI</t>
  </si>
  <si>
    <t>Games</t>
  </si>
  <si>
    <t>Crypto/Blockcjhain</t>
  </si>
  <si>
    <t>Language engineering</t>
  </si>
  <si>
    <t>Security</t>
  </si>
  <si>
    <t>Safety/Embedded/Automatioon</t>
  </si>
  <si>
    <t>Scientific</t>
  </si>
  <si>
    <t>More</t>
  </si>
  <si>
    <t>Miro</t>
  </si>
  <si>
    <t>Visio</t>
  </si>
  <si>
    <t>Powerpoint</t>
  </si>
  <si>
    <t>Enterprise Architect</t>
  </si>
  <si>
    <t>Mermaid</t>
  </si>
  <si>
    <t>JUCMNav</t>
  </si>
  <si>
    <t>Excalidraw</t>
  </si>
  <si>
    <t>Figma</t>
  </si>
  <si>
    <t>DB Modelers</t>
  </si>
  <si>
    <t>JAL Model Editor Compiler</t>
  </si>
  <si>
    <t>Balsamiq</t>
  </si>
  <si>
    <t>Excel shapes</t>
  </si>
  <si>
    <t>MetaEdit</t>
  </si>
  <si>
    <t>Visual Paradigm</t>
  </si>
  <si>
    <t>EMF</t>
  </si>
  <si>
    <t>Jetbrains MPS</t>
  </si>
  <si>
    <t>Orca-Tools</t>
  </si>
  <si>
    <t>Autocad</t>
  </si>
  <si>
    <t>Paint</t>
  </si>
  <si>
    <t>Misc diagramming</t>
  </si>
  <si>
    <t>Brazil</t>
  </si>
  <si>
    <t>Mobile app, CMS, CRM, Blog</t>
  </si>
  <si>
    <t>Figma, FigJam</t>
  </si>
  <si>
    <t xml:space="preserve">Canada </t>
  </si>
  <si>
    <t>Database systems, application platforms and APIs</t>
  </si>
  <si>
    <t>Canada</t>
  </si>
  <si>
    <t>USA</t>
  </si>
  <si>
    <t>It has been my experience that developers are reluctant to learn and use tools that are not mandated as required by an organization.</t>
  </si>
  <si>
    <t>websites, database systems</t>
  </si>
  <si>
    <t xml:space="preserve">Cybersecurity, distributed systems </t>
  </si>
  <si>
    <t>HR applications,  Workflow tools</t>
  </si>
  <si>
    <t>Right tools for the right problems.  In the above questions you're often playing modelling of against code ... there's room for both (and many different types of models representations as well) but the normalization of the industry around modelling tools is a barrier for adoption.</t>
  </si>
  <si>
    <t xml:space="preserve">Visio, PowerPoint </t>
  </si>
  <si>
    <t>Operating Systems, Embedded development, Graphics, Mobile</t>
  </si>
  <si>
    <t>embedded systems.    Any good modelling tool will generate the view based on a text representation of information. If a tool is working in reverse (it generates code based on graphical representation) it will cause more harm than good.</t>
  </si>
  <si>
    <t>Websites</t>
  </si>
  <si>
    <t>United Arab Emirates</t>
  </si>
  <si>
    <t>Web app front and back and devops</t>
  </si>
  <si>
    <t>UAE</t>
  </si>
  <si>
    <t>In my experience, the trick is to find something which meets all the criteria the team has. Using something like PowerPoint/Visio, for which we already have licenses, makes it easier to perform systems modeling, even if it's not efficient. The problem is that we have PP/Visio, and as such, do not bother to investigate alternatives. In both jobs I've worked, modeling was a key area of interest, but we never actively looked for new tools for it.</t>
  </si>
  <si>
    <t>PowerPoint/Visio</t>
  </si>
  <si>
    <t>Telecom and communications</t>
  </si>
  <si>
    <t xml:space="preserve">Web and mobile applications </t>
  </si>
  <si>
    <t>Ecommerce, financial services</t>
  </si>
  <si>
    <t>Miro, pgModeler</t>
  </si>
  <si>
    <t>Brasil</t>
  </si>
  <si>
    <t>Database systems, ecommerce, ERP and public tax management system</t>
  </si>
  <si>
    <t>Germany</t>
  </si>
  <si>
    <t>medical devices</t>
  </si>
  <si>
    <t>United States</t>
  </si>
  <si>
    <t>Distributed backend cloud software systems</t>
  </si>
  <si>
    <t>Usa</t>
  </si>
  <si>
    <t xml:space="preserve">Websites, CDN, mobile applications, backend micro services </t>
  </si>
  <si>
    <t>brazil</t>
  </si>
  <si>
    <t>full stack (from assembly to systems, data, frontend/backend)</t>
  </si>
  <si>
    <t xml:space="preserve">Lack of awareness within team/project about its usefulness. </t>
  </si>
  <si>
    <t xml:space="preserve">Netherlands </t>
  </si>
  <si>
    <t>Computational and Scientific software.</t>
  </si>
  <si>
    <t>Netherlands</t>
  </si>
  <si>
    <t>Management system for clubs and associations</t>
  </si>
  <si>
    <t>JAL Model Editor-Compiler</t>
  </si>
  <si>
    <t>Scientific &amp; Engineering, embedded</t>
  </si>
  <si>
    <t>Balsamiq, Figma</t>
  </si>
  <si>
    <t>web, automation, government</t>
  </si>
  <si>
    <t>automotive embedded systems, web backend systems</t>
  </si>
  <si>
    <t>database systems, games</t>
  </si>
  <si>
    <t>Java EE, websites, finances, telecom</t>
  </si>
  <si>
    <t>Excel Shapes</t>
  </si>
  <si>
    <t>Web backends, compilers and message routing applications</t>
  </si>
  <si>
    <t>no time to create models for all projects, I am a software engineers I understand the importance of modelling. I only create modelling in a complex scenario</t>
  </si>
  <si>
    <t>Canada and UK</t>
  </si>
  <si>
    <t>Website  Mobile App  Desktop App  Microservices   APIs</t>
  </si>
  <si>
    <t xml:space="preserve">web development, APIs, and frontend systems </t>
  </si>
  <si>
    <t>Financial Systems, Web development, database systems</t>
  </si>
  <si>
    <t>brasil</t>
  </si>
  <si>
    <t>websites and delivery apps</t>
  </si>
  <si>
    <t>I dont use modelling tools very often because most of time is faster to code, than to draw or define the models. But when the task is complex and involves a lot of people, I model the architecture to get the option of the other people of the team and to see if the proposed architecture contains any flaws.</t>
  </si>
  <si>
    <t>mermaid.js</t>
  </si>
  <si>
    <t>websites, database systems, web APIs, e-commerce websites, web marketplaces and artificial intelligence</t>
  </si>
  <si>
    <t>Brazilian tax control</t>
  </si>
  <si>
    <t>Webfrontends with complex backends (e.g. communicating with different PLCs or other embedded systems, storing and retrieving production data from databases)</t>
  </si>
  <si>
    <t>KSA</t>
  </si>
  <si>
    <t>Cybersecurity, web development</t>
  </si>
  <si>
    <t>Saudi Arabia</t>
  </si>
  <si>
    <t>India</t>
  </si>
  <si>
    <t xml:space="preserve">Working as a complete developer where I use frontend, backend and DB as well. </t>
  </si>
  <si>
    <t>It is difficult to adopt modelling tools that try to do things like generate code or static analysis when working on an existing system with thousands of classes/models. You can only model a small part of the system.</t>
  </si>
  <si>
    <t>Ecommerce</t>
  </si>
  <si>
    <t xml:space="preserve">Denmark </t>
  </si>
  <si>
    <t xml:space="preserve">Backend development </t>
  </si>
  <si>
    <t>web development, angular, testing</t>
  </si>
  <si>
    <t>Nigeria</t>
  </si>
  <si>
    <t>Web application, Mobile Development, Database Systems</t>
  </si>
  <si>
    <t>Finance, databases</t>
  </si>
  <si>
    <t>Enterprise cloud applications, Mobile Applications</t>
  </si>
  <si>
    <t>Complex web systems</t>
  </si>
  <si>
    <t>webapplications, backend, iot</t>
  </si>
  <si>
    <t>excalidraw</t>
  </si>
  <si>
    <t>Healthcare systems</t>
  </si>
  <si>
    <t>Automation, medical devices</t>
  </si>
  <si>
    <t>Developers often focus too much on producing code and too less thinking about the bigger concepts. Hence, modelling will often not be done and the bigger concepts get "discovered" during implementation (and yes this is inefficient and chaotic - I would appreciate if our industry will evolve and overcome this the next years).</t>
  </si>
  <si>
    <t>web-based systems, control systems in manufacturing industry</t>
  </si>
  <si>
    <t>Sweden</t>
  </si>
  <si>
    <t xml:space="preserve">Automotive Systems </t>
  </si>
  <si>
    <t>Data Analysis, Games, Websites</t>
  </si>
  <si>
    <t>Usability. Synchronization. Vendor lock-in.</t>
  </si>
  <si>
    <t>Essential, Quid, Orca-tool.com</t>
  </si>
  <si>
    <t>Spain</t>
  </si>
  <si>
    <t>DSLs on the Web, Nocode tooling, Conceptual Modeling</t>
  </si>
  <si>
    <t xml:space="preserve">Saudi arbia </t>
  </si>
  <si>
    <t xml:space="preserve">Systems </t>
  </si>
  <si>
    <t>DB-main, signavio, @metaedit, visual paradigm, metadone</t>
  </si>
  <si>
    <t>Belgium</t>
  </si>
  <si>
    <t xml:space="preserve">Information systems, critical systems, distributed systems, workflow </t>
  </si>
  <si>
    <t xml:space="preserve">Nigeria </t>
  </si>
  <si>
    <t>Telecom and fintech</t>
  </si>
  <si>
    <t xml:space="preserve">I think in small project we can ignore using model  But in large ones its necessary. </t>
  </si>
  <si>
    <t>Uml-class diagram</t>
  </si>
  <si>
    <t>Iran</t>
  </si>
  <si>
    <t>Website and database</t>
  </si>
  <si>
    <t>Websites and Client/Database systems</t>
  </si>
  <si>
    <t xml:space="preserve">Content Delivery Networks, security software </t>
  </si>
  <si>
    <t>iOS front-end development.</t>
  </si>
  <si>
    <t>JUCMNAV</t>
  </si>
  <si>
    <t xml:space="preserve">Saudi Arabia </t>
  </si>
  <si>
    <t xml:space="preserve">Enterprise Architect </t>
  </si>
  <si>
    <t>EMF framework</t>
  </si>
  <si>
    <t>France</t>
  </si>
  <si>
    <t>E-tourism and Cyber security</t>
  </si>
  <si>
    <t>null</t>
  </si>
  <si>
    <t>SPAIN</t>
  </si>
  <si>
    <t>Information Systems, Smart Contracts, Service Design</t>
  </si>
  <si>
    <t xml:space="preserve">Web development </t>
  </si>
  <si>
    <t>Transport (aerospace, automotive, railway)  Software language</t>
  </si>
  <si>
    <t>JetBrains MPS, StarLasu</t>
  </si>
  <si>
    <t>Italy</t>
  </si>
  <si>
    <t>Software Language Engineering</t>
  </si>
  <si>
    <t xml:space="preserve">N/A (I am not reluctant) </t>
  </si>
  <si>
    <t>Full Stack, Machine Learning, and Embedded Development.</t>
  </si>
  <si>
    <t>For smaller software project with fewer entities and relationships in the data or fewer functional components, modelling is less necessary, since its easier to communicate the structure of these concepts. The more complex the system, the more it will benefit from models that can be used to generate code and diagrams.    Models that arent text based (diagram jpegs) need to be updated for each change in version control.</t>
  </si>
  <si>
    <t>GraphQL, Docker, SQL workbench</t>
  </si>
  <si>
    <t>Cyber security</t>
  </si>
  <si>
    <t>I regularly use modeling languages for architecture and system design. Your approach reflects an awareness of their limitations, which you take into consideration when incorporating them into existing workflows. This suggests a balanced and pragmatic utilization of modeling tools, integrating them where they add value while remaining conscious of their potential constraints.</t>
  </si>
  <si>
    <t>Web Development, Embedded systems, Software as a Service (SaaS) and Platform as a Service (PaaS), Machine Learning, Artificial Intelligence, Data Analytics, MLOps, Cloud Computing, DevOps, Serverless Architectures, Systems Programming, Blockchain, UI/UX, and Cybersecurity</t>
  </si>
  <si>
    <t>Embedded systems - general. AI (neural networks ) research</t>
  </si>
  <si>
    <t>jUCMNav, Apromore</t>
  </si>
  <si>
    <t>Information systems</t>
  </si>
  <si>
    <t>payments, finance, accounting, lms, online tools</t>
  </si>
  <si>
    <t>Medini(Autocad)</t>
  </si>
  <si>
    <t>United Kingdom</t>
  </si>
  <si>
    <t>Aerospace, avionics, nuclear</t>
  </si>
  <si>
    <t>Distributed backend systems, high-performance computing, backend platform, backend business</t>
  </si>
  <si>
    <t>Microsoft Visio</t>
  </si>
  <si>
    <t>aviation security, medical devices</t>
  </si>
  <si>
    <t>DBMS</t>
  </si>
  <si>
    <t>Web backend, cryptocurrency</t>
  </si>
  <si>
    <t>CASE-Tools, DrawUML</t>
  </si>
  <si>
    <t xml:space="preserve">automotive </t>
  </si>
  <si>
    <t xml:space="preserve">White board, Visio </t>
  </si>
  <si>
    <t>Machine learning   Incident Reporting  Process Mining</t>
  </si>
  <si>
    <t>I use modelling either for quick back of the knapkin communication, or to report a proposed change with non technical stakeholders. In both cases the lifetime of the model is very short and doesnt need to be maintained. The simpler the tool the better</t>
  </si>
  <si>
    <t>web systems and APIs</t>
  </si>
  <si>
    <t>Data science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</si>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</sst>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numFmt numFmtId="165" formatCode="0.0"/>
  </numFmts>
  <fonts count="3" x14ac:knownFonts="1">
    <font>
      <sz val="11"/>
      <color theme="1"/>
      <name val="Calibri"/>
      <family val="2"/>
      <scheme val="minor"/>
    </font>
    <font>
      <sz val="11"/>
      <color rgb="FF333333"/>
      <name val="Arial"/>
      <family val="2"/>
    </font>
    <font>
      <sz val="11"/>
      <color rgb="FF000000"/>
      <name val="Calibri"/>
      <family val="2"/>
      <scheme val="minor"/>
    </font>
  </fonts>
  <fills count="21">
    <fill>
      <patternFill patternType="none"/>
    </fill>
    <fill>
      <patternFill patternType="gray125"/>
    </fill>
    <fill>
      <patternFill patternType="solid">
        <fgColor rgb="FFEAEAE8"/>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B050"/>
        <bgColor indexed="64"/>
      </patternFill>
    </fill>
    <fill>
      <patternFill patternType="solid">
        <fgColor rgb="FFAB48F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rgb="FFFF0000"/>
        <bgColor indexed="64"/>
      </patternFill>
    </fill>
    <fill>
      <patternFill patternType="solid">
        <fgColor rgb="FFA883C4"/>
        <bgColor indexed="64"/>
      </patternFill>
    </fill>
  </fills>
  <borders count="2">
    <border>
      <left/>
      <right/>
      <top/>
      <bottom/>
      <diagonal/>
    </border>
    <border>
      <left style="thin">
        <color rgb="FFA6A6A6"/>
      </left>
      <right style="thin">
        <color rgb="FFA6A6A6"/>
      </right>
      <top style="thin">
        <color rgb="FFA6A6A6"/>
      </top>
      <bottom style="thin">
        <color rgb="FFA6A6A6"/>
      </bottom>
      <diagonal/>
    </border>
  </borders>
  <cellStyleXfs count="1">
    <xf numFmtId="0" fontId="0" fillId="0" borderId="0"/>
  </cellStyleXfs>
  <cellXfs count="42">
    <xf numFmtId="0" fontId="0" fillId="0" borderId="0" xfId="0"/>
    <xf numFmtId="164" fontId="0" fillId="0" borderId="0" xfId="0" applyNumberFormat="1"/>
    <xf numFmtId="0" fontId="1" fillId="2" borderId="1" xfId="0" applyFont="1" applyFill="1" applyBorder="1"/>
    <xf numFmtId="0" fontId="1" fillId="2" borderId="0" xfId="0" applyFont="1" applyFill="1"/>
    <xf numFmtId="0" fontId="1" fillId="0" borderId="1" xfId="0" applyFont="1" applyBorder="1"/>
    <xf numFmtId="0" fontId="1" fillId="0" borderId="0" xfId="0" applyFont="1"/>
    <xf numFmtId="2" fontId="1" fillId="0" borderId="1" xfId="0" applyNumberFormat="1" applyFont="1" applyBorder="1"/>
    <xf numFmtId="0" fontId="0" fillId="3" borderId="0" xfId="0" applyFill="1"/>
    <xf numFmtId="0" fontId="1" fillId="3" borderId="1" xfId="0" applyFont="1" applyFill="1" applyBorder="1"/>
    <xf numFmtId="0" fontId="0" fillId="4" borderId="0" xfId="0" applyFill="1"/>
    <xf numFmtId="0" fontId="1" fillId="4" borderId="1" xfId="0" applyFont="1" applyFill="1" applyBorder="1"/>
    <xf numFmtId="0" fontId="1" fillId="5" borderId="1" xfId="0" applyFont="1" applyFill="1" applyBorder="1"/>
    <xf numFmtId="165" fontId="1" fillId="0" borderId="1" xfId="0" applyNumberFormat="1" applyFont="1" applyBorder="1"/>
    <xf numFmtId="0" fontId="1" fillId="6" borderId="1" xfId="0" applyFont="1" applyFill="1" applyBorder="1"/>
    <xf numFmtId="0" fontId="1" fillId="7" borderId="1" xfId="0" applyFont="1" applyFill="1" applyBorder="1"/>
    <xf numFmtId="0" fontId="2" fillId="8" borderId="0" xfId="0" applyFont="1" applyFill="1"/>
    <xf numFmtId="0" fontId="1" fillId="8" borderId="1" xfId="0" applyFont="1" applyFill="1" applyBorder="1"/>
    <xf numFmtId="0" fontId="1" fillId="8" borderId="0" xfId="0" applyFont="1" applyFill="1"/>
    <xf numFmtId="0" fontId="0" fillId="9" borderId="0" xfId="0" applyFill="1"/>
    <xf numFmtId="0" fontId="0" fillId="10" borderId="0" xfId="0" applyFill="1"/>
    <xf numFmtId="0" fontId="0" fillId="5" borderId="0" xfId="0" applyFill="1"/>
    <xf numFmtId="0" fontId="0" fillId="11" borderId="0" xfId="0" applyFill="1"/>
    <xf numFmtId="0" fontId="0" fillId="12" borderId="0" xfId="0" applyFill="1"/>
    <xf numFmtId="0" fontId="0" fillId="13" borderId="0" xfId="0" applyFill="1"/>
    <xf numFmtId="165" fontId="1" fillId="8" borderId="1" xfId="0" applyNumberFormat="1" applyFont="1" applyFill="1" applyBorder="1"/>
    <xf numFmtId="0" fontId="1" fillId="13" borderId="1" xfId="0" applyFont="1" applyFill="1" applyBorder="1"/>
    <xf numFmtId="0" fontId="0" fillId="0" borderId="1" xfId="0" applyBorder="1"/>
    <xf numFmtId="0" fontId="1" fillId="14" borderId="1" xfId="0" applyFont="1" applyFill="1" applyBorder="1"/>
    <xf numFmtId="165" fontId="1" fillId="0" borderId="0" xfId="0" applyNumberFormat="1" applyFont="1"/>
    <xf numFmtId="0" fontId="1" fillId="15" borderId="1" xfId="0" applyFont="1" applyFill="1" applyBorder="1"/>
    <xf numFmtId="0" fontId="1" fillId="16" borderId="1" xfId="0" applyFont="1" applyFill="1" applyBorder="1"/>
    <xf numFmtId="0" fontId="1" fillId="17" borderId="1" xfId="0" applyFont="1" applyFill="1" applyBorder="1"/>
    <xf numFmtId="0" fontId="1" fillId="7" borderId="0" xfId="0" applyFont="1" applyFill="1"/>
    <xf numFmtId="0" fontId="0" fillId="0" borderId="0" xfId="0" applyAlignment="1">
      <alignment wrapText="1"/>
    </xf>
    <xf numFmtId="0" fontId="0" fillId="8" borderId="0" xfId="0" applyFill="1"/>
    <xf numFmtId="0" fontId="1" fillId="0" borderId="1" xfId="0" applyFont="1" applyBorder="1" applyAlignment="1">
      <alignment wrapText="1"/>
    </xf>
    <xf numFmtId="0" fontId="1" fillId="18" borderId="1" xfId="0" applyFont="1" applyFill="1" applyBorder="1"/>
    <xf numFmtId="0" fontId="1" fillId="19" borderId="1" xfId="0" applyFont="1" applyFill="1" applyBorder="1"/>
    <xf numFmtId="0" fontId="1" fillId="10" borderId="1" xfId="0" applyFont="1" applyFill="1" applyBorder="1"/>
    <xf numFmtId="0" fontId="1" fillId="9" borderId="1" xfId="0" applyFont="1" applyFill="1" applyBorder="1"/>
    <xf numFmtId="0" fontId="1" fillId="20" borderId="1" xfId="0" applyFont="1" applyFill="1" applyBorder="1"/>
    <xf numFmtId="0" fontId="0" fillId="13" borderId="0" xfId="0" applyFill="1" applyAlignment="1">
      <alignment wrapText="1"/>
    </xf>
  </cellXfs>
  <cellStyles count="1">
    <cellStyle name="Normal" xfId="0" builtinId="0"/>
  </cellStyles>
  <dxfs count="0"/>
  <tableStyles count="0" defaultTableStyle="TableStyleMedium2" defaultPivotStyle="PivotStyleLight16"/>
  <colors>
    <mruColors>
      <color rgb="FFA883C4"/>
      <color rgb="FF893AC4"/>
      <color rgb="FFFF7128"/>
      <color rgb="FFAB4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111"/>
  <sheetViews>
    <sheetView tabSelected="1" zoomScale="110" zoomScaleNormal="110" workbookViewId="0">
      <pane xSplit="7" ySplit="24" topLeftCell="DP100" activePane="bottomRight" state="frozen"/>
      <selection pane="topRight" activeCell="H1" sqref="H1"/>
      <selection pane="bottomLeft" activeCell="A13" sqref="A13"/>
      <selection pane="bottomRight" activeCell="EB111" sqref="EB111"/>
    </sheetView>
  </sheetViews>
  <sheetFormatPr baseColWidth="10" defaultColWidth="8.83203125" defaultRowHeight="15" outlineLevelCol="1" x14ac:dyDescent="0.2"/>
  <cols>
    <col min="1" max="1" width="3.33203125" customWidth="1"/>
    <col min="2" max="2" width="5.33203125" customWidth="1"/>
    <col min="3" max="3" width="4.6640625" customWidth="1"/>
    <col min="4" max="4" width="4.83203125" customWidth="1"/>
    <col min="5" max="5" width="3.33203125" customWidth="1"/>
    <col min="74" max="74" width="16.6640625" customWidth="1"/>
    <col min="76" max="76" width="41.83203125" customWidth="1"/>
    <col min="77" max="77" width="14.1640625" customWidth="1"/>
    <col min="78" max="78" width="8.5" customWidth="1"/>
    <col min="79" max="79" width="8.83203125" customWidth="1"/>
    <col min="80" max="92" width="8.83203125" customWidth="1" outlineLevel="1"/>
    <col min="93" max="93" width="8.83203125" customWidth="1"/>
    <col min="94" max="112" width="8.83203125" customWidth="1" outlineLevel="1"/>
    <col min="113" max="113" width="8.83203125" customWidth="1"/>
    <col min="114" max="116" width="8.83203125" customWidth="1" outlineLevel="1"/>
    <col min="117" max="117" width="8.83203125" customWidth="1"/>
    <col min="118" max="121" width="8.83203125" customWidth="1" outlineLevel="1"/>
    <col min="122" max="138" width="8.83203125" customWidth="1"/>
    <col min="139" max="139" width="16.83203125" customWidth="1"/>
    <col min="140" max="140" width="17.6640625" customWidth="1"/>
    <col min="141" max="141" width="22.33203125" customWidth="1"/>
    <col min="142" max="142" width="24" customWidth="1"/>
    <col min="143" max="143" width="20.83203125" customWidth="1"/>
    <col min="144" max="144" width="17.6640625" customWidth="1"/>
  </cols>
  <sheetData>
    <row r="1" spans="1:134" s="2" customFormat="1" ht="14" x14ac:dyDescent="0.15">
      <c r="A1" s="2" t="s">
        <v>0</v>
      </c>
      <c r="B1" s="2" t="s">
        <v>1</v>
      </c>
      <c r="C1" s="2" t="s">
        <v>2</v>
      </c>
      <c r="D1" s="2" t="s">
        <v>3</v>
      </c>
      <c r="E1" s="2" t="s">
        <v>4</v>
      </c>
      <c r="G1" s="25" t="str">
        <f>TEXT(J4/J2%,"0.#")&amp;"% Filt"</f>
        <v>100.% Filt</v>
      </c>
      <c r="J1" s="2" t="s">
        <v>5</v>
      </c>
      <c r="K1" s="2" t="s">
        <v>6</v>
      </c>
      <c r="L1" s="2" t="s">
        <v>7</v>
      </c>
      <c r="BE1" s="2" t="s">
        <v>8</v>
      </c>
      <c r="BF1" s="2" t="s">
        <v>9</v>
      </c>
      <c r="BW1" s="2" t="s">
        <v>10</v>
      </c>
      <c r="BX1" s="2" t="s">
        <v>11</v>
      </c>
      <c r="BY1" s="2" t="s">
        <v>12</v>
      </c>
    </row>
    <row r="2" spans="1:134" s="2" customFormat="1" x14ac:dyDescent="0.2">
      <c r="F2" t="s">
        <v>13</v>
      </c>
      <c r="G2" s="4"/>
      <c r="H2" s="4"/>
      <c r="I2" s="4"/>
      <c r="J2" s="4">
        <f>COUNTA(J$25:J$111)</f>
        <v>86</v>
      </c>
      <c r="K2" s="4">
        <f>COUNTA(K$25:K$111)</f>
        <v>86</v>
      </c>
      <c r="L2" s="4">
        <f>COUNTA(L$25:L$111)</f>
        <v>86</v>
      </c>
      <c r="M2" s="4">
        <f t="shared" ref="M2:BW2" si="0">COUNTA(M$25:M$111)</f>
        <v>86</v>
      </c>
      <c r="N2" s="4">
        <f t="shared" si="0"/>
        <v>85</v>
      </c>
      <c r="O2" s="4">
        <f t="shared" si="0"/>
        <v>86</v>
      </c>
      <c r="P2" s="4">
        <f t="shared" si="0"/>
        <v>86</v>
      </c>
      <c r="Q2" s="4">
        <f t="shared" si="0"/>
        <v>86</v>
      </c>
      <c r="R2" s="4">
        <f t="shared" si="0"/>
        <v>86</v>
      </c>
      <c r="S2" s="4">
        <f t="shared" si="0"/>
        <v>86</v>
      </c>
      <c r="T2" s="4">
        <f t="shared" si="0"/>
        <v>85</v>
      </c>
      <c r="U2" s="4">
        <f t="shared" si="0"/>
        <v>86</v>
      </c>
      <c r="V2" s="4">
        <f t="shared" si="0"/>
        <v>86</v>
      </c>
      <c r="W2" s="4">
        <f t="shared" si="0"/>
        <v>86</v>
      </c>
      <c r="X2" s="4">
        <f t="shared" si="0"/>
        <v>86</v>
      </c>
      <c r="Y2" s="4">
        <f t="shared" si="0"/>
        <v>86</v>
      </c>
      <c r="Z2" s="4">
        <f t="shared" si="0"/>
        <v>86</v>
      </c>
      <c r="AA2" s="4">
        <f t="shared" si="0"/>
        <v>86</v>
      </c>
      <c r="AB2" s="4">
        <f t="shared" si="0"/>
        <v>86</v>
      </c>
      <c r="AC2" s="4">
        <f t="shared" si="0"/>
        <v>85</v>
      </c>
      <c r="AD2" s="4">
        <f t="shared" si="0"/>
        <v>86</v>
      </c>
      <c r="AE2" s="4">
        <f t="shared" si="0"/>
        <v>86</v>
      </c>
      <c r="AF2" s="4">
        <f t="shared" si="0"/>
        <v>86</v>
      </c>
      <c r="AG2" s="4">
        <f t="shared" si="0"/>
        <v>85</v>
      </c>
      <c r="AH2" s="4">
        <f t="shared" si="0"/>
        <v>86</v>
      </c>
      <c r="AI2" s="4">
        <f t="shared" si="0"/>
        <v>85</v>
      </c>
      <c r="AJ2" s="4">
        <f t="shared" si="0"/>
        <v>86</v>
      </c>
      <c r="AK2" s="4">
        <f t="shared" si="0"/>
        <v>86</v>
      </c>
      <c r="AL2" s="4">
        <f t="shared" si="0"/>
        <v>86</v>
      </c>
      <c r="AM2" s="4">
        <f t="shared" si="0"/>
        <v>86</v>
      </c>
      <c r="AN2" s="4">
        <f t="shared" si="0"/>
        <v>86</v>
      </c>
      <c r="AO2" s="4">
        <f t="shared" si="0"/>
        <v>86</v>
      </c>
      <c r="AP2" s="4">
        <f t="shared" si="0"/>
        <v>86</v>
      </c>
      <c r="AQ2" s="4">
        <f t="shared" si="0"/>
        <v>86</v>
      </c>
      <c r="AR2" s="4">
        <f t="shared" si="0"/>
        <v>86</v>
      </c>
      <c r="AS2" s="4">
        <f t="shared" si="0"/>
        <v>86</v>
      </c>
      <c r="AT2" s="4">
        <f t="shared" si="0"/>
        <v>86</v>
      </c>
      <c r="AU2" s="4">
        <f t="shared" si="0"/>
        <v>86</v>
      </c>
      <c r="AV2" s="4">
        <f t="shared" si="0"/>
        <v>86</v>
      </c>
      <c r="AW2" s="4">
        <f t="shared" si="0"/>
        <v>86</v>
      </c>
      <c r="AX2" s="4">
        <f t="shared" si="0"/>
        <v>86</v>
      </c>
      <c r="AY2" s="4">
        <f t="shared" si="0"/>
        <v>86</v>
      </c>
      <c r="AZ2" s="4">
        <f t="shared" si="0"/>
        <v>86</v>
      </c>
      <c r="BA2" s="4">
        <f t="shared" si="0"/>
        <v>86</v>
      </c>
      <c r="BB2" s="4">
        <f t="shared" si="0"/>
        <v>86</v>
      </c>
      <c r="BC2" s="4">
        <f t="shared" si="0"/>
        <v>86</v>
      </c>
      <c r="BD2" s="4">
        <f t="shared" si="0"/>
        <v>86</v>
      </c>
      <c r="BE2" s="4">
        <f t="shared" si="0"/>
        <v>15</v>
      </c>
      <c r="BF2" s="4">
        <f t="shared" si="0"/>
        <v>37</v>
      </c>
      <c r="BG2" s="4">
        <f t="shared" si="0"/>
        <v>8</v>
      </c>
      <c r="BH2" s="4">
        <f t="shared" si="0"/>
        <v>11</v>
      </c>
      <c r="BI2" s="4">
        <f t="shared" si="0"/>
        <v>9</v>
      </c>
      <c r="BJ2" s="4">
        <f t="shared" si="0"/>
        <v>26</v>
      </c>
      <c r="BK2" s="4">
        <f t="shared" si="0"/>
        <v>4</v>
      </c>
      <c r="BL2" s="4">
        <f t="shared" si="0"/>
        <v>5</v>
      </c>
      <c r="BM2" s="4">
        <f t="shared" si="0"/>
        <v>3</v>
      </c>
      <c r="BN2" s="4">
        <f t="shared" si="0"/>
        <v>6</v>
      </c>
      <c r="BO2" s="4">
        <f t="shared" si="0"/>
        <v>55</v>
      </c>
      <c r="BP2" s="4">
        <f t="shared" si="0"/>
        <v>7</v>
      </c>
      <c r="BQ2" s="4">
        <f t="shared" si="0"/>
        <v>8</v>
      </c>
      <c r="BR2" s="4">
        <f t="shared" si="0"/>
        <v>6</v>
      </c>
      <c r="BS2" s="4">
        <f t="shared" si="0"/>
        <v>28</v>
      </c>
      <c r="BT2" s="4">
        <f t="shared" si="0"/>
        <v>4</v>
      </c>
      <c r="BU2" s="4">
        <f t="shared" si="0"/>
        <v>7</v>
      </c>
      <c r="BV2" s="4">
        <f t="shared" si="0"/>
        <v>31</v>
      </c>
      <c r="BW2" s="4">
        <f t="shared" si="0"/>
        <v>83</v>
      </c>
      <c r="BY2" s="4">
        <f t="shared" ref="BY2:CN2" si="1">COUNTA(BY$25:BY$111)</f>
        <v>84</v>
      </c>
      <c r="BZ2" s="4">
        <f t="shared" si="1"/>
        <v>86</v>
      </c>
      <c r="CA2" s="4">
        <f t="shared" si="1"/>
        <v>30</v>
      </c>
      <c r="CB2" s="4">
        <f t="shared" si="1"/>
        <v>8</v>
      </c>
      <c r="CC2" s="4">
        <f t="shared" si="1"/>
        <v>31</v>
      </c>
      <c r="CD2" s="4">
        <f t="shared" si="1"/>
        <v>9</v>
      </c>
      <c r="CE2" s="4">
        <f t="shared" si="1"/>
        <v>4</v>
      </c>
      <c r="CF2" s="4">
        <f t="shared" si="1"/>
        <v>4</v>
      </c>
      <c r="CG2" s="4">
        <f t="shared" si="1"/>
        <v>5</v>
      </c>
      <c r="CH2" s="4">
        <f t="shared" si="1"/>
        <v>2</v>
      </c>
      <c r="CI2" s="4">
        <f t="shared" si="1"/>
        <v>3</v>
      </c>
      <c r="CJ2" s="4">
        <f t="shared" si="1"/>
        <v>3</v>
      </c>
      <c r="CK2" s="4">
        <f t="shared" si="1"/>
        <v>4</v>
      </c>
      <c r="CL2" s="4">
        <f t="shared" si="1"/>
        <v>6</v>
      </c>
      <c r="CM2" s="4">
        <f t="shared" si="1"/>
        <v>17</v>
      </c>
      <c r="CN2" s="4">
        <f t="shared" si="1"/>
        <v>2</v>
      </c>
      <c r="CP2" s="4">
        <f t="shared" ref="CP2:CV2" si="2">COUNTA(CP$25:CP$111)</f>
        <v>3</v>
      </c>
      <c r="CQ2" s="4">
        <f t="shared" si="2"/>
        <v>5</v>
      </c>
      <c r="CR2" s="4">
        <f t="shared" si="2"/>
        <v>2</v>
      </c>
      <c r="CS2" s="4">
        <f t="shared" si="2"/>
        <v>4</v>
      </c>
      <c r="CT2" s="4">
        <f t="shared" si="2"/>
        <v>2</v>
      </c>
      <c r="CU2" s="4">
        <f t="shared" si="2"/>
        <v>2</v>
      </c>
      <c r="CV2" s="4">
        <f t="shared" si="2"/>
        <v>2</v>
      </c>
      <c r="CW2" s="4"/>
      <c r="CX2" s="4"/>
      <c r="CY2" s="4"/>
      <c r="CZ2" s="4"/>
      <c r="DA2" s="4"/>
      <c r="DB2" s="4"/>
      <c r="DC2" s="4"/>
      <c r="DD2" s="4"/>
      <c r="DE2" s="4"/>
      <c r="DF2" s="4"/>
      <c r="DG2" s="4"/>
      <c r="DH2" s="4"/>
      <c r="DI2" s="4"/>
      <c r="DJ2" s="4">
        <f t="shared" ref="DJ2:ED2" si="3">COUNTIF(DJ$25:DJ$111,DJ$23)</f>
        <v>25</v>
      </c>
      <c r="DK2" s="4">
        <f t="shared" si="3"/>
        <v>35</v>
      </c>
      <c r="DL2" s="4">
        <f t="shared" si="3"/>
        <v>42</v>
      </c>
      <c r="DM2" s="4">
        <f t="shared" si="3"/>
        <v>9</v>
      </c>
      <c r="DN2" s="4">
        <f t="shared" si="3"/>
        <v>39</v>
      </c>
      <c r="DO2" s="4">
        <f t="shared" si="3"/>
        <v>67</v>
      </c>
      <c r="DP2" s="4">
        <f t="shared" si="3"/>
        <v>35</v>
      </c>
      <c r="DQ2" s="4">
        <f t="shared" si="3"/>
        <v>9</v>
      </c>
      <c r="DR2" s="4">
        <f t="shared" si="3"/>
        <v>18</v>
      </c>
      <c r="DS2" s="4"/>
      <c r="DT2" s="4">
        <f t="shared" si="3"/>
        <v>38</v>
      </c>
      <c r="DU2" s="4">
        <f t="shared" si="3"/>
        <v>0</v>
      </c>
      <c r="DV2" s="4">
        <f t="shared" si="3"/>
        <v>28</v>
      </c>
      <c r="DW2" s="4">
        <f t="shared" si="3"/>
        <v>12</v>
      </c>
      <c r="DX2" s="4">
        <f t="shared" si="3"/>
        <v>0</v>
      </c>
      <c r="DY2" s="4">
        <f t="shared" si="3"/>
        <v>8</v>
      </c>
      <c r="DZ2" s="4">
        <f t="shared" si="3"/>
        <v>0</v>
      </c>
      <c r="EA2" s="4">
        <f t="shared" si="3"/>
        <v>5</v>
      </c>
      <c r="EB2" s="4">
        <f t="shared" si="3"/>
        <v>26</v>
      </c>
      <c r="EC2" s="4">
        <f t="shared" si="3"/>
        <v>8</v>
      </c>
      <c r="ED2" s="4">
        <f t="shared" si="3"/>
        <v>10</v>
      </c>
    </row>
    <row r="3" spans="1:134" s="2" customFormat="1" x14ac:dyDescent="0.2">
      <c r="F3" t="s">
        <v>14</v>
      </c>
      <c r="G3" s="4"/>
      <c r="H3" s="4"/>
      <c r="I3" s="4"/>
      <c r="J3" s="4">
        <f>J2/$J$2%</f>
        <v>100</v>
      </c>
      <c r="K3" s="4">
        <f>K2/$J$2%</f>
        <v>100</v>
      </c>
      <c r="L3" s="4">
        <f>L2/$J$2%</f>
        <v>100</v>
      </c>
      <c r="M3" s="4">
        <f t="shared" ref="M3:BW3" si="4">M2/$J$2%</f>
        <v>100</v>
      </c>
      <c r="N3" s="4">
        <f t="shared" si="4"/>
        <v>98.83720930232559</v>
      </c>
      <c r="O3" s="4">
        <f t="shared" si="4"/>
        <v>100</v>
      </c>
      <c r="P3" s="4">
        <f t="shared" si="4"/>
        <v>100</v>
      </c>
      <c r="Q3" s="4">
        <f t="shared" si="4"/>
        <v>100</v>
      </c>
      <c r="R3" s="4">
        <f t="shared" si="4"/>
        <v>100</v>
      </c>
      <c r="S3" s="4">
        <f t="shared" si="4"/>
        <v>100</v>
      </c>
      <c r="T3" s="4">
        <f t="shared" si="4"/>
        <v>98.83720930232559</v>
      </c>
      <c r="U3" s="4">
        <f t="shared" si="4"/>
        <v>100</v>
      </c>
      <c r="V3" s="4">
        <f t="shared" si="4"/>
        <v>100</v>
      </c>
      <c r="W3" s="4">
        <f t="shared" si="4"/>
        <v>100</v>
      </c>
      <c r="X3" s="4">
        <f t="shared" si="4"/>
        <v>100</v>
      </c>
      <c r="Y3" s="4">
        <f t="shared" si="4"/>
        <v>100</v>
      </c>
      <c r="Z3" s="4">
        <f t="shared" si="4"/>
        <v>100</v>
      </c>
      <c r="AA3" s="4">
        <f t="shared" si="4"/>
        <v>100</v>
      </c>
      <c r="AB3" s="4">
        <f t="shared" si="4"/>
        <v>100</v>
      </c>
      <c r="AC3" s="4">
        <f t="shared" si="4"/>
        <v>98.83720930232559</v>
      </c>
      <c r="AD3" s="4">
        <f t="shared" si="4"/>
        <v>100</v>
      </c>
      <c r="AE3" s="4">
        <f t="shared" si="4"/>
        <v>100</v>
      </c>
      <c r="AF3" s="4">
        <f t="shared" si="4"/>
        <v>100</v>
      </c>
      <c r="AG3" s="12">
        <f t="shared" si="4"/>
        <v>98.83720930232559</v>
      </c>
      <c r="AH3" s="4">
        <f t="shared" si="4"/>
        <v>100</v>
      </c>
      <c r="AI3" s="12">
        <f t="shared" si="4"/>
        <v>98.83720930232559</v>
      </c>
      <c r="AJ3" s="4">
        <f t="shared" si="4"/>
        <v>100</v>
      </c>
      <c r="AK3" s="4">
        <f t="shared" si="4"/>
        <v>100</v>
      </c>
      <c r="AL3" s="4">
        <f t="shared" si="4"/>
        <v>100</v>
      </c>
      <c r="AM3" s="4">
        <f t="shared" si="4"/>
        <v>100</v>
      </c>
      <c r="AN3" s="4">
        <f t="shared" si="4"/>
        <v>100</v>
      </c>
      <c r="AO3" s="4">
        <f t="shared" si="4"/>
        <v>100</v>
      </c>
      <c r="AP3" s="4">
        <f t="shared" si="4"/>
        <v>100</v>
      </c>
      <c r="AQ3" s="4">
        <f t="shared" si="4"/>
        <v>100</v>
      </c>
      <c r="AR3" s="4">
        <f t="shared" si="4"/>
        <v>100</v>
      </c>
      <c r="AS3" s="4">
        <f t="shared" si="4"/>
        <v>100</v>
      </c>
      <c r="AT3" s="4">
        <f t="shared" si="4"/>
        <v>100</v>
      </c>
      <c r="AU3" s="4">
        <f t="shared" si="4"/>
        <v>100</v>
      </c>
      <c r="AV3" s="4">
        <f t="shared" si="4"/>
        <v>100</v>
      </c>
      <c r="AW3" s="4">
        <f t="shared" si="4"/>
        <v>100</v>
      </c>
      <c r="AX3" s="4">
        <f t="shared" si="4"/>
        <v>100</v>
      </c>
      <c r="AY3" s="4">
        <f t="shared" si="4"/>
        <v>100</v>
      </c>
      <c r="AZ3" s="4">
        <f t="shared" si="4"/>
        <v>100</v>
      </c>
      <c r="BA3" s="4">
        <f t="shared" si="4"/>
        <v>100</v>
      </c>
      <c r="BB3" s="4">
        <f t="shared" si="4"/>
        <v>100</v>
      </c>
      <c r="BC3" s="4">
        <f t="shared" si="4"/>
        <v>100</v>
      </c>
      <c r="BD3" s="4">
        <f t="shared" si="4"/>
        <v>100</v>
      </c>
      <c r="BE3" s="12">
        <f t="shared" si="4"/>
        <v>17.441860465116278</v>
      </c>
      <c r="BF3" s="12">
        <f t="shared" si="4"/>
        <v>43.02325581395349</v>
      </c>
      <c r="BG3" s="12">
        <f t="shared" si="4"/>
        <v>9.3023255813953494</v>
      </c>
      <c r="BH3" s="12">
        <f t="shared" si="4"/>
        <v>12.790697674418604</v>
      </c>
      <c r="BI3" s="12">
        <f t="shared" si="4"/>
        <v>10.465116279069768</v>
      </c>
      <c r="BJ3" s="12">
        <f t="shared" si="4"/>
        <v>30.232558139534884</v>
      </c>
      <c r="BK3" s="12">
        <f t="shared" si="4"/>
        <v>4.6511627906976747</v>
      </c>
      <c r="BL3" s="12">
        <f t="shared" si="4"/>
        <v>5.8139534883720927</v>
      </c>
      <c r="BM3" s="12">
        <f t="shared" si="4"/>
        <v>3.4883720930232558</v>
      </c>
      <c r="BN3" s="12">
        <f t="shared" si="4"/>
        <v>6.9767441860465116</v>
      </c>
      <c r="BO3" s="12">
        <f t="shared" si="4"/>
        <v>63.953488372093027</v>
      </c>
      <c r="BP3" s="12">
        <f t="shared" si="4"/>
        <v>8.1395348837209305</v>
      </c>
      <c r="BQ3" s="12">
        <f t="shared" si="4"/>
        <v>9.3023255813953494</v>
      </c>
      <c r="BR3" s="12">
        <f t="shared" si="4"/>
        <v>6.9767441860465116</v>
      </c>
      <c r="BS3" s="12">
        <f t="shared" si="4"/>
        <v>32.558139534883722</v>
      </c>
      <c r="BT3" s="12">
        <f t="shared" si="4"/>
        <v>4.6511627906976747</v>
      </c>
      <c r="BU3" s="12">
        <f t="shared" si="4"/>
        <v>8.1395348837209305</v>
      </c>
      <c r="BV3" s="12">
        <f t="shared" si="4"/>
        <v>36.04651162790698</v>
      </c>
      <c r="BW3" s="12">
        <f t="shared" si="4"/>
        <v>96.511627906976742</v>
      </c>
      <c r="BY3" s="12">
        <f t="shared" ref="BY3:CM3" si="5">BY2/$J$2%</f>
        <v>97.674418604651166</v>
      </c>
      <c r="BZ3" s="12">
        <f t="shared" si="5"/>
        <v>100</v>
      </c>
      <c r="CA3" s="12">
        <f t="shared" si="5"/>
        <v>34.883720930232556</v>
      </c>
      <c r="CB3" s="12">
        <f t="shared" si="5"/>
        <v>9.3023255813953494</v>
      </c>
      <c r="CC3" s="12">
        <f t="shared" si="5"/>
        <v>36.04651162790698</v>
      </c>
      <c r="CD3" s="12">
        <f t="shared" si="5"/>
        <v>10.465116279069768</v>
      </c>
      <c r="CE3" s="12">
        <f t="shared" si="5"/>
        <v>4.6511627906976747</v>
      </c>
      <c r="CF3" s="12">
        <f t="shared" si="5"/>
        <v>4.6511627906976747</v>
      </c>
      <c r="CG3" s="12">
        <f t="shared" si="5"/>
        <v>5.8139534883720927</v>
      </c>
      <c r="CH3" s="12">
        <f t="shared" si="5"/>
        <v>2.3255813953488373</v>
      </c>
      <c r="CI3" s="12">
        <f t="shared" si="5"/>
        <v>3.4883720930232558</v>
      </c>
      <c r="CJ3" s="12">
        <f t="shared" si="5"/>
        <v>3.4883720930232558</v>
      </c>
      <c r="CK3" s="12">
        <f t="shared" si="5"/>
        <v>4.6511627906976747</v>
      </c>
      <c r="CL3" s="12">
        <f t="shared" si="5"/>
        <v>6.9767441860465116</v>
      </c>
      <c r="CM3" s="12">
        <f t="shared" si="5"/>
        <v>19.767441860465116</v>
      </c>
      <c r="CN3" s="12">
        <f t="shared" ref="CN3" si="6">CN2/$J$2%</f>
        <v>2.3255813953488373</v>
      </c>
      <c r="CP3" s="12">
        <f t="shared" ref="CP3:CV3" si="7">CP2/$J$2%</f>
        <v>3.4883720930232558</v>
      </c>
      <c r="CQ3" s="12">
        <f t="shared" si="7"/>
        <v>5.8139534883720927</v>
      </c>
      <c r="CR3" s="12">
        <f t="shared" si="7"/>
        <v>2.3255813953488373</v>
      </c>
      <c r="CS3" s="12">
        <f t="shared" si="7"/>
        <v>4.6511627906976747</v>
      </c>
      <c r="CT3" s="12">
        <f t="shared" si="7"/>
        <v>2.3255813953488373</v>
      </c>
      <c r="CU3" s="12">
        <f t="shared" si="7"/>
        <v>2.3255813953488373</v>
      </c>
      <c r="CV3" s="12">
        <f t="shared" si="7"/>
        <v>2.3255813953488373</v>
      </c>
      <c r="CW3" s="12"/>
      <c r="CX3" s="12"/>
      <c r="CY3" s="12"/>
      <c r="CZ3" s="12"/>
      <c r="DA3" s="12"/>
      <c r="DB3" s="12"/>
      <c r="DC3" s="12"/>
      <c r="DD3" s="12"/>
      <c r="DE3" s="12"/>
      <c r="DF3" s="12"/>
      <c r="DG3" s="12"/>
      <c r="DH3" s="12"/>
      <c r="DI3" s="12"/>
      <c r="DJ3" s="12">
        <f t="shared" ref="DJ3" si="8">DJ2/$J$2%</f>
        <v>29.069767441860467</v>
      </c>
      <c r="DK3" s="12">
        <f t="shared" ref="DK3:DQ3" si="9">DK2/$J$2%</f>
        <v>40.697674418604649</v>
      </c>
      <c r="DL3" s="12">
        <f t="shared" ref="DL3:DM3" si="10">DL2/$J$2%</f>
        <v>48.837209302325583</v>
      </c>
      <c r="DM3" s="12">
        <f t="shared" si="10"/>
        <v>10.465116279069768</v>
      </c>
      <c r="DN3" s="12">
        <f t="shared" si="9"/>
        <v>45.348837209302324</v>
      </c>
      <c r="DO3" s="12">
        <f t="shared" si="9"/>
        <v>77.906976744186053</v>
      </c>
      <c r="DP3" s="12">
        <f t="shared" si="9"/>
        <v>40.697674418604649</v>
      </c>
      <c r="DQ3" s="12">
        <f t="shared" si="9"/>
        <v>10.465116279069768</v>
      </c>
      <c r="DR3" s="12">
        <f t="shared" ref="DR3:DT3" si="11">DR2/$J$2%</f>
        <v>20.930232558139537</v>
      </c>
      <c r="DS3" s="12"/>
      <c r="DT3" s="12">
        <f t="shared" si="11"/>
        <v>44.186046511627907</v>
      </c>
      <c r="DU3" s="12">
        <f t="shared" ref="DU3:ED3" si="12">DU2/$J$2%</f>
        <v>0</v>
      </c>
      <c r="DV3" s="12">
        <f t="shared" si="12"/>
        <v>32.558139534883722</v>
      </c>
      <c r="DW3" s="12">
        <f t="shared" si="12"/>
        <v>13.953488372093023</v>
      </c>
      <c r="DX3" s="12">
        <f t="shared" si="12"/>
        <v>0</v>
      </c>
      <c r="DY3" s="12">
        <f t="shared" si="12"/>
        <v>9.3023255813953494</v>
      </c>
      <c r="DZ3" s="12">
        <f t="shared" si="12"/>
        <v>0</v>
      </c>
      <c r="EA3" s="12">
        <f t="shared" si="12"/>
        <v>5.8139534883720927</v>
      </c>
      <c r="EB3" s="12">
        <f t="shared" si="12"/>
        <v>30.232558139534884</v>
      </c>
      <c r="EC3" s="12">
        <f t="shared" si="12"/>
        <v>9.3023255813953494</v>
      </c>
      <c r="ED3" s="12">
        <f t="shared" si="12"/>
        <v>11.627906976744185</v>
      </c>
    </row>
    <row r="4" spans="1:134" s="2" customFormat="1" x14ac:dyDescent="0.2">
      <c r="F4" t="s">
        <v>15</v>
      </c>
      <c r="G4" s="4"/>
      <c r="H4" s="4"/>
      <c r="I4" s="4"/>
      <c r="J4" s="4">
        <f>SUBTOTAL(3,J$25:J$111)</f>
        <v>86</v>
      </c>
      <c r="K4" s="4">
        <f>SUBTOTAL(3,K$25:K$111)</f>
        <v>86</v>
      </c>
      <c r="L4" s="4">
        <f>SUBTOTAL(3,L$25:L$111)</f>
        <v>86</v>
      </c>
      <c r="M4" s="4">
        <f t="shared" ref="M4:BW4" si="13">SUBTOTAL(3,M$25:M$111)</f>
        <v>86</v>
      </c>
      <c r="N4" s="4">
        <f t="shared" si="13"/>
        <v>85</v>
      </c>
      <c r="O4" s="4">
        <f t="shared" si="13"/>
        <v>86</v>
      </c>
      <c r="P4" s="4">
        <f t="shared" si="13"/>
        <v>86</v>
      </c>
      <c r="Q4" s="4">
        <f t="shared" si="13"/>
        <v>86</v>
      </c>
      <c r="R4" s="4">
        <f t="shared" si="13"/>
        <v>86</v>
      </c>
      <c r="S4" s="4">
        <f t="shared" si="13"/>
        <v>86</v>
      </c>
      <c r="T4" s="4">
        <f t="shared" si="13"/>
        <v>85</v>
      </c>
      <c r="U4" s="4">
        <f t="shared" si="13"/>
        <v>86</v>
      </c>
      <c r="V4" s="4">
        <f t="shared" si="13"/>
        <v>86</v>
      </c>
      <c r="W4" s="4">
        <f t="shared" si="13"/>
        <v>86</v>
      </c>
      <c r="X4" s="4">
        <f t="shared" si="13"/>
        <v>86</v>
      </c>
      <c r="Y4" s="4">
        <f t="shared" si="13"/>
        <v>86</v>
      </c>
      <c r="Z4" s="4">
        <f t="shared" si="13"/>
        <v>86</v>
      </c>
      <c r="AA4" s="4">
        <f t="shared" si="13"/>
        <v>86</v>
      </c>
      <c r="AB4" s="4">
        <f t="shared" si="13"/>
        <v>86</v>
      </c>
      <c r="AC4" s="4">
        <f t="shared" si="13"/>
        <v>85</v>
      </c>
      <c r="AD4" s="4">
        <f t="shared" si="13"/>
        <v>86</v>
      </c>
      <c r="AE4" s="4">
        <f t="shared" si="13"/>
        <v>86</v>
      </c>
      <c r="AF4" s="4">
        <f t="shared" si="13"/>
        <v>86</v>
      </c>
      <c r="AG4" s="4">
        <f t="shared" si="13"/>
        <v>85</v>
      </c>
      <c r="AH4" s="4">
        <f t="shared" si="13"/>
        <v>86</v>
      </c>
      <c r="AI4" s="4">
        <f t="shared" si="13"/>
        <v>85</v>
      </c>
      <c r="AJ4" s="4">
        <f t="shared" si="13"/>
        <v>86</v>
      </c>
      <c r="AK4" s="4">
        <f t="shared" si="13"/>
        <v>86</v>
      </c>
      <c r="AL4" s="4">
        <f t="shared" si="13"/>
        <v>86</v>
      </c>
      <c r="AM4" s="4">
        <f t="shared" si="13"/>
        <v>86</v>
      </c>
      <c r="AN4" s="4">
        <f t="shared" si="13"/>
        <v>86</v>
      </c>
      <c r="AO4" s="4">
        <f t="shared" si="13"/>
        <v>86</v>
      </c>
      <c r="AP4" s="4">
        <f t="shared" si="13"/>
        <v>86</v>
      </c>
      <c r="AQ4" s="4">
        <f t="shared" si="13"/>
        <v>86</v>
      </c>
      <c r="AR4" s="4">
        <f t="shared" si="13"/>
        <v>86</v>
      </c>
      <c r="AS4" s="4">
        <f t="shared" si="13"/>
        <v>86</v>
      </c>
      <c r="AT4" s="4">
        <f t="shared" si="13"/>
        <v>86</v>
      </c>
      <c r="AU4" s="4">
        <f t="shared" si="13"/>
        <v>86</v>
      </c>
      <c r="AV4" s="4">
        <f t="shared" si="13"/>
        <v>86</v>
      </c>
      <c r="AW4" s="4">
        <f t="shared" si="13"/>
        <v>86</v>
      </c>
      <c r="AX4" s="4">
        <f t="shared" si="13"/>
        <v>86</v>
      </c>
      <c r="AY4" s="4">
        <f t="shared" si="13"/>
        <v>86</v>
      </c>
      <c r="AZ4" s="4">
        <f t="shared" si="13"/>
        <v>86</v>
      </c>
      <c r="BA4" s="4">
        <f t="shared" si="13"/>
        <v>86</v>
      </c>
      <c r="BB4" s="4">
        <f t="shared" si="13"/>
        <v>86</v>
      </c>
      <c r="BC4" s="4">
        <f t="shared" si="13"/>
        <v>86</v>
      </c>
      <c r="BD4" s="4">
        <f t="shared" si="13"/>
        <v>86</v>
      </c>
      <c r="BF4" s="4">
        <f t="shared" si="13"/>
        <v>37</v>
      </c>
      <c r="BG4" s="4">
        <f t="shared" si="13"/>
        <v>8</v>
      </c>
      <c r="BH4" s="4">
        <f t="shared" si="13"/>
        <v>11</v>
      </c>
      <c r="BI4" s="4">
        <f t="shared" si="13"/>
        <v>9</v>
      </c>
      <c r="BJ4" s="4">
        <f t="shared" si="13"/>
        <v>26</v>
      </c>
      <c r="BK4" s="4">
        <f t="shared" si="13"/>
        <v>4</v>
      </c>
      <c r="BL4" s="4">
        <f t="shared" si="13"/>
        <v>5</v>
      </c>
      <c r="BM4" s="4">
        <f t="shared" si="13"/>
        <v>3</v>
      </c>
      <c r="BN4" s="4">
        <f t="shared" si="13"/>
        <v>6</v>
      </c>
      <c r="BO4" s="4">
        <f t="shared" si="13"/>
        <v>55</v>
      </c>
      <c r="BP4" s="4">
        <f t="shared" si="13"/>
        <v>7</v>
      </c>
      <c r="BQ4" s="4">
        <f t="shared" si="13"/>
        <v>8</v>
      </c>
      <c r="BR4" s="4">
        <f t="shared" si="13"/>
        <v>6</v>
      </c>
      <c r="BS4" s="4">
        <f t="shared" si="13"/>
        <v>28</v>
      </c>
      <c r="BT4" s="4">
        <f t="shared" si="13"/>
        <v>4</v>
      </c>
      <c r="BU4" s="4">
        <f t="shared" si="13"/>
        <v>7</v>
      </c>
      <c r="BV4" s="4">
        <f t="shared" si="13"/>
        <v>31</v>
      </c>
      <c r="BW4" s="4">
        <f t="shared" si="13"/>
        <v>83</v>
      </c>
      <c r="BY4" s="4">
        <f t="shared" ref="BY4:CN4" si="14">SUBTOTAL(3,BY$25:BY$111)</f>
        <v>84</v>
      </c>
      <c r="BZ4" s="4">
        <f t="shared" si="14"/>
        <v>86</v>
      </c>
      <c r="CA4" s="4">
        <f t="shared" si="14"/>
        <v>30</v>
      </c>
      <c r="CB4" s="4">
        <f t="shared" si="14"/>
        <v>8</v>
      </c>
      <c r="CC4" s="4">
        <f t="shared" si="14"/>
        <v>31</v>
      </c>
      <c r="CD4" s="4">
        <f t="shared" si="14"/>
        <v>9</v>
      </c>
      <c r="CE4" s="4">
        <f t="shared" si="14"/>
        <v>4</v>
      </c>
      <c r="CF4" s="4">
        <f t="shared" si="14"/>
        <v>4</v>
      </c>
      <c r="CG4" s="4">
        <f t="shared" si="14"/>
        <v>5</v>
      </c>
      <c r="CH4" s="4">
        <f t="shared" si="14"/>
        <v>2</v>
      </c>
      <c r="CI4" s="4">
        <f t="shared" si="14"/>
        <v>3</v>
      </c>
      <c r="CJ4" s="4">
        <f t="shared" si="14"/>
        <v>3</v>
      </c>
      <c r="CK4" s="4">
        <f t="shared" si="14"/>
        <v>4</v>
      </c>
      <c r="CL4" s="4">
        <f t="shared" si="14"/>
        <v>6</v>
      </c>
      <c r="CM4" s="4">
        <f t="shared" si="14"/>
        <v>17</v>
      </c>
      <c r="CN4" s="4">
        <f t="shared" si="14"/>
        <v>2</v>
      </c>
      <c r="CP4" s="4">
        <f t="shared" ref="CP4:CV4" si="15">SUBTOTAL(3,CP$25:CP$111)</f>
        <v>3</v>
      </c>
      <c r="CQ4" s="4">
        <f t="shared" si="15"/>
        <v>5</v>
      </c>
      <c r="CR4" s="4">
        <f t="shared" si="15"/>
        <v>2</v>
      </c>
      <c r="CS4" s="4">
        <f t="shared" si="15"/>
        <v>4</v>
      </c>
      <c r="CT4" s="4">
        <f t="shared" si="15"/>
        <v>2</v>
      </c>
      <c r="CU4" s="4">
        <f t="shared" si="15"/>
        <v>2</v>
      </c>
      <c r="CV4" s="4">
        <f t="shared" si="15"/>
        <v>2</v>
      </c>
      <c r="CW4" s="4"/>
      <c r="CX4" s="4"/>
      <c r="CY4" s="4"/>
      <c r="CZ4" s="4"/>
      <c r="DA4" s="4"/>
      <c r="DB4" s="4"/>
      <c r="DC4" s="4"/>
      <c r="DD4" s="4"/>
      <c r="DE4" s="4"/>
      <c r="DF4" s="4"/>
      <c r="DG4" s="4"/>
      <c r="DH4" s="4"/>
      <c r="DI4" s="4"/>
      <c r="DJ4" s="4" cm="1">
        <f t="array" aca="1" ref="DJ4" ca="1">SUMPRODUCT(SUBTOTAL(3,OFFSET(DJ$25:DJ$111,ROW(DJ$25:DJ$111)-MIN(ROW(DJ$25:DJ$111)),,1)),ISNUMBER(SEARCH(DJ$23,DJ$25:DJ$111))+0)</f>
        <v>25</v>
      </c>
      <c r="DK4" s="4" cm="1">
        <f t="array" aca="1" ref="DK4" ca="1">SUMPRODUCT(SUBTOTAL(3,OFFSET(DK$25:DK$111,ROW(DK$25:DK$111)-MIN(ROW(DK$25:DK$111)),,1)),ISNUMBER(SEARCH(DK$23,DK$25:DK$111))+0)</f>
        <v>35</v>
      </c>
      <c r="DL4" s="4" cm="1">
        <f t="array" aca="1" ref="DL4" ca="1">SUMPRODUCT(SUBTOTAL(3,OFFSET(DL$25:DL$111,ROW(DL$25:DL$111)-MIN(ROW(DL$25:DL$111)),,1)),ISNUMBER(SEARCH(DL$23,DL$25:DL$111))+0)</f>
        <v>42</v>
      </c>
      <c r="DM4" s="4" cm="1">
        <f t="array" aca="1" ref="DM4" ca="1">SUMPRODUCT(SUBTOTAL(3,OFFSET(DM$25:DM$111,ROW(DM$25:DM$111)-MIN(ROW(DM$25:DM$111)),,1)),ISNUMBER(SEARCH(DM$23,DM$25:DM$111))+0)</f>
        <v>9</v>
      </c>
      <c r="DN4" s="4" cm="1">
        <f t="array" aca="1" ref="DN4" ca="1">SUMPRODUCT(SUBTOTAL(3,OFFSET(DN$25:DN$111,ROW(DN$25:DN$111)-MIN(ROW(DN$25:DN$111)),,1)),ISNUMBER(SEARCH(DN$23,DN$25:DN$111))+0)</f>
        <v>39</v>
      </c>
      <c r="DO4" s="4" cm="1">
        <f t="array" aca="1" ref="DO4" ca="1">SUMPRODUCT(SUBTOTAL(3,OFFSET(DO$25:DO$111,ROW(DO$25:DO$111)-MIN(ROW(DO$25:DO$111)),,1)),ISNUMBER(SEARCH(DO$23,DO$25:DO$111))+0)</f>
        <v>67</v>
      </c>
      <c r="DP4" s="4" cm="1">
        <f t="array" aca="1" ref="DP4" ca="1">SUMPRODUCT(SUBTOTAL(3,OFFSET(DP$25:DP$111,ROW(DP$25:DP$111)-MIN(ROW(DP$25:DP$111)),,1)),ISNUMBER(SEARCH(DP$23,DP$25:DP$111))+0)</f>
        <v>35</v>
      </c>
      <c r="DQ4" s="4" cm="1">
        <f t="array" aca="1" ref="DQ4" ca="1">SUMPRODUCT(SUBTOTAL(3,OFFSET(DQ$25:DQ$111,ROW(DQ$25:DQ$111)-MIN(ROW(DQ$25:DQ$111)),,1)),ISNUMBER(SEARCH(DQ$23,DQ$25:DQ$111))+0)</f>
        <v>9</v>
      </c>
      <c r="DR4" s="4" cm="1">
        <f t="array" aca="1" ref="DR4" ca="1">SUMPRODUCT(SUBTOTAL(3,OFFSET(DR$25:DR$111,ROW(DR$25:DR$111)-MIN(ROW(DR$25:DR$111)),,1)),ISNUMBER(SEARCH(DR$23,DR$25:DR$111))+0)</f>
        <v>18</v>
      </c>
      <c r="DS4" s="4"/>
      <c r="DT4" s="4" cm="1">
        <f t="array" aca="1" ref="DT4" ca="1">SUMPRODUCT(SUBTOTAL(3,OFFSET(DT$25:DT$111,ROW(DT$25:DT$111)-MIN(ROW(DT$25:DT$111)),,1)),ISNUMBER(SEARCH(DT$23,DT$25:DT$111))+0)</f>
        <v>38</v>
      </c>
      <c r="DU4" s="4" cm="1">
        <f t="array" aca="1" ref="DU4" ca="1">SUMPRODUCT(SUBTOTAL(3,OFFSET(DU$25:DU$111,ROW(DU$25:DU$111)-MIN(ROW(DU$25:DU$111)),,1)),ISNUMBER(SEARCH(DU$23,DU$25:DU$111))+0)</f>
        <v>0</v>
      </c>
      <c r="DV4" s="4" cm="1">
        <f t="array" aca="1" ref="DV4" ca="1">SUMPRODUCT(SUBTOTAL(3,OFFSET(DV$25:DV$111,ROW(DV$25:DV$111)-MIN(ROW(DV$25:DV$111)),,1)),ISNUMBER(SEARCH(DV$23,DV$25:DV$111))+0)</f>
        <v>28</v>
      </c>
      <c r="DW4" s="4" cm="1">
        <f t="array" aca="1" ref="DW4" ca="1">SUMPRODUCT(SUBTOTAL(3,OFFSET(DW$25:DW$111,ROW(DW$25:DW$111)-MIN(ROW(DW$25:DW$111)),,1)),ISNUMBER(SEARCH(DW$23,DW$25:DW$111))+0)</f>
        <v>12</v>
      </c>
      <c r="DX4" s="4" cm="1">
        <f t="array" aca="1" ref="DX4" ca="1">SUMPRODUCT(SUBTOTAL(3,OFFSET(DX$25:DX$111,ROW(DX$25:DX$111)-MIN(ROW(DX$25:DX$111)),,1)),ISNUMBER(SEARCH(DX$23,DX$25:DX$111))+0)</f>
        <v>0</v>
      </c>
      <c r="DY4" s="4" cm="1">
        <f t="array" aca="1" ref="DY4" ca="1">SUMPRODUCT(SUBTOTAL(3,OFFSET(DY$25:DY$111,ROW(DY$25:DY$111)-MIN(ROW(DY$25:DY$111)),,1)),ISNUMBER(SEARCH(DY$23,DY$25:DY$111))+0)</f>
        <v>8</v>
      </c>
      <c r="DZ4" s="4" cm="1">
        <f t="array" aca="1" ref="DZ4" ca="1">SUMPRODUCT(SUBTOTAL(3,OFFSET(DZ$25:DZ$111,ROW(DZ$25:DZ$111)-MIN(ROW(DZ$25:DZ$111)),,1)),ISNUMBER(SEARCH(DZ$23,DZ$25:DZ$111))+0)</f>
        <v>0</v>
      </c>
      <c r="EA4" s="4" cm="1">
        <f t="array" aca="1" ref="EA4" ca="1">SUMPRODUCT(SUBTOTAL(3,OFFSET(EA$25:EA$111,ROW(EA$25:EA$111)-MIN(ROW(EA$25:EA$111)),,1)),ISNUMBER(SEARCH(EA$23,EA$25:EA$111))+0)</f>
        <v>5</v>
      </c>
      <c r="EB4" s="4" cm="1">
        <f t="array" aca="1" ref="EB4" ca="1">SUMPRODUCT(SUBTOTAL(3,OFFSET(EB$25:EB$111,ROW(EB$25:EB$111)-MIN(ROW(EB$25:EB$111)),,1)),ISNUMBER(SEARCH(EB$23,EB$25:EB$111))+0)</f>
        <v>26</v>
      </c>
      <c r="EC4" s="4" cm="1">
        <f t="array" aca="1" ref="EC4" ca="1">SUMPRODUCT(SUBTOTAL(3,OFFSET(EC$25:EC$111,ROW(EC$25:EC$111)-MIN(ROW(EC$25:EC$111)),,1)),ISNUMBER(SEARCH(EC$23,EC$25:EC$111))+0)</f>
        <v>8</v>
      </c>
      <c r="ED4" s="4" cm="1">
        <f t="array" aca="1" ref="ED4" ca="1">SUMPRODUCT(SUBTOTAL(3,OFFSET(ED$25:ED$111,ROW(ED$25:ED$111)-MIN(ROW(ED$25:ED$111)),,1)),ISNUMBER(SEARCH(ED$23,ED$25:ED$111))+0)</f>
        <v>10</v>
      </c>
    </row>
    <row r="5" spans="1:134" s="2" customFormat="1" x14ac:dyDescent="0.2">
      <c r="F5" t="s">
        <v>16</v>
      </c>
      <c r="G5" s="4"/>
      <c r="H5" s="4"/>
      <c r="I5" s="4"/>
      <c r="BF5" s="12">
        <f t="shared" ref="BF5:BW5" si="16">BF4/$J$4%</f>
        <v>43.02325581395349</v>
      </c>
      <c r="BG5" s="12">
        <f t="shared" si="16"/>
        <v>9.3023255813953494</v>
      </c>
      <c r="BH5" s="12">
        <f t="shared" si="16"/>
        <v>12.790697674418604</v>
      </c>
      <c r="BI5" s="12">
        <f t="shared" si="16"/>
        <v>10.465116279069768</v>
      </c>
      <c r="BJ5" s="12">
        <f t="shared" si="16"/>
        <v>30.232558139534884</v>
      </c>
      <c r="BK5" s="12">
        <f t="shared" si="16"/>
        <v>4.6511627906976747</v>
      </c>
      <c r="BL5" s="12">
        <f t="shared" si="16"/>
        <v>5.8139534883720927</v>
      </c>
      <c r="BM5" s="12">
        <f t="shared" si="16"/>
        <v>3.4883720930232558</v>
      </c>
      <c r="BN5" s="12">
        <f t="shared" si="16"/>
        <v>6.9767441860465116</v>
      </c>
      <c r="BO5" s="12">
        <f t="shared" si="16"/>
        <v>63.953488372093027</v>
      </c>
      <c r="BP5" s="12">
        <f t="shared" si="16"/>
        <v>8.1395348837209305</v>
      </c>
      <c r="BQ5" s="12">
        <f t="shared" si="16"/>
        <v>9.3023255813953494</v>
      </c>
      <c r="BR5" s="12">
        <f t="shared" si="16"/>
        <v>6.9767441860465116</v>
      </c>
      <c r="BS5" s="12">
        <f t="shared" si="16"/>
        <v>32.558139534883722</v>
      </c>
      <c r="BT5" s="12">
        <f t="shared" si="16"/>
        <v>4.6511627906976747</v>
      </c>
      <c r="BU5" s="12">
        <f t="shared" si="16"/>
        <v>8.1395348837209305</v>
      </c>
      <c r="BV5" s="12">
        <f t="shared" si="16"/>
        <v>36.04651162790698</v>
      </c>
      <c r="BW5" s="12">
        <f t="shared" si="16"/>
        <v>96.511627906976742</v>
      </c>
      <c r="BY5" s="12">
        <f t="shared" ref="BY5:CM5" si="17">BY4/$J$4%</f>
        <v>97.674418604651166</v>
      </c>
      <c r="BZ5" s="12">
        <f t="shared" si="17"/>
        <v>100</v>
      </c>
      <c r="CA5" s="12">
        <f t="shared" si="17"/>
        <v>34.883720930232556</v>
      </c>
      <c r="CB5" s="12">
        <f t="shared" si="17"/>
        <v>9.3023255813953494</v>
      </c>
      <c r="CC5" s="12">
        <f t="shared" si="17"/>
        <v>36.04651162790698</v>
      </c>
      <c r="CD5" s="12">
        <f t="shared" si="17"/>
        <v>10.465116279069768</v>
      </c>
      <c r="CE5" s="12">
        <f t="shared" si="17"/>
        <v>4.6511627906976747</v>
      </c>
      <c r="CF5" s="12">
        <f t="shared" si="17"/>
        <v>4.6511627906976747</v>
      </c>
      <c r="CG5" s="12">
        <f t="shared" si="17"/>
        <v>5.8139534883720927</v>
      </c>
      <c r="CH5" s="12">
        <f t="shared" si="17"/>
        <v>2.3255813953488373</v>
      </c>
      <c r="CI5" s="12">
        <f t="shared" si="17"/>
        <v>3.4883720930232558</v>
      </c>
      <c r="CJ5" s="12">
        <f t="shared" si="17"/>
        <v>3.4883720930232558</v>
      </c>
      <c r="CK5" s="12">
        <f t="shared" si="17"/>
        <v>4.6511627906976747</v>
      </c>
      <c r="CL5" s="12">
        <f t="shared" si="17"/>
        <v>6.9767441860465116</v>
      </c>
      <c r="CM5" s="12">
        <f t="shared" si="17"/>
        <v>19.767441860465116</v>
      </c>
      <c r="CN5" s="12">
        <f t="shared" ref="CN5" si="18">CN4/$J$4%</f>
        <v>2.3255813953488373</v>
      </c>
      <c r="CP5" s="12">
        <f t="shared" ref="CP5:CV5" si="19">CP4/$J$4%</f>
        <v>3.4883720930232558</v>
      </c>
      <c r="CQ5" s="12">
        <f t="shared" si="19"/>
        <v>5.8139534883720927</v>
      </c>
      <c r="CR5" s="12">
        <f t="shared" si="19"/>
        <v>2.3255813953488373</v>
      </c>
      <c r="CS5" s="12">
        <f t="shared" si="19"/>
        <v>4.6511627906976747</v>
      </c>
      <c r="CT5" s="12">
        <f t="shared" si="19"/>
        <v>2.3255813953488373</v>
      </c>
      <c r="CU5" s="12">
        <f t="shared" si="19"/>
        <v>2.3255813953488373</v>
      </c>
      <c r="CV5" s="12">
        <f t="shared" si="19"/>
        <v>2.3255813953488373</v>
      </c>
      <c r="CW5" s="12"/>
      <c r="CX5" s="12"/>
      <c r="CY5" s="12"/>
      <c r="CZ5" s="12"/>
      <c r="DA5" s="12"/>
      <c r="DB5" s="12"/>
      <c r="DC5" s="12"/>
      <c r="DD5" s="12"/>
      <c r="DE5" s="12"/>
      <c r="DF5" s="12"/>
      <c r="DG5" s="12"/>
      <c r="DH5" s="12"/>
      <c r="DI5" s="12"/>
      <c r="DJ5" s="12">
        <f t="shared" ref="DJ5" ca="1" si="20">DJ4/$J$4%</f>
        <v>29.069767441860467</v>
      </c>
      <c r="DK5" s="12">
        <f t="shared" ref="DK5:DQ5" ca="1" si="21">DK4/$J$4%</f>
        <v>40.697674418604649</v>
      </c>
      <c r="DL5" s="12">
        <f t="shared" ref="DL5:DM5" ca="1" si="22">DL4/$J$4%</f>
        <v>48.837209302325583</v>
      </c>
      <c r="DM5" s="12">
        <f t="shared" ca="1" si="22"/>
        <v>10.465116279069768</v>
      </c>
      <c r="DN5" s="12">
        <f t="shared" ca="1" si="21"/>
        <v>45.348837209302324</v>
      </c>
      <c r="DO5" s="12">
        <f t="shared" ca="1" si="21"/>
        <v>77.906976744186053</v>
      </c>
      <c r="DP5" s="12">
        <f t="shared" ca="1" si="21"/>
        <v>40.697674418604649</v>
      </c>
      <c r="DQ5" s="12">
        <f t="shared" ca="1" si="21"/>
        <v>10.465116279069768</v>
      </c>
      <c r="DR5" s="12">
        <f t="shared" ref="DR5:DT5" ca="1" si="23">DR4/$J$4%</f>
        <v>20.930232558139537</v>
      </c>
      <c r="DS5" s="12"/>
      <c r="DT5" s="12">
        <f t="shared" ca="1" si="23"/>
        <v>44.186046511627907</v>
      </c>
      <c r="DU5" s="12">
        <f t="shared" ref="DU5:ED5" ca="1" si="24">DU4/$J$4%</f>
        <v>0</v>
      </c>
      <c r="DV5" s="12">
        <f t="shared" ca="1" si="24"/>
        <v>32.558139534883722</v>
      </c>
      <c r="DW5" s="12">
        <f t="shared" ca="1" si="24"/>
        <v>13.953488372093023</v>
      </c>
      <c r="DX5" s="12">
        <f t="shared" ca="1" si="24"/>
        <v>0</v>
      </c>
      <c r="DY5" s="12">
        <f t="shared" ca="1" si="24"/>
        <v>9.3023255813953494</v>
      </c>
      <c r="DZ5" s="12">
        <f t="shared" ca="1" si="24"/>
        <v>0</v>
      </c>
      <c r="EA5" s="12">
        <f t="shared" ca="1" si="24"/>
        <v>5.8139534883720927</v>
      </c>
      <c r="EB5" s="12">
        <f t="shared" ca="1" si="24"/>
        <v>30.232558139534884</v>
      </c>
      <c r="EC5" s="12">
        <f t="shared" ca="1" si="24"/>
        <v>9.3023255813953494</v>
      </c>
      <c r="ED5" s="12">
        <f t="shared" ca="1" si="24"/>
        <v>11.627906976744185</v>
      </c>
    </row>
    <row r="6" spans="1:134" s="2" customFormat="1" x14ac:dyDescent="0.2">
      <c r="F6" s="5" t="s">
        <v>17</v>
      </c>
      <c r="G6" s="4"/>
      <c r="H6" s="4"/>
      <c r="I6" s="4"/>
      <c r="J6" s="4">
        <f>SUBTOTAL(5,J$25:J$111)</f>
        <v>1</v>
      </c>
      <c r="K6" s="4">
        <f>SUBTOTAL(5,K$25:K$111)</f>
        <v>1</v>
      </c>
      <c r="L6" s="4">
        <f>SUBTOTAL(5,L$25:L$111)</f>
        <v>1</v>
      </c>
      <c r="M6" s="4">
        <f t="shared" ref="M6:BD6" si="25">SUBTOTAL(5,M$25:M$111)</f>
        <v>1</v>
      </c>
      <c r="N6" s="4">
        <f t="shared" si="25"/>
        <v>2</v>
      </c>
      <c r="O6" s="4">
        <f t="shared" si="25"/>
        <v>2</v>
      </c>
      <c r="P6" s="4">
        <f t="shared" si="25"/>
        <v>1</v>
      </c>
      <c r="Q6" s="4">
        <f t="shared" si="25"/>
        <v>1</v>
      </c>
      <c r="R6" s="4">
        <f t="shared" si="25"/>
        <v>1</v>
      </c>
      <c r="S6" s="4">
        <f t="shared" si="25"/>
        <v>1</v>
      </c>
      <c r="T6" s="4">
        <f t="shared" si="25"/>
        <v>1</v>
      </c>
      <c r="U6" s="4">
        <f t="shared" si="25"/>
        <v>1</v>
      </c>
      <c r="V6" s="4">
        <f t="shared" si="25"/>
        <v>1</v>
      </c>
      <c r="W6" s="4">
        <f t="shared" si="25"/>
        <v>1</v>
      </c>
      <c r="X6" s="4">
        <f t="shared" si="25"/>
        <v>1</v>
      </c>
      <c r="Y6" s="4">
        <f t="shared" si="25"/>
        <v>1</v>
      </c>
      <c r="Z6" s="4">
        <f t="shared" si="25"/>
        <v>1</v>
      </c>
      <c r="AA6" s="4">
        <f t="shared" si="25"/>
        <v>1</v>
      </c>
      <c r="AB6" s="4">
        <f t="shared" si="25"/>
        <v>1</v>
      </c>
      <c r="AC6" s="4">
        <f t="shared" si="25"/>
        <v>1</v>
      </c>
      <c r="AD6" s="4">
        <f t="shared" si="25"/>
        <v>2</v>
      </c>
      <c r="AE6" s="4">
        <f t="shared" si="25"/>
        <v>1</v>
      </c>
      <c r="AF6" s="4">
        <f t="shared" si="25"/>
        <v>1</v>
      </c>
      <c r="AG6" s="4">
        <f t="shared" si="25"/>
        <v>1</v>
      </c>
      <c r="AH6" s="4">
        <f t="shared" si="25"/>
        <v>1</v>
      </c>
      <c r="AI6" s="4">
        <f t="shared" si="25"/>
        <v>1</v>
      </c>
      <c r="AJ6" s="4">
        <f t="shared" si="25"/>
        <v>1</v>
      </c>
      <c r="AK6" s="4">
        <f t="shared" si="25"/>
        <v>1</v>
      </c>
      <c r="AL6" s="4">
        <f t="shared" si="25"/>
        <v>1</v>
      </c>
      <c r="AM6" s="4">
        <f t="shared" si="25"/>
        <v>1</v>
      </c>
      <c r="AN6" s="4">
        <f t="shared" si="25"/>
        <v>1</v>
      </c>
      <c r="AO6" s="4">
        <f t="shared" si="25"/>
        <v>1</v>
      </c>
      <c r="AP6" s="4">
        <f t="shared" si="25"/>
        <v>1</v>
      </c>
      <c r="AQ6" s="4">
        <f t="shared" si="25"/>
        <v>1</v>
      </c>
      <c r="AR6" s="4">
        <f t="shared" si="25"/>
        <v>1</v>
      </c>
      <c r="AS6" s="4">
        <f t="shared" si="25"/>
        <v>2</v>
      </c>
      <c r="AT6" s="4">
        <f t="shared" si="25"/>
        <v>1</v>
      </c>
      <c r="AU6" s="4">
        <f t="shared" si="25"/>
        <v>1</v>
      </c>
      <c r="AV6" s="4">
        <f t="shared" si="25"/>
        <v>1</v>
      </c>
      <c r="AW6" s="4">
        <f t="shared" si="25"/>
        <v>1</v>
      </c>
      <c r="AX6" s="4">
        <f t="shared" si="25"/>
        <v>1</v>
      </c>
      <c r="AY6" s="4">
        <f t="shared" si="25"/>
        <v>1</v>
      </c>
      <c r="AZ6" s="4">
        <f t="shared" si="25"/>
        <v>1</v>
      </c>
      <c r="BA6" s="4">
        <f t="shared" si="25"/>
        <v>1</v>
      </c>
      <c r="BB6" s="4">
        <f t="shared" si="25"/>
        <v>1</v>
      </c>
      <c r="BC6" s="4">
        <f t="shared" si="25"/>
        <v>1</v>
      </c>
      <c r="BD6" s="4">
        <f t="shared" si="25"/>
        <v>1</v>
      </c>
      <c r="BZ6" s="19" t="s">
        <v>18</v>
      </c>
    </row>
    <row r="7" spans="1:134" s="2" customFormat="1" ht="14" x14ac:dyDescent="0.15">
      <c r="F7" s="5" t="s">
        <v>19</v>
      </c>
      <c r="G7" s="4"/>
      <c r="H7" s="4"/>
      <c r="I7" s="4"/>
      <c r="J7" s="4">
        <f>SUBTOTAL(4,J$25:J$111)</f>
        <v>4</v>
      </c>
      <c r="K7" s="4">
        <f>SUBTOTAL(4,K$25:K$111)</f>
        <v>4</v>
      </c>
      <c r="L7" s="4">
        <f>SUBTOTAL(4,L$25:L$111)</f>
        <v>5</v>
      </c>
      <c r="M7" s="4">
        <f t="shared" ref="M7:BD7" si="26">SUBTOTAL(4,M$25:M$111)</f>
        <v>5</v>
      </c>
      <c r="N7" s="4">
        <f t="shared" si="26"/>
        <v>5</v>
      </c>
      <c r="O7" s="4">
        <f t="shared" si="26"/>
        <v>5</v>
      </c>
      <c r="P7" s="4">
        <f t="shared" si="26"/>
        <v>5</v>
      </c>
      <c r="Q7" s="4">
        <f t="shared" si="26"/>
        <v>5</v>
      </c>
      <c r="R7" s="4">
        <f t="shared" si="26"/>
        <v>5</v>
      </c>
      <c r="S7" s="4">
        <f t="shared" si="26"/>
        <v>5</v>
      </c>
      <c r="T7" s="4">
        <f t="shared" si="26"/>
        <v>5</v>
      </c>
      <c r="U7" s="4">
        <f t="shared" si="26"/>
        <v>5</v>
      </c>
      <c r="V7" s="4">
        <f t="shared" si="26"/>
        <v>5</v>
      </c>
      <c r="W7" s="4">
        <f t="shared" si="26"/>
        <v>5</v>
      </c>
      <c r="X7" s="4">
        <f t="shared" si="26"/>
        <v>5</v>
      </c>
      <c r="Y7" s="4">
        <f t="shared" si="26"/>
        <v>5</v>
      </c>
      <c r="Z7" s="4">
        <f t="shared" si="26"/>
        <v>5</v>
      </c>
      <c r="AA7" s="4">
        <f t="shared" si="26"/>
        <v>5</v>
      </c>
      <c r="AB7" s="4">
        <f t="shared" si="26"/>
        <v>5</v>
      </c>
      <c r="AC7" s="4">
        <f t="shared" si="26"/>
        <v>5</v>
      </c>
      <c r="AD7" s="4">
        <f t="shared" si="26"/>
        <v>5</v>
      </c>
      <c r="AE7" s="4">
        <f t="shared" si="26"/>
        <v>5</v>
      </c>
      <c r="AF7" s="4">
        <f t="shared" si="26"/>
        <v>5</v>
      </c>
      <c r="AG7" s="4">
        <f t="shared" si="26"/>
        <v>5</v>
      </c>
      <c r="AH7" s="4">
        <f t="shared" si="26"/>
        <v>4</v>
      </c>
      <c r="AI7" s="4">
        <f t="shared" si="26"/>
        <v>5</v>
      </c>
      <c r="AJ7" s="4">
        <f t="shared" si="26"/>
        <v>5</v>
      </c>
      <c r="AK7" s="4">
        <f t="shared" si="26"/>
        <v>5</v>
      </c>
      <c r="AL7" s="4">
        <f t="shared" si="26"/>
        <v>5</v>
      </c>
      <c r="AM7" s="4">
        <f t="shared" si="26"/>
        <v>4</v>
      </c>
      <c r="AN7" s="4">
        <f t="shared" si="26"/>
        <v>5</v>
      </c>
      <c r="AO7" s="4">
        <f t="shared" si="26"/>
        <v>5</v>
      </c>
      <c r="AP7" s="4">
        <f t="shared" si="26"/>
        <v>5</v>
      </c>
      <c r="AQ7" s="4">
        <f t="shared" si="26"/>
        <v>5</v>
      </c>
      <c r="AR7" s="4">
        <f t="shared" si="26"/>
        <v>5</v>
      </c>
      <c r="AS7" s="4">
        <f t="shared" si="26"/>
        <v>5</v>
      </c>
      <c r="AT7" s="4">
        <f t="shared" si="26"/>
        <v>5</v>
      </c>
      <c r="AU7" s="4">
        <f t="shared" si="26"/>
        <v>5</v>
      </c>
      <c r="AV7" s="4">
        <f t="shared" si="26"/>
        <v>5</v>
      </c>
      <c r="AW7" s="4">
        <f t="shared" si="26"/>
        <v>5</v>
      </c>
      <c r="AX7" s="4">
        <f t="shared" si="26"/>
        <v>5</v>
      </c>
      <c r="AY7" s="4">
        <f t="shared" si="26"/>
        <v>5</v>
      </c>
      <c r="AZ7" s="4">
        <f t="shared" si="26"/>
        <v>5</v>
      </c>
      <c r="BA7" s="4">
        <f t="shared" si="26"/>
        <v>5</v>
      </c>
      <c r="BB7" s="4">
        <f t="shared" si="26"/>
        <v>5</v>
      </c>
      <c r="BC7" s="4">
        <f t="shared" si="26"/>
        <v>5</v>
      </c>
      <c r="BD7" s="4">
        <f t="shared" si="26"/>
        <v>5</v>
      </c>
      <c r="BZ7" s="4" cm="1">
        <f t="array" aca="1" ref="BZ7" ca="1">SUMPRODUCT(SUBTOTAL(3,OFFSET(BZ$25:BZ$111,ROW(BZ$25:BZ$111)-MIN(ROW(BZ$25:BZ$111)),,1)),ISNUMBER(SEARCH("USA",BZ$25:BZ$111))+0)+SUMPRODUCT(SUBTOTAL(3,OFFSET(BZ$25:BZ$111,ROW(BZ$25:BZ$111)-MIN(ROW(BZ$25:BZ$111)),,1)),ISNUMBER(SEARCH("Canada",BZ$25:BZ$111))+0)</f>
        <v>37</v>
      </c>
    </row>
    <row r="8" spans="1:134" s="2" customFormat="1" x14ac:dyDescent="0.2">
      <c r="F8" s="5" t="s">
        <v>20</v>
      </c>
      <c r="G8" s="4"/>
      <c r="H8" s="4"/>
      <c r="I8" s="4"/>
      <c r="L8" s="6">
        <f>SUBTOTAL(1,L$25:L$111)</f>
        <v>3.9534883720930232</v>
      </c>
      <c r="M8" s="6">
        <f t="shared" ref="M8:BD8" si="27">SUBTOTAL(1,M$25:M$111)</f>
        <v>4.3023255813953485</v>
      </c>
      <c r="N8" s="6">
        <f t="shared" si="27"/>
        <v>4.3882352941176475</v>
      </c>
      <c r="O8" s="6">
        <f t="shared" si="27"/>
        <v>4.1395348837209305</v>
      </c>
      <c r="P8" s="6">
        <f t="shared" si="27"/>
        <v>3.9186046511627906</v>
      </c>
      <c r="Q8" s="6">
        <f t="shared" si="27"/>
        <v>4.0465116279069768</v>
      </c>
      <c r="R8" s="6">
        <f t="shared" si="27"/>
        <v>3.2093023255813953</v>
      </c>
      <c r="S8" s="6">
        <f t="shared" si="27"/>
        <v>3.8837209302325579</v>
      </c>
      <c r="T8" s="6">
        <f t="shared" si="27"/>
        <v>3.388235294117647</v>
      </c>
      <c r="U8" s="6">
        <f t="shared" si="27"/>
        <v>4.1744186046511631</v>
      </c>
      <c r="V8" s="6">
        <f t="shared" si="27"/>
        <v>2.9069767441860463</v>
      </c>
      <c r="W8" s="6">
        <f t="shared" si="27"/>
        <v>3.6162790697674421</v>
      </c>
      <c r="X8" s="6">
        <f t="shared" si="27"/>
        <v>4.2441860465116283</v>
      </c>
      <c r="Y8" s="6">
        <f t="shared" si="27"/>
        <v>3.13953488372093</v>
      </c>
      <c r="Z8" s="6">
        <f t="shared" si="27"/>
        <v>3.058139534883721</v>
      </c>
      <c r="AA8" s="6">
        <f t="shared" si="27"/>
        <v>2.8139534883720931</v>
      </c>
      <c r="AB8" s="6">
        <f t="shared" si="27"/>
        <v>3.3488372093023258</v>
      </c>
      <c r="AC8" s="6">
        <f t="shared" si="27"/>
        <v>3.223529411764706</v>
      </c>
      <c r="AD8" s="6">
        <f t="shared" si="27"/>
        <v>3.13953488372093</v>
      </c>
      <c r="AE8" s="6">
        <f t="shared" si="27"/>
        <v>3.2441860465116279</v>
      </c>
      <c r="AF8" s="6">
        <f t="shared" si="27"/>
        <v>2.8255813953488373</v>
      </c>
      <c r="AG8" s="6">
        <f t="shared" si="27"/>
        <v>3.1411764705882352</v>
      </c>
      <c r="AH8" s="6">
        <f t="shared" si="27"/>
        <v>2.1627906976744184</v>
      </c>
      <c r="AI8" s="6">
        <f t="shared" si="27"/>
        <v>2.4352941176470586</v>
      </c>
      <c r="AJ8" s="6">
        <f t="shared" si="27"/>
        <v>2.2325581395348837</v>
      </c>
      <c r="AK8" s="6">
        <f t="shared" si="27"/>
        <v>2.5</v>
      </c>
      <c r="AL8" s="6">
        <f t="shared" si="27"/>
        <v>2.9767441860465116</v>
      </c>
      <c r="AM8" s="6">
        <f t="shared" si="27"/>
        <v>1.9767441860465116</v>
      </c>
      <c r="AN8" s="6">
        <f t="shared" si="27"/>
        <v>2.3488372093023258</v>
      </c>
      <c r="AO8" s="6">
        <f t="shared" si="27"/>
        <v>2.6511627906976742</v>
      </c>
      <c r="AP8" s="6">
        <f t="shared" si="27"/>
        <v>3.1046511627906979</v>
      </c>
      <c r="AQ8" s="6">
        <f t="shared" si="27"/>
        <v>2.6744186046511627</v>
      </c>
      <c r="AR8" s="6">
        <f t="shared" si="27"/>
        <v>2.4883720930232558</v>
      </c>
      <c r="AS8" s="6">
        <f t="shared" si="27"/>
        <v>3.4186046511627906</v>
      </c>
      <c r="AT8" s="6">
        <f t="shared" si="27"/>
        <v>3.1046511627906979</v>
      </c>
      <c r="AU8" s="6">
        <f t="shared" si="27"/>
        <v>3.5465116279069768</v>
      </c>
      <c r="AV8" s="6">
        <f t="shared" si="27"/>
        <v>2.4069767441860463</v>
      </c>
      <c r="AW8" s="6">
        <f t="shared" si="27"/>
        <v>2.2674418604651163</v>
      </c>
      <c r="AX8" s="6">
        <f t="shared" si="27"/>
        <v>2.4069767441860463</v>
      </c>
      <c r="AY8" s="6">
        <f t="shared" si="27"/>
        <v>2.441860465116279</v>
      </c>
      <c r="AZ8" s="6">
        <f t="shared" si="27"/>
        <v>3.63953488372093</v>
      </c>
      <c r="BA8" s="6">
        <f t="shared" si="27"/>
        <v>2.5348837209302326</v>
      </c>
      <c r="BB8" s="6">
        <f t="shared" si="27"/>
        <v>2.3488372093023258</v>
      </c>
      <c r="BC8" s="6">
        <f t="shared" si="27"/>
        <v>2.3488372093023258</v>
      </c>
      <c r="BD8" s="6">
        <f t="shared" si="27"/>
        <v>2.5116279069767442</v>
      </c>
      <c r="BZ8" s="20" t="s">
        <v>21</v>
      </c>
    </row>
    <row r="9" spans="1:134" s="2" customFormat="1" ht="14" x14ac:dyDescent="0.15">
      <c r="F9" s="5" t="s">
        <v>22</v>
      </c>
      <c r="G9" s="4"/>
      <c r="H9" s="4"/>
      <c r="I9" s="4"/>
      <c r="L9" s="6">
        <f>SUBTOTAL(7,L$25:L$111)</f>
        <v>0.98107955837597671</v>
      </c>
      <c r="M9" s="6">
        <f t="shared" ref="M9:BD9" si="28">SUBTOTAL(7,M$25:M$111)</f>
        <v>0.79808251735917857</v>
      </c>
      <c r="N9" s="6">
        <f t="shared" si="28"/>
        <v>0.69168733727676435</v>
      </c>
      <c r="O9" s="6">
        <f t="shared" si="28"/>
        <v>0.81403556357742068</v>
      </c>
      <c r="P9" s="6">
        <f t="shared" si="28"/>
        <v>0.84317490027200204</v>
      </c>
      <c r="Q9" s="6">
        <f t="shared" si="28"/>
        <v>0.8103300234608275</v>
      </c>
      <c r="R9" s="6">
        <f t="shared" si="28"/>
        <v>1.0188376199175377</v>
      </c>
      <c r="S9" s="6">
        <f t="shared" si="28"/>
        <v>0.97520561513563186</v>
      </c>
      <c r="T9" s="6">
        <f t="shared" si="28"/>
        <v>0.98915689986423294</v>
      </c>
      <c r="U9" s="6">
        <f t="shared" si="28"/>
        <v>0.79988029200133948</v>
      </c>
      <c r="V9" s="6">
        <f t="shared" si="28"/>
        <v>1.2331490723942999</v>
      </c>
      <c r="W9" s="6">
        <f t="shared" si="28"/>
        <v>0.93517666970298829</v>
      </c>
      <c r="X9" s="6">
        <f t="shared" si="28"/>
        <v>0.79610886798563019</v>
      </c>
      <c r="Y9" s="6">
        <f t="shared" si="28"/>
        <v>1.0193745567769015</v>
      </c>
      <c r="Z9" s="6">
        <f t="shared" si="28"/>
        <v>0.96228467309090138</v>
      </c>
      <c r="AA9" s="6">
        <f t="shared" si="28"/>
        <v>0.88798023172189178</v>
      </c>
      <c r="AB9" s="6">
        <f t="shared" si="28"/>
        <v>1.0490044788831105</v>
      </c>
      <c r="AC9" s="6">
        <f t="shared" si="28"/>
        <v>1.0162544510326621</v>
      </c>
      <c r="AD9" s="6">
        <f t="shared" si="28"/>
        <v>0.94760119059437087</v>
      </c>
      <c r="AE9" s="6">
        <f t="shared" si="28"/>
        <v>1.0730500400768328</v>
      </c>
      <c r="AF9" s="6">
        <f t="shared" si="28"/>
        <v>1.0537536319397744</v>
      </c>
      <c r="AG9" s="6">
        <f t="shared" si="28"/>
        <v>0.84730583077679034</v>
      </c>
      <c r="AH9" s="6">
        <f t="shared" si="28"/>
        <v>0.98052165127463209</v>
      </c>
      <c r="AI9" s="6">
        <f t="shared" si="28"/>
        <v>1.1489856688518314</v>
      </c>
      <c r="AJ9" s="6">
        <f t="shared" si="28"/>
        <v>0.9415184057386945</v>
      </c>
      <c r="AK9" s="6">
        <f t="shared" si="28"/>
        <v>1.0145993123917847</v>
      </c>
      <c r="AL9" s="6">
        <f t="shared" si="28"/>
        <v>1.0624803852699811</v>
      </c>
      <c r="AM9" s="6">
        <f t="shared" si="28"/>
        <v>0.82571529327852211</v>
      </c>
      <c r="AN9" s="6">
        <f t="shared" si="28"/>
        <v>1.0490044788831105</v>
      </c>
      <c r="AO9" s="6">
        <f t="shared" si="28"/>
        <v>0.99134420757539943</v>
      </c>
      <c r="AP9" s="6">
        <f t="shared" si="28"/>
        <v>1.1275070863733678</v>
      </c>
      <c r="AQ9" s="6">
        <f t="shared" si="28"/>
        <v>1.1001803110519046</v>
      </c>
      <c r="AR9" s="6">
        <f t="shared" si="28"/>
        <v>1.0599021713625731</v>
      </c>
      <c r="AS9" s="6">
        <f t="shared" si="28"/>
        <v>0.92628437101038918</v>
      </c>
      <c r="AT9" s="6">
        <f t="shared" si="28"/>
        <v>1.1785241994315139</v>
      </c>
      <c r="AU9" s="6">
        <f t="shared" si="28"/>
        <v>1.0018450830599694</v>
      </c>
      <c r="AV9" s="6">
        <f t="shared" si="28"/>
        <v>1.0887435497397278</v>
      </c>
      <c r="AW9" s="6">
        <f t="shared" si="28"/>
        <v>1.0451503534352891</v>
      </c>
      <c r="AX9" s="6">
        <f t="shared" si="28"/>
        <v>0.97471452202827291</v>
      </c>
      <c r="AY9" s="6">
        <f t="shared" si="28"/>
        <v>1.0358815644633679</v>
      </c>
      <c r="AZ9" s="6">
        <f t="shared" si="28"/>
        <v>0.93195292354817227</v>
      </c>
      <c r="BA9" s="6">
        <f t="shared" si="28"/>
        <v>1.036937509247696</v>
      </c>
      <c r="BB9" s="6">
        <f t="shared" si="28"/>
        <v>1.0148015379485333</v>
      </c>
      <c r="BC9" s="6">
        <f t="shared" si="28"/>
        <v>1.0490044788831105</v>
      </c>
      <c r="BD9" s="6">
        <f t="shared" si="28"/>
        <v>0.90416273973102912</v>
      </c>
      <c r="BZ9" s="4" cm="1">
        <f t="array" aca="1" ref="BZ9" ca="1">SUMPRODUCT(SUBTOTAL(3,OFFSET(BZ$25:BZ$111,ROW(BZ$25:BZ$111)-MIN(ROW(BZ$25:BZ$111)),,1)),ISNUMBER(SEARCH("Brazil",BZ$25:BZ$111))+0)</f>
        <v>12</v>
      </c>
    </row>
    <row r="10" spans="1:134" s="2" customFormat="1" x14ac:dyDescent="0.2">
      <c r="F10" s="5" t="s">
        <v>23</v>
      </c>
      <c r="G10" s="4"/>
      <c r="H10" s="4"/>
      <c r="I10" s="4"/>
      <c r="J10" s="24">
        <f t="shared" ref="J10:K10" ca="1" si="29">(J17+J18)/J4*100</f>
        <v>38.372093023255815</v>
      </c>
      <c r="K10" s="24">
        <f t="shared" ca="1" si="29"/>
        <v>63.953488372093027</v>
      </c>
      <c r="L10" s="12">
        <f t="shared" ref="L10:BD10" ca="1" si="30">(L17+L18)/L4*100</f>
        <v>9.3023255813953494</v>
      </c>
      <c r="M10" s="12">
        <f t="shared" ca="1" si="30"/>
        <v>2.3255813953488373</v>
      </c>
      <c r="N10" s="12">
        <f t="shared" ca="1" si="30"/>
        <v>2.3529411764705883</v>
      </c>
      <c r="O10" s="12">
        <f t="shared" ca="1" si="30"/>
        <v>5.8139534883720927</v>
      </c>
      <c r="P10" s="12">
        <f t="shared" ca="1" si="30"/>
        <v>4.6511627906976747</v>
      </c>
      <c r="Q10" s="12">
        <f t="shared" ca="1" si="30"/>
        <v>2.3255813953488373</v>
      </c>
      <c r="R10" s="12">
        <f t="shared" ca="1" si="30"/>
        <v>25.581395348837212</v>
      </c>
      <c r="S10" s="12">
        <f t="shared" ca="1" si="30"/>
        <v>9.3023255813953494</v>
      </c>
      <c r="T10" s="12">
        <f t="shared" ca="1" si="30"/>
        <v>18.823529411764707</v>
      </c>
      <c r="U10" s="12">
        <f t="shared" ca="1" si="30"/>
        <v>3.4883720930232558</v>
      </c>
      <c r="V10" s="12">
        <f t="shared" ca="1" si="30"/>
        <v>36.046511627906973</v>
      </c>
      <c r="W10" s="12">
        <f t="shared" ca="1" si="30"/>
        <v>12.790697674418606</v>
      </c>
      <c r="X10" s="12">
        <f t="shared" ca="1" si="30"/>
        <v>3.4883720930232558</v>
      </c>
      <c r="Y10" s="12">
        <f t="shared" ca="1" si="30"/>
        <v>30.232558139534881</v>
      </c>
      <c r="Z10" s="12">
        <f t="shared" ca="1" si="30"/>
        <v>29.069767441860467</v>
      </c>
      <c r="AA10" s="12">
        <f t="shared" ca="1" si="30"/>
        <v>30.232558139534881</v>
      </c>
      <c r="AB10" s="12">
        <f t="shared" ca="1" si="30"/>
        <v>25.581395348837212</v>
      </c>
      <c r="AC10" s="12">
        <f t="shared" ca="1" si="30"/>
        <v>28.235294117647058</v>
      </c>
      <c r="AD10" s="12">
        <f t="shared" ca="1" si="30"/>
        <v>27.906976744186046</v>
      </c>
      <c r="AE10" s="12">
        <f t="shared" ca="1" si="30"/>
        <v>23.255813953488371</v>
      </c>
      <c r="AF10" s="12">
        <f t="shared" ca="1" si="30"/>
        <v>41.860465116279073</v>
      </c>
      <c r="AG10" s="12">
        <f t="shared" ca="1" si="30"/>
        <v>17.647058823529413</v>
      </c>
      <c r="AH10" s="12">
        <f t="shared" ca="1" si="30"/>
        <v>70.930232558139537</v>
      </c>
      <c r="AI10" s="12">
        <f t="shared" ca="1" si="30"/>
        <v>63.529411764705877</v>
      </c>
      <c r="AJ10" s="12">
        <f t="shared" ca="1" si="30"/>
        <v>72.093023255813947</v>
      </c>
      <c r="AK10" s="12">
        <f t="shared" ca="1" si="30"/>
        <v>55.813953488372093</v>
      </c>
      <c r="AL10" s="12">
        <f t="shared" ca="1" si="30"/>
        <v>24.418604651162788</v>
      </c>
      <c r="AM10" s="12">
        <f t="shared" ca="1" si="30"/>
        <v>72.093023255813947</v>
      </c>
      <c r="AN10" s="12">
        <f t="shared" ca="1" si="30"/>
        <v>61.627906976744185</v>
      </c>
      <c r="AO10" s="12">
        <f t="shared" ca="1" si="30"/>
        <v>43.02325581395349</v>
      </c>
      <c r="AP10" s="12">
        <f t="shared" ca="1" si="30"/>
        <v>31.395348837209301</v>
      </c>
      <c r="AQ10" s="12">
        <f t="shared" ca="1" si="30"/>
        <v>53.488372093023251</v>
      </c>
      <c r="AR10" s="12">
        <f t="shared" ca="1" si="30"/>
        <v>63.953488372093027</v>
      </c>
      <c r="AS10" s="12">
        <f t="shared" ca="1" si="30"/>
        <v>16.279069767441861</v>
      </c>
      <c r="AT10" s="12">
        <f t="shared" ca="1" si="30"/>
        <v>37.209302325581397</v>
      </c>
      <c r="AU10" s="12">
        <f t="shared" ca="1" si="30"/>
        <v>13.953488372093023</v>
      </c>
      <c r="AV10" s="12">
        <f t="shared" ca="1" si="30"/>
        <v>65.116279069767444</v>
      </c>
      <c r="AW10" s="12">
        <f t="shared" ca="1" si="30"/>
        <v>69.767441860465112</v>
      </c>
      <c r="AX10" s="12">
        <f t="shared" ca="1" si="30"/>
        <v>65.116279069767444</v>
      </c>
      <c r="AY10" s="12">
        <f t="shared" ca="1" si="30"/>
        <v>61.627906976744185</v>
      </c>
      <c r="AZ10" s="12">
        <f t="shared" ca="1" si="30"/>
        <v>11.627906976744185</v>
      </c>
      <c r="BA10" s="12">
        <f t="shared" ca="1" si="30"/>
        <v>55.813953488372093</v>
      </c>
      <c r="BB10" s="12">
        <f t="shared" ca="1" si="30"/>
        <v>67.441860465116278</v>
      </c>
      <c r="BC10" s="12">
        <f t="shared" ca="1" si="30"/>
        <v>63.953488372093027</v>
      </c>
      <c r="BD10" s="12">
        <f t="shared" ca="1" si="30"/>
        <v>56.97674418604651</v>
      </c>
      <c r="BZ10" s="18" t="s">
        <v>24</v>
      </c>
      <c r="DT10" s="2" t="s">
        <v>25</v>
      </c>
      <c r="DU10" s="2" t="s">
        <v>26</v>
      </c>
      <c r="DV10" s="2" t="s">
        <v>27</v>
      </c>
      <c r="DW10" s="2" t="s">
        <v>28</v>
      </c>
      <c r="DX10" s="2" t="s">
        <v>26</v>
      </c>
      <c r="DY10" s="2" t="s">
        <v>29</v>
      </c>
      <c r="DZ10" s="2" t="s">
        <v>26</v>
      </c>
      <c r="EA10" s="2" t="s">
        <v>30</v>
      </c>
      <c r="EB10" s="2" t="s">
        <v>31</v>
      </c>
      <c r="EC10" s="2" t="s">
        <v>32</v>
      </c>
      <c r="ED10" s="2" t="s">
        <v>33</v>
      </c>
    </row>
    <row r="11" spans="1:134" s="2" customFormat="1" ht="14" x14ac:dyDescent="0.15">
      <c r="F11" s="5" t="s">
        <v>34</v>
      </c>
      <c r="G11" s="4"/>
      <c r="H11" s="4"/>
      <c r="I11" s="4"/>
      <c r="J11" s="24">
        <f ca="1">(J19+J20)/J4*100</f>
        <v>61.627906976744185</v>
      </c>
      <c r="K11" s="24">
        <f ca="1">(K19+K20)/K4*100</f>
        <v>36.046511627906973</v>
      </c>
      <c r="L11" s="12">
        <f t="shared" ref="L11:BD11" ca="1" si="31">(L20+L21)/L4*100</f>
        <v>75.581395348837205</v>
      </c>
      <c r="M11" s="12">
        <f t="shared" ca="1" si="31"/>
        <v>87.20930232558139</v>
      </c>
      <c r="N11" s="12">
        <f t="shared" ca="1" si="31"/>
        <v>92.941176470588232</v>
      </c>
      <c r="O11" s="12">
        <f t="shared" ca="1" si="31"/>
        <v>84.883720930232556</v>
      </c>
      <c r="P11" s="12">
        <f t="shared" ca="1" si="31"/>
        <v>76.744186046511629</v>
      </c>
      <c r="Q11" s="12">
        <f t="shared" ca="1" si="31"/>
        <v>77.906976744186053</v>
      </c>
      <c r="R11" s="12">
        <f t="shared" ca="1" si="31"/>
        <v>43.02325581395349</v>
      </c>
      <c r="S11" s="12">
        <f t="shared" ca="1" si="31"/>
        <v>72.093023255813947</v>
      </c>
      <c r="T11" s="12">
        <f t="shared" ca="1" si="31"/>
        <v>50.588235294117645</v>
      </c>
      <c r="U11" s="12">
        <f t="shared" ca="1" si="31"/>
        <v>89.534883720930239</v>
      </c>
      <c r="V11" s="12">
        <f t="shared" ca="1" si="31"/>
        <v>27.906976744186046</v>
      </c>
      <c r="W11" s="12">
        <f t="shared" ca="1" si="31"/>
        <v>62.790697674418603</v>
      </c>
      <c r="X11" s="12">
        <f t="shared" ca="1" si="31"/>
        <v>88.372093023255815</v>
      </c>
      <c r="Y11" s="12">
        <f t="shared" ca="1" si="31"/>
        <v>36.046511627906973</v>
      </c>
      <c r="Z11" s="12">
        <f t="shared" ca="1" si="31"/>
        <v>31.395348837209301</v>
      </c>
      <c r="AA11" s="12">
        <f t="shared" ca="1" si="31"/>
        <v>16.279069767441861</v>
      </c>
      <c r="AB11" s="12">
        <f t="shared" ca="1" si="31"/>
        <v>46.511627906976742</v>
      </c>
      <c r="AC11" s="12">
        <f t="shared" ca="1" si="31"/>
        <v>40</v>
      </c>
      <c r="AD11" s="12">
        <f t="shared" ca="1" si="31"/>
        <v>31.395348837209301</v>
      </c>
      <c r="AE11" s="12">
        <f t="shared" ca="1" si="31"/>
        <v>44.186046511627907</v>
      </c>
      <c r="AF11" s="12">
        <f t="shared" ca="1" si="31"/>
        <v>29.069767441860467</v>
      </c>
      <c r="AG11" s="12">
        <f t="shared" ca="1" si="31"/>
        <v>30.588235294117649</v>
      </c>
      <c r="AH11" s="12">
        <f t="shared" ca="1" si="31"/>
        <v>13.953488372093023</v>
      </c>
      <c r="AI11" s="12">
        <f t="shared" ca="1" si="31"/>
        <v>21.176470588235293</v>
      </c>
      <c r="AJ11" s="12">
        <f t="shared" ca="1" si="31"/>
        <v>11.627906976744185</v>
      </c>
      <c r="AK11" s="12">
        <f t="shared" ca="1" si="31"/>
        <v>18.604651162790699</v>
      </c>
      <c r="AL11" s="12">
        <f t="shared" ca="1" si="31"/>
        <v>24.418604651162788</v>
      </c>
      <c r="AM11" s="12">
        <f t="shared" ca="1" si="31"/>
        <v>2.3255813953488373</v>
      </c>
      <c r="AN11" s="12">
        <f t="shared" ca="1" si="31"/>
        <v>16.279069767441861</v>
      </c>
      <c r="AO11" s="12">
        <f t="shared" ca="1" si="31"/>
        <v>17.441860465116278</v>
      </c>
      <c r="AP11" s="12">
        <f t="shared" ca="1" si="31"/>
        <v>39.534883720930232</v>
      </c>
      <c r="AQ11" s="12">
        <f t="shared" ca="1" si="31"/>
        <v>27.906976744186046</v>
      </c>
      <c r="AR11" s="12">
        <f t="shared" ca="1" si="31"/>
        <v>20.930232558139537</v>
      </c>
      <c r="AS11" s="12">
        <f t="shared" ca="1" si="31"/>
        <v>44.186046511627907</v>
      </c>
      <c r="AT11" s="12">
        <f t="shared" ca="1" si="31"/>
        <v>41.860465116279073</v>
      </c>
      <c r="AU11" s="12">
        <f t="shared" ca="1" si="31"/>
        <v>48.837209302325576</v>
      </c>
      <c r="AV11" s="12">
        <f t="shared" ca="1" si="31"/>
        <v>20.930232558139537</v>
      </c>
      <c r="AW11" s="12">
        <f t="shared" ca="1" si="31"/>
        <v>15.11627906976744</v>
      </c>
      <c r="AX11" s="12">
        <f t="shared" ca="1" si="31"/>
        <v>15.11627906976744</v>
      </c>
      <c r="AY11" s="12">
        <f t="shared" ca="1" si="31"/>
        <v>19.767441860465116</v>
      </c>
      <c r="AZ11" s="12">
        <f t="shared" ca="1" si="31"/>
        <v>59.302325581395351</v>
      </c>
      <c r="BA11" s="12">
        <f t="shared" ca="1" si="31"/>
        <v>19.767441860465116</v>
      </c>
      <c r="BB11" s="12">
        <f t="shared" ca="1" si="31"/>
        <v>17.441860465116278</v>
      </c>
      <c r="BC11" s="12">
        <f t="shared" ca="1" si="31"/>
        <v>13.953488372093023</v>
      </c>
      <c r="BD11" s="12">
        <f t="shared" ca="1" si="31"/>
        <v>16.279069767441861</v>
      </c>
      <c r="BZ11" s="4" cm="1">
        <f t="array" aca="1" ref="BZ11" ca="1">SUMPRODUCT(SUBTOTAL(3,OFFSET(BZ$25:BZ$111,ROW(BZ$25:BZ$111)-MIN(ROW(BZ$25:BZ$111)),,1)),ISNUMBER(SEARCH("Germany",BZ$25:BZ$111))+0)+SUMPRODUCT(SUBTOTAL(3,OFFSET(BZ$25:BZ$111,ROW(BZ$25:BZ$111)-MIN(ROW(BZ$25:BZ$111)),,1)),ISNUMBER(SEARCH("Netherlands",BZ$25:BZ$111))+0) +SUMPRODUCT(SUBTOTAL(3,OFFSET(BZ$25:BZ$111,ROW(BZ$25:BZ$111)-MIN(ROW(BZ$25:BZ$111)),,1)),ISNUMBER(SEARCH("Denmark",BZ$25:BZ$111))+0)+SUMPRODUCT(SUBTOTAL(3,OFFSET(BZ$25:BZ$111,ROW(BZ$25:BZ$111)-MIN(ROW(BZ$25:BZ$111)),,1)),ISNUMBER(SEARCH("Sweden",BZ$25:BZ$111))+0)+SUMPRODUCT(SUBTOTAL(3,OFFSET(BZ$25:BZ$111,ROW(BZ$25:BZ$111)-MIN(ROW(BZ$25:BZ$111)),,1)),ISNUMBER(SEARCH("Spain",BZ$25:BZ$111))+0)+SUMPRODUCT(SUBTOTAL(3,OFFSET(BZ$25:BZ$111,ROW(BZ$25:BZ$111)-MIN(ROW(BZ$25:BZ$111)),,1)),ISNUMBER(SEARCH("Belgium",BZ$25:BZ$111))+0)+SUMPRODUCT(SUBTOTAL(3,OFFSET(BZ$25:BZ$111,ROW(BZ$25:BZ$111)-MIN(ROW(BZ$25:BZ$111)),,1)),ISNUMBER(SEARCH("United Kingdom",BZ$25:BZ$111))+0)+SUMPRODUCT(SUBTOTAL(3,OFFSET(BZ$25:BZ$111,ROW(BZ$25:BZ$111)-MIN(ROW(BZ$25:BZ$111)),,1)),ISNUMBER(SEARCH("France",BZ$25:BZ$111))+0)+SUMPRODUCT(SUBTOTAL(3,OFFSET(BZ$25:BZ$111,ROW(BZ$25:BZ$111)-MIN(ROW(BZ$25:BZ$111)),,1)),ISNUMBER(SEARCH("Italy",BZ$25:BZ$111))+0)</f>
        <v>24</v>
      </c>
      <c r="DT11" s="25" t="s">
        <v>35</v>
      </c>
      <c r="DU11" s="2" t="s">
        <v>26</v>
      </c>
      <c r="DV11" s="2" t="s">
        <v>36</v>
      </c>
      <c r="DW11" s="2" t="s">
        <v>37</v>
      </c>
      <c r="DX11" s="2" t="s">
        <v>26</v>
      </c>
      <c r="DY11" s="2" t="s">
        <v>38</v>
      </c>
      <c r="DZ11" s="2" t="s">
        <v>26</v>
      </c>
      <c r="EA11" s="11" t="s">
        <v>39</v>
      </c>
      <c r="EB11" s="2" t="s">
        <v>40</v>
      </c>
      <c r="EC11" s="2" t="s">
        <v>41</v>
      </c>
      <c r="ED11" s="2" t="s">
        <v>42</v>
      </c>
    </row>
    <row r="12" spans="1:134" s="2" customFormat="1" ht="14" x14ac:dyDescent="0.15">
      <c r="F12" s="5" t="s">
        <v>43</v>
      </c>
      <c r="G12" s="5"/>
      <c r="H12" s="5"/>
      <c r="I12" s="5"/>
      <c r="L12" s="28">
        <f ca="1">(L21+L17)/L4%</f>
        <v>33.720930232558139</v>
      </c>
      <c r="M12" s="28">
        <f t="shared" ref="M12:BD12" ca="1" si="32">(M21+M17)/M4%</f>
        <v>47.674418604651166</v>
      </c>
      <c r="N12" s="28">
        <f t="shared" ca="1" si="32"/>
        <v>48.235294117647058</v>
      </c>
      <c r="O12" s="28">
        <f t="shared" ca="1" si="32"/>
        <v>34.883720930232556</v>
      </c>
      <c r="P12" s="28">
        <f t="shared" ca="1" si="32"/>
        <v>24.418604651162791</v>
      </c>
      <c r="Q12" s="28">
        <f t="shared" ca="1" si="32"/>
        <v>31.395348837209301</v>
      </c>
      <c r="R12" s="28">
        <f t="shared" ca="1" si="32"/>
        <v>12.790697674418604</v>
      </c>
      <c r="S12" s="28">
        <f t="shared" ca="1" si="32"/>
        <v>30.232558139534884</v>
      </c>
      <c r="T12" s="28">
        <f t="shared" ca="1" si="32"/>
        <v>14.117647058823529</v>
      </c>
      <c r="U12" s="28">
        <f t="shared" ca="1" si="32"/>
        <v>36.04651162790698</v>
      </c>
      <c r="V12" s="28">
        <f t="shared" ca="1" si="32"/>
        <v>29.069767441860467</v>
      </c>
      <c r="W12" s="28">
        <f t="shared" ca="1" si="32"/>
        <v>16.279069767441861</v>
      </c>
      <c r="X12" s="28">
        <f t="shared" ca="1" si="32"/>
        <v>41.860465116279073</v>
      </c>
      <c r="Y12" s="28">
        <f t="shared" ca="1" si="32"/>
        <v>12.790697674418604</v>
      </c>
      <c r="Z12" s="28">
        <f t="shared" ca="1" si="32"/>
        <v>10.465116279069768</v>
      </c>
      <c r="AA12" s="28">
        <f t="shared" ca="1" si="32"/>
        <v>11.627906976744185</v>
      </c>
      <c r="AB12" s="28">
        <f t="shared" ca="1" si="32"/>
        <v>16.279069767441861</v>
      </c>
      <c r="AC12" s="28">
        <f t="shared" ca="1" si="32"/>
        <v>12.941176470588236</v>
      </c>
      <c r="AD12" s="28">
        <f t="shared" ca="1" si="32"/>
        <v>10.465116279069768</v>
      </c>
      <c r="AE12" s="28">
        <f t="shared" ca="1" si="32"/>
        <v>17.441860465116278</v>
      </c>
      <c r="AF12" s="28">
        <f t="shared" ca="1" si="32"/>
        <v>13.953488372093023</v>
      </c>
      <c r="AG12" s="28">
        <f t="shared" ca="1" si="32"/>
        <v>8.2352941176470598</v>
      </c>
      <c r="AH12" s="28">
        <f t="shared" ca="1" si="32"/>
        <v>26.744186046511629</v>
      </c>
      <c r="AI12" s="28">
        <f t="shared" ca="1" si="32"/>
        <v>25.882352941176471</v>
      </c>
      <c r="AJ12" s="28">
        <f t="shared" ca="1" si="32"/>
        <v>20.930232558139537</v>
      </c>
      <c r="AK12" s="28">
        <f t="shared" ca="1" si="32"/>
        <v>17.441860465116278</v>
      </c>
      <c r="AL12" s="28">
        <f t="shared" ca="1" si="32"/>
        <v>20.930232558139537</v>
      </c>
      <c r="AM12" s="28">
        <f t="shared" ca="1" si="32"/>
        <v>32.558139534883722</v>
      </c>
      <c r="AN12" s="28">
        <f t="shared" ca="1" si="32"/>
        <v>24.418604651162791</v>
      </c>
      <c r="AO12" s="28">
        <f t="shared" ca="1" si="32"/>
        <v>16.279069767441861</v>
      </c>
      <c r="AP12" s="28">
        <f t="shared" ca="1" si="32"/>
        <v>18.604651162790699</v>
      </c>
      <c r="AQ12" s="28">
        <f t="shared" ca="1" si="32"/>
        <v>16.279069767441861</v>
      </c>
      <c r="AR12" s="28">
        <f t="shared" ca="1" si="32"/>
        <v>17.441860465116278</v>
      </c>
      <c r="AS12" s="28">
        <f t="shared" ca="1" si="32"/>
        <v>13.953488372093023</v>
      </c>
      <c r="AT12" s="28">
        <f t="shared" ca="1" si="32"/>
        <v>19.767441860465116</v>
      </c>
      <c r="AU12" s="28">
        <f t="shared" ca="1" si="32"/>
        <v>22.093023255813954</v>
      </c>
      <c r="AV12" s="28">
        <f t="shared" ca="1" si="32"/>
        <v>22.093023255813954</v>
      </c>
      <c r="AW12" s="28">
        <f t="shared" ca="1" si="32"/>
        <v>25.581395348837209</v>
      </c>
      <c r="AX12" s="28">
        <f t="shared" ca="1" si="32"/>
        <v>16.279069767441861</v>
      </c>
      <c r="AY12" s="28">
        <f t="shared" ca="1" si="32"/>
        <v>18.604651162790699</v>
      </c>
      <c r="AZ12" s="28">
        <f t="shared" ca="1" si="32"/>
        <v>18.604651162790699</v>
      </c>
      <c r="BA12" s="28">
        <f t="shared" ca="1" si="32"/>
        <v>17.441860465116278</v>
      </c>
      <c r="BB12" s="28">
        <f t="shared" ca="1" si="32"/>
        <v>19.767441860465116</v>
      </c>
      <c r="BC12" s="28">
        <f t="shared" ca="1" si="32"/>
        <v>24.418604651162791</v>
      </c>
      <c r="BD12" s="28">
        <f t="shared" ca="1" si="32"/>
        <v>10.465116279069768</v>
      </c>
      <c r="BZ12" s="4" t="s">
        <v>44</v>
      </c>
      <c r="DT12" s="2" t="s">
        <v>26</v>
      </c>
      <c r="DU12" s="2" t="s">
        <v>26</v>
      </c>
      <c r="DV12" s="2" t="s">
        <v>45</v>
      </c>
      <c r="DW12" s="2" t="s">
        <v>46</v>
      </c>
      <c r="DX12" s="2" t="s">
        <v>26</v>
      </c>
      <c r="DY12" s="25" t="s">
        <v>47</v>
      </c>
      <c r="DZ12" s="2" t="s">
        <v>26</v>
      </c>
      <c r="EA12" s="2" t="s">
        <v>26</v>
      </c>
      <c r="EB12" s="2" t="s">
        <v>48</v>
      </c>
      <c r="EC12" s="2" t="s">
        <v>49</v>
      </c>
      <c r="ED12" s="2" t="s">
        <v>50</v>
      </c>
    </row>
    <row r="13" spans="1:134" s="2" customFormat="1" ht="14" x14ac:dyDescent="0.15">
      <c r="F13" s="5" t="s">
        <v>51</v>
      </c>
      <c r="G13" s="5"/>
      <c r="H13" s="5"/>
      <c r="I13" s="5"/>
      <c r="L13" s="28">
        <f ca="1">L19/L4%</f>
        <v>15.116279069767442</v>
      </c>
      <c r="M13" s="28">
        <f t="shared" ref="M13:BD13" ca="1" si="33">M19/M4%</f>
        <v>10.465116279069768</v>
      </c>
      <c r="N13" s="28">
        <f t="shared" ca="1" si="33"/>
        <v>4.7058823529411766</v>
      </c>
      <c r="O13" s="28">
        <f t="shared" ca="1" si="33"/>
        <v>9.3023255813953494</v>
      </c>
      <c r="P13" s="28">
        <f t="shared" ca="1" si="33"/>
        <v>18.604651162790699</v>
      </c>
      <c r="Q13" s="28">
        <f t="shared" ca="1" si="33"/>
        <v>19.767441860465116</v>
      </c>
      <c r="R13" s="28">
        <f t="shared" ca="1" si="33"/>
        <v>31.395348837209301</v>
      </c>
      <c r="S13" s="28">
        <f t="shared" ca="1" si="33"/>
        <v>18.604651162790699</v>
      </c>
      <c r="T13" s="28">
        <f t="shared" ca="1" si="33"/>
        <v>30.588235294117649</v>
      </c>
      <c r="U13" s="28">
        <f t="shared" ca="1" si="33"/>
        <v>6.9767441860465116</v>
      </c>
      <c r="V13" s="28">
        <f t="shared" ca="1" si="33"/>
        <v>36.04651162790698</v>
      </c>
      <c r="W13" s="28">
        <f t="shared" ca="1" si="33"/>
        <v>24.418604651162791</v>
      </c>
      <c r="X13" s="28">
        <f t="shared" ca="1" si="33"/>
        <v>8.1395348837209305</v>
      </c>
      <c r="Y13" s="28">
        <f t="shared" ca="1" si="33"/>
        <v>33.720930232558139</v>
      </c>
      <c r="Z13" s="28">
        <f t="shared" ca="1" si="33"/>
        <v>39.534883720930232</v>
      </c>
      <c r="AA13" s="28">
        <f t="shared" ca="1" si="33"/>
        <v>53.488372093023258</v>
      </c>
      <c r="AB13" s="28">
        <f t="shared" ca="1" si="33"/>
        <v>27.906976744186046</v>
      </c>
      <c r="AC13" s="28">
        <f t="shared" ca="1" si="33"/>
        <v>31.764705882352942</v>
      </c>
      <c r="AD13" s="28">
        <f t="shared" ca="1" si="33"/>
        <v>40.697674418604649</v>
      </c>
      <c r="AE13" s="28">
        <f t="shared" ca="1" si="33"/>
        <v>32.558139534883722</v>
      </c>
      <c r="AF13" s="28">
        <f t="shared" ca="1" si="33"/>
        <v>29.069767441860467</v>
      </c>
      <c r="AG13" s="28">
        <f t="shared" ca="1" si="33"/>
        <v>51.764705882352942</v>
      </c>
      <c r="AH13" s="28">
        <f t="shared" ca="1" si="33"/>
        <v>15.116279069767442</v>
      </c>
      <c r="AI13" s="28">
        <f t="shared" ca="1" si="33"/>
        <v>15.294117647058824</v>
      </c>
      <c r="AJ13" s="28">
        <f t="shared" ca="1" si="33"/>
        <v>16.279069767441861</v>
      </c>
      <c r="AK13" s="28">
        <f t="shared" ca="1" si="33"/>
        <v>25.581395348837209</v>
      </c>
      <c r="AL13" s="28">
        <f t="shared" ca="1" si="33"/>
        <v>51.162790697674417</v>
      </c>
      <c r="AM13" s="28">
        <f t="shared" ca="1" si="33"/>
        <v>25.581395348837209</v>
      </c>
      <c r="AN13" s="28">
        <f t="shared" ca="1" si="33"/>
        <v>22.093023255813954</v>
      </c>
      <c r="AO13" s="28">
        <f t="shared" ca="1" si="33"/>
        <v>39.534883720930232</v>
      </c>
      <c r="AP13" s="28">
        <f t="shared" ca="1" si="33"/>
        <v>29.069767441860467</v>
      </c>
      <c r="AQ13" s="28">
        <f t="shared" ca="1" si="33"/>
        <v>18.604651162790699</v>
      </c>
      <c r="AR13" s="28">
        <f t="shared" ca="1" si="33"/>
        <v>15.116279069767442</v>
      </c>
      <c r="AS13" s="28">
        <f t="shared" ca="1" si="33"/>
        <v>39.534883720930232</v>
      </c>
      <c r="AT13" s="28">
        <f t="shared" ca="1" si="33"/>
        <v>20.930232558139537</v>
      </c>
      <c r="AU13" s="28">
        <f t="shared" ca="1" si="33"/>
        <v>37.209302325581397</v>
      </c>
      <c r="AV13" s="28">
        <f t="shared" ca="1" si="33"/>
        <v>13.953488372093023</v>
      </c>
      <c r="AW13" s="28">
        <f t="shared" ca="1" si="33"/>
        <v>15.116279069767442</v>
      </c>
      <c r="AX13" s="28">
        <f t="shared" ca="1" si="33"/>
        <v>19.767441860465116</v>
      </c>
      <c r="AY13" s="28">
        <f t="shared" ca="1" si="33"/>
        <v>18.604651162790699</v>
      </c>
      <c r="AZ13" s="28">
        <f t="shared" ca="1" si="33"/>
        <v>29.069767441860467</v>
      </c>
      <c r="BA13" s="28">
        <f t="shared" ca="1" si="33"/>
        <v>24.418604651162791</v>
      </c>
      <c r="BB13" s="28">
        <f t="shared" ca="1" si="33"/>
        <v>15.116279069767442</v>
      </c>
      <c r="BC13" s="28">
        <f t="shared" ca="1" si="33"/>
        <v>22.093023255813954</v>
      </c>
      <c r="BD13" s="28">
        <f t="shared" ca="1" si="33"/>
        <v>26.744186046511629</v>
      </c>
      <c r="BZ13" s="4"/>
      <c r="DT13" s="11" t="s">
        <v>52</v>
      </c>
      <c r="DU13" s="2" t="s">
        <v>26</v>
      </c>
      <c r="DV13" s="2" t="s">
        <v>53</v>
      </c>
      <c r="DW13" s="2" t="s">
        <v>54</v>
      </c>
      <c r="DX13" s="2" t="s">
        <v>26</v>
      </c>
      <c r="DY13" s="2" t="s">
        <v>55</v>
      </c>
      <c r="DZ13" s="2" t="s">
        <v>26</v>
      </c>
      <c r="EA13" s="2" t="s">
        <v>26</v>
      </c>
      <c r="EB13" s="2" t="s">
        <v>56</v>
      </c>
      <c r="EC13" s="11" t="s">
        <v>57</v>
      </c>
      <c r="ED13" s="2" t="s">
        <v>58</v>
      </c>
    </row>
    <row r="14" spans="1:134" s="2" customFormat="1" ht="14" x14ac:dyDescent="0.15">
      <c r="F14" s="5" t="s">
        <v>59</v>
      </c>
      <c r="G14" s="4"/>
      <c r="H14" s="4"/>
      <c r="I14" s="4"/>
      <c r="L14" s="11">
        <f t="shared" ref="L14:X14" si="34">RANK(L8,$L$8:$X$8)</f>
        <v>7</v>
      </c>
      <c r="M14" s="11">
        <f t="shared" si="34"/>
        <v>2</v>
      </c>
      <c r="N14" s="11">
        <f t="shared" si="34"/>
        <v>1</v>
      </c>
      <c r="O14" s="11">
        <f t="shared" si="34"/>
        <v>5</v>
      </c>
      <c r="P14" s="11">
        <f t="shared" si="34"/>
        <v>8</v>
      </c>
      <c r="Q14" s="11">
        <f t="shared" si="34"/>
        <v>6</v>
      </c>
      <c r="R14" s="11">
        <f t="shared" si="34"/>
        <v>12</v>
      </c>
      <c r="S14" s="11">
        <f t="shared" si="34"/>
        <v>9</v>
      </c>
      <c r="T14" s="11">
        <f t="shared" si="34"/>
        <v>11</v>
      </c>
      <c r="U14" s="11">
        <f t="shared" si="34"/>
        <v>4</v>
      </c>
      <c r="V14" s="11">
        <f t="shared" si="34"/>
        <v>13</v>
      </c>
      <c r="W14" s="11">
        <f t="shared" si="34"/>
        <v>10</v>
      </c>
      <c r="X14" s="11">
        <f t="shared" si="34"/>
        <v>3</v>
      </c>
      <c r="Y14" s="13">
        <f t="shared" ref="Y14:BD14" si="35">RANK(Y8,$Y$8:$BD$8)</f>
        <v>8</v>
      </c>
      <c r="Z14" s="13">
        <f t="shared" si="35"/>
        <v>12</v>
      </c>
      <c r="AA14" s="13">
        <f t="shared" si="35"/>
        <v>15</v>
      </c>
      <c r="AB14" s="13">
        <f t="shared" si="35"/>
        <v>4</v>
      </c>
      <c r="AC14" s="13">
        <f t="shared" si="35"/>
        <v>6</v>
      </c>
      <c r="AD14" s="13">
        <f t="shared" si="35"/>
        <v>8</v>
      </c>
      <c r="AE14" s="13">
        <f t="shared" si="35"/>
        <v>5</v>
      </c>
      <c r="AF14" s="13">
        <f t="shared" si="35"/>
        <v>14</v>
      </c>
      <c r="AG14" s="13">
        <f t="shared" si="35"/>
        <v>7</v>
      </c>
      <c r="AH14" s="13">
        <f t="shared" si="35"/>
        <v>31</v>
      </c>
      <c r="AI14" s="13">
        <f t="shared" si="35"/>
        <v>23</v>
      </c>
      <c r="AJ14" s="13">
        <f t="shared" si="35"/>
        <v>30</v>
      </c>
      <c r="AK14" s="13">
        <f t="shared" si="35"/>
        <v>20</v>
      </c>
      <c r="AL14" s="13">
        <f t="shared" si="35"/>
        <v>13</v>
      </c>
      <c r="AM14" s="13">
        <f t="shared" si="35"/>
        <v>32</v>
      </c>
      <c r="AN14" s="13">
        <f t="shared" si="35"/>
        <v>26</v>
      </c>
      <c r="AO14" s="13">
        <f t="shared" si="35"/>
        <v>17</v>
      </c>
      <c r="AP14" s="13">
        <f t="shared" si="35"/>
        <v>10</v>
      </c>
      <c r="AQ14" s="13">
        <f t="shared" si="35"/>
        <v>16</v>
      </c>
      <c r="AR14" s="13">
        <f t="shared" si="35"/>
        <v>21</v>
      </c>
      <c r="AS14" s="13">
        <f t="shared" si="35"/>
        <v>3</v>
      </c>
      <c r="AT14" s="13">
        <f t="shared" si="35"/>
        <v>10</v>
      </c>
      <c r="AU14" s="13">
        <f t="shared" si="35"/>
        <v>2</v>
      </c>
      <c r="AV14" s="13">
        <f t="shared" si="35"/>
        <v>24</v>
      </c>
      <c r="AW14" s="13">
        <f t="shared" si="35"/>
        <v>29</v>
      </c>
      <c r="AX14" s="13">
        <f t="shared" si="35"/>
        <v>24</v>
      </c>
      <c r="AY14" s="13">
        <f t="shared" si="35"/>
        <v>22</v>
      </c>
      <c r="AZ14" s="13">
        <f t="shared" si="35"/>
        <v>1</v>
      </c>
      <c r="BA14" s="13">
        <f t="shared" si="35"/>
        <v>18</v>
      </c>
      <c r="BB14" s="13">
        <f t="shared" si="35"/>
        <v>26</v>
      </c>
      <c r="BC14" s="13">
        <f t="shared" si="35"/>
        <v>26</v>
      </c>
      <c r="BD14" s="13">
        <f t="shared" si="35"/>
        <v>19</v>
      </c>
      <c r="BZ14" s="27" t="s">
        <v>60</v>
      </c>
      <c r="DT14" s="11" t="s">
        <v>61</v>
      </c>
      <c r="DU14" s="2" t="s">
        <v>26</v>
      </c>
      <c r="DV14" s="11" t="s">
        <v>62</v>
      </c>
      <c r="DW14" s="11" t="s">
        <v>63</v>
      </c>
      <c r="DX14" s="2" t="s">
        <v>26</v>
      </c>
      <c r="DY14" s="11" t="s">
        <v>64</v>
      </c>
      <c r="DZ14" s="2" t="s">
        <v>26</v>
      </c>
      <c r="EA14" s="2" t="s">
        <v>26</v>
      </c>
      <c r="EB14" s="2" t="s">
        <v>65</v>
      </c>
      <c r="EC14" s="11" t="s">
        <v>66</v>
      </c>
      <c r="ED14" s="25" t="s">
        <v>67</v>
      </c>
    </row>
    <row r="15" spans="1:134" s="2" customFormat="1" ht="14" x14ac:dyDescent="0.15">
      <c r="F15" s="5" t="s">
        <v>68</v>
      </c>
      <c r="G15" s="4"/>
      <c r="L15" s="11">
        <f t="shared" ref="L15:X15" ca="1" si="36">RANK(L10,$L$10:$X$10,1)</f>
        <v>8</v>
      </c>
      <c r="M15" s="11">
        <f t="shared" ca="1" si="36"/>
        <v>1</v>
      </c>
      <c r="N15" s="11">
        <f t="shared" ca="1" si="36"/>
        <v>3</v>
      </c>
      <c r="O15" s="11">
        <f t="shared" ca="1" si="36"/>
        <v>7</v>
      </c>
      <c r="P15" s="11">
        <f t="shared" ca="1" si="36"/>
        <v>6</v>
      </c>
      <c r="Q15" s="11">
        <f t="shared" ca="1" si="36"/>
        <v>1</v>
      </c>
      <c r="R15" s="11">
        <f t="shared" ca="1" si="36"/>
        <v>12</v>
      </c>
      <c r="S15" s="11">
        <f t="shared" ca="1" si="36"/>
        <v>8</v>
      </c>
      <c r="T15" s="11">
        <f t="shared" ca="1" si="36"/>
        <v>11</v>
      </c>
      <c r="U15" s="11">
        <f t="shared" ca="1" si="36"/>
        <v>4</v>
      </c>
      <c r="V15" s="11">
        <f t="shared" ca="1" si="36"/>
        <v>13</v>
      </c>
      <c r="W15" s="11">
        <f t="shared" ca="1" si="36"/>
        <v>10</v>
      </c>
      <c r="X15" s="11">
        <f t="shared" ca="1" si="36"/>
        <v>4</v>
      </c>
      <c r="Y15" s="13">
        <f t="shared" ref="Y15:BD15" ca="1" si="37">RANK(Y10,$Y$10:$BD$10,1)</f>
        <v>11</v>
      </c>
      <c r="Z15" s="13">
        <f t="shared" ca="1" si="37"/>
        <v>10</v>
      </c>
      <c r="AA15" s="13">
        <f t="shared" ca="1" si="37"/>
        <v>11</v>
      </c>
      <c r="AB15" s="13">
        <f t="shared" ca="1" si="37"/>
        <v>7</v>
      </c>
      <c r="AC15" s="13">
        <f t="shared" ca="1" si="37"/>
        <v>9</v>
      </c>
      <c r="AD15" s="13">
        <f t="shared" ca="1" si="37"/>
        <v>8</v>
      </c>
      <c r="AE15" s="13">
        <f t="shared" ca="1" si="37"/>
        <v>5</v>
      </c>
      <c r="AF15" s="13">
        <f t="shared" ca="1" si="37"/>
        <v>15</v>
      </c>
      <c r="AG15" s="13">
        <f t="shared" ca="1" si="37"/>
        <v>4</v>
      </c>
      <c r="AH15" s="13">
        <f t="shared" ca="1" si="37"/>
        <v>30</v>
      </c>
      <c r="AI15" s="13">
        <f t="shared" ca="1" si="37"/>
        <v>23</v>
      </c>
      <c r="AJ15" s="13">
        <f t="shared" ca="1" si="37"/>
        <v>31</v>
      </c>
      <c r="AK15" s="13">
        <f t="shared" ca="1" si="37"/>
        <v>18</v>
      </c>
      <c r="AL15" s="13">
        <f t="shared" ca="1" si="37"/>
        <v>6</v>
      </c>
      <c r="AM15" s="13">
        <f t="shared" ca="1" si="37"/>
        <v>31</v>
      </c>
      <c r="AN15" s="13">
        <f t="shared" ca="1" si="37"/>
        <v>21</v>
      </c>
      <c r="AO15" s="13">
        <f t="shared" ca="1" si="37"/>
        <v>16</v>
      </c>
      <c r="AP15" s="13">
        <f t="shared" ca="1" si="37"/>
        <v>13</v>
      </c>
      <c r="AQ15" s="13">
        <f t="shared" ca="1" si="37"/>
        <v>17</v>
      </c>
      <c r="AR15" s="13">
        <f t="shared" ca="1" si="37"/>
        <v>24</v>
      </c>
      <c r="AS15" s="13">
        <f t="shared" ca="1" si="37"/>
        <v>3</v>
      </c>
      <c r="AT15" s="13">
        <f t="shared" ca="1" si="37"/>
        <v>14</v>
      </c>
      <c r="AU15" s="13">
        <f t="shared" ca="1" si="37"/>
        <v>2</v>
      </c>
      <c r="AV15" s="13">
        <f t="shared" ca="1" si="37"/>
        <v>26</v>
      </c>
      <c r="AW15" s="13">
        <f t="shared" ca="1" si="37"/>
        <v>29</v>
      </c>
      <c r="AX15" s="13">
        <f t="shared" ca="1" si="37"/>
        <v>26</v>
      </c>
      <c r="AY15" s="13">
        <f t="shared" ca="1" si="37"/>
        <v>21</v>
      </c>
      <c r="AZ15" s="13">
        <f t="shared" ca="1" si="37"/>
        <v>1</v>
      </c>
      <c r="BA15" s="13">
        <f t="shared" ca="1" si="37"/>
        <v>18</v>
      </c>
      <c r="BB15" s="13">
        <f t="shared" ca="1" si="37"/>
        <v>28</v>
      </c>
      <c r="BC15" s="13">
        <f t="shared" ca="1" si="37"/>
        <v>24</v>
      </c>
      <c r="BD15" s="13">
        <f t="shared" ca="1" si="37"/>
        <v>20</v>
      </c>
      <c r="BZ15" s="4" cm="1">
        <f t="array" aca="1" ref="BZ15" ca="1">SUMPRODUCT(SUBTOTAL(3,OFFSET(BZ$25:BZ$111,ROW(BZ$25:BZ$111)-MIN(ROW(BZ$25:BZ$111)),,1)),ISNUMBER(SEARCH("Saudi Arabia",BZ$25:BZ$111))+0)+SUMPRODUCT(SUBTOTAL(3,OFFSET(BZ$25:BZ$111,ROW(BZ$25:BZ$111)-MIN(ROW(BZ$25:BZ$111)),,1)),ISNUMBER(SEARCH("Iran",BZ$25:BZ$111))+0)+SUMPRODUCT(SUBTOTAL(3,OFFSET(BZ$25:BZ$111,ROW(BZ$25:BZ$111)-MIN(ROW(BZ$25:BZ$111)),,1)),ISNUMBER(SEARCH("Nigeria",BZ$25:BZ$111))+0)+SUMPRODUCT(SUBTOTAL(3,OFFSET(BZ$25:BZ$111,ROW(BZ$25:BZ$111)-MIN(ROW(BZ$25:BZ$111)),,1)),ISNUMBER(SEARCH("UAE",BZ$25:BZ$111))+0)</f>
        <v>12</v>
      </c>
      <c r="DT15" s="11" t="s">
        <v>69</v>
      </c>
      <c r="DU15" s="2" t="s">
        <v>26</v>
      </c>
      <c r="DV15" s="11" t="s">
        <v>70</v>
      </c>
      <c r="DW15" s="11" t="s">
        <v>71</v>
      </c>
      <c r="DX15" s="2" t="s">
        <v>26</v>
      </c>
      <c r="DY15" s="11" t="s">
        <v>72</v>
      </c>
      <c r="DZ15" s="2" t="s">
        <v>26</v>
      </c>
      <c r="EA15" s="2" t="s">
        <v>26</v>
      </c>
      <c r="EB15" s="2" t="s">
        <v>73</v>
      </c>
      <c r="EC15" s="2" t="s">
        <v>26</v>
      </c>
      <c r="ED15" s="11" t="s">
        <v>74</v>
      </c>
    </row>
    <row r="16" spans="1:134" s="2" customFormat="1" ht="14" x14ac:dyDescent="0.15">
      <c r="F16" s="5" t="s">
        <v>75</v>
      </c>
      <c r="G16" s="4"/>
      <c r="H16" s="3"/>
      <c r="I16" s="3"/>
      <c r="L16" s="11">
        <f t="shared" ref="L16:X16" ca="1" si="38">RANK(L11,$L$11:$X$11)</f>
        <v>8</v>
      </c>
      <c r="M16" s="11">
        <f t="shared" ca="1" si="38"/>
        <v>4</v>
      </c>
      <c r="N16" s="11">
        <f t="shared" ca="1" si="38"/>
        <v>1</v>
      </c>
      <c r="O16" s="11">
        <f t="shared" ca="1" si="38"/>
        <v>5</v>
      </c>
      <c r="P16" s="11">
        <f t="shared" ca="1" si="38"/>
        <v>7</v>
      </c>
      <c r="Q16" s="11">
        <f t="shared" ca="1" si="38"/>
        <v>6</v>
      </c>
      <c r="R16" s="11">
        <f t="shared" ca="1" si="38"/>
        <v>12</v>
      </c>
      <c r="S16" s="11">
        <f t="shared" ca="1" si="38"/>
        <v>9</v>
      </c>
      <c r="T16" s="11">
        <f t="shared" ca="1" si="38"/>
        <v>11</v>
      </c>
      <c r="U16" s="11">
        <f t="shared" ca="1" si="38"/>
        <v>2</v>
      </c>
      <c r="V16" s="11">
        <f t="shared" ca="1" si="38"/>
        <v>13</v>
      </c>
      <c r="W16" s="11">
        <f t="shared" ca="1" si="38"/>
        <v>10</v>
      </c>
      <c r="X16" s="11">
        <f t="shared" ca="1" si="38"/>
        <v>3</v>
      </c>
      <c r="Y16" s="13">
        <f t="shared" ref="Y16:BD16" ca="1" si="39">RANK(Y11,$Y$11:$BD$11)</f>
        <v>9</v>
      </c>
      <c r="Z16" s="13">
        <f t="shared" ca="1" si="39"/>
        <v>10</v>
      </c>
      <c r="AA16" s="13">
        <f t="shared" ca="1" si="39"/>
        <v>24</v>
      </c>
      <c r="AB16" s="13">
        <f t="shared" ca="1" si="39"/>
        <v>3</v>
      </c>
      <c r="AC16" s="13">
        <f t="shared" ca="1" si="39"/>
        <v>7</v>
      </c>
      <c r="AD16" s="13">
        <f t="shared" ca="1" si="39"/>
        <v>10</v>
      </c>
      <c r="AE16" s="13">
        <f t="shared" ca="1" si="39"/>
        <v>4</v>
      </c>
      <c r="AF16" s="13">
        <f t="shared" ca="1" si="39"/>
        <v>13</v>
      </c>
      <c r="AG16" s="13">
        <f t="shared" ca="1" si="39"/>
        <v>12</v>
      </c>
      <c r="AH16" s="13">
        <f t="shared" ca="1" si="39"/>
        <v>29</v>
      </c>
      <c r="AI16" s="13">
        <f t="shared" ca="1" si="39"/>
        <v>16</v>
      </c>
      <c r="AJ16" s="13">
        <f t="shared" ca="1" si="39"/>
        <v>31</v>
      </c>
      <c r="AK16" s="13">
        <f t="shared" ca="1" si="39"/>
        <v>21</v>
      </c>
      <c r="AL16" s="13">
        <f t="shared" ca="1" si="39"/>
        <v>15</v>
      </c>
      <c r="AM16" s="13">
        <f t="shared" ca="1" si="39"/>
        <v>32</v>
      </c>
      <c r="AN16" s="13">
        <f t="shared" ca="1" si="39"/>
        <v>24</v>
      </c>
      <c r="AO16" s="13">
        <f t="shared" ca="1" si="39"/>
        <v>22</v>
      </c>
      <c r="AP16" s="13">
        <f t="shared" ca="1" si="39"/>
        <v>8</v>
      </c>
      <c r="AQ16" s="13">
        <f t="shared" ca="1" si="39"/>
        <v>14</v>
      </c>
      <c r="AR16" s="13">
        <f t="shared" ca="1" si="39"/>
        <v>17</v>
      </c>
      <c r="AS16" s="13">
        <f t="shared" ca="1" si="39"/>
        <v>4</v>
      </c>
      <c r="AT16" s="13">
        <f t="shared" ca="1" si="39"/>
        <v>6</v>
      </c>
      <c r="AU16" s="13">
        <f t="shared" ca="1" si="39"/>
        <v>2</v>
      </c>
      <c r="AV16" s="13">
        <f t="shared" ca="1" si="39"/>
        <v>17</v>
      </c>
      <c r="AW16" s="13">
        <f t="shared" ca="1" si="39"/>
        <v>27</v>
      </c>
      <c r="AX16" s="13">
        <f t="shared" ca="1" si="39"/>
        <v>27</v>
      </c>
      <c r="AY16" s="13">
        <f t="shared" ca="1" si="39"/>
        <v>19</v>
      </c>
      <c r="AZ16" s="13">
        <f t="shared" ca="1" si="39"/>
        <v>1</v>
      </c>
      <c r="BA16" s="13">
        <f t="shared" ca="1" si="39"/>
        <v>19</v>
      </c>
      <c r="BB16" s="13">
        <f t="shared" ca="1" si="39"/>
        <v>22</v>
      </c>
      <c r="BC16" s="13">
        <f t="shared" ca="1" si="39"/>
        <v>29</v>
      </c>
      <c r="BD16" s="13">
        <f t="shared" ca="1" si="39"/>
        <v>24</v>
      </c>
      <c r="BZ16" s="2" t="s">
        <v>76</v>
      </c>
      <c r="DT16" s="11" t="s">
        <v>62</v>
      </c>
      <c r="DU16" s="2" t="s">
        <v>26</v>
      </c>
      <c r="DV16" s="11" t="s">
        <v>77</v>
      </c>
      <c r="DW16" s="11" t="s">
        <v>78</v>
      </c>
      <c r="DX16" s="2" t="s">
        <v>26</v>
      </c>
      <c r="DY16" s="2" t="s">
        <v>26</v>
      </c>
      <c r="DZ16" s="2" t="s">
        <v>26</v>
      </c>
      <c r="EA16" s="2" t="s">
        <v>26</v>
      </c>
      <c r="EB16" s="2" t="s">
        <v>79</v>
      </c>
      <c r="EC16" s="2" t="s">
        <v>26</v>
      </c>
      <c r="ED16" s="11" t="s">
        <v>80</v>
      </c>
    </row>
    <row r="17" spans="1:143" s="2" customFormat="1" x14ac:dyDescent="0.2">
      <c r="F17" s="2" t="s">
        <v>81</v>
      </c>
      <c r="G17" s="4">
        <v>1</v>
      </c>
      <c r="H17" s="7" t="s">
        <v>82</v>
      </c>
      <c r="I17" s="9" t="s">
        <v>83</v>
      </c>
      <c r="J17" s="8" cm="1">
        <f t="array" aca="1" ref="J17" ca="1">SUMPRODUCT(SUBTOTAL(3,OFFSET(J$25:J$111,ROW(J$25:J$111)-MIN(ROW(J$25:J$111)),,1)),ISNUMBER(SEARCH($G17,J$25:J$111))+0)</f>
        <v>6</v>
      </c>
      <c r="K17" s="10" cm="1">
        <f t="array" aca="1" ref="K17" ca="1">SUMPRODUCT(SUBTOTAL(3,OFFSET(K$25:K$111,ROW(K$25:K$111)-MIN(ROW(K$25:K$111)),,1)),ISNUMBER(SEARCH($G17,K$25:K$111))+0)</f>
        <v>10</v>
      </c>
      <c r="L17" s="4" cm="1">
        <f t="array" aca="1" ref="L17" ca="1">SUMPRODUCT(SUBTOTAL(3,OFFSET(L$25:L$111,ROW(L$25:L$111)-MIN(ROW(L$25:L$111)),,1)),ISNUMBER(SEARCH($G17,L$25:L$111))+0)</f>
        <v>2</v>
      </c>
      <c r="M17" s="4" cm="1">
        <f t="array" aca="1" ref="M17" ca="1">SUMPRODUCT(SUBTOTAL(3,OFFSET(M$25:M$111,ROW(M$25:M$111)-MIN(ROW(M$25:M$111)),,1)),ISNUMBER(SEARCH($G17,M$25:M$111))+0)</f>
        <v>1</v>
      </c>
      <c r="N17" s="4" cm="1">
        <f t="array" aca="1" ref="N17" ca="1">SUMPRODUCT(SUBTOTAL(3,OFFSET(N$25:N$111,ROW(N$25:N$111)-MIN(ROW(N$25:N$111)),,1)),ISNUMBER(SEARCH($G17,N$25:N$111))+0)</f>
        <v>0</v>
      </c>
      <c r="O17" s="4" cm="1">
        <f t="array" aca="1" ref="O17" ca="1">SUMPRODUCT(SUBTOTAL(3,OFFSET(O$25:O$111,ROW(O$25:O$111)-MIN(ROW(O$25:O$111)),,1)),ISNUMBER(SEARCH($G17,O$25:O$111))+0)</f>
        <v>0</v>
      </c>
      <c r="P17" s="4" cm="1">
        <f t="array" aca="1" ref="P17" ca="1">SUMPRODUCT(SUBTOTAL(3,OFFSET(P$25:P$111,ROW(P$25:P$111)-MIN(ROW(P$25:P$111)),,1)),ISNUMBER(SEARCH($G17,P$25:P$111))+0)</f>
        <v>2</v>
      </c>
      <c r="Q17" s="4" cm="1">
        <f t="array" aca="1" ref="Q17" ca="1">SUMPRODUCT(SUBTOTAL(3,OFFSET(Q$25:Q$111,ROW(Q$25:Q$111)-MIN(ROW(Q$25:Q$111)),,1)),ISNUMBER(SEARCH($G17,Q$25:Q$111))+0)</f>
        <v>1</v>
      </c>
      <c r="R17" s="4" cm="1">
        <f t="array" aca="1" ref="R17" ca="1">SUMPRODUCT(SUBTOTAL(3,OFFSET(R$25:R$111,ROW(R$25:R$111)-MIN(ROW(R$25:R$111)),,1)),ISNUMBER(SEARCH($G17,R$25:R$111))+0)</f>
        <v>4</v>
      </c>
      <c r="S17" s="4" cm="1">
        <f t="array" aca="1" ref="S17" ca="1">SUMPRODUCT(SUBTOTAL(3,OFFSET(S$25:S$111,ROW(S$25:S$111)-MIN(ROW(S$25:S$111)),,1)),ISNUMBER(SEARCH($G17,S$25:S$111))+0)</f>
        <v>2</v>
      </c>
      <c r="T17" s="4" cm="1">
        <f t="array" aca="1" ref="T17" ca="1">SUMPRODUCT(SUBTOTAL(3,OFFSET(T$25:T$111,ROW(T$25:T$111)-MIN(ROW(T$25:T$111)),,1)),ISNUMBER(SEARCH($G17,T$25:T$111))+0)</f>
        <v>3</v>
      </c>
      <c r="U17" s="4" cm="1">
        <f t="array" aca="1" ref="U17" ca="1">SUMPRODUCT(SUBTOTAL(3,OFFSET(U$25:U$111,ROW(U$25:U$111)-MIN(ROW(U$25:U$111)),,1)),ISNUMBER(SEARCH($G17,U$25:U$111))+0)</f>
        <v>2</v>
      </c>
      <c r="V17" s="4" cm="1">
        <f t="array" aca="1" ref="V17" ca="1">SUMPRODUCT(SUBTOTAL(3,OFFSET(V$25:V$111,ROW(V$25:V$111)-MIN(ROW(V$25:V$111)),,1)),ISNUMBER(SEARCH($G17,V$25:V$111))+0)</f>
        <v>13</v>
      </c>
      <c r="W17" s="4" cm="1">
        <f t="array" aca="1" ref="W17" ca="1">SUMPRODUCT(SUBTOTAL(3,OFFSET(W$25:W$111,ROW(W$25:W$111)-MIN(ROW(W$25:W$111)),,1)),ISNUMBER(SEARCH($G17,W$25:W$111))+0)</f>
        <v>2</v>
      </c>
      <c r="X17" s="4" cm="1">
        <f t="array" aca="1" ref="X17" ca="1">SUMPRODUCT(SUBTOTAL(3,OFFSET(X$25:X$111,ROW(X$25:X$111)-MIN(ROW(X$25:X$111)),,1)),ISNUMBER(SEARCH($G17,X$25:X$111))+0)</f>
        <v>1</v>
      </c>
      <c r="Y17" s="4" cm="1">
        <f t="array" aca="1" ref="Y17" ca="1">SUMPRODUCT(SUBTOTAL(3,OFFSET(Y$25:Y$111,ROW(Y$25:Y$111)-MIN(ROW(Y$25:Y$111)),,1)),ISNUMBER(SEARCH($G17,Y$25:Y$111))+0)</f>
        <v>2</v>
      </c>
      <c r="Z17" s="4" cm="1">
        <f t="array" aca="1" ref="Z17" ca="1">SUMPRODUCT(SUBTOTAL(3,OFFSET(Z$25:Z$111,ROW(Z$25:Z$111)-MIN(ROW(Z$25:Z$111)),,1)),ISNUMBER(SEARCH($G17,Z$25:Z$111))+0)</f>
        <v>3</v>
      </c>
      <c r="AA17" s="4" cm="1">
        <f t="array" aca="1" ref="AA17" ca="1">SUMPRODUCT(SUBTOTAL(3,OFFSET(AA$25:AA$111,ROW(AA$25:AA$111)-MIN(ROW(AA$25:AA$111)),,1)),ISNUMBER(SEARCH($G17,AA$25:AA$111))+0)</f>
        <v>7</v>
      </c>
      <c r="AB17" s="4" cm="1">
        <f t="array" aca="1" ref="AB17" ca="1">SUMPRODUCT(SUBTOTAL(3,OFFSET(AB$25:AB$111,ROW(AB$25:AB$111)-MIN(ROW(AB$25:AB$111)),,1)),ISNUMBER(SEARCH($G17,AB$25:AB$111))+0)</f>
        <v>1</v>
      </c>
      <c r="AC17" s="4" cm="1">
        <f t="array" aca="1" ref="AC17" ca="1">SUMPRODUCT(SUBTOTAL(3,OFFSET(AC$25:AC$111,ROW(AC$25:AC$111)-MIN(ROW(AC$25:AC$111)),,1)),ISNUMBER(SEARCH($G17,AC$25:AC$111))+0)</f>
        <v>1</v>
      </c>
      <c r="AD17" s="4" cm="1">
        <f t="array" aca="1" ref="AD17" ca="1">SUMPRODUCT(SUBTOTAL(3,OFFSET(AD$25:AD$111,ROW(AD$25:AD$111)-MIN(ROW(AD$25:AD$111)),,1)),ISNUMBER(SEARCH($G17,AD$25:AD$111))+0)</f>
        <v>0</v>
      </c>
      <c r="AE17" s="4" cm="1">
        <f t="array" aca="1" ref="AE17" ca="1">SUMPRODUCT(SUBTOTAL(3,OFFSET(AE$25:AE$111,ROW(AE$25:AE$111)-MIN(ROW(AE$25:AE$111)),,1)),ISNUMBER(SEARCH($G17,AE$25:AE$111))+0)</f>
        <v>6</v>
      </c>
      <c r="AF17" s="4" cm="1">
        <f t="array" aca="1" ref="AF17" ca="1">SUMPRODUCT(SUBTOTAL(3,OFFSET(AF$25:AF$111,ROW(AF$25:AF$111)-MIN(ROW(AF$25:AF$111)),,1)),ISNUMBER(SEARCH($G17,AF$25:AF$111))+0)</f>
        <v>8</v>
      </c>
      <c r="AG17" s="4" cm="1">
        <f t="array" aca="1" ref="AG17" ca="1">SUMPRODUCT(SUBTOTAL(3,OFFSET(AG$25:AG$111,ROW(AG$25:AG$111)-MIN(ROW(AG$25:AG$111)),,1)),ISNUMBER(SEARCH($G17,AG$25:AG$111))+0)</f>
        <v>3</v>
      </c>
      <c r="AH17" s="4" cm="1">
        <f t="array" aca="1" ref="AH17" ca="1">SUMPRODUCT(SUBTOTAL(3,OFFSET(AH$25:AH$111,ROW(AH$25:AH$111)-MIN(ROW(AH$25:AH$111)),,1)),ISNUMBER(SEARCH($G17,AH$25:AH$111))+0)</f>
        <v>23</v>
      </c>
      <c r="AI17" s="4" cm="1">
        <f t="array" aca="1" ref="AI17" ca="1">SUMPRODUCT(SUBTOTAL(3,OFFSET(AI$25:AI$111,ROW(AI$25:AI$111)-MIN(ROW(AI$25:AI$111)),,1)),ISNUMBER(SEARCH($G17,AI$25:AI$111))+0)</f>
        <v>17</v>
      </c>
      <c r="AJ17" s="4" cm="1">
        <f t="array" aca="1" ref="AJ17" ca="1">SUMPRODUCT(SUBTOTAL(3,OFFSET(AJ$25:AJ$111,ROW(AJ$25:AJ$111)-MIN(ROW(AJ$25:AJ$111)),,1)),ISNUMBER(SEARCH($G17,AJ$25:AJ$111))+0)</f>
        <v>16</v>
      </c>
      <c r="AK17" s="4" cm="1">
        <f t="array" aca="1" ref="AK17" ca="1">SUMPRODUCT(SUBTOTAL(3,OFFSET(AK$25:AK$111,ROW(AK$25:AK$111)-MIN(ROW(AK$25:AK$111)),,1)),ISNUMBER(SEARCH($G17,AK$25:AK$111))+0)</f>
        <v>13</v>
      </c>
      <c r="AL17" s="4" cm="1">
        <f t="array" aca="1" ref="AL17" ca="1">SUMPRODUCT(SUBTOTAL(3,OFFSET(AL$25:AL$111,ROW(AL$25:AL$111)-MIN(ROW(AL$25:AL$111)),,1)),ISNUMBER(SEARCH($G17,AL$25:AL$111))+0)</f>
        <v>10</v>
      </c>
      <c r="AM17" s="4" cm="1">
        <f t="array" aca="1" ref="AM17" ca="1">SUMPRODUCT(SUBTOTAL(3,OFFSET(AM$25:AM$111,ROW(AM$25:AM$111)-MIN(ROW(AM$25:AM$111)),,1)),ISNUMBER(SEARCH($G17,AM$25:AM$111))+0)</f>
        <v>28</v>
      </c>
      <c r="AN17" s="4" cm="1">
        <f t="array" aca="1" ref="AN17" ca="1">SUMPRODUCT(SUBTOTAL(3,OFFSET(AN$25:AN$111,ROW(AN$25:AN$111)-MIN(ROW(AN$25:AN$111)),,1)),ISNUMBER(SEARCH($G17,AN$25:AN$111))+0)</f>
        <v>19</v>
      </c>
      <c r="AO17" s="4" cm="1">
        <f t="array" aca="1" ref="AO17" ca="1">SUMPRODUCT(SUBTOTAL(3,OFFSET(AO$25:AO$111,ROW(AO$25:AO$111)-MIN(ROW(AO$25:AO$111)),,1)),ISNUMBER(SEARCH($G17,AO$25:AO$111))+0)</f>
        <v>11</v>
      </c>
      <c r="AP17" s="4" cm="1">
        <f t="array" aca="1" ref="AP17" ca="1">SUMPRODUCT(SUBTOTAL(3,OFFSET(AP$25:AP$111,ROW(AP$25:AP$111)-MIN(ROW(AP$25:AP$111)),,1)),ISNUMBER(SEARCH($G17,AP$25:AP$111))+0)</f>
        <v>7</v>
      </c>
      <c r="AQ17" s="4" cm="1">
        <f t="array" aca="1" ref="AQ17" ca="1">SUMPRODUCT(SUBTOTAL(3,OFFSET(AQ$25:AQ$111,ROW(AQ$25:AQ$111)-MIN(ROW(AQ$25:AQ$111)),,1)),ISNUMBER(SEARCH($G17,AQ$25:AQ$111))+0)</f>
        <v>10</v>
      </c>
      <c r="AR17" s="4" cm="1">
        <f t="array" aca="1" ref="AR17" ca="1">SUMPRODUCT(SUBTOTAL(3,OFFSET(AR$25:AR$111,ROW(AR$25:AR$111)-MIN(ROW(AR$25:AR$111)),,1)),ISNUMBER(SEARCH($G17,AR$25:AR$111))+0)</f>
        <v>11</v>
      </c>
      <c r="AS17" s="4" cm="1">
        <f t="array" aca="1" ref="AS17" ca="1">SUMPRODUCT(SUBTOTAL(3,OFFSET(AS$25:AS$111,ROW(AS$25:AS$111)-MIN(ROW(AS$25:AS$111)),,1)),ISNUMBER(SEARCH($G17,AS$25:AS$111))+0)</f>
        <v>0</v>
      </c>
      <c r="AT17" s="4" cm="1">
        <f t="array" aca="1" ref="AT17" ca="1">SUMPRODUCT(SUBTOTAL(3,OFFSET(AT$25:AT$111,ROW(AT$25:AT$111)-MIN(ROW(AT$25:AT$111)),,1)),ISNUMBER(SEARCH($G17,AT$25:AT$111))+0)</f>
        <v>6</v>
      </c>
      <c r="AU17" s="4" cm="1">
        <f t="array" aca="1" ref="AU17" ca="1">SUMPRODUCT(SUBTOTAL(3,OFFSET(AU$25:AU$111,ROW(AU$25:AU$111)-MIN(ROW(AU$25:AU$111)),,1)),ISNUMBER(SEARCH($G17,AU$25:AU$111))+0)</f>
        <v>1</v>
      </c>
      <c r="AV17" s="4" cm="1">
        <f t="array" aca="1" ref="AV17" ca="1">SUMPRODUCT(SUBTOTAL(3,OFFSET(AV$25:AV$111,ROW(AV$25:AV$111)-MIN(ROW(AV$25:AV$111)),,1)),ISNUMBER(SEARCH($G17,AV$25:AV$111))+0)</f>
        <v>16</v>
      </c>
      <c r="AW17" s="4" cm="1">
        <f t="array" aca="1" ref="AW17" ca="1">SUMPRODUCT(SUBTOTAL(3,OFFSET(AW$25:AW$111,ROW(AW$25:AW$111)-MIN(ROW(AW$25:AW$111)),,1)),ISNUMBER(SEARCH($G17,AW$25:AW$111))+0)</f>
        <v>19</v>
      </c>
      <c r="AX17" s="4" cm="1">
        <f t="array" aca="1" ref="AX17" ca="1">SUMPRODUCT(SUBTOTAL(3,OFFSET(AX$25:AX$111,ROW(AX$25:AX$111)-MIN(ROW(AX$25:AX$111)),,1)),ISNUMBER(SEARCH($G17,AX$25:AX$111))+0)</f>
        <v>11</v>
      </c>
      <c r="AY17" s="4" cm="1">
        <f t="array" aca="1" ref="AY17" ca="1">SUMPRODUCT(SUBTOTAL(3,OFFSET(AY$25:AY$111,ROW(AY$25:AY$111)-MIN(ROW(AY$25:AY$111)),,1)),ISNUMBER(SEARCH($G17,AY$25:AY$111))+0)</f>
        <v>14</v>
      </c>
      <c r="AZ17" s="4" cm="1">
        <f t="array" aca="1" ref="AZ17" ca="1">SUMPRODUCT(SUBTOTAL(3,OFFSET(AZ$25:AZ$111,ROW(AZ$25:AZ$111)-MIN(ROW(AZ$25:AZ$111)),,1)),ISNUMBER(SEARCH($G17,AZ$25:AZ$111))+0)</f>
        <v>1</v>
      </c>
      <c r="BA17" s="4" cm="1">
        <f t="array" aca="1" ref="BA17" ca="1">SUMPRODUCT(SUBTOTAL(3,OFFSET(BA$25:BA$111,ROW(BA$25:BA$111)-MIN(ROW(BA$25:BA$111)),,1)),ISNUMBER(SEARCH($G17,BA$25:BA$111))+0)</f>
        <v>12</v>
      </c>
      <c r="BB17" s="4" cm="1">
        <f t="array" aca="1" ref="BB17" ca="1">SUMPRODUCT(SUBTOTAL(3,OFFSET(BB$25:BB$111,ROW(BB$25:BB$111)-MIN(ROW(BB$25:BB$111)),,1)),ISNUMBER(SEARCH($G17,BB$25:BB$111))+0)</f>
        <v>15</v>
      </c>
      <c r="BC17" s="4" cm="1">
        <f t="array" aca="1" ref="BC17" ca="1">SUMPRODUCT(SUBTOTAL(3,OFFSET(BC$25:BC$111,ROW(BC$25:BC$111)-MIN(ROW(BC$25:BC$111)),,1)),ISNUMBER(SEARCH($G17,BC$25:BC$111))+0)</f>
        <v>17</v>
      </c>
      <c r="BD17" s="4" cm="1">
        <f t="array" aca="1" ref="BD17" ca="1">SUMPRODUCT(SUBTOTAL(3,OFFSET(BD$25:BD$111,ROW(BD$25:BD$111)-MIN(ROW(BD$25:BD$111)),,1)),ISNUMBER(SEARCH($G17,BD$25:BD$111))+0)</f>
        <v>8</v>
      </c>
      <c r="BY17" s="4" cm="1">
        <f t="array" aca="1" ref="BY17" ca="1">SUMPRODUCT(SUBTOTAL(3,OFFSET(BY$25:BY$111,ROW(BY$25:BY$111)-MIN(ROW(BY$25:BY$111)),,1)),ISNUMBER(SEARCH($G17,BY$25:BY$111))+0)</f>
        <v>70</v>
      </c>
      <c r="BZ17" s="4">
        <f ca="1">BZ4-BZ7-BZ9-BZ11-BZ15</f>
        <v>1</v>
      </c>
      <c r="DT17" s="11" t="s">
        <v>84</v>
      </c>
      <c r="DU17" s="2" t="s">
        <v>26</v>
      </c>
      <c r="DV17" s="2" t="s">
        <v>26</v>
      </c>
      <c r="DW17" s="11" t="s">
        <v>85</v>
      </c>
      <c r="DX17" s="2" t="s">
        <v>26</v>
      </c>
      <c r="DY17" s="2" t="s">
        <v>26</v>
      </c>
      <c r="DZ17" s="2" t="s">
        <v>26</v>
      </c>
      <c r="EA17" s="2" t="s">
        <v>26</v>
      </c>
      <c r="EB17" s="11" t="s">
        <v>86</v>
      </c>
      <c r="EC17" s="2" t="s">
        <v>26</v>
      </c>
      <c r="ED17" s="11" t="s">
        <v>87</v>
      </c>
    </row>
    <row r="18" spans="1:143" s="2" customFormat="1" x14ac:dyDescent="0.2">
      <c r="F18" s="2" t="s">
        <v>88</v>
      </c>
      <c r="G18" s="4">
        <v>2</v>
      </c>
      <c r="H18" s="7" t="s">
        <v>89</v>
      </c>
      <c r="I18" s="9" t="s">
        <v>90</v>
      </c>
      <c r="J18" s="8" cm="1">
        <f t="array" aca="1" ref="J18" ca="1">SUMPRODUCT(SUBTOTAL(3,OFFSET(J$25:J$111,ROW(J$25:J$111)-MIN(ROW(J$25:J$111)),,1)),ISNUMBER(SEARCH($G18,J$25:J$111))+0)</f>
        <v>27</v>
      </c>
      <c r="K18" s="10" cm="1">
        <f t="array" aca="1" ref="K18" ca="1">SUMPRODUCT(SUBTOTAL(3,OFFSET(K$25:K$111,ROW(K$25:K$111)-MIN(ROW(K$25:K$111)),,1)),ISNUMBER(SEARCH($G18,K$25:K$111))+0)</f>
        <v>45</v>
      </c>
      <c r="L18" s="4" cm="1">
        <f t="array" aca="1" ref="L18" ca="1">SUMPRODUCT(SUBTOTAL(3,OFFSET(L$25:L$111,ROW(L$25:L$111)-MIN(ROW(L$25:L$111)),,1)),ISNUMBER(SEARCH($G18,L$25:L$111))+0)</f>
        <v>6</v>
      </c>
      <c r="M18" s="4" cm="1">
        <f t="array" aca="1" ref="M18" ca="1">SUMPRODUCT(SUBTOTAL(3,OFFSET(M$25:M$111,ROW(M$25:M$111)-MIN(ROW(M$25:M$111)),,1)),ISNUMBER(SEARCH($G18,M$25:M$111))+0)</f>
        <v>1</v>
      </c>
      <c r="N18" s="4" cm="1">
        <f t="array" aca="1" ref="N18" ca="1">SUMPRODUCT(SUBTOTAL(3,OFFSET(N$25:N$111,ROW(N$25:N$111)-MIN(ROW(N$25:N$111)),,1)),ISNUMBER(SEARCH($G18,N$25:N$111))+0)</f>
        <v>2</v>
      </c>
      <c r="O18" s="4" cm="1">
        <f t="array" aca="1" ref="O18" ca="1">SUMPRODUCT(SUBTOTAL(3,OFFSET(O$25:O$111,ROW(O$25:O$111)-MIN(ROW(O$25:O$111)),,1)),ISNUMBER(SEARCH($G18,O$25:O$111))+0)</f>
        <v>5</v>
      </c>
      <c r="P18" s="4" cm="1">
        <f t="array" aca="1" ref="P18" ca="1">SUMPRODUCT(SUBTOTAL(3,OFFSET(P$25:P$111,ROW(P$25:P$111)-MIN(ROW(P$25:P$111)),,1)),ISNUMBER(SEARCH($G18,P$25:P$111))+0)</f>
        <v>2</v>
      </c>
      <c r="Q18" s="4" cm="1">
        <f t="array" aca="1" ref="Q18" ca="1">SUMPRODUCT(SUBTOTAL(3,OFFSET(Q$25:Q$111,ROW(Q$25:Q$111)-MIN(ROW(Q$25:Q$111)),,1)),ISNUMBER(SEARCH($G18,Q$25:Q$111))+0)</f>
        <v>1</v>
      </c>
      <c r="R18" s="4" cm="1">
        <f t="array" aca="1" ref="R18" ca="1">SUMPRODUCT(SUBTOTAL(3,OFFSET(R$25:R$111,ROW(R$25:R$111)-MIN(ROW(R$25:R$111)),,1)),ISNUMBER(SEARCH($G18,R$25:R$111))+0)</f>
        <v>18</v>
      </c>
      <c r="S18" s="4" cm="1">
        <f t="array" aca="1" ref="S18" ca="1">SUMPRODUCT(SUBTOTAL(3,OFFSET(S$25:S$111,ROW(S$25:S$111)-MIN(ROW(S$25:S$111)),,1)),ISNUMBER(SEARCH($G18,S$25:S$111))+0)</f>
        <v>6</v>
      </c>
      <c r="T18" s="4" cm="1">
        <f t="array" aca="1" ref="T18" ca="1">SUMPRODUCT(SUBTOTAL(3,OFFSET(T$25:T$111,ROW(T$25:T$111)-MIN(ROW(T$25:T$111)),,1)),ISNUMBER(SEARCH($G18,T$25:T$111))+0)</f>
        <v>13</v>
      </c>
      <c r="U18" s="4" cm="1">
        <f t="array" aca="1" ref="U18" ca="1">SUMPRODUCT(SUBTOTAL(3,OFFSET(U$25:U$111,ROW(U$25:U$111)-MIN(ROW(U$25:U$111)),,1)),ISNUMBER(SEARCH($G18,U$25:U$111))+0)</f>
        <v>1</v>
      </c>
      <c r="V18" s="4" cm="1">
        <f t="array" aca="1" ref="V18" ca="1">SUMPRODUCT(SUBTOTAL(3,OFFSET(V$25:V$111,ROW(V$25:V$111)-MIN(ROW(V$25:V$111)),,1)),ISNUMBER(SEARCH($G18,V$25:V$111))+0)</f>
        <v>18</v>
      </c>
      <c r="W18" s="4" cm="1">
        <f t="array" aca="1" ref="W18" ca="1">SUMPRODUCT(SUBTOTAL(3,OFFSET(W$25:W$111,ROW(W$25:W$111)-MIN(ROW(W$25:W$111)),,1)),ISNUMBER(SEARCH($G18,W$25:W$111))+0)</f>
        <v>9</v>
      </c>
      <c r="X18" s="4" cm="1">
        <f t="array" aca="1" ref="X18" ca="1">SUMPRODUCT(SUBTOTAL(3,OFFSET(X$25:X$111,ROW(X$25:X$111)-MIN(ROW(X$25:X$111)),,1)),ISNUMBER(SEARCH($G18,X$25:X$111))+0)</f>
        <v>2</v>
      </c>
      <c r="Y18" s="4" cm="1">
        <f t="array" aca="1" ref="Y18" ca="1">SUMPRODUCT(SUBTOTAL(3,OFFSET(Y$25:Y$111,ROW(Y$25:Y$111)-MIN(ROW(Y$25:Y$111)),,1)),ISNUMBER(SEARCH($G18,Y$25:Y$111))+0)</f>
        <v>24</v>
      </c>
      <c r="Z18" s="4" cm="1">
        <f t="array" aca="1" ref="Z18" ca="1">SUMPRODUCT(SUBTOTAL(3,OFFSET(Z$25:Z$111,ROW(Z$25:Z$111)-MIN(ROW(Z$25:Z$111)),,1)),ISNUMBER(SEARCH($G18,Z$25:Z$111))+0)</f>
        <v>22</v>
      </c>
      <c r="AA18" s="4" cm="1">
        <f t="array" aca="1" ref="AA18" ca="1">SUMPRODUCT(SUBTOTAL(3,OFFSET(AA$25:AA$111,ROW(AA$25:AA$111)-MIN(ROW(AA$25:AA$111)),,1)),ISNUMBER(SEARCH($G18,AA$25:AA$111))+0)</f>
        <v>19</v>
      </c>
      <c r="AB18" s="4" cm="1">
        <f t="array" aca="1" ref="AB18" ca="1">SUMPRODUCT(SUBTOTAL(3,OFFSET(AB$25:AB$111,ROW(AB$25:AB$111)-MIN(ROW(AB$25:AB$111)),,1)),ISNUMBER(SEARCH($G18,AB$25:AB$111))+0)</f>
        <v>21</v>
      </c>
      <c r="AC18" s="4" cm="1">
        <f t="array" aca="1" ref="AC18" ca="1">SUMPRODUCT(SUBTOTAL(3,OFFSET(AC$25:AC$111,ROW(AC$25:AC$111)-MIN(ROW(AC$25:AC$111)),,1)),ISNUMBER(SEARCH($G18,AC$25:AC$111))+0)</f>
        <v>23</v>
      </c>
      <c r="AD18" s="4" cm="1">
        <f t="array" aca="1" ref="AD18" ca="1">SUMPRODUCT(SUBTOTAL(3,OFFSET(AD$25:AD$111,ROW(AD$25:AD$111)-MIN(ROW(AD$25:AD$111)),,1)),ISNUMBER(SEARCH($G18,AD$25:AD$111))+0)</f>
        <v>24</v>
      </c>
      <c r="AE18" s="4" cm="1">
        <f t="array" aca="1" ref="AE18" ca="1">SUMPRODUCT(SUBTOTAL(3,OFFSET(AE$25:AE$111,ROW(AE$25:AE$111)-MIN(ROW(AE$25:AE$111)),,1)),ISNUMBER(SEARCH($G18,AE$25:AE$111))+0)</f>
        <v>14</v>
      </c>
      <c r="AF18" s="4" cm="1">
        <f t="array" aca="1" ref="AF18" ca="1">SUMPRODUCT(SUBTOTAL(3,OFFSET(AF$25:AF$111,ROW(AF$25:AF$111)-MIN(ROW(AF$25:AF$111)),,1)),ISNUMBER(SEARCH($G18,AF$25:AF$111))+0)</f>
        <v>28</v>
      </c>
      <c r="AG18" s="4" cm="1">
        <f t="array" aca="1" ref="AG18" ca="1">SUMPRODUCT(SUBTOTAL(3,OFFSET(AG$25:AG$111,ROW(AG$25:AG$111)-MIN(ROW(AG$25:AG$111)),,1)),ISNUMBER(SEARCH($G18,AG$25:AG$111))+0)</f>
        <v>12</v>
      </c>
      <c r="AH18" s="4" cm="1">
        <f t="array" aca="1" ref="AH18" ca="1">SUMPRODUCT(SUBTOTAL(3,OFFSET(AH$25:AH$111,ROW(AH$25:AH$111)-MIN(ROW(AH$25:AH$111)),,1)),ISNUMBER(SEARCH($G18,AH$25:AH$111))+0)</f>
        <v>38</v>
      </c>
      <c r="AI18" s="4" cm="1">
        <f t="array" aca="1" ref="AI18" ca="1">SUMPRODUCT(SUBTOTAL(3,OFFSET(AI$25:AI$111,ROW(AI$25:AI$111)-MIN(ROW(AI$25:AI$111)),,1)),ISNUMBER(SEARCH($G18,AI$25:AI$111))+0)</f>
        <v>37</v>
      </c>
      <c r="AJ18" s="4" cm="1">
        <f t="array" aca="1" ref="AJ18" ca="1">SUMPRODUCT(SUBTOTAL(3,OFFSET(AJ$25:AJ$111,ROW(AJ$25:AJ$111)-MIN(ROW(AJ$25:AJ$111)),,1)),ISNUMBER(SEARCH($G18,AJ$25:AJ$111))+0)</f>
        <v>46</v>
      </c>
      <c r="AK18" s="4" cm="1">
        <f t="array" aca="1" ref="AK18" ca="1">SUMPRODUCT(SUBTOTAL(3,OFFSET(AK$25:AK$111,ROW(AK$25:AK$111)-MIN(ROW(AK$25:AK$111)),,1)),ISNUMBER(SEARCH($G18,AK$25:AK$111))+0)</f>
        <v>35</v>
      </c>
      <c r="AL18" s="4" cm="1">
        <f t="array" aca="1" ref="AL18" ca="1">SUMPRODUCT(SUBTOTAL(3,OFFSET(AL$25:AL$111,ROW(AL$25:AL$111)-MIN(ROW(AL$25:AL$111)),,1)),ISNUMBER(SEARCH($G18,AL$25:AL$111))+0)</f>
        <v>11</v>
      </c>
      <c r="AM18" s="4" cm="1">
        <f t="array" aca="1" ref="AM18" ca="1">SUMPRODUCT(SUBTOTAL(3,OFFSET(AM$25:AM$111,ROW(AM$25:AM$111)-MIN(ROW(AM$25:AM$111)),,1)),ISNUMBER(SEARCH($G18,AM$25:AM$111))+0)</f>
        <v>34</v>
      </c>
      <c r="AN18" s="4" cm="1">
        <f t="array" aca="1" ref="AN18" ca="1">SUMPRODUCT(SUBTOTAL(3,OFFSET(AN$25:AN$111,ROW(AN$25:AN$111)-MIN(ROW(AN$25:AN$111)),,1)),ISNUMBER(SEARCH($G18,AN$25:AN$111))+0)</f>
        <v>34</v>
      </c>
      <c r="AO18" s="4" cm="1">
        <f t="array" aca="1" ref="AO18" ca="1">SUMPRODUCT(SUBTOTAL(3,OFFSET(AO$25:AO$111,ROW(AO$25:AO$111)-MIN(ROW(AO$25:AO$111)),,1)),ISNUMBER(SEARCH($G18,AO$25:AO$111))+0)</f>
        <v>26</v>
      </c>
      <c r="AP18" s="4" cm="1">
        <f t="array" aca="1" ref="AP18" ca="1">SUMPRODUCT(SUBTOTAL(3,OFFSET(AP$25:AP$111,ROW(AP$25:AP$111)-MIN(ROW(AP$25:AP$111)),,1)),ISNUMBER(SEARCH($G18,AP$25:AP$111))+0)</f>
        <v>20</v>
      </c>
      <c r="AQ18" s="4" cm="1">
        <f t="array" aca="1" ref="AQ18" ca="1">SUMPRODUCT(SUBTOTAL(3,OFFSET(AQ$25:AQ$111,ROW(AQ$25:AQ$111)-MIN(ROW(AQ$25:AQ$111)),,1)),ISNUMBER(SEARCH($G18,AQ$25:AQ$111))+0)</f>
        <v>36</v>
      </c>
      <c r="AR18" s="4" cm="1">
        <f t="array" aca="1" ref="AR18" ca="1">SUMPRODUCT(SUBTOTAL(3,OFFSET(AR$25:AR$111,ROW(AR$25:AR$111)-MIN(ROW(AR$25:AR$111)),,1)),ISNUMBER(SEARCH($G18,AR$25:AR$111))+0)</f>
        <v>44</v>
      </c>
      <c r="AS18" s="4" cm="1">
        <f t="array" aca="1" ref="AS18" ca="1">SUMPRODUCT(SUBTOTAL(3,OFFSET(AS$25:AS$111,ROW(AS$25:AS$111)-MIN(ROW(AS$25:AS$111)),,1)),ISNUMBER(SEARCH($G18,AS$25:AS$111))+0)</f>
        <v>14</v>
      </c>
      <c r="AT18" s="4" cm="1">
        <f t="array" aca="1" ref="AT18" ca="1">SUMPRODUCT(SUBTOTAL(3,OFFSET(AT$25:AT$111,ROW(AT$25:AT$111)-MIN(ROW(AT$25:AT$111)),,1)),ISNUMBER(SEARCH($G18,AT$25:AT$111))+0)</f>
        <v>26</v>
      </c>
      <c r="AU18" s="4" cm="1">
        <f t="array" aca="1" ref="AU18" ca="1">SUMPRODUCT(SUBTOTAL(3,OFFSET(AU$25:AU$111,ROW(AU$25:AU$111)-MIN(ROW(AU$25:AU$111)),,1)),ISNUMBER(SEARCH($G18,AU$25:AU$111))+0)</f>
        <v>11</v>
      </c>
      <c r="AV18" s="4" cm="1">
        <f t="array" aca="1" ref="AV18" ca="1">SUMPRODUCT(SUBTOTAL(3,OFFSET(AV$25:AV$111,ROW(AV$25:AV$111)-MIN(ROW(AV$25:AV$111)),,1)),ISNUMBER(SEARCH($G18,AV$25:AV$111))+0)</f>
        <v>40</v>
      </c>
      <c r="AW18" s="4" cm="1">
        <f t="array" aca="1" ref="AW18" ca="1">SUMPRODUCT(SUBTOTAL(3,OFFSET(AW$25:AW$111,ROW(AW$25:AW$111)-MIN(ROW(AW$25:AW$111)),,1)),ISNUMBER(SEARCH($G18,AW$25:AW$111))+0)</f>
        <v>41</v>
      </c>
      <c r="AX18" s="4" cm="1">
        <f t="array" aca="1" ref="AX18" ca="1">SUMPRODUCT(SUBTOTAL(3,OFFSET(AX$25:AX$111,ROW(AX$25:AX$111)-MIN(ROW(AX$25:AX$111)),,1)),ISNUMBER(SEARCH($G18,AX$25:AX$111))+0)</f>
        <v>45</v>
      </c>
      <c r="AY18" s="4" cm="1">
        <f t="array" aca="1" ref="AY18" ca="1">SUMPRODUCT(SUBTOTAL(3,OFFSET(AY$25:AY$111,ROW(AY$25:AY$111)-MIN(ROW(AY$25:AY$111)),,1)),ISNUMBER(SEARCH($G18,AY$25:AY$111))+0)</f>
        <v>39</v>
      </c>
      <c r="AZ18" s="4" cm="1">
        <f t="array" aca="1" ref="AZ18" ca="1">SUMPRODUCT(SUBTOTAL(3,OFFSET(AZ$25:AZ$111,ROW(AZ$25:AZ$111)-MIN(ROW(AZ$25:AZ$111)),,1)),ISNUMBER(SEARCH($G18,AZ$25:AZ$111))+0)</f>
        <v>9</v>
      </c>
      <c r="BA18" s="4" cm="1">
        <f t="array" aca="1" ref="BA18" ca="1">SUMPRODUCT(SUBTOTAL(3,OFFSET(BA$25:BA$111,ROW(BA$25:BA$111)-MIN(ROW(BA$25:BA$111)),,1)),ISNUMBER(SEARCH($G18,BA$25:BA$111))+0)</f>
        <v>36</v>
      </c>
      <c r="BB18" s="4" cm="1">
        <f t="array" aca="1" ref="BB18" ca="1">SUMPRODUCT(SUBTOTAL(3,OFFSET(BB$25:BB$111,ROW(BB$25:BB$111)-MIN(ROW(BB$25:BB$111)),,1)),ISNUMBER(SEARCH($G18,BB$25:BB$111))+0)</f>
        <v>43</v>
      </c>
      <c r="BC18" s="4" cm="1">
        <f t="array" aca="1" ref="BC18" ca="1">SUMPRODUCT(SUBTOTAL(3,OFFSET(BC$25:BC$111,ROW(BC$25:BC$111)-MIN(ROW(BC$25:BC$111)),,1)),ISNUMBER(SEARCH($G18,BC$25:BC$111))+0)</f>
        <v>38</v>
      </c>
      <c r="BD18" s="4" cm="1">
        <f t="array" aca="1" ref="BD18" ca="1">SUMPRODUCT(SUBTOTAL(3,OFFSET(BD$25:BD$111,ROW(BD$25:BD$111)-MIN(ROW(BD$25:BD$111)),,1)),ISNUMBER(SEARCH($G18,BD$25:BD$111))+0)</f>
        <v>41</v>
      </c>
      <c r="BY18" s="4" cm="1">
        <f t="array" aca="1" ref="BY18" ca="1">SUMPRODUCT(SUBTOTAL(3,OFFSET(BY$25:BY$111,ROW(BY$25:BY$111)-MIN(ROW(BY$25:BY$111)),,1)),ISNUMBER(SEARCH($G18,BY$25:BY$111))+0)</f>
        <v>9</v>
      </c>
      <c r="DT18" s="2" t="s">
        <v>26</v>
      </c>
      <c r="DU18" s="2" t="s">
        <v>26</v>
      </c>
      <c r="DV18" s="2" t="s">
        <v>26</v>
      </c>
      <c r="DW18" s="2" t="s">
        <v>26</v>
      </c>
      <c r="DX18" s="2" t="s">
        <v>26</v>
      </c>
      <c r="DY18" s="2" t="s">
        <v>26</v>
      </c>
      <c r="DZ18" s="2" t="s">
        <v>26</v>
      </c>
      <c r="EA18" s="2" t="s">
        <v>26</v>
      </c>
      <c r="EB18" s="11" t="s">
        <v>91</v>
      </c>
      <c r="EC18" s="2" t="s">
        <v>26</v>
      </c>
      <c r="ED18" s="11" t="s">
        <v>92</v>
      </c>
    </row>
    <row r="19" spans="1:143" s="2" customFormat="1" x14ac:dyDescent="0.2">
      <c r="F19" s="2" t="s">
        <v>93</v>
      </c>
      <c r="G19" s="4">
        <v>3</v>
      </c>
      <c r="H19" s="7" t="s">
        <v>94</v>
      </c>
      <c r="I19" s="9" t="s">
        <v>95</v>
      </c>
      <c r="J19" s="8" cm="1">
        <f t="array" aca="1" ref="J19" ca="1">SUMPRODUCT(SUBTOTAL(3,OFFSET(J$25:J$111,ROW(J$25:J$111)-MIN(ROW(J$25:J$111)),,1)),ISNUMBER(SEARCH($G19,J$25:J$111))+0)</f>
        <v>31</v>
      </c>
      <c r="K19" s="10" cm="1">
        <f t="array" aca="1" ref="K19" ca="1">SUMPRODUCT(SUBTOTAL(3,OFFSET(K$25:K$111,ROW(K$25:K$111)-MIN(ROW(K$25:K$111)),,1)),ISNUMBER(SEARCH($G19,K$25:K$111))+0)</f>
        <v>17</v>
      </c>
      <c r="L19" s="4" cm="1">
        <f t="array" aca="1" ref="L19" ca="1">SUMPRODUCT(SUBTOTAL(3,OFFSET(L$25:L$111,ROW(L$25:L$111)-MIN(ROW(L$25:L$111)),,1)),ISNUMBER(SEARCH($G19,L$25:L$111))+0)</f>
        <v>13</v>
      </c>
      <c r="M19" s="4" cm="1">
        <f t="array" aca="1" ref="M19" ca="1">SUMPRODUCT(SUBTOTAL(3,OFFSET(M$25:M$111,ROW(M$25:M$111)-MIN(ROW(M$25:M$111)),,1)),ISNUMBER(SEARCH($G19,M$25:M$111))+0)</f>
        <v>9</v>
      </c>
      <c r="N19" s="4" cm="1">
        <f t="array" aca="1" ref="N19" ca="1">SUMPRODUCT(SUBTOTAL(3,OFFSET(N$25:N$111,ROW(N$25:N$111)-MIN(ROW(N$25:N$111)),,1)),ISNUMBER(SEARCH($G19,N$25:N$111))+0)</f>
        <v>4</v>
      </c>
      <c r="O19" s="4" cm="1">
        <f t="array" aca="1" ref="O19" ca="1">SUMPRODUCT(SUBTOTAL(3,OFFSET(O$25:O$111,ROW(O$25:O$111)-MIN(ROW(O$25:O$111)),,1)),ISNUMBER(SEARCH($G19,O$25:O$111))+0)</f>
        <v>8</v>
      </c>
      <c r="P19" s="4" cm="1">
        <f t="array" aca="1" ref="P19" ca="1">SUMPRODUCT(SUBTOTAL(3,OFFSET(P$25:P$111,ROW(P$25:P$111)-MIN(ROW(P$25:P$111)),,1)),ISNUMBER(SEARCH($G19,P$25:P$111))+0)</f>
        <v>16</v>
      </c>
      <c r="Q19" s="4" cm="1">
        <f t="array" aca="1" ref="Q19" ca="1">SUMPRODUCT(SUBTOTAL(3,OFFSET(Q$25:Q$111,ROW(Q$25:Q$111)-MIN(ROW(Q$25:Q$111)),,1)),ISNUMBER(SEARCH($G19,Q$25:Q$111))+0)</f>
        <v>17</v>
      </c>
      <c r="R19" s="4" cm="1">
        <f t="array" aca="1" ref="R19" ca="1">SUMPRODUCT(SUBTOTAL(3,OFFSET(R$25:R$111,ROW(R$25:R$111)-MIN(ROW(R$25:R$111)),,1)),ISNUMBER(SEARCH($G19,R$25:R$111))+0)</f>
        <v>27</v>
      </c>
      <c r="S19" s="4" cm="1">
        <f t="array" aca="1" ref="S19" ca="1">SUMPRODUCT(SUBTOTAL(3,OFFSET(S$25:S$111,ROW(S$25:S$111)-MIN(ROW(S$25:S$111)),,1)),ISNUMBER(SEARCH($G19,S$25:S$111))+0)</f>
        <v>16</v>
      </c>
      <c r="T19" s="4" cm="1">
        <f t="array" aca="1" ref="T19" ca="1">SUMPRODUCT(SUBTOTAL(3,OFFSET(T$25:T$111,ROW(T$25:T$111)-MIN(ROW(T$25:T$111)),,1)),ISNUMBER(SEARCH($G19,T$25:T$111))+0)</f>
        <v>26</v>
      </c>
      <c r="U19" s="4" cm="1">
        <f t="array" aca="1" ref="U19" ca="1">SUMPRODUCT(SUBTOTAL(3,OFFSET(U$25:U$111,ROW(U$25:U$111)-MIN(ROW(U$25:U$111)),,1)),ISNUMBER(SEARCH($G19,U$25:U$111))+0)</f>
        <v>6</v>
      </c>
      <c r="V19" s="4" cm="1">
        <f t="array" aca="1" ref="V19" ca="1">SUMPRODUCT(SUBTOTAL(3,OFFSET(V$25:V$111,ROW(V$25:V$111)-MIN(ROW(V$25:V$111)),,1)),ISNUMBER(SEARCH($G19,V$25:V$111))+0)</f>
        <v>31</v>
      </c>
      <c r="W19" s="4" cm="1">
        <f t="array" aca="1" ref="W19" ca="1">SUMPRODUCT(SUBTOTAL(3,OFFSET(W$25:W$111,ROW(W$25:W$111)-MIN(ROW(W$25:W$111)),,1)),ISNUMBER(SEARCH($G19,W$25:W$111))+0)</f>
        <v>21</v>
      </c>
      <c r="X19" s="4" cm="1">
        <f t="array" aca="1" ref="X19" ca="1">SUMPRODUCT(SUBTOTAL(3,OFFSET(X$25:X$111,ROW(X$25:X$111)-MIN(ROW(X$25:X$111)),,1)),ISNUMBER(SEARCH($G19,X$25:X$111))+0)</f>
        <v>7</v>
      </c>
      <c r="Y19" s="4" cm="1">
        <f t="array" aca="1" ref="Y19" ca="1">SUMPRODUCT(SUBTOTAL(3,OFFSET(Y$25:Y$111,ROW(Y$25:Y$111)-MIN(ROW(Y$25:Y$111)),,1)),ISNUMBER(SEARCH($G19,Y$25:Y$111))+0)</f>
        <v>29</v>
      </c>
      <c r="Z19" s="4" cm="1">
        <f t="array" aca="1" ref="Z19" ca="1">SUMPRODUCT(SUBTOTAL(3,OFFSET(Z$25:Z$111,ROW(Z$25:Z$111)-MIN(ROW(Z$25:Z$111)),,1)),ISNUMBER(SEARCH($G19,Z$25:Z$111))+0)</f>
        <v>34</v>
      </c>
      <c r="AA19" s="4" cm="1">
        <f t="array" aca="1" ref="AA19" ca="1">SUMPRODUCT(SUBTOTAL(3,OFFSET(AA$25:AA$111,ROW(AA$25:AA$111)-MIN(ROW(AA$25:AA$111)),,1)),ISNUMBER(SEARCH($G19,AA$25:AA$111))+0)</f>
        <v>46</v>
      </c>
      <c r="AB19" s="4" cm="1">
        <f t="array" aca="1" ref="AB19" ca="1">SUMPRODUCT(SUBTOTAL(3,OFFSET(AB$25:AB$111,ROW(AB$25:AB$111)-MIN(ROW(AB$25:AB$111)),,1)),ISNUMBER(SEARCH($G19,AB$25:AB$111))+0)</f>
        <v>24</v>
      </c>
      <c r="AC19" s="4" cm="1">
        <f t="array" aca="1" ref="AC19" ca="1">SUMPRODUCT(SUBTOTAL(3,OFFSET(AC$25:AC$111,ROW(AC$25:AC$111)-MIN(ROW(AC$25:AC$111)),,1)),ISNUMBER(SEARCH($G19,AC$25:AC$111))+0)</f>
        <v>27</v>
      </c>
      <c r="AD19" s="4" cm="1">
        <f t="array" aca="1" ref="AD19" ca="1">SUMPRODUCT(SUBTOTAL(3,OFFSET(AD$25:AD$111,ROW(AD$25:AD$111)-MIN(ROW(AD$25:AD$111)),,1)),ISNUMBER(SEARCH($G19,AD$25:AD$111))+0)</f>
        <v>35</v>
      </c>
      <c r="AE19" s="4" cm="1">
        <f t="array" aca="1" ref="AE19" ca="1">SUMPRODUCT(SUBTOTAL(3,OFFSET(AE$25:AE$111,ROW(AE$25:AE$111)-MIN(ROW(AE$25:AE$111)),,1)),ISNUMBER(SEARCH($G19,AE$25:AE$111))+0)</f>
        <v>28</v>
      </c>
      <c r="AF19" s="4" cm="1">
        <f t="array" aca="1" ref="AF19" ca="1">SUMPRODUCT(SUBTOTAL(3,OFFSET(AF$25:AF$111,ROW(AF$25:AF$111)-MIN(ROW(AF$25:AF$111)),,1)),ISNUMBER(SEARCH($G19,AF$25:AF$111))+0)</f>
        <v>25</v>
      </c>
      <c r="AG19" s="4" cm="1">
        <f t="array" aca="1" ref="AG19" ca="1">SUMPRODUCT(SUBTOTAL(3,OFFSET(AG$25:AG$111,ROW(AG$25:AG$111)-MIN(ROW(AG$25:AG$111)),,1)),ISNUMBER(SEARCH($G19,AG$25:AG$111))+0)</f>
        <v>44</v>
      </c>
      <c r="AH19" s="4" cm="1">
        <f t="array" aca="1" ref="AH19" ca="1">SUMPRODUCT(SUBTOTAL(3,OFFSET(AH$25:AH$111,ROW(AH$25:AH$111)-MIN(ROW(AH$25:AH$111)),,1)),ISNUMBER(SEARCH($G19,AH$25:AH$111))+0)</f>
        <v>13</v>
      </c>
      <c r="AI19" s="4" cm="1">
        <f t="array" aca="1" ref="AI19" ca="1">SUMPRODUCT(SUBTOTAL(3,OFFSET(AI$25:AI$111,ROW(AI$25:AI$111)-MIN(ROW(AI$25:AI$111)),,1)),ISNUMBER(SEARCH($G19,AI$25:AI$111))+0)</f>
        <v>13</v>
      </c>
      <c r="AJ19" s="4" cm="1">
        <f t="array" aca="1" ref="AJ19" ca="1">SUMPRODUCT(SUBTOTAL(3,OFFSET(AJ$25:AJ$111,ROW(AJ$25:AJ$111)-MIN(ROW(AJ$25:AJ$111)),,1)),ISNUMBER(SEARCH($G19,AJ$25:AJ$111))+0)</f>
        <v>14</v>
      </c>
      <c r="AK19" s="4" cm="1">
        <f t="array" aca="1" ref="AK19" ca="1">SUMPRODUCT(SUBTOTAL(3,OFFSET(AK$25:AK$111,ROW(AK$25:AK$111)-MIN(ROW(AK$25:AK$111)),,1)),ISNUMBER(SEARCH($G19,AK$25:AK$111))+0)</f>
        <v>22</v>
      </c>
      <c r="AL19" s="4" cm="1">
        <f t="array" aca="1" ref="AL19" ca="1">SUMPRODUCT(SUBTOTAL(3,OFFSET(AL$25:AL$111,ROW(AL$25:AL$111)-MIN(ROW(AL$25:AL$111)),,1)),ISNUMBER(SEARCH($G19,AL$25:AL$111))+0)</f>
        <v>44</v>
      </c>
      <c r="AM19" s="4" cm="1">
        <f t="array" aca="1" ref="AM19" ca="1">SUMPRODUCT(SUBTOTAL(3,OFFSET(AM$25:AM$111,ROW(AM$25:AM$111)-MIN(ROW(AM$25:AM$111)),,1)),ISNUMBER(SEARCH($G19,AM$25:AM$111))+0)</f>
        <v>22</v>
      </c>
      <c r="AN19" s="4" cm="1">
        <f t="array" aca="1" ref="AN19" ca="1">SUMPRODUCT(SUBTOTAL(3,OFFSET(AN$25:AN$111,ROW(AN$25:AN$111)-MIN(ROW(AN$25:AN$111)),,1)),ISNUMBER(SEARCH($G19,AN$25:AN$111))+0)</f>
        <v>19</v>
      </c>
      <c r="AO19" s="4" cm="1">
        <f t="array" aca="1" ref="AO19" ca="1">SUMPRODUCT(SUBTOTAL(3,OFFSET(AO$25:AO$111,ROW(AO$25:AO$111)-MIN(ROW(AO$25:AO$111)),,1)),ISNUMBER(SEARCH($G19,AO$25:AO$111))+0)</f>
        <v>34</v>
      </c>
      <c r="AP19" s="4" cm="1">
        <f t="array" aca="1" ref="AP19" ca="1">SUMPRODUCT(SUBTOTAL(3,OFFSET(AP$25:AP$111,ROW(AP$25:AP$111)-MIN(ROW(AP$25:AP$111)),,1)),ISNUMBER(SEARCH($G19,AP$25:AP$111))+0)</f>
        <v>25</v>
      </c>
      <c r="AQ19" s="4" cm="1">
        <f t="array" aca="1" ref="AQ19" ca="1">SUMPRODUCT(SUBTOTAL(3,OFFSET(AQ$25:AQ$111,ROW(AQ$25:AQ$111)-MIN(ROW(AQ$25:AQ$111)),,1)),ISNUMBER(SEARCH($G19,AQ$25:AQ$111))+0)</f>
        <v>16</v>
      </c>
      <c r="AR19" s="4" cm="1">
        <f t="array" aca="1" ref="AR19" ca="1">SUMPRODUCT(SUBTOTAL(3,OFFSET(AR$25:AR$111,ROW(AR$25:AR$111)-MIN(ROW(AR$25:AR$111)),,1)),ISNUMBER(SEARCH($G19,AR$25:AR$111))+0)</f>
        <v>13</v>
      </c>
      <c r="AS19" s="4" cm="1">
        <f t="array" aca="1" ref="AS19" ca="1">SUMPRODUCT(SUBTOTAL(3,OFFSET(AS$25:AS$111,ROW(AS$25:AS$111)-MIN(ROW(AS$25:AS$111)),,1)),ISNUMBER(SEARCH($G19,AS$25:AS$111))+0)</f>
        <v>34</v>
      </c>
      <c r="AT19" s="4" cm="1">
        <f t="array" aca="1" ref="AT19" ca="1">SUMPRODUCT(SUBTOTAL(3,OFFSET(AT$25:AT$111,ROW(AT$25:AT$111)-MIN(ROW(AT$25:AT$111)),,1)),ISNUMBER(SEARCH($G19,AT$25:AT$111))+0)</f>
        <v>18</v>
      </c>
      <c r="AU19" s="4" cm="1">
        <f t="array" aca="1" ref="AU19" ca="1">SUMPRODUCT(SUBTOTAL(3,OFFSET(AU$25:AU$111,ROW(AU$25:AU$111)-MIN(ROW(AU$25:AU$111)),,1)),ISNUMBER(SEARCH($G19,AU$25:AU$111))+0)</f>
        <v>32</v>
      </c>
      <c r="AV19" s="4" cm="1">
        <f t="array" aca="1" ref="AV19" ca="1">SUMPRODUCT(SUBTOTAL(3,OFFSET(AV$25:AV$111,ROW(AV$25:AV$111)-MIN(ROW(AV$25:AV$111)),,1)),ISNUMBER(SEARCH($G19,AV$25:AV$111))+0)</f>
        <v>12</v>
      </c>
      <c r="AW19" s="4" cm="1">
        <f t="array" aca="1" ref="AW19" ca="1">SUMPRODUCT(SUBTOTAL(3,OFFSET(AW$25:AW$111,ROW(AW$25:AW$111)-MIN(ROW(AW$25:AW$111)),,1)),ISNUMBER(SEARCH($G19,AW$25:AW$111))+0)</f>
        <v>13</v>
      </c>
      <c r="AX19" s="4" cm="1">
        <f t="array" aca="1" ref="AX19" ca="1">SUMPRODUCT(SUBTOTAL(3,OFFSET(AX$25:AX$111,ROW(AX$25:AX$111)-MIN(ROW(AX$25:AX$111)),,1)),ISNUMBER(SEARCH($G19,AX$25:AX$111))+0)</f>
        <v>17</v>
      </c>
      <c r="AY19" s="4" cm="1">
        <f t="array" aca="1" ref="AY19" ca="1">SUMPRODUCT(SUBTOTAL(3,OFFSET(AY$25:AY$111,ROW(AY$25:AY$111)-MIN(ROW(AY$25:AY$111)),,1)),ISNUMBER(SEARCH($G19,AY$25:AY$111))+0)</f>
        <v>16</v>
      </c>
      <c r="AZ19" s="4" cm="1">
        <f t="array" aca="1" ref="AZ19" ca="1">SUMPRODUCT(SUBTOTAL(3,OFFSET(AZ$25:AZ$111,ROW(AZ$25:AZ$111)-MIN(ROW(AZ$25:AZ$111)),,1)),ISNUMBER(SEARCH($G19,AZ$25:AZ$111))+0)</f>
        <v>25</v>
      </c>
      <c r="BA19" s="4" cm="1">
        <f t="array" aca="1" ref="BA19" ca="1">SUMPRODUCT(SUBTOTAL(3,OFFSET(BA$25:BA$111,ROW(BA$25:BA$111)-MIN(ROW(BA$25:BA$111)),,1)),ISNUMBER(SEARCH($G19,BA$25:BA$111))+0)</f>
        <v>21</v>
      </c>
      <c r="BB19" s="4" cm="1">
        <f t="array" aca="1" ref="BB19" ca="1">SUMPRODUCT(SUBTOTAL(3,OFFSET(BB$25:BB$111,ROW(BB$25:BB$111)-MIN(ROW(BB$25:BB$111)),,1)),ISNUMBER(SEARCH($G19,BB$25:BB$111))+0)</f>
        <v>13</v>
      </c>
      <c r="BC19" s="4" cm="1">
        <f t="array" aca="1" ref="BC19" ca="1">SUMPRODUCT(SUBTOTAL(3,OFFSET(BC$25:BC$111,ROW(BC$25:BC$111)-MIN(ROW(BC$25:BC$111)),,1)),ISNUMBER(SEARCH($G19,BC$25:BC$111))+0)</f>
        <v>19</v>
      </c>
      <c r="BD19" s="4" cm="1">
        <f t="array" aca="1" ref="BD19" ca="1">SUMPRODUCT(SUBTOTAL(3,OFFSET(BD$25:BD$111,ROW(BD$25:BD$111)-MIN(ROW(BD$25:BD$111)),,1)),ISNUMBER(SEARCH($G19,BD$25:BD$111))+0)</f>
        <v>23</v>
      </c>
      <c r="BY19" s="4" cm="1">
        <f t="array" aca="1" ref="BY19" ca="1">SUMPRODUCT(SUBTOTAL(3,OFFSET(BY$25:BY$111,ROW(BY$25:BY$111)-MIN(ROW(BY$25:BY$111)),,1)),ISNUMBER(SEARCH($G19,BY$25:BY$111))+0)</f>
        <v>0</v>
      </c>
      <c r="DT19" s="2" t="s">
        <v>26</v>
      </c>
      <c r="DU19" s="2" t="s">
        <v>26</v>
      </c>
      <c r="DV19" s="2" t="s">
        <v>26</v>
      </c>
      <c r="DW19" s="2" t="s">
        <v>26</v>
      </c>
      <c r="DX19" s="2" t="s">
        <v>26</v>
      </c>
      <c r="DY19" s="2" t="s">
        <v>26</v>
      </c>
      <c r="DZ19" s="2" t="s">
        <v>26</v>
      </c>
      <c r="EA19" s="2" t="s">
        <v>26</v>
      </c>
      <c r="EB19" s="11" t="s">
        <v>96</v>
      </c>
      <c r="EC19" s="2" t="s">
        <v>26</v>
      </c>
      <c r="ED19" s="2" t="s">
        <v>26</v>
      </c>
    </row>
    <row r="20" spans="1:143" s="2" customFormat="1" x14ac:dyDescent="0.2">
      <c r="F20" s="2" t="s">
        <v>97</v>
      </c>
      <c r="G20" s="4">
        <v>4</v>
      </c>
      <c r="H20" s="7" t="s">
        <v>98</v>
      </c>
      <c r="I20" s="9" t="s">
        <v>99</v>
      </c>
      <c r="J20" s="8" cm="1">
        <f t="array" aca="1" ref="J20" ca="1">SUMPRODUCT(SUBTOTAL(3,OFFSET(J$25:J$111,ROW(J$25:J$111)-MIN(ROW(J$25:J$111)),,1)),ISNUMBER(SEARCH($G20,J$25:J$111))+0)</f>
        <v>22</v>
      </c>
      <c r="K20" s="10" cm="1">
        <f t="array" aca="1" ref="K20" ca="1">SUMPRODUCT(SUBTOTAL(3,OFFSET(K$25:K$111,ROW(K$25:K$111)-MIN(ROW(K$25:K$111)),,1)),ISNUMBER(SEARCH($G20,K$25:K$111))+0)</f>
        <v>14</v>
      </c>
      <c r="L20" s="4" cm="1">
        <f t="array" aca="1" ref="L20" ca="1">SUMPRODUCT(SUBTOTAL(3,OFFSET(L$25:L$111,ROW(L$25:L$111)-MIN(ROW(L$25:L$111)),,1)),ISNUMBER(SEARCH($G20,L$25:L$111))+0)</f>
        <v>38</v>
      </c>
      <c r="M20" s="4" cm="1">
        <f t="array" aca="1" ref="M20" ca="1">SUMPRODUCT(SUBTOTAL(3,OFFSET(M$25:M$111,ROW(M$25:M$111)-MIN(ROW(M$25:M$111)),,1)),ISNUMBER(SEARCH($G20,M$25:M$111))+0)</f>
        <v>35</v>
      </c>
      <c r="N20" s="4" cm="1">
        <f t="array" aca="1" ref="N20" ca="1">SUMPRODUCT(SUBTOTAL(3,OFFSET(N$25:N$111,ROW(N$25:N$111)-MIN(ROW(N$25:N$111)),,1)),ISNUMBER(SEARCH($G20,N$25:N$111))+0)</f>
        <v>38</v>
      </c>
      <c r="O20" s="4" cm="1">
        <f t="array" aca="1" ref="O20" ca="1">SUMPRODUCT(SUBTOTAL(3,OFFSET(O$25:O$111,ROW(O$25:O$111)-MIN(ROW(O$25:O$111)),,1)),ISNUMBER(SEARCH($G20,O$25:O$111))+0)</f>
        <v>43</v>
      </c>
      <c r="P20" s="4" cm="1">
        <f t="array" aca="1" ref="P20" ca="1">SUMPRODUCT(SUBTOTAL(3,OFFSET(P$25:P$111,ROW(P$25:P$111)-MIN(ROW(P$25:P$111)),,1)),ISNUMBER(SEARCH($G20,P$25:P$111))+0)</f>
        <v>47</v>
      </c>
      <c r="Q20" s="4" cm="1">
        <f t="array" aca="1" ref="Q20" ca="1">SUMPRODUCT(SUBTOTAL(3,OFFSET(Q$25:Q$111,ROW(Q$25:Q$111)-MIN(ROW(Q$25:Q$111)),,1)),ISNUMBER(SEARCH($G20,Q$25:Q$111))+0)</f>
        <v>41</v>
      </c>
      <c r="R20" s="4" cm="1">
        <f t="array" aca="1" ref="R20" ca="1">SUMPRODUCT(SUBTOTAL(3,OFFSET(R$25:R$111,ROW(R$25:R$111)-MIN(ROW(R$25:R$111)),,1)),ISNUMBER(SEARCH($G20,R$25:R$111))+0)</f>
        <v>30</v>
      </c>
      <c r="S20" s="4" cm="1">
        <f t="array" aca="1" ref="S20" ca="1">SUMPRODUCT(SUBTOTAL(3,OFFSET(S$25:S$111,ROW(S$25:S$111)-MIN(ROW(S$25:S$111)),,1)),ISNUMBER(SEARCH($G20,S$25:S$111))+0)</f>
        <v>38</v>
      </c>
      <c r="T20" s="4" cm="1">
        <f t="array" aca="1" ref="T20" ca="1">SUMPRODUCT(SUBTOTAL(3,OFFSET(T$25:T$111,ROW(T$25:T$111)-MIN(ROW(T$25:T$111)),,1)),ISNUMBER(SEARCH($G20,T$25:T$111))+0)</f>
        <v>34</v>
      </c>
      <c r="U20" s="4" cm="1">
        <f t="array" aca="1" ref="U20" ca="1">SUMPRODUCT(SUBTOTAL(3,OFFSET(U$25:U$111,ROW(U$25:U$111)-MIN(ROW(U$25:U$111)),,1)),ISNUMBER(SEARCH($G20,U$25:U$111))+0)</f>
        <v>48</v>
      </c>
      <c r="V20" s="4" cm="1">
        <f t="array" aca="1" ref="V20" ca="1">SUMPRODUCT(SUBTOTAL(3,OFFSET(V$25:V$111,ROW(V$25:V$111)-MIN(ROW(V$25:V$111)),,1)),ISNUMBER(SEARCH($G20,V$25:V$111))+0)</f>
        <v>12</v>
      </c>
      <c r="W20" s="4" cm="1">
        <f t="array" aca="1" ref="W20" ca="1">SUMPRODUCT(SUBTOTAL(3,OFFSET(W$25:W$111,ROW(W$25:W$111)-MIN(ROW(W$25:W$111)),,1)),ISNUMBER(SEARCH($G20,W$25:W$111))+0)</f>
        <v>42</v>
      </c>
      <c r="X20" s="4" cm="1">
        <f t="array" aca="1" ref="X20" ca="1">SUMPRODUCT(SUBTOTAL(3,OFFSET(X$25:X$111,ROW(X$25:X$111)-MIN(ROW(X$25:X$111)),,1)),ISNUMBER(SEARCH($G20,X$25:X$111))+0)</f>
        <v>41</v>
      </c>
      <c r="Y20" s="4" cm="1">
        <f t="array" aca="1" ref="Y20" ca="1">SUMPRODUCT(SUBTOTAL(3,OFFSET(Y$25:Y$111,ROW(Y$25:Y$111)-MIN(ROW(Y$25:Y$111)),,1)),ISNUMBER(SEARCH($G20,Y$25:Y$111))+0)</f>
        <v>22</v>
      </c>
      <c r="Z20" s="4" cm="1">
        <f t="array" aca="1" ref="Z20" ca="1">SUMPRODUCT(SUBTOTAL(3,OFFSET(Z$25:Z$111,ROW(Z$25:Z$111)-MIN(ROW(Z$25:Z$111)),,1)),ISNUMBER(SEARCH($G20,Z$25:Z$111))+0)</f>
        <v>21</v>
      </c>
      <c r="AA20" s="4" cm="1">
        <f t="array" aca="1" ref="AA20" ca="1">SUMPRODUCT(SUBTOTAL(3,OFFSET(AA$25:AA$111,ROW(AA$25:AA$111)-MIN(ROW(AA$25:AA$111)),,1)),ISNUMBER(SEARCH($G20,AA$25:AA$111))+0)</f>
        <v>11</v>
      </c>
      <c r="AB20" s="4" cm="1">
        <f t="array" aca="1" ref="AB20" ca="1">SUMPRODUCT(SUBTOTAL(3,OFFSET(AB$25:AB$111,ROW(AB$25:AB$111)-MIN(ROW(AB$25:AB$111)),,1)),ISNUMBER(SEARCH($G20,AB$25:AB$111))+0)</f>
        <v>27</v>
      </c>
      <c r="AC20" s="4" cm="1">
        <f t="array" aca="1" ref="AC20" ca="1">SUMPRODUCT(SUBTOTAL(3,OFFSET(AC$25:AC$111,ROW(AC$25:AC$111)-MIN(ROW(AC$25:AC$111)),,1)),ISNUMBER(SEARCH($G20,AC$25:AC$111))+0)</f>
        <v>24</v>
      </c>
      <c r="AD20" s="4" cm="1">
        <f t="array" aca="1" ref="AD20" ca="1">SUMPRODUCT(SUBTOTAL(3,OFFSET(AD$25:AD$111,ROW(AD$25:AD$111)-MIN(ROW(AD$25:AD$111)),,1)),ISNUMBER(SEARCH($G20,AD$25:AD$111))+0)</f>
        <v>18</v>
      </c>
      <c r="AE20" s="4" cm="1">
        <f t="array" aca="1" ref="AE20" ca="1">SUMPRODUCT(SUBTOTAL(3,OFFSET(AE$25:AE$111,ROW(AE$25:AE$111)-MIN(ROW(AE$25:AE$111)),,1)),ISNUMBER(SEARCH($G20,AE$25:AE$111))+0)</f>
        <v>29</v>
      </c>
      <c r="AF20" s="4" cm="1">
        <f t="array" aca="1" ref="AF20" ca="1">SUMPRODUCT(SUBTOTAL(3,OFFSET(AF$25:AF$111,ROW(AF$25:AF$111)-MIN(ROW(AF$25:AF$111)),,1)),ISNUMBER(SEARCH($G20,AF$25:AF$111))+0)</f>
        <v>21</v>
      </c>
      <c r="AG20" s="4" cm="1">
        <f t="array" aca="1" ref="AG20" ca="1">SUMPRODUCT(SUBTOTAL(3,OFFSET(AG$25:AG$111,ROW(AG$25:AG$111)-MIN(ROW(AG$25:AG$111)),,1)),ISNUMBER(SEARCH($G20,AG$25:AG$111))+0)</f>
        <v>22</v>
      </c>
      <c r="AH20" s="4" cm="1">
        <f t="array" aca="1" ref="AH20" ca="1">SUMPRODUCT(SUBTOTAL(3,OFFSET(AH$25:AH$111,ROW(AH$25:AH$111)-MIN(ROW(AH$25:AH$111)),,1)),ISNUMBER(SEARCH($G20,AH$25:AH$111))+0)</f>
        <v>12</v>
      </c>
      <c r="AI20" s="4" cm="1">
        <f t="array" aca="1" ref="AI20" ca="1">SUMPRODUCT(SUBTOTAL(3,OFFSET(AI$25:AI$111,ROW(AI$25:AI$111)-MIN(ROW(AI$25:AI$111)),,1)),ISNUMBER(SEARCH($G20,AI$25:AI$111))+0)</f>
        <v>13</v>
      </c>
      <c r="AJ20" s="4" cm="1">
        <f t="array" aca="1" ref="AJ20" ca="1">SUMPRODUCT(SUBTOTAL(3,OFFSET(AJ$25:AJ$111,ROW(AJ$25:AJ$111)-MIN(ROW(AJ$25:AJ$111)),,1)),ISNUMBER(SEARCH($G20,AJ$25:AJ$111))+0)</f>
        <v>8</v>
      </c>
      <c r="AK20" s="4" cm="1">
        <f t="array" aca="1" ref="AK20" ca="1">SUMPRODUCT(SUBTOTAL(3,OFFSET(AK$25:AK$111,ROW(AK$25:AK$111)-MIN(ROW(AK$25:AK$111)),,1)),ISNUMBER(SEARCH($G20,AK$25:AK$111))+0)</f>
        <v>14</v>
      </c>
      <c r="AL20" s="4" cm="1">
        <f t="array" aca="1" ref="AL20" ca="1">SUMPRODUCT(SUBTOTAL(3,OFFSET(AL$25:AL$111,ROW(AL$25:AL$111)-MIN(ROW(AL$25:AL$111)),,1)),ISNUMBER(SEARCH($G20,AL$25:AL$111))+0)</f>
        <v>13</v>
      </c>
      <c r="AM20" s="4" cm="1">
        <f t="array" aca="1" ref="AM20" ca="1">SUMPRODUCT(SUBTOTAL(3,OFFSET(AM$25:AM$111,ROW(AM$25:AM$111)-MIN(ROW(AM$25:AM$111)),,1)),ISNUMBER(SEARCH($G20,AM$25:AM$111))+0)</f>
        <v>2</v>
      </c>
      <c r="AN20" s="4" cm="1">
        <f t="array" aca="1" ref="AN20" ca="1">SUMPRODUCT(SUBTOTAL(3,OFFSET(AN$25:AN$111,ROW(AN$25:AN$111)-MIN(ROW(AN$25:AN$111)),,1)),ISNUMBER(SEARCH($G20,AN$25:AN$111))+0)</f>
        <v>12</v>
      </c>
      <c r="AO20" s="4" cm="1">
        <f t="array" aca="1" ref="AO20" ca="1">SUMPRODUCT(SUBTOTAL(3,OFFSET(AO$25:AO$111,ROW(AO$25:AO$111)-MIN(ROW(AO$25:AO$111)),,1)),ISNUMBER(SEARCH($G20,AO$25:AO$111))+0)</f>
        <v>12</v>
      </c>
      <c r="AP20" s="4" cm="1">
        <f t="array" aca="1" ref="AP20" ca="1">SUMPRODUCT(SUBTOTAL(3,OFFSET(AP$25:AP$111,ROW(AP$25:AP$111)-MIN(ROW(AP$25:AP$111)),,1)),ISNUMBER(SEARCH($G20,AP$25:AP$111))+0)</f>
        <v>25</v>
      </c>
      <c r="AQ20" s="4" cm="1">
        <f t="array" aca="1" ref="AQ20" ca="1">SUMPRODUCT(SUBTOTAL(3,OFFSET(AQ$25:AQ$111,ROW(AQ$25:AQ$111)-MIN(ROW(AQ$25:AQ$111)),,1)),ISNUMBER(SEARCH($G20,AQ$25:AQ$111))+0)</f>
        <v>20</v>
      </c>
      <c r="AR20" s="4" cm="1">
        <f t="array" aca="1" ref="AR20" ca="1">SUMPRODUCT(SUBTOTAL(3,OFFSET(AR$25:AR$111,ROW(AR$25:AR$111)-MIN(ROW(AR$25:AR$111)),,1)),ISNUMBER(SEARCH($G20,AR$25:AR$111))+0)</f>
        <v>14</v>
      </c>
      <c r="AS20" s="4" cm="1">
        <f t="array" aca="1" ref="AS20" ca="1">SUMPRODUCT(SUBTOTAL(3,OFFSET(AS$25:AS$111,ROW(AS$25:AS$111)-MIN(ROW(AS$25:AS$111)),,1)),ISNUMBER(SEARCH($G20,AS$25:AS$111))+0)</f>
        <v>26</v>
      </c>
      <c r="AT20" s="4" cm="1">
        <f t="array" aca="1" ref="AT20" ca="1">SUMPRODUCT(SUBTOTAL(3,OFFSET(AT$25:AT$111,ROW(AT$25:AT$111)-MIN(ROW(AT$25:AT$111)),,1)),ISNUMBER(SEARCH($G20,AT$25:AT$111))+0)</f>
        <v>25</v>
      </c>
      <c r="AU20" s="4" cm="1">
        <f t="array" aca="1" ref="AU20" ca="1">SUMPRODUCT(SUBTOTAL(3,OFFSET(AU$25:AU$111,ROW(AU$25:AU$111)-MIN(ROW(AU$25:AU$111)),,1)),ISNUMBER(SEARCH($G20,AU$25:AU$111))+0)</f>
        <v>24</v>
      </c>
      <c r="AV20" s="4" cm="1">
        <f t="array" aca="1" ref="AV20" ca="1">SUMPRODUCT(SUBTOTAL(3,OFFSET(AV$25:AV$111,ROW(AV$25:AV$111)-MIN(ROW(AV$25:AV$111)),,1)),ISNUMBER(SEARCH($G20,AV$25:AV$111))+0)</f>
        <v>15</v>
      </c>
      <c r="AW20" s="4" cm="1">
        <f t="array" aca="1" ref="AW20" ca="1">SUMPRODUCT(SUBTOTAL(3,OFFSET(AW$25:AW$111,ROW(AW$25:AW$111)-MIN(ROW(AW$25:AW$111)),,1)),ISNUMBER(SEARCH($G20,AW$25:AW$111))+0)</f>
        <v>10</v>
      </c>
      <c r="AX20" s="4" cm="1">
        <f t="array" aca="1" ref="AX20" ca="1">SUMPRODUCT(SUBTOTAL(3,OFFSET(AX$25:AX$111,ROW(AX$25:AX$111)-MIN(ROW(AX$25:AX$111)),,1)),ISNUMBER(SEARCH($G20,AX$25:AX$111))+0)</f>
        <v>10</v>
      </c>
      <c r="AY20" s="4" cm="1">
        <f t="array" aca="1" ref="AY20" ca="1">SUMPRODUCT(SUBTOTAL(3,OFFSET(AY$25:AY$111,ROW(AY$25:AY$111)-MIN(ROW(AY$25:AY$111)),,1)),ISNUMBER(SEARCH($G20,AY$25:AY$111))+0)</f>
        <v>15</v>
      </c>
      <c r="AZ20" s="4" cm="1">
        <f t="array" aca="1" ref="AZ20" ca="1">SUMPRODUCT(SUBTOTAL(3,OFFSET(AZ$25:AZ$111,ROW(AZ$25:AZ$111)-MIN(ROW(AZ$25:AZ$111)),,1)),ISNUMBER(SEARCH($G20,AZ$25:AZ$111))+0)</f>
        <v>36</v>
      </c>
      <c r="BA20" s="4" cm="1">
        <f t="array" aca="1" ref="BA20" ca="1">SUMPRODUCT(SUBTOTAL(3,OFFSET(BA$25:BA$111,ROW(BA$25:BA$111)-MIN(ROW(BA$25:BA$111)),,1)),ISNUMBER(SEARCH($G20,BA$25:BA$111))+0)</f>
        <v>14</v>
      </c>
      <c r="BB20" s="4" cm="1">
        <f t="array" aca="1" ref="BB20" ca="1">SUMPRODUCT(SUBTOTAL(3,OFFSET(BB$25:BB$111,ROW(BB$25:BB$111)-MIN(ROW(BB$25:BB$111)),,1)),ISNUMBER(SEARCH($G20,BB$25:BB$111))+0)</f>
        <v>13</v>
      </c>
      <c r="BC20" s="4" cm="1">
        <f t="array" aca="1" ref="BC20" ca="1">SUMPRODUCT(SUBTOTAL(3,OFFSET(BC$25:BC$111,ROW(BC$25:BC$111)-MIN(ROW(BC$25:BC$111)),,1)),ISNUMBER(SEARCH($G20,BC$25:BC$111))+0)</f>
        <v>8</v>
      </c>
      <c r="BD20" s="4" cm="1">
        <f t="array" aca="1" ref="BD20" ca="1">SUMPRODUCT(SUBTOTAL(3,OFFSET(BD$25:BD$111,ROW(BD$25:BD$111)-MIN(ROW(BD$25:BD$111)),,1)),ISNUMBER(SEARCH($G20,BD$25:BD$111))+0)</f>
        <v>13</v>
      </c>
      <c r="BY20" s="4" cm="1">
        <f t="array" aca="1" ref="BY20" ca="1">SUMPRODUCT(SUBTOTAL(3,OFFSET(BY$25:BY$111,ROW(BY$25:BY$111)-MIN(ROW(BY$25:BY$111)),,1)),ISNUMBER(SEARCH($G20,BY$25:BY$111))+0)</f>
        <v>5</v>
      </c>
      <c r="DT20" s="2" t="s">
        <v>26</v>
      </c>
      <c r="DU20" s="2" t="s">
        <v>26</v>
      </c>
      <c r="DV20" s="2" t="s">
        <v>26</v>
      </c>
      <c r="DW20" s="2" t="s">
        <v>26</v>
      </c>
      <c r="DX20" s="2" t="s">
        <v>26</v>
      </c>
      <c r="DY20" s="2" t="s">
        <v>26</v>
      </c>
      <c r="DZ20" s="2" t="s">
        <v>26</v>
      </c>
      <c r="EA20" s="2" t="s">
        <v>26</v>
      </c>
      <c r="EB20" s="11" t="s">
        <v>100</v>
      </c>
      <c r="EC20" s="2" t="s">
        <v>26</v>
      </c>
      <c r="ED20" s="2" t="s">
        <v>26</v>
      </c>
    </row>
    <row r="21" spans="1:143" s="2" customFormat="1" ht="14" x14ac:dyDescent="0.15">
      <c r="F21" s="2" t="s">
        <v>101</v>
      </c>
      <c r="G21" s="4">
        <v>5</v>
      </c>
      <c r="L21" s="4" cm="1">
        <f t="array" aca="1" ref="L21" ca="1">SUMPRODUCT(SUBTOTAL(3,OFFSET(L$25:L$111,ROW(L$25:L$111)-MIN(ROW(L$25:L$111)),,1)),ISNUMBER(SEARCH($G21,L$25:L$111))+0)</f>
        <v>27</v>
      </c>
      <c r="M21" s="4" cm="1">
        <f t="array" aca="1" ref="M21" ca="1">SUMPRODUCT(SUBTOTAL(3,OFFSET(M$25:M$111,ROW(M$25:M$111)-MIN(ROW(M$25:M$111)),,1)),ISNUMBER(SEARCH($G21,M$25:M$111))+0)</f>
        <v>40</v>
      </c>
      <c r="N21" s="4" cm="1">
        <f t="array" aca="1" ref="N21" ca="1">SUMPRODUCT(SUBTOTAL(3,OFFSET(N$25:N$111,ROW(N$25:N$111)-MIN(ROW(N$25:N$111)),,1)),ISNUMBER(SEARCH($G21,N$25:N$111))+0)</f>
        <v>41</v>
      </c>
      <c r="O21" s="4" cm="1">
        <f t="array" aca="1" ref="O21" ca="1">SUMPRODUCT(SUBTOTAL(3,OFFSET(O$25:O$111,ROW(O$25:O$111)-MIN(ROW(O$25:O$111)),,1)),ISNUMBER(SEARCH($G21,O$25:O$111))+0)</f>
        <v>30</v>
      </c>
      <c r="P21" s="4" cm="1">
        <f t="array" aca="1" ref="P21" ca="1">SUMPRODUCT(SUBTOTAL(3,OFFSET(P$25:P$111,ROW(P$25:P$111)-MIN(ROW(P$25:P$111)),,1)),ISNUMBER(SEARCH($G21,P$25:P$111))+0)</f>
        <v>19</v>
      </c>
      <c r="Q21" s="4" cm="1">
        <f t="array" aca="1" ref="Q21" ca="1">SUMPRODUCT(SUBTOTAL(3,OFFSET(Q$25:Q$111,ROW(Q$25:Q$111)-MIN(ROW(Q$25:Q$111)),,1)),ISNUMBER(SEARCH($G21,Q$25:Q$111))+0)</f>
        <v>26</v>
      </c>
      <c r="R21" s="4" cm="1">
        <f t="array" aca="1" ref="R21" ca="1">SUMPRODUCT(SUBTOTAL(3,OFFSET(R$25:R$111,ROW(R$25:R$111)-MIN(ROW(R$25:R$111)),,1)),ISNUMBER(SEARCH($G21,R$25:R$111))+0)</f>
        <v>7</v>
      </c>
      <c r="S21" s="4" cm="1">
        <f t="array" aca="1" ref="S21" ca="1">SUMPRODUCT(SUBTOTAL(3,OFFSET(S$25:S$111,ROW(S$25:S$111)-MIN(ROW(S$25:S$111)),,1)),ISNUMBER(SEARCH($G21,S$25:S$111))+0)</f>
        <v>24</v>
      </c>
      <c r="T21" s="4" cm="1">
        <f t="array" aca="1" ref="T21" ca="1">SUMPRODUCT(SUBTOTAL(3,OFFSET(T$25:T$111,ROW(T$25:T$111)-MIN(ROW(T$25:T$111)),,1)),ISNUMBER(SEARCH($G21,T$25:T$111))+0)</f>
        <v>9</v>
      </c>
      <c r="U21" s="4" cm="1">
        <f t="array" aca="1" ref="U21" ca="1">SUMPRODUCT(SUBTOTAL(3,OFFSET(U$25:U$111,ROW(U$25:U$111)-MIN(ROW(U$25:U$111)),,1)),ISNUMBER(SEARCH($G21,U$25:U$111))+0)</f>
        <v>29</v>
      </c>
      <c r="V21" s="4" cm="1">
        <f t="array" aca="1" ref="V21" ca="1">SUMPRODUCT(SUBTOTAL(3,OFFSET(V$25:V$111,ROW(V$25:V$111)-MIN(ROW(V$25:V$111)),,1)),ISNUMBER(SEARCH($G21,V$25:V$111))+0)</f>
        <v>12</v>
      </c>
      <c r="W21" s="4" cm="1">
        <f t="array" aca="1" ref="W21" ca="1">SUMPRODUCT(SUBTOTAL(3,OFFSET(W$25:W$111,ROW(W$25:W$111)-MIN(ROW(W$25:W$111)),,1)),ISNUMBER(SEARCH($G21,W$25:W$111))+0)</f>
        <v>12</v>
      </c>
      <c r="X21" s="4" cm="1">
        <f t="array" aca="1" ref="X21" ca="1">SUMPRODUCT(SUBTOTAL(3,OFFSET(X$25:X$111,ROW(X$25:X$111)-MIN(ROW(X$25:X$111)),,1)),ISNUMBER(SEARCH($G21,X$25:X$111))+0)</f>
        <v>35</v>
      </c>
      <c r="Y21" s="4" cm="1">
        <f t="array" aca="1" ref="Y21" ca="1">SUMPRODUCT(SUBTOTAL(3,OFFSET(Y$25:Y$111,ROW(Y$25:Y$111)-MIN(ROW(Y$25:Y$111)),,1)),ISNUMBER(SEARCH($G21,Y$25:Y$111))+0)</f>
        <v>9</v>
      </c>
      <c r="Z21" s="4" cm="1">
        <f t="array" aca="1" ref="Z21" ca="1">SUMPRODUCT(SUBTOTAL(3,OFFSET(Z$25:Z$111,ROW(Z$25:Z$111)-MIN(ROW(Z$25:Z$111)),,1)),ISNUMBER(SEARCH($G21,Z$25:Z$111))+0)</f>
        <v>6</v>
      </c>
      <c r="AA21" s="4" cm="1">
        <f t="array" aca="1" ref="AA21" ca="1">SUMPRODUCT(SUBTOTAL(3,OFFSET(AA$25:AA$111,ROW(AA$25:AA$111)-MIN(ROW(AA$25:AA$111)),,1)),ISNUMBER(SEARCH($G21,AA$25:AA$111))+0)</f>
        <v>3</v>
      </c>
      <c r="AB21" s="4" cm="1">
        <f t="array" aca="1" ref="AB21" ca="1">SUMPRODUCT(SUBTOTAL(3,OFFSET(AB$25:AB$111,ROW(AB$25:AB$111)-MIN(ROW(AB$25:AB$111)),,1)),ISNUMBER(SEARCH($G21,AB$25:AB$111))+0)</f>
        <v>13</v>
      </c>
      <c r="AC21" s="4" cm="1">
        <f t="array" aca="1" ref="AC21" ca="1">SUMPRODUCT(SUBTOTAL(3,OFFSET(AC$25:AC$111,ROW(AC$25:AC$111)-MIN(ROW(AC$25:AC$111)),,1)),ISNUMBER(SEARCH($G21,AC$25:AC$111))+0)</f>
        <v>10</v>
      </c>
      <c r="AD21" s="4" cm="1">
        <f t="array" aca="1" ref="AD21" ca="1">SUMPRODUCT(SUBTOTAL(3,OFFSET(AD$25:AD$111,ROW(AD$25:AD$111)-MIN(ROW(AD$25:AD$111)),,1)),ISNUMBER(SEARCH($G21,AD$25:AD$111))+0)</f>
        <v>9</v>
      </c>
      <c r="AE21" s="4" cm="1">
        <f t="array" aca="1" ref="AE21" ca="1">SUMPRODUCT(SUBTOTAL(3,OFFSET(AE$25:AE$111,ROW(AE$25:AE$111)-MIN(ROW(AE$25:AE$111)),,1)),ISNUMBER(SEARCH($G21,AE$25:AE$111))+0)</f>
        <v>9</v>
      </c>
      <c r="AF21" s="4" cm="1">
        <f t="array" aca="1" ref="AF21" ca="1">SUMPRODUCT(SUBTOTAL(3,OFFSET(AF$25:AF$111,ROW(AF$25:AF$111)-MIN(ROW(AF$25:AF$111)),,1)),ISNUMBER(SEARCH($G21,AF$25:AF$111))+0)</f>
        <v>4</v>
      </c>
      <c r="AG21" s="4" cm="1">
        <f t="array" aca="1" ref="AG21" ca="1">SUMPRODUCT(SUBTOTAL(3,OFFSET(AG$25:AG$111,ROW(AG$25:AG$111)-MIN(ROW(AG$25:AG$111)),,1)),ISNUMBER(SEARCH($G21,AG$25:AG$111))+0)</f>
        <v>4</v>
      </c>
      <c r="AH21" s="4" cm="1">
        <f t="array" aca="1" ref="AH21" ca="1">SUMPRODUCT(SUBTOTAL(3,OFFSET(AH$25:AH$111,ROW(AH$25:AH$111)-MIN(ROW(AH$25:AH$111)),,1)),ISNUMBER(SEARCH($G21,AH$25:AH$111))+0)</f>
        <v>0</v>
      </c>
      <c r="AI21" s="4" cm="1">
        <f t="array" aca="1" ref="AI21" ca="1">SUMPRODUCT(SUBTOTAL(3,OFFSET(AI$25:AI$111,ROW(AI$25:AI$111)-MIN(ROW(AI$25:AI$111)),,1)),ISNUMBER(SEARCH($G21,AI$25:AI$111))+0)</f>
        <v>5</v>
      </c>
      <c r="AJ21" s="4" cm="1">
        <f t="array" aca="1" ref="AJ21" ca="1">SUMPRODUCT(SUBTOTAL(3,OFFSET(AJ$25:AJ$111,ROW(AJ$25:AJ$111)-MIN(ROW(AJ$25:AJ$111)),,1)),ISNUMBER(SEARCH($G21,AJ$25:AJ$111))+0)</f>
        <v>2</v>
      </c>
      <c r="AK21" s="4" cm="1">
        <f t="array" aca="1" ref="AK21" ca="1">SUMPRODUCT(SUBTOTAL(3,OFFSET(AK$25:AK$111,ROW(AK$25:AK$111)-MIN(ROW(AK$25:AK$111)),,1)),ISNUMBER(SEARCH($G21,AK$25:AK$111))+0)</f>
        <v>2</v>
      </c>
      <c r="AL21" s="4" cm="1">
        <f t="array" aca="1" ref="AL21" ca="1">SUMPRODUCT(SUBTOTAL(3,OFFSET(AL$25:AL$111,ROW(AL$25:AL$111)-MIN(ROW(AL$25:AL$111)),,1)),ISNUMBER(SEARCH($G21,AL$25:AL$111))+0)</f>
        <v>8</v>
      </c>
      <c r="AM21" s="4" cm="1">
        <f t="array" aca="1" ref="AM21" ca="1">SUMPRODUCT(SUBTOTAL(3,OFFSET(AM$25:AM$111,ROW(AM$25:AM$111)-MIN(ROW(AM$25:AM$111)),,1)),ISNUMBER(SEARCH($G21,AM$25:AM$111))+0)</f>
        <v>0</v>
      </c>
      <c r="AN21" s="4" cm="1">
        <f t="array" aca="1" ref="AN21" ca="1">SUMPRODUCT(SUBTOTAL(3,OFFSET(AN$25:AN$111,ROW(AN$25:AN$111)-MIN(ROW(AN$25:AN$111)),,1)),ISNUMBER(SEARCH($G21,AN$25:AN$111))+0)</f>
        <v>2</v>
      </c>
      <c r="AO21" s="4" cm="1">
        <f t="array" aca="1" ref="AO21" ca="1">SUMPRODUCT(SUBTOTAL(3,OFFSET(AO$25:AO$111,ROW(AO$25:AO$111)-MIN(ROW(AO$25:AO$111)),,1)),ISNUMBER(SEARCH($G21,AO$25:AO$111))+0)</f>
        <v>3</v>
      </c>
      <c r="AP21" s="4" cm="1">
        <f t="array" aca="1" ref="AP21" ca="1">SUMPRODUCT(SUBTOTAL(3,OFFSET(AP$25:AP$111,ROW(AP$25:AP$111)-MIN(ROW(AP$25:AP$111)),,1)),ISNUMBER(SEARCH($G21,AP$25:AP$111))+0)</f>
        <v>9</v>
      </c>
      <c r="AQ21" s="4" cm="1">
        <f t="array" aca="1" ref="AQ21" ca="1">SUMPRODUCT(SUBTOTAL(3,OFFSET(AQ$25:AQ$111,ROW(AQ$25:AQ$111)-MIN(ROW(AQ$25:AQ$111)),,1)),ISNUMBER(SEARCH($G21,AQ$25:AQ$111))+0)</f>
        <v>4</v>
      </c>
      <c r="AR21" s="4" cm="1">
        <f t="array" aca="1" ref="AR21" ca="1">SUMPRODUCT(SUBTOTAL(3,OFFSET(AR$25:AR$111,ROW(AR$25:AR$111)-MIN(ROW(AR$25:AR$111)),,1)),ISNUMBER(SEARCH($G21,AR$25:AR$111))+0)</f>
        <v>4</v>
      </c>
      <c r="AS21" s="4" cm="1">
        <f t="array" aca="1" ref="AS21" ca="1">SUMPRODUCT(SUBTOTAL(3,OFFSET(AS$25:AS$111,ROW(AS$25:AS$111)-MIN(ROW(AS$25:AS$111)),,1)),ISNUMBER(SEARCH($G21,AS$25:AS$111))+0)</f>
        <v>12</v>
      </c>
      <c r="AT21" s="4" cm="1">
        <f t="array" aca="1" ref="AT21" ca="1">SUMPRODUCT(SUBTOTAL(3,OFFSET(AT$25:AT$111,ROW(AT$25:AT$111)-MIN(ROW(AT$25:AT$111)),,1)),ISNUMBER(SEARCH($G21,AT$25:AT$111))+0)</f>
        <v>11</v>
      </c>
      <c r="AU21" s="4" cm="1">
        <f t="array" aca="1" ref="AU21" ca="1">SUMPRODUCT(SUBTOTAL(3,OFFSET(AU$25:AU$111,ROW(AU$25:AU$111)-MIN(ROW(AU$25:AU$111)),,1)),ISNUMBER(SEARCH($G21,AU$25:AU$111))+0)</f>
        <v>18</v>
      </c>
      <c r="AV21" s="4" cm="1">
        <f t="array" aca="1" ref="AV21" ca="1">SUMPRODUCT(SUBTOTAL(3,OFFSET(AV$25:AV$111,ROW(AV$25:AV$111)-MIN(ROW(AV$25:AV$111)),,1)),ISNUMBER(SEARCH($G21,AV$25:AV$111))+0)</f>
        <v>3</v>
      </c>
      <c r="AW21" s="4" cm="1">
        <f t="array" aca="1" ref="AW21" ca="1">SUMPRODUCT(SUBTOTAL(3,OFFSET(AW$25:AW$111,ROW(AW$25:AW$111)-MIN(ROW(AW$25:AW$111)),,1)),ISNUMBER(SEARCH($G21,AW$25:AW$111))+0)</f>
        <v>3</v>
      </c>
      <c r="AX21" s="4" cm="1">
        <f t="array" aca="1" ref="AX21" ca="1">SUMPRODUCT(SUBTOTAL(3,OFFSET(AX$25:AX$111,ROW(AX$25:AX$111)-MIN(ROW(AX$25:AX$111)),,1)),ISNUMBER(SEARCH($G21,AX$25:AX$111))+0)</f>
        <v>3</v>
      </c>
      <c r="AY21" s="4" cm="1">
        <f t="array" aca="1" ref="AY21" ca="1">SUMPRODUCT(SUBTOTAL(3,OFFSET(AY$25:AY$111,ROW(AY$25:AY$111)-MIN(ROW(AY$25:AY$111)),,1)),ISNUMBER(SEARCH($G21,AY$25:AY$111))+0)</f>
        <v>2</v>
      </c>
      <c r="AZ21" s="4" cm="1">
        <f t="array" aca="1" ref="AZ21" ca="1">SUMPRODUCT(SUBTOTAL(3,OFFSET(AZ$25:AZ$111,ROW(AZ$25:AZ$111)-MIN(ROW(AZ$25:AZ$111)),,1)),ISNUMBER(SEARCH($G21,AZ$25:AZ$111))+0)</f>
        <v>15</v>
      </c>
      <c r="BA21" s="4" cm="1">
        <f t="array" aca="1" ref="BA21" ca="1">SUMPRODUCT(SUBTOTAL(3,OFFSET(BA$25:BA$111,ROW(BA$25:BA$111)-MIN(ROW(BA$25:BA$111)),,1)),ISNUMBER(SEARCH($G21,BA$25:BA$111))+0)</f>
        <v>3</v>
      </c>
      <c r="BB21" s="4" cm="1">
        <f t="array" aca="1" ref="BB21" ca="1">SUMPRODUCT(SUBTOTAL(3,OFFSET(BB$25:BB$111,ROW(BB$25:BB$111)-MIN(ROW(BB$25:BB$111)),,1)),ISNUMBER(SEARCH($G21,BB$25:BB$111))+0)</f>
        <v>2</v>
      </c>
      <c r="BC21" s="4" cm="1">
        <f t="array" aca="1" ref="BC21" ca="1">SUMPRODUCT(SUBTOTAL(3,OFFSET(BC$25:BC$111,ROW(BC$25:BC$111)-MIN(ROW(BC$25:BC$111)),,1)),ISNUMBER(SEARCH($G21,BC$25:BC$111))+0)</f>
        <v>4</v>
      </c>
      <c r="BD21" s="4" cm="1">
        <f t="array" aca="1" ref="BD21" ca="1">SUMPRODUCT(SUBTOTAL(3,OFFSET(BD$25:BD$111,ROW(BD$25:BD$111)-MIN(ROW(BD$25:BD$111)),,1)),ISNUMBER(SEARCH($G21,BD$25:BD$111))+0)</f>
        <v>1</v>
      </c>
      <c r="CA21" s="36" t="s">
        <v>102</v>
      </c>
      <c r="CB21" s="36"/>
      <c r="CC21" s="36"/>
      <c r="CD21" s="36"/>
      <c r="CE21" s="36"/>
      <c r="CF21" s="36"/>
      <c r="CG21" s="36"/>
      <c r="CH21" s="36"/>
      <c r="CI21" s="36"/>
      <c r="CJ21" s="36"/>
      <c r="CK21" s="36"/>
      <c r="CL21" s="36"/>
      <c r="CM21" s="36"/>
      <c r="CN21" s="36" t="s">
        <v>103</v>
      </c>
      <c r="CO21" s="36" t="s">
        <v>103</v>
      </c>
      <c r="CP21" s="8" t="s">
        <v>104</v>
      </c>
      <c r="CQ21" s="8"/>
      <c r="CR21" s="8"/>
      <c r="CS21" s="8"/>
      <c r="CT21" s="8"/>
      <c r="CU21" s="8"/>
      <c r="CV21" s="8"/>
      <c r="CW21" s="8"/>
      <c r="CX21" s="8"/>
      <c r="CY21" s="8"/>
      <c r="CZ21" s="8"/>
      <c r="DA21" s="8"/>
      <c r="DB21" s="8"/>
      <c r="DC21" s="8"/>
      <c r="DD21" s="8"/>
      <c r="DE21" s="8"/>
      <c r="DF21" s="8"/>
      <c r="DG21" s="8"/>
      <c r="DH21" s="8"/>
      <c r="DI21" s="8" t="s">
        <v>105</v>
      </c>
      <c r="DJ21" s="36" t="s">
        <v>106</v>
      </c>
      <c r="DK21" s="36"/>
      <c r="DL21" s="36"/>
      <c r="DM21" s="36"/>
      <c r="DN21" s="8" t="s">
        <v>107</v>
      </c>
      <c r="DO21" s="8"/>
      <c r="DP21" s="8"/>
      <c r="DQ21" s="8"/>
      <c r="DR21" s="8" t="s">
        <v>108</v>
      </c>
      <c r="DT21" s="36" t="s">
        <v>109</v>
      </c>
      <c r="DU21" s="36"/>
      <c r="DV21" s="36"/>
      <c r="DW21" s="36"/>
      <c r="DX21" s="36"/>
      <c r="DY21" s="36"/>
      <c r="DZ21" s="36"/>
      <c r="EA21" s="36"/>
      <c r="EB21" s="36"/>
      <c r="EC21" s="36"/>
      <c r="ED21" s="36"/>
    </row>
    <row r="22" spans="1:143" s="2" customFormat="1" ht="120" x14ac:dyDescent="0.15">
      <c r="G22" s="4"/>
      <c r="J22" s="35" t="s">
        <v>110</v>
      </c>
      <c r="K22" s="35" t="s">
        <v>111</v>
      </c>
      <c r="L22" s="35" t="s">
        <v>112</v>
      </c>
      <c r="M22" s="35" t="s">
        <v>113</v>
      </c>
      <c r="N22" s="35" t="s">
        <v>114</v>
      </c>
      <c r="O22" s="35" t="s">
        <v>115</v>
      </c>
      <c r="P22" s="35" t="s">
        <v>116</v>
      </c>
      <c r="Q22" s="35" t="s">
        <v>117</v>
      </c>
      <c r="R22" s="35" t="s">
        <v>118</v>
      </c>
      <c r="S22" s="35" t="s">
        <v>119</v>
      </c>
      <c r="T22" s="35" t="s">
        <v>120</v>
      </c>
      <c r="U22" s="35" t="s">
        <v>121</v>
      </c>
      <c r="V22" s="35" t="s">
        <v>122</v>
      </c>
      <c r="W22" s="35" t="s">
        <v>123</v>
      </c>
      <c r="X22" s="35" t="s">
        <v>124</v>
      </c>
      <c r="Y22" s="35" t="s">
        <v>125</v>
      </c>
      <c r="Z22" s="35" t="s">
        <v>126</v>
      </c>
      <c r="AA22" s="35" t="s">
        <v>127</v>
      </c>
      <c r="AB22" s="35" t="s">
        <v>128</v>
      </c>
      <c r="AC22" s="35" t="s">
        <v>129</v>
      </c>
      <c r="AD22" s="35" t="s">
        <v>130</v>
      </c>
      <c r="AE22" s="35" t="s">
        <v>131</v>
      </c>
      <c r="AF22" s="35" t="s">
        <v>132</v>
      </c>
      <c r="AG22" s="35" t="s">
        <v>133</v>
      </c>
      <c r="AH22" s="35" t="s">
        <v>134</v>
      </c>
      <c r="AI22" s="35" t="s">
        <v>135</v>
      </c>
      <c r="AJ22" s="35" t="s">
        <v>136</v>
      </c>
      <c r="AK22" s="35" t="s">
        <v>137</v>
      </c>
      <c r="AL22" s="35" t="s">
        <v>138</v>
      </c>
      <c r="AM22" s="35" t="s">
        <v>139</v>
      </c>
      <c r="AN22" s="35" t="s">
        <v>140</v>
      </c>
      <c r="AO22" s="35" t="s">
        <v>141</v>
      </c>
      <c r="AP22" s="35" t="s">
        <v>142</v>
      </c>
      <c r="AQ22" s="35" t="s">
        <v>143</v>
      </c>
      <c r="AR22" s="35" t="s">
        <v>144</v>
      </c>
      <c r="AS22" s="35" t="s">
        <v>145</v>
      </c>
      <c r="AT22" s="35" t="s">
        <v>146</v>
      </c>
      <c r="AU22" s="35" t="s">
        <v>147</v>
      </c>
      <c r="AV22" s="35" t="s">
        <v>148</v>
      </c>
      <c r="AW22" s="35" t="s">
        <v>149</v>
      </c>
      <c r="AX22" s="35" t="s">
        <v>150</v>
      </c>
      <c r="AY22" s="35" t="s">
        <v>151</v>
      </c>
      <c r="AZ22" s="35" t="s">
        <v>152</v>
      </c>
      <c r="BA22" s="35" t="s">
        <v>153</v>
      </c>
      <c r="BB22" s="35" t="s">
        <v>154</v>
      </c>
      <c r="BC22" s="35" t="s">
        <v>155</v>
      </c>
      <c r="BD22" s="35" t="s">
        <v>156</v>
      </c>
      <c r="BF22" s="2" t="s">
        <v>157</v>
      </c>
    </row>
    <row r="23" spans="1:143" s="2" customFormat="1" ht="15" customHeight="1" x14ac:dyDescent="0.2">
      <c r="H23" s="2" t="s">
        <v>158</v>
      </c>
      <c r="I23" s="2" t="s">
        <v>159</v>
      </c>
      <c r="J23" s="2" t="s">
        <v>158</v>
      </c>
      <c r="K23" s="2" t="s">
        <v>159</v>
      </c>
      <c r="L23" s="11" t="s">
        <v>160</v>
      </c>
      <c r="M23" s="11" t="s">
        <v>161</v>
      </c>
      <c r="N23" s="11" t="s">
        <v>162</v>
      </c>
      <c r="O23" s="11" t="s">
        <v>163</v>
      </c>
      <c r="P23" s="11" t="s">
        <v>164</v>
      </c>
      <c r="Q23" s="11" t="s">
        <v>165</v>
      </c>
      <c r="R23" s="11" t="s">
        <v>166</v>
      </c>
      <c r="S23" s="11" t="s">
        <v>167</v>
      </c>
      <c r="T23" s="11" t="s">
        <v>168</v>
      </c>
      <c r="U23" s="11" t="s">
        <v>169</v>
      </c>
      <c r="V23" s="11" t="s">
        <v>170</v>
      </c>
      <c r="W23" s="11" t="s">
        <v>171</v>
      </c>
      <c r="X23" s="11" t="s">
        <v>172</v>
      </c>
      <c r="Y23" s="13" t="s">
        <v>173</v>
      </c>
      <c r="Z23" s="13" t="s">
        <v>174</v>
      </c>
      <c r="AA23" s="13" t="s">
        <v>175</v>
      </c>
      <c r="AB23" s="13" t="s">
        <v>176</v>
      </c>
      <c r="AC23" s="13" t="s">
        <v>177</v>
      </c>
      <c r="AD23" s="13" t="s">
        <v>178</v>
      </c>
      <c r="AE23" s="13" t="s">
        <v>179</v>
      </c>
      <c r="AF23" s="13" t="s">
        <v>180</v>
      </c>
      <c r="AG23" s="13" t="s">
        <v>181</v>
      </c>
      <c r="AH23" s="13" t="s">
        <v>182</v>
      </c>
      <c r="AI23" s="13" t="s">
        <v>183</v>
      </c>
      <c r="AJ23" s="13" t="s">
        <v>184</v>
      </c>
      <c r="AK23" s="13" t="s">
        <v>185</v>
      </c>
      <c r="AL23" s="13" t="s">
        <v>186</v>
      </c>
      <c r="AM23" s="13" t="s">
        <v>187</v>
      </c>
      <c r="AN23" s="13" t="s">
        <v>188</v>
      </c>
      <c r="AO23" s="13" t="s">
        <v>189</v>
      </c>
      <c r="AP23" s="13" t="s">
        <v>190</v>
      </c>
      <c r="AQ23" s="13" t="s">
        <v>191</v>
      </c>
      <c r="AR23" s="13" t="s">
        <v>192</v>
      </c>
      <c r="AS23" s="13" t="s">
        <v>193</v>
      </c>
      <c r="AT23" s="13" t="s">
        <v>194</v>
      </c>
      <c r="AU23" s="13" t="s">
        <v>195</v>
      </c>
      <c r="AV23" s="13" t="s">
        <v>196</v>
      </c>
      <c r="AW23" s="13" t="s">
        <v>197</v>
      </c>
      <c r="AX23" s="13" t="s">
        <v>198</v>
      </c>
      <c r="AY23" s="13" t="s">
        <v>199</v>
      </c>
      <c r="AZ23" s="13" t="s">
        <v>200</v>
      </c>
      <c r="BA23" s="13" t="s">
        <v>201</v>
      </c>
      <c r="BB23" s="13" t="s">
        <v>202</v>
      </c>
      <c r="BC23" s="13" t="s">
        <v>203</v>
      </c>
      <c r="BD23" s="13" t="s">
        <v>204</v>
      </c>
      <c r="BF23" s="29" t="s">
        <v>205</v>
      </c>
      <c r="BG23" s="11" t="s">
        <v>206</v>
      </c>
      <c r="BH23" s="31" t="s">
        <v>207</v>
      </c>
      <c r="BI23" s="11" t="s">
        <v>206</v>
      </c>
      <c r="BJ23" s="31" t="s">
        <v>207</v>
      </c>
      <c r="BK23" s="31" t="s">
        <v>207</v>
      </c>
      <c r="BL23" s="30" t="s">
        <v>208</v>
      </c>
      <c r="BM23" s="31" t="s">
        <v>207</v>
      </c>
      <c r="BN23" s="31" t="s">
        <v>207</v>
      </c>
      <c r="BO23" s="31" t="s">
        <v>207</v>
      </c>
      <c r="BP23" s="11" t="s">
        <v>206</v>
      </c>
      <c r="BQ23" s="11" t="s">
        <v>206</v>
      </c>
      <c r="BR23" s="11" t="s">
        <v>206</v>
      </c>
      <c r="BS23" s="31" t="s">
        <v>207</v>
      </c>
      <c r="BT23" s="11" t="s">
        <v>206</v>
      </c>
      <c r="BU23" s="30" t="s">
        <v>208</v>
      </c>
      <c r="BV23" s="8" t="s">
        <v>209</v>
      </c>
      <c r="BX23" s="36" t="s">
        <v>209</v>
      </c>
      <c r="CA23" s="38"/>
      <c r="CB23" s="38"/>
      <c r="CC23" s="39"/>
      <c r="CD23" s="39"/>
      <c r="CE23" s="39"/>
      <c r="CF23" s="37"/>
      <c r="CG23" s="39"/>
      <c r="CH23" s="8"/>
      <c r="CI23" s="8"/>
      <c r="CJ23" s="37"/>
      <c r="CK23" s="8"/>
      <c r="CL23" s="37"/>
      <c r="CM23" s="37"/>
      <c r="CN23" s="39"/>
      <c r="CO23" s="2" t="s">
        <v>210</v>
      </c>
      <c r="CP23" s="31" t="s">
        <v>207</v>
      </c>
      <c r="CQ23" s="31" t="s">
        <v>207</v>
      </c>
      <c r="CR23" s="29" t="s">
        <v>205</v>
      </c>
      <c r="CS23" s="11" t="s">
        <v>206</v>
      </c>
      <c r="CT23" s="31" t="s">
        <v>207</v>
      </c>
      <c r="CU23" s="31" t="s">
        <v>207</v>
      </c>
      <c r="CV23" s="29" t="s">
        <v>205</v>
      </c>
      <c r="CW23" s="29" t="s">
        <v>205</v>
      </c>
      <c r="CX23" s="11" t="s">
        <v>206</v>
      </c>
      <c r="CY23" s="11" t="s">
        <v>206</v>
      </c>
      <c r="CZ23" s="29" t="s">
        <v>205</v>
      </c>
      <c r="DA23" s="29" t="s">
        <v>205</v>
      </c>
      <c r="DB23" s="11" t="s">
        <v>206</v>
      </c>
      <c r="DC23" s="11" t="s">
        <v>206</v>
      </c>
      <c r="DD23" s="11" t="s">
        <v>206</v>
      </c>
      <c r="DE23" s="11" t="s">
        <v>206</v>
      </c>
      <c r="DF23" s="29" t="s">
        <v>205</v>
      </c>
      <c r="DG23" s="31" t="s">
        <v>207</v>
      </c>
      <c r="DH23" s="29" t="s">
        <v>205</v>
      </c>
      <c r="DI23" s="31" t="s">
        <v>207</v>
      </c>
      <c r="DJ23" s="37" t="s">
        <v>211</v>
      </c>
      <c r="DK23" s="38" t="s">
        <v>212</v>
      </c>
      <c r="DL23" s="39" t="s">
        <v>213</v>
      </c>
      <c r="DM23" s="8" t="s">
        <v>214</v>
      </c>
      <c r="DN23" s="29" t="s">
        <v>205</v>
      </c>
      <c r="DO23" s="31" t="s">
        <v>207</v>
      </c>
      <c r="DP23" s="11" t="s">
        <v>206</v>
      </c>
      <c r="DQ23" s="30" t="s">
        <v>208</v>
      </c>
      <c r="DR23" s="40" t="s">
        <v>215</v>
      </c>
      <c r="DT23" s="2" t="s">
        <v>216</v>
      </c>
      <c r="DU23" s="2" t="s">
        <v>217</v>
      </c>
      <c r="DV23" s="2" t="s">
        <v>218</v>
      </c>
      <c r="DW23" s="2" t="s">
        <v>219</v>
      </c>
      <c r="DX23" s="2" t="s">
        <v>220</v>
      </c>
      <c r="DY23" s="2" t="s">
        <v>221</v>
      </c>
      <c r="DZ23" s="2" t="s">
        <v>222</v>
      </c>
      <c r="EA23" s="2" t="s">
        <v>223</v>
      </c>
      <c r="EB23" s="2" t="s">
        <v>224</v>
      </c>
      <c r="EC23" s="2" t="s">
        <v>225</v>
      </c>
      <c r="ED23" s="2" t="s">
        <v>226</v>
      </c>
      <c r="EI23" s="2" t="s">
        <v>227</v>
      </c>
      <c r="EJ23" t="s">
        <v>228</v>
      </c>
      <c r="EK23" t="s">
        <v>229</v>
      </c>
      <c r="EL23" t="s">
        <v>230</v>
      </c>
      <c r="EM23" t="s">
        <v>226</v>
      </c>
    </row>
    <row r="24" spans="1:143" s="2" customFormat="1" ht="14" x14ac:dyDescent="0.15">
      <c r="H24" s="2" t="s">
        <v>231</v>
      </c>
      <c r="I24" s="2" t="s">
        <v>232</v>
      </c>
      <c r="J24" s="2" t="s">
        <v>233</v>
      </c>
      <c r="K24" s="2" t="s">
        <v>233</v>
      </c>
      <c r="L24" s="2" t="s">
        <v>234</v>
      </c>
      <c r="M24" s="2" t="s">
        <v>235</v>
      </c>
      <c r="N24" s="2" t="s">
        <v>236</v>
      </c>
      <c r="O24" s="2" t="s">
        <v>237</v>
      </c>
      <c r="P24" s="2" t="s">
        <v>238</v>
      </c>
      <c r="Q24" s="2" t="s">
        <v>239</v>
      </c>
      <c r="R24" s="2" t="s">
        <v>240</v>
      </c>
      <c r="S24" s="2" t="s">
        <v>241</v>
      </c>
      <c r="T24" s="2" t="s">
        <v>242</v>
      </c>
      <c r="U24" s="2" t="s">
        <v>243</v>
      </c>
      <c r="V24" s="2" t="s">
        <v>244</v>
      </c>
      <c r="W24" s="2" t="s">
        <v>245</v>
      </c>
      <c r="X24" s="2" t="s">
        <v>246</v>
      </c>
      <c r="Y24" s="2" t="s">
        <v>247</v>
      </c>
      <c r="Z24" s="2" t="s">
        <v>248</v>
      </c>
      <c r="AA24" s="2" t="s">
        <v>249</v>
      </c>
      <c r="AB24" s="2" t="s">
        <v>250</v>
      </c>
      <c r="AC24" s="2" t="s">
        <v>251</v>
      </c>
      <c r="AD24" s="2" t="s">
        <v>252</v>
      </c>
      <c r="AE24" s="2" t="s">
        <v>253</v>
      </c>
      <c r="AF24" s="2" t="s">
        <v>254</v>
      </c>
      <c r="AG24" s="2" t="s">
        <v>255</v>
      </c>
      <c r="AH24" s="2" t="s">
        <v>256</v>
      </c>
      <c r="AI24" s="2" t="s">
        <v>257</v>
      </c>
      <c r="AJ24" s="2" t="s">
        <v>258</v>
      </c>
      <c r="AK24" s="2" t="s">
        <v>259</v>
      </c>
      <c r="AL24" s="2" t="s">
        <v>260</v>
      </c>
      <c r="AM24" s="2" t="s">
        <v>261</v>
      </c>
      <c r="AN24" s="2" t="s">
        <v>262</v>
      </c>
      <c r="AO24" s="2" t="s">
        <v>263</v>
      </c>
      <c r="AP24" s="2" t="s">
        <v>264</v>
      </c>
      <c r="AQ24" s="2" t="s">
        <v>265</v>
      </c>
      <c r="AR24" s="2" t="s">
        <v>266</v>
      </c>
      <c r="AS24" s="2" t="s">
        <v>267</v>
      </c>
      <c r="AT24" s="2" t="s">
        <v>268</v>
      </c>
      <c r="AU24" s="2" t="s">
        <v>269</v>
      </c>
      <c r="AV24" s="2" t="s">
        <v>270</v>
      </c>
      <c r="AW24" s="2" t="s">
        <v>271</v>
      </c>
      <c r="AX24" s="2" t="s">
        <v>272</v>
      </c>
      <c r="AY24" s="2" t="s">
        <v>273</v>
      </c>
      <c r="AZ24" s="2" t="s">
        <v>274</v>
      </c>
      <c r="BA24" s="2" t="s">
        <v>275</v>
      </c>
      <c r="BB24" s="2" t="s">
        <v>276</v>
      </c>
      <c r="BC24" s="2" t="s">
        <v>277</v>
      </c>
      <c r="BD24" s="2" t="s">
        <v>278</v>
      </c>
      <c r="BE24" s="2" t="s">
        <v>279</v>
      </c>
      <c r="BF24" s="2" t="s">
        <v>280</v>
      </c>
      <c r="BG24" s="2" t="s">
        <v>281</v>
      </c>
      <c r="BH24" s="2" t="s">
        <v>282</v>
      </c>
      <c r="BI24" s="2" t="s">
        <v>283</v>
      </c>
      <c r="BJ24" s="2" t="s">
        <v>284</v>
      </c>
      <c r="BK24" s="2" t="s">
        <v>285</v>
      </c>
      <c r="BL24" s="2" t="s">
        <v>286</v>
      </c>
      <c r="BM24" s="2" t="s">
        <v>287</v>
      </c>
      <c r="BN24" s="2" t="s">
        <v>288</v>
      </c>
      <c r="BO24" s="2" t="s">
        <v>289</v>
      </c>
      <c r="BP24" s="2" t="s">
        <v>290</v>
      </c>
      <c r="BQ24" s="2" t="s">
        <v>291</v>
      </c>
      <c r="BR24" s="2" t="s">
        <v>292</v>
      </c>
      <c r="BS24" s="2" t="s">
        <v>293</v>
      </c>
      <c r="BT24" s="2" t="s">
        <v>294</v>
      </c>
      <c r="BU24" s="2" t="s">
        <v>295</v>
      </c>
      <c r="BV24" s="2" t="s">
        <v>296</v>
      </c>
      <c r="BW24" s="2" t="s">
        <v>279</v>
      </c>
      <c r="BX24" s="2" t="s">
        <v>279</v>
      </c>
      <c r="BY24" s="2" t="s">
        <v>233</v>
      </c>
      <c r="BZ24" s="14" t="s">
        <v>297</v>
      </c>
      <c r="CA24" s="16" t="s">
        <v>298</v>
      </c>
      <c r="CB24" s="16" t="s">
        <v>299</v>
      </c>
      <c r="CC24" s="16" t="s">
        <v>300</v>
      </c>
      <c r="CD24" s="16" t="s">
        <v>219</v>
      </c>
      <c r="CE24" s="16" t="s">
        <v>301</v>
      </c>
      <c r="CF24" s="16" t="s">
        <v>220</v>
      </c>
      <c r="CG24" s="16" t="s">
        <v>302</v>
      </c>
      <c r="CH24" s="16" t="s">
        <v>303</v>
      </c>
      <c r="CI24" s="16" t="s">
        <v>304</v>
      </c>
      <c r="CJ24" s="16" t="s">
        <v>223</v>
      </c>
      <c r="CK24" s="16" t="s">
        <v>305</v>
      </c>
      <c r="CL24" s="16" t="s">
        <v>306</v>
      </c>
      <c r="CM24" s="16" t="s">
        <v>307</v>
      </c>
      <c r="CN24" s="16" t="s">
        <v>308</v>
      </c>
      <c r="CO24" s="2" t="s">
        <v>309</v>
      </c>
      <c r="CP24" s="14" t="s">
        <v>310</v>
      </c>
      <c r="CQ24" s="14" t="s">
        <v>311</v>
      </c>
      <c r="CR24" s="14" t="s">
        <v>312</v>
      </c>
      <c r="CS24" s="14" t="s">
        <v>313</v>
      </c>
      <c r="CT24" s="14" t="s">
        <v>314</v>
      </c>
      <c r="CU24" s="14" t="s">
        <v>315</v>
      </c>
      <c r="CV24" s="14" t="s">
        <v>316</v>
      </c>
      <c r="CW24" s="14" t="s">
        <v>317</v>
      </c>
      <c r="CX24" s="14" t="s">
        <v>318</v>
      </c>
      <c r="CY24" s="14" t="s">
        <v>319</v>
      </c>
      <c r="CZ24" s="14" t="s">
        <v>320</v>
      </c>
      <c r="DA24" s="14" t="s">
        <v>321</v>
      </c>
      <c r="DB24" s="14" t="s">
        <v>322</v>
      </c>
      <c r="DC24" s="14" t="s">
        <v>323</v>
      </c>
      <c r="DD24" s="14" t="s">
        <v>324</v>
      </c>
      <c r="DE24" s="14" t="s">
        <v>325</v>
      </c>
      <c r="DF24" s="14" t="s">
        <v>326</v>
      </c>
      <c r="DG24" s="14" t="s">
        <v>327</v>
      </c>
      <c r="DH24" s="14" t="s">
        <v>328</v>
      </c>
      <c r="DI24" s="14" t="s">
        <v>329</v>
      </c>
      <c r="DJ24" s="37" t="s">
        <v>211</v>
      </c>
      <c r="DK24" s="38" t="s">
        <v>212</v>
      </c>
      <c r="DL24" s="39" t="s">
        <v>213</v>
      </c>
      <c r="DM24" s="8" t="s">
        <v>214</v>
      </c>
      <c r="DN24" s="29" t="s">
        <v>205</v>
      </c>
      <c r="DO24" s="31" t="s">
        <v>207</v>
      </c>
      <c r="DP24" s="11" t="s">
        <v>206</v>
      </c>
      <c r="DQ24" s="30" t="s">
        <v>208</v>
      </c>
      <c r="DR24" s="40" t="s">
        <v>215</v>
      </c>
      <c r="DS24" s="2" t="s">
        <v>309</v>
      </c>
      <c r="EE24" s="2" t="s">
        <v>309</v>
      </c>
    </row>
    <row r="25" spans="1:143" s="3" customFormat="1" ht="14" x14ac:dyDescent="0.15">
      <c r="A25" s="3" t="s">
        <v>473</v>
      </c>
    </row>
    <row r="26" spans="1:143" ht="16" x14ac:dyDescent="0.2">
      <c r="A26" t="s">
        <v>473</v>
      </c>
      <c r="B26" t="s">
        <v>473</v>
      </c>
      <c r="C26" s="1" t="s">
        <v>473</v>
      </c>
      <c r="D26" s="1" t="s">
        <v>473</v>
      </c>
      <c r="E26" t="s">
        <v>473</v>
      </c>
      <c r="H26" t="s">
        <v>98</v>
      </c>
      <c r="I26" t="s">
        <v>90</v>
      </c>
      <c r="J26">
        <v>4</v>
      </c>
      <c r="K26">
        <v>2</v>
      </c>
      <c r="L26">
        <v>5</v>
      </c>
      <c r="M26">
        <v>5</v>
      </c>
      <c r="N26">
        <v>5</v>
      </c>
      <c r="O26">
        <v>2</v>
      </c>
      <c r="P26">
        <v>5</v>
      </c>
      <c r="Q26">
        <v>5</v>
      </c>
      <c r="R26">
        <v>4</v>
      </c>
      <c r="S26">
        <v>5</v>
      </c>
      <c r="T26">
        <v>2</v>
      </c>
      <c r="U26">
        <v>5</v>
      </c>
      <c r="V26">
        <v>3</v>
      </c>
      <c r="W26">
        <v>5</v>
      </c>
      <c r="X26">
        <v>5</v>
      </c>
      <c r="Y26">
        <v>5</v>
      </c>
      <c r="Z26">
        <v>4</v>
      </c>
      <c r="AA26">
        <v>3</v>
      </c>
      <c r="AB26">
        <v>4</v>
      </c>
      <c r="AC26">
        <v>5</v>
      </c>
      <c r="AD26">
        <v>3</v>
      </c>
      <c r="AE26">
        <v>2</v>
      </c>
      <c r="AF26">
        <v>4</v>
      </c>
      <c r="AG26">
        <v>3</v>
      </c>
      <c r="AH26">
        <v>1</v>
      </c>
      <c r="AI26">
        <v>1</v>
      </c>
      <c r="AJ26">
        <v>1</v>
      </c>
      <c r="AK26">
        <v>1</v>
      </c>
      <c r="AL26">
        <v>3</v>
      </c>
      <c r="AM26">
        <v>1</v>
      </c>
      <c r="AN26">
        <v>1</v>
      </c>
      <c r="AO26">
        <v>1</v>
      </c>
      <c r="AP26">
        <v>1</v>
      </c>
      <c r="AQ26">
        <v>1</v>
      </c>
      <c r="AR26">
        <v>1</v>
      </c>
      <c r="AS26">
        <v>4</v>
      </c>
      <c r="AT26">
        <v>3</v>
      </c>
      <c r="AU26">
        <v>5</v>
      </c>
      <c r="AV26">
        <v>2</v>
      </c>
      <c r="AW26">
        <v>1</v>
      </c>
      <c r="AX26">
        <v>1</v>
      </c>
      <c r="AY26">
        <v>1</v>
      </c>
      <c r="AZ26">
        <v>5</v>
      </c>
      <c r="BA26">
        <v>1</v>
      </c>
      <c r="BB26">
        <v>4</v>
      </c>
      <c r="BC26">
        <v>1</v>
      </c>
      <c r="BD26">
        <v>1</v>
      </c>
      <c r="BO26">
        <v>10</v>
      </c>
      <c r="BV26" t="s">
        <v>310</v>
      </c>
      <c r="BW26" t="s">
        <v>330</v>
      </c>
      <c r="BX26" s="33" t="s">
        <v>331</v>
      </c>
      <c r="BY26">
        <v>1</v>
      </c>
      <c r="BZ26" s="20" t="s">
        <v>330</v>
      </c>
      <c r="CB26" s="16" t="s">
        <v>299</v>
      </c>
      <c r="CP26" s="14" t="s">
        <v>310</v>
      </c>
      <c r="DJ26" t="str">
        <f t="shared" ref="DJ26:DJ90" si="40">IF(OR(CM26&lt;&gt;"",CJ26&lt;&gt;"",CF26&lt;&gt;"",CL26&lt;&gt;""),"SafetyCritical",".")</f>
        <v>.</v>
      </c>
      <c r="DK26" t="str">
        <f>IF(OR(CB26&lt;&gt;"",CC26&lt;&gt;""),"WebOrMobile",".")</f>
        <v>WebOrMobile</v>
      </c>
      <c r="DL26" t="str">
        <f>IF(OR(CC26&lt;&gt;"",CD26&lt;&gt;"",CE26&lt;&gt;"",CN26&lt;&gt;"",CG26&lt;&gt;""),"DataCentric",".")</f>
        <v>.</v>
      </c>
      <c r="DM26" t="str">
        <f>IF(OR(CH26&lt;&gt;"",CI26&lt;&gt;"",CK26&lt;&gt;""),"Complex",".")</f>
        <v>.</v>
      </c>
      <c r="DN26" t="str">
        <f>IF(COUNTIFS($CP$23:$DI$23,DN$24,$CP26:$DI26,"*")+COUNTIFS($BF$23:$BU$23,DN$24,$BF26:$BU26,"&gt;0")&gt;0,DN$24,".")</f>
        <v>.</v>
      </c>
      <c r="DO26" t="str">
        <f t="shared" ref="DO26:DQ45" si="41">IF(COUNTIFS($CP$23:$DI$23,DO$24,$CP26:$DI26,"*")+COUNTIFS($BF$23:$BU$23,DO$24,$BF26:$BU26,"&gt;0")&gt;0,DO$24,".")</f>
        <v>DiagFocused</v>
      </c>
      <c r="DP26" t="str">
        <f t="shared" si="41"/>
        <v>.</v>
      </c>
      <c r="DQ26" t="str">
        <f t="shared" si="41"/>
        <v>.</v>
      </c>
      <c r="DR26" t="str">
        <f t="shared" ref="DR26:DR39" si="42">IF(AND(OR(DQ26="MaxFormal",DP26="AnGenCapable"),DN26&lt;&gt;"Informal"),"HighEndOnly",".")</f>
        <v>.</v>
      </c>
      <c r="DT26" t="str">
        <f>IF(OR(NOT(ISERROR(FIND(DT$10,LOWER($BX26),1))),NOT(ISERROR(FIND(DT$11,LOWER($BX26),1))),NOT(ISERROR(FIND(DT$12,LOWER($BX26),1))),NOT(ISERROR(FIND(DT$13,LOWER($BX26),1))),NOT(ISERROR(FIND(DT$14,LOWER($BX26),1))),NOT(ISERROR(FIND(DT$15,LOWER($BX26),1))),NOT(ISERROR(FIND(DT$16,LOWER($BX26),1))),NOT(ISERROR(FIND(DT$17,LOWER($BX26),1))),NOT(ISERROR(FIND(DT$18,LOWER($BX26),1))),NOT(ISERROR(FIND(DT$19,LOWER($BX26),1))),NOT(ISERROR(FIND(DT$20,LOWER($BX26),1)))),DT$23,"")</f>
        <v>Web/Mobile</v>
      </c>
      <c r="DU26" t="str">
        <f t="shared" ref="DU26:ED41" si="43">IF(OR(NOT(ISERROR(FIND(DU$10,LOWER($BX26),1))),NOT(ISERROR(FIND(DU$11,LOWER($BX26),1))),NOT(ISERROR(FIND(DU$12,LOWER($BX26),1))),NOT(ISERROR(FIND(DU$13,LOWER($BX26),1))),NOT(ISERROR(FIND(DU$14,LOWER($BX26),1))),NOT(ISERROR(FIND(DU$15,LOWER($BX26),1))),NOT(ISERROR(FIND(DU$16,LOWER($BX26),1))),NOT(ISERROR(FIND(DU$17,LOWER($BX26),1))),NOT(ISERROR(FIND(DU$18,LOWER($BX26),1))),NOT(ISERROR(FIND(DU$19,LOWER($BX26),1))),NOT(ISERROR(FIND(DU$20,LOWER($BX26),1)))),DU$23,"")</f>
        <v/>
      </c>
      <c r="DV26" t="str">
        <f t="shared" si="43"/>
        <v/>
      </c>
      <c r="DW26" t="str">
        <f t="shared" si="43"/>
        <v/>
      </c>
      <c r="DX26" t="str">
        <f t="shared" si="43"/>
        <v/>
      </c>
      <c r="DY26" t="str">
        <f t="shared" si="43"/>
        <v/>
      </c>
      <c r="DZ26" t="str">
        <f t="shared" si="43"/>
        <v/>
      </c>
      <c r="EA26" t="str">
        <f t="shared" si="43"/>
        <v/>
      </c>
      <c r="EB26" t="str">
        <f t="shared" si="43"/>
        <v/>
      </c>
      <c r="EC26" t="str">
        <f t="shared" si="43"/>
        <v/>
      </c>
      <c r="ED26" t="str">
        <f t="shared" si="43"/>
        <v>Enterprise Applications</v>
      </c>
      <c r="EJ26">
        <v>1</v>
      </c>
      <c r="EM26">
        <v>1</v>
      </c>
    </row>
    <row r="27" spans="1:143" ht="16" x14ac:dyDescent="0.2">
      <c r="A27" t="s">
        <v>473</v>
      </c>
      <c r="B27" t="s">
        <v>473</v>
      </c>
      <c r="C27" s="1" t="s">
        <v>473</v>
      </c>
      <c r="D27" s="1" t="s">
        <v>473</v>
      </c>
      <c r="E27" t="s">
        <v>473</v>
      </c>
      <c r="H27" t="s">
        <v>98</v>
      </c>
      <c r="I27" t="s">
        <v>90</v>
      </c>
      <c r="J27">
        <v>4</v>
      </c>
      <c r="K27">
        <v>2</v>
      </c>
      <c r="L27">
        <v>5</v>
      </c>
      <c r="M27">
        <v>5</v>
      </c>
      <c r="N27">
        <v>5</v>
      </c>
      <c r="O27">
        <v>5</v>
      </c>
      <c r="P27">
        <v>5</v>
      </c>
      <c r="Q27">
        <v>5</v>
      </c>
      <c r="R27">
        <v>2</v>
      </c>
      <c r="S27">
        <v>5</v>
      </c>
      <c r="T27">
        <v>4</v>
      </c>
      <c r="U27">
        <v>5</v>
      </c>
      <c r="V27">
        <v>5</v>
      </c>
      <c r="W27">
        <v>4</v>
      </c>
      <c r="X27">
        <v>5</v>
      </c>
      <c r="Y27">
        <v>4</v>
      </c>
      <c r="Z27">
        <v>4</v>
      </c>
      <c r="AA27">
        <v>4</v>
      </c>
      <c r="AB27">
        <v>5</v>
      </c>
      <c r="AC27">
        <v>4</v>
      </c>
      <c r="AD27">
        <v>5</v>
      </c>
      <c r="AE27">
        <v>4</v>
      </c>
      <c r="AF27">
        <v>3</v>
      </c>
      <c r="AG27">
        <v>3</v>
      </c>
      <c r="AH27">
        <v>1</v>
      </c>
      <c r="AI27">
        <v>2</v>
      </c>
      <c r="AJ27">
        <v>1</v>
      </c>
      <c r="AK27">
        <v>1</v>
      </c>
      <c r="AL27">
        <v>3</v>
      </c>
      <c r="AM27">
        <v>2</v>
      </c>
      <c r="AN27">
        <v>2</v>
      </c>
      <c r="AO27">
        <v>2</v>
      </c>
      <c r="AP27">
        <v>4</v>
      </c>
      <c r="AQ27">
        <v>1</v>
      </c>
      <c r="AR27">
        <v>2</v>
      </c>
      <c r="AS27">
        <v>4</v>
      </c>
      <c r="AT27">
        <v>2</v>
      </c>
      <c r="AU27">
        <v>5</v>
      </c>
      <c r="AV27">
        <v>1</v>
      </c>
      <c r="AW27">
        <v>2</v>
      </c>
      <c r="AX27">
        <v>1</v>
      </c>
      <c r="AY27">
        <v>3</v>
      </c>
      <c r="AZ27">
        <v>5</v>
      </c>
      <c r="BA27">
        <v>3</v>
      </c>
      <c r="BB27">
        <v>1</v>
      </c>
      <c r="BC27">
        <v>2</v>
      </c>
      <c r="BD27">
        <v>2</v>
      </c>
      <c r="BF27">
        <v>1</v>
      </c>
      <c r="BO27">
        <v>10</v>
      </c>
      <c r="BV27" t="s">
        <v>332</v>
      </c>
      <c r="BW27" t="s">
        <v>333</v>
      </c>
      <c r="BX27" s="33" t="s">
        <v>334</v>
      </c>
      <c r="BY27">
        <v>2</v>
      </c>
      <c r="BZ27" s="19" t="s">
        <v>335</v>
      </c>
      <c r="CC27" s="16" t="s">
        <v>300</v>
      </c>
      <c r="CW27" s="14" t="s">
        <v>317</v>
      </c>
      <c r="DJ27" t="str">
        <f t="shared" si="40"/>
        <v>.</v>
      </c>
      <c r="DK27" t="str">
        <f t="shared" ref="DK27:DK90" si="44">IF(OR(CB27&lt;&gt;"",CC27&lt;&gt;""),"WebOrMobile",".")</f>
        <v>WebOrMobile</v>
      </c>
      <c r="DL27" t="str">
        <f t="shared" ref="DL27:DL90" si="45">IF(OR(CC27&lt;&gt;"",CD27&lt;&gt;"",CE27&lt;&gt;"",CN27&lt;&gt;"",CG27&lt;&gt;""),"DataCentric",".")</f>
        <v>DataCentric</v>
      </c>
      <c r="DM27" t="str">
        <f t="shared" ref="DM27:DM90" si="46">IF(OR(CH27&lt;&gt;"",CI27&lt;&gt;"",CK27&lt;&gt;""),"Complex",".")</f>
        <v>.</v>
      </c>
      <c r="DN27" t="str">
        <f t="shared" ref="DN27:DQ46" si="47">IF(COUNTIFS($CP$23:$DI$23,DN$24,$CP27:$DI27,"*")+COUNTIFS($BF$23:$BU$23,DN$24,$BF27:$BU27,"&gt;0")&gt;0,DN$24,".")</f>
        <v>Informal</v>
      </c>
      <c r="DO27" t="str">
        <f t="shared" si="41"/>
        <v>DiagFocused</v>
      </c>
      <c r="DP27" t="str">
        <f t="shared" si="41"/>
        <v>.</v>
      </c>
      <c r="DQ27" t="str">
        <f t="shared" si="41"/>
        <v>.</v>
      </c>
      <c r="DR27" t="str">
        <f t="shared" si="42"/>
        <v>.</v>
      </c>
      <c r="DT27" t="str">
        <f t="shared" ref="DT27:ED42" si="48">IF(OR(NOT(ISERROR(FIND(DT$10,LOWER($BX27),1))),NOT(ISERROR(FIND(DT$11,LOWER($BX27),1))),NOT(ISERROR(FIND(DT$12,LOWER($BX27),1))),NOT(ISERROR(FIND(DT$13,LOWER($BX27),1))),NOT(ISERROR(FIND(DT$14,LOWER($BX27),1))),NOT(ISERROR(FIND(DT$15,LOWER($BX27),1))),NOT(ISERROR(FIND(DT$16,LOWER($BX27),1))),NOT(ISERROR(FIND(DT$17,LOWER($BX27),1))),NOT(ISERROR(FIND(DT$18,LOWER($BX27),1))),NOT(ISERROR(FIND(DT$19,LOWER($BX27),1))),NOT(ISERROR(FIND(DT$20,LOWER($BX27),1)))),DT$23,"")</f>
        <v/>
      </c>
      <c r="DU27" t="str">
        <f t="shared" si="43"/>
        <v/>
      </c>
      <c r="DV27" t="str">
        <f t="shared" si="43"/>
        <v>DB_Backend</v>
      </c>
      <c r="DW27" t="str">
        <f t="shared" si="43"/>
        <v/>
      </c>
      <c r="DX27" t="str">
        <f t="shared" si="43"/>
        <v/>
      </c>
      <c r="DY27" t="str">
        <f t="shared" si="43"/>
        <v/>
      </c>
      <c r="DZ27" t="str">
        <f t="shared" si="43"/>
        <v/>
      </c>
      <c r="EA27" t="str">
        <f t="shared" si="43"/>
        <v/>
      </c>
      <c r="EB27" t="str">
        <f t="shared" si="43"/>
        <v/>
      </c>
      <c r="EC27" t="str">
        <f t="shared" si="43"/>
        <v/>
      </c>
      <c r="ED27" t="str">
        <f t="shared" si="43"/>
        <v/>
      </c>
      <c r="EK27">
        <v>1</v>
      </c>
      <c r="EM27">
        <v>1</v>
      </c>
    </row>
    <row r="28" spans="1:143" ht="16" x14ac:dyDescent="0.2">
      <c r="A28" t="s">
        <v>473</v>
      </c>
      <c r="B28" t="s">
        <v>473</v>
      </c>
      <c r="C28" s="1" t="s">
        <v>473</v>
      </c>
      <c r="D28" s="1" t="s">
        <v>473</v>
      </c>
      <c r="E28" t="s">
        <v>473</v>
      </c>
      <c r="H28" t="s">
        <v>94</v>
      </c>
      <c r="I28" t="s">
        <v>95</v>
      </c>
      <c r="J28">
        <v>3</v>
      </c>
      <c r="K28">
        <v>3</v>
      </c>
      <c r="L28">
        <v>4</v>
      </c>
      <c r="M28">
        <v>4</v>
      </c>
      <c r="N28">
        <v>4</v>
      </c>
      <c r="O28">
        <v>4</v>
      </c>
      <c r="P28">
        <v>4</v>
      </c>
      <c r="Q28">
        <v>4</v>
      </c>
      <c r="R28">
        <v>4</v>
      </c>
      <c r="S28">
        <v>4</v>
      </c>
      <c r="T28">
        <v>4</v>
      </c>
      <c r="U28">
        <v>4</v>
      </c>
      <c r="V28">
        <v>2</v>
      </c>
      <c r="W28">
        <v>4</v>
      </c>
      <c r="X28">
        <v>5</v>
      </c>
      <c r="Y28">
        <v>2</v>
      </c>
      <c r="Z28">
        <v>3</v>
      </c>
      <c r="AA28">
        <v>3</v>
      </c>
      <c r="AB28">
        <v>4</v>
      </c>
      <c r="AC28">
        <v>4</v>
      </c>
      <c r="AD28">
        <v>3</v>
      </c>
      <c r="AE28">
        <v>4</v>
      </c>
      <c r="AF28">
        <v>4</v>
      </c>
      <c r="AG28">
        <v>4</v>
      </c>
      <c r="AH28">
        <v>2</v>
      </c>
      <c r="AI28">
        <v>2</v>
      </c>
      <c r="AJ28">
        <v>2</v>
      </c>
      <c r="AK28">
        <v>2</v>
      </c>
      <c r="AL28">
        <v>3</v>
      </c>
      <c r="AM28">
        <v>2</v>
      </c>
      <c r="AN28">
        <v>2</v>
      </c>
      <c r="AO28">
        <v>2</v>
      </c>
      <c r="AP28">
        <v>4</v>
      </c>
      <c r="AQ28">
        <v>4</v>
      </c>
      <c r="AR28">
        <v>2</v>
      </c>
      <c r="AS28">
        <v>4</v>
      </c>
      <c r="AT28">
        <v>5</v>
      </c>
      <c r="AU28">
        <v>4</v>
      </c>
      <c r="AV28">
        <v>2</v>
      </c>
      <c r="AW28">
        <v>2</v>
      </c>
      <c r="AX28">
        <v>4</v>
      </c>
      <c r="AY28">
        <v>2</v>
      </c>
      <c r="AZ28">
        <v>4</v>
      </c>
      <c r="BA28">
        <v>2</v>
      </c>
      <c r="BB28">
        <v>2</v>
      </c>
      <c r="BC28">
        <v>2</v>
      </c>
      <c r="BD28">
        <v>2</v>
      </c>
      <c r="BF28">
        <v>1</v>
      </c>
      <c r="BQ28">
        <v>12</v>
      </c>
      <c r="BW28" t="s">
        <v>336</v>
      </c>
      <c r="BX28" s="33" t="s">
        <v>223</v>
      </c>
      <c r="BY28">
        <v>1</v>
      </c>
      <c r="BZ28" s="19" t="s">
        <v>336</v>
      </c>
      <c r="CJ28" s="16" t="s">
        <v>223</v>
      </c>
      <c r="DJ28" t="str">
        <f>IF(OR(CM28&lt;&gt;"",CJ28&lt;&gt;"",CF28&lt;&gt;"",CL28&lt;&gt;""),"SafetyCritical",".")</f>
        <v>SafetyCritical</v>
      </c>
      <c r="DK28" t="str">
        <f t="shared" si="44"/>
        <v>.</v>
      </c>
      <c r="DL28" t="str">
        <f t="shared" si="45"/>
        <v>.</v>
      </c>
      <c r="DM28" t="str">
        <f t="shared" si="46"/>
        <v>.</v>
      </c>
      <c r="DN28" t="str">
        <f t="shared" si="47"/>
        <v>Informal</v>
      </c>
      <c r="DO28" t="str">
        <f t="shared" si="41"/>
        <v>.</v>
      </c>
      <c r="DP28" t="str">
        <f t="shared" si="41"/>
        <v>AnGenCapable</v>
      </c>
      <c r="DQ28" t="str">
        <f t="shared" si="41"/>
        <v>.</v>
      </c>
      <c r="DR28" t="str">
        <f t="shared" si="42"/>
        <v>.</v>
      </c>
      <c r="DT28" t="str">
        <f t="shared" si="48"/>
        <v/>
      </c>
      <c r="DU28" t="str">
        <f t="shared" si="43"/>
        <v/>
      </c>
      <c r="DV28" t="str">
        <f t="shared" si="43"/>
        <v/>
      </c>
      <c r="DW28" t="str">
        <f t="shared" si="43"/>
        <v/>
      </c>
      <c r="DX28" t="str">
        <f t="shared" si="43"/>
        <v/>
      </c>
      <c r="DY28" t="str">
        <f t="shared" si="43"/>
        <v/>
      </c>
      <c r="DZ28" t="str">
        <f t="shared" si="43"/>
        <v/>
      </c>
      <c r="EA28" t="str">
        <f t="shared" si="43"/>
        <v>Telecom</v>
      </c>
      <c r="EB28" t="str">
        <f t="shared" si="43"/>
        <v/>
      </c>
      <c r="EC28" t="str">
        <f t="shared" si="43"/>
        <v/>
      </c>
      <c r="ED28" t="str">
        <f t="shared" si="43"/>
        <v/>
      </c>
      <c r="EI28">
        <v>1</v>
      </c>
    </row>
    <row r="29" spans="1:143" ht="16" x14ac:dyDescent="0.2">
      <c r="A29" t="s">
        <v>473</v>
      </c>
      <c r="B29" t="s">
        <v>473</v>
      </c>
      <c r="C29" s="1" t="s">
        <v>473</v>
      </c>
      <c r="D29" s="1" t="s">
        <v>473</v>
      </c>
      <c r="E29" t="s">
        <v>473</v>
      </c>
      <c r="H29" t="s">
        <v>82</v>
      </c>
      <c r="I29" t="s">
        <v>90</v>
      </c>
      <c r="J29">
        <v>1</v>
      </c>
      <c r="K29">
        <v>2</v>
      </c>
      <c r="L29">
        <v>5</v>
      </c>
      <c r="M29">
        <v>5</v>
      </c>
      <c r="N29">
        <v>5</v>
      </c>
      <c r="O29">
        <v>5</v>
      </c>
      <c r="P29">
        <v>5</v>
      </c>
      <c r="Q29">
        <v>5</v>
      </c>
      <c r="R29">
        <v>2</v>
      </c>
      <c r="S29">
        <v>5</v>
      </c>
      <c r="T29">
        <v>5</v>
      </c>
      <c r="U29">
        <v>5</v>
      </c>
      <c r="V29">
        <v>5</v>
      </c>
      <c r="W29">
        <v>5</v>
      </c>
      <c r="X29">
        <v>5</v>
      </c>
      <c r="Y29">
        <v>5</v>
      </c>
      <c r="Z29">
        <v>5</v>
      </c>
      <c r="AA29">
        <v>5</v>
      </c>
      <c r="AB29">
        <v>5</v>
      </c>
      <c r="AC29">
        <v>5</v>
      </c>
      <c r="AD29">
        <v>5</v>
      </c>
      <c r="AE29">
        <v>5</v>
      </c>
      <c r="AF29">
        <v>5</v>
      </c>
      <c r="AG29">
        <v>5</v>
      </c>
      <c r="AH29">
        <v>2</v>
      </c>
      <c r="AI29">
        <v>5</v>
      </c>
      <c r="AJ29">
        <v>2</v>
      </c>
      <c r="AK29">
        <v>5</v>
      </c>
      <c r="AL29">
        <v>5</v>
      </c>
      <c r="AM29">
        <v>2</v>
      </c>
      <c r="AN29">
        <v>5</v>
      </c>
      <c r="AO29">
        <v>5</v>
      </c>
      <c r="AP29">
        <v>5</v>
      </c>
      <c r="AQ29">
        <v>3</v>
      </c>
      <c r="AR29">
        <v>2</v>
      </c>
      <c r="AS29">
        <v>3</v>
      </c>
      <c r="AT29">
        <v>5</v>
      </c>
      <c r="AU29">
        <v>3</v>
      </c>
      <c r="AV29">
        <v>2</v>
      </c>
      <c r="AW29">
        <v>2</v>
      </c>
      <c r="AX29">
        <v>2</v>
      </c>
      <c r="AY29">
        <v>5</v>
      </c>
      <c r="AZ29">
        <v>5</v>
      </c>
      <c r="BA29">
        <v>2</v>
      </c>
      <c r="BB29">
        <v>2</v>
      </c>
      <c r="BC29">
        <v>5</v>
      </c>
      <c r="BD29">
        <v>2</v>
      </c>
      <c r="BE29" t="s">
        <v>337</v>
      </c>
      <c r="BW29" t="s">
        <v>335</v>
      </c>
      <c r="BX29" s="33" t="s">
        <v>338</v>
      </c>
      <c r="BY29">
        <v>1</v>
      </c>
      <c r="BZ29" s="19" t="s">
        <v>335</v>
      </c>
      <c r="CA29" s="16" t="s">
        <v>298</v>
      </c>
      <c r="CC29" s="16" t="s">
        <v>300</v>
      </c>
      <c r="DJ29" t="str">
        <f t="shared" si="40"/>
        <v>.</v>
      </c>
      <c r="DK29" t="str">
        <f t="shared" si="44"/>
        <v>WebOrMobile</v>
      </c>
      <c r="DL29" t="str">
        <f t="shared" si="45"/>
        <v>DataCentric</v>
      </c>
      <c r="DM29" t="str">
        <f t="shared" si="46"/>
        <v>.</v>
      </c>
      <c r="DN29" t="str">
        <f t="shared" si="47"/>
        <v>.</v>
      </c>
      <c r="DO29" t="str">
        <f t="shared" si="41"/>
        <v>.</v>
      </c>
      <c r="DP29" t="str">
        <f t="shared" si="41"/>
        <v>.</v>
      </c>
      <c r="DQ29" t="str">
        <f t="shared" si="41"/>
        <v>.</v>
      </c>
      <c r="DR29" t="str">
        <f t="shared" si="42"/>
        <v>.</v>
      </c>
      <c r="DT29" t="str">
        <f t="shared" si="48"/>
        <v>Web/Mobile</v>
      </c>
      <c r="DU29" t="str">
        <f t="shared" si="43"/>
        <v/>
      </c>
      <c r="DV29" t="str">
        <f t="shared" si="43"/>
        <v>DB_Backend</v>
      </c>
      <c r="DW29" t="str">
        <f t="shared" si="43"/>
        <v/>
      </c>
      <c r="DX29" t="str">
        <f t="shared" si="43"/>
        <v/>
      </c>
      <c r="DY29" t="str">
        <f t="shared" si="43"/>
        <v/>
      </c>
      <c r="DZ29" t="str">
        <f t="shared" si="43"/>
        <v/>
      </c>
      <c r="EA29" t="str">
        <f t="shared" si="43"/>
        <v/>
      </c>
      <c r="EB29" t="str">
        <f t="shared" si="43"/>
        <v/>
      </c>
      <c r="EC29" t="str">
        <f t="shared" si="43"/>
        <v/>
      </c>
      <c r="ED29" t="str">
        <f t="shared" si="43"/>
        <v/>
      </c>
      <c r="EJ29">
        <v>1</v>
      </c>
      <c r="EK29">
        <v>1</v>
      </c>
    </row>
    <row r="30" spans="1:143" x14ac:dyDescent="0.2">
      <c r="A30" t="s">
        <v>473</v>
      </c>
      <c r="B30" t="s">
        <v>473</v>
      </c>
      <c r="C30" s="1" t="s">
        <v>473</v>
      </c>
      <c r="D30" s="1" t="s">
        <v>473</v>
      </c>
      <c r="E30" t="s">
        <v>473</v>
      </c>
      <c r="H30" t="s">
        <v>94</v>
      </c>
      <c r="I30" t="s">
        <v>90</v>
      </c>
      <c r="J30">
        <v>3</v>
      </c>
      <c r="K30">
        <v>2</v>
      </c>
      <c r="L30">
        <v>4</v>
      </c>
      <c r="M30">
        <v>5</v>
      </c>
      <c r="N30">
        <v>5</v>
      </c>
      <c r="O30">
        <v>5</v>
      </c>
      <c r="P30">
        <v>4</v>
      </c>
      <c r="Q30">
        <v>3</v>
      </c>
      <c r="R30">
        <v>5</v>
      </c>
      <c r="S30">
        <v>5</v>
      </c>
      <c r="T30">
        <v>3</v>
      </c>
      <c r="U30">
        <v>4</v>
      </c>
      <c r="V30">
        <v>2</v>
      </c>
      <c r="W30">
        <v>4</v>
      </c>
      <c r="X30">
        <v>4</v>
      </c>
      <c r="Y30">
        <v>4</v>
      </c>
      <c r="Z30">
        <v>4</v>
      </c>
      <c r="AA30">
        <v>2</v>
      </c>
      <c r="AB30">
        <v>2</v>
      </c>
      <c r="AC30">
        <v>4</v>
      </c>
      <c r="AD30">
        <v>3</v>
      </c>
      <c r="AE30">
        <v>4</v>
      </c>
      <c r="AF30">
        <v>3</v>
      </c>
      <c r="AG30">
        <v>3</v>
      </c>
      <c r="AH30">
        <v>2</v>
      </c>
      <c r="AI30">
        <v>4</v>
      </c>
      <c r="AJ30">
        <v>2</v>
      </c>
      <c r="AK30">
        <v>3</v>
      </c>
      <c r="AL30">
        <v>3</v>
      </c>
      <c r="AM30">
        <v>2</v>
      </c>
      <c r="AN30">
        <v>1</v>
      </c>
      <c r="AO30">
        <v>1</v>
      </c>
      <c r="AP30">
        <v>5</v>
      </c>
      <c r="AQ30">
        <v>4</v>
      </c>
      <c r="AR30">
        <v>4</v>
      </c>
      <c r="AS30">
        <v>5</v>
      </c>
      <c r="AT30">
        <v>4</v>
      </c>
      <c r="AU30">
        <v>4</v>
      </c>
      <c r="AV30">
        <v>2</v>
      </c>
      <c r="AW30">
        <v>2</v>
      </c>
      <c r="AX30">
        <v>2</v>
      </c>
      <c r="AY30">
        <v>4</v>
      </c>
      <c r="AZ30">
        <v>1</v>
      </c>
      <c r="BA30">
        <v>1</v>
      </c>
      <c r="BB30">
        <v>2</v>
      </c>
      <c r="BC30">
        <v>2</v>
      </c>
      <c r="BD30">
        <v>2</v>
      </c>
      <c r="BW30" s="23"/>
      <c r="BX30" s="41"/>
      <c r="BY30">
        <v>1</v>
      </c>
      <c r="BZ30" s="19" t="s">
        <v>335</v>
      </c>
      <c r="DJ30" t="str">
        <f t="shared" si="40"/>
        <v>.</v>
      </c>
      <c r="DK30" t="str">
        <f t="shared" si="44"/>
        <v>.</v>
      </c>
      <c r="DL30" t="str">
        <f t="shared" si="45"/>
        <v>.</v>
      </c>
      <c r="DM30" t="str">
        <f t="shared" si="46"/>
        <v>.</v>
      </c>
      <c r="DN30" t="str">
        <f t="shared" si="47"/>
        <v>.</v>
      </c>
      <c r="DO30" t="str">
        <f t="shared" si="41"/>
        <v>.</v>
      </c>
      <c r="DP30" t="str">
        <f t="shared" si="41"/>
        <v>.</v>
      </c>
      <c r="DQ30" t="str">
        <f t="shared" si="41"/>
        <v>.</v>
      </c>
      <c r="DR30" t="str">
        <f t="shared" si="42"/>
        <v>.</v>
      </c>
      <c r="DT30" t="str">
        <f t="shared" si="48"/>
        <v/>
      </c>
      <c r="DU30" t="str">
        <f t="shared" si="43"/>
        <v/>
      </c>
      <c r="DV30" t="str">
        <f t="shared" si="43"/>
        <v/>
      </c>
      <c r="DW30" t="str">
        <f t="shared" si="43"/>
        <v/>
      </c>
      <c r="DX30" t="str">
        <f t="shared" si="43"/>
        <v/>
      </c>
      <c r="DY30" t="str">
        <f t="shared" si="43"/>
        <v/>
      </c>
      <c r="DZ30" t="str">
        <f t="shared" si="43"/>
        <v/>
      </c>
      <c r="EA30" t="str">
        <f t="shared" si="43"/>
        <v/>
      </c>
      <c r="EB30" t="str">
        <f t="shared" si="43"/>
        <v/>
      </c>
      <c r="EC30" t="str">
        <f t="shared" si="43"/>
        <v/>
      </c>
      <c r="ED30" t="str">
        <f t="shared" si="43"/>
        <v/>
      </c>
    </row>
    <row r="31" spans="1:143" ht="16" x14ac:dyDescent="0.2">
      <c r="A31" t="s">
        <v>473</v>
      </c>
      <c r="B31" t="s">
        <v>473</v>
      </c>
      <c r="C31" s="1" t="s">
        <v>473</v>
      </c>
      <c r="D31" s="1" t="s">
        <v>473</v>
      </c>
      <c r="E31" t="s">
        <v>473</v>
      </c>
      <c r="H31" t="s">
        <v>94</v>
      </c>
      <c r="I31" t="s">
        <v>95</v>
      </c>
      <c r="J31">
        <v>3</v>
      </c>
      <c r="K31">
        <v>3</v>
      </c>
      <c r="L31">
        <v>4</v>
      </c>
      <c r="M31">
        <v>2</v>
      </c>
      <c r="N31">
        <v>4</v>
      </c>
      <c r="O31">
        <v>4</v>
      </c>
      <c r="P31">
        <v>1</v>
      </c>
      <c r="Q31">
        <v>5</v>
      </c>
      <c r="R31">
        <v>3</v>
      </c>
      <c r="S31">
        <v>5</v>
      </c>
      <c r="T31">
        <v>5</v>
      </c>
      <c r="U31">
        <v>5</v>
      </c>
      <c r="V31">
        <v>1</v>
      </c>
      <c r="W31">
        <v>3</v>
      </c>
      <c r="X31">
        <v>5</v>
      </c>
      <c r="Y31">
        <v>4</v>
      </c>
      <c r="Z31">
        <v>4</v>
      </c>
      <c r="AA31">
        <v>2</v>
      </c>
      <c r="AB31">
        <v>5</v>
      </c>
      <c r="AC31">
        <v>5</v>
      </c>
      <c r="AD31">
        <v>3</v>
      </c>
      <c r="AE31">
        <v>4</v>
      </c>
      <c r="AF31">
        <v>3</v>
      </c>
      <c r="AG31">
        <v>3</v>
      </c>
      <c r="AH31">
        <v>1</v>
      </c>
      <c r="AI31">
        <v>1</v>
      </c>
      <c r="AJ31">
        <v>2</v>
      </c>
      <c r="AK31">
        <v>2</v>
      </c>
      <c r="AL31">
        <v>1</v>
      </c>
      <c r="AM31">
        <v>2</v>
      </c>
      <c r="AN31">
        <v>4</v>
      </c>
      <c r="AO31">
        <v>3</v>
      </c>
      <c r="AP31">
        <v>5</v>
      </c>
      <c r="AQ31">
        <v>1</v>
      </c>
      <c r="AR31">
        <v>1</v>
      </c>
      <c r="AS31">
        <v>3</v>
      </c>
      <c r="AT31">
        <v>2</v>
      </c>
      <c r="AU31">
        <v>5</v>
      </c>
      <c r="AV31">
        <v>1</v>
      </c>
      <c r="AW31">
        <v>1</v>
      </c>
      <c r="AX31">
        <v>1</v>
      </c>
      <c r="AY31">
        <v>2</v>
      </c>
      <c r="AZ31">
        <v>5</v>
      </c>
      <c r="BA31">
        <v>1</v>
      </c>
      <c r="BB31">
        <v>1</v>
      </c>
      <c r="BC31">
        <v>1</v>
      </c>
      <c r="BD31">
        <v>2</v>
      </c>
      <c r="BF31">
        <v>1</v>
      </c>
      <c r="BU31">
        <v>16</v>
      </c>
      <c r="BW31" t="s">
        <v>335</v>
      </c>
      <c r="BX31" s="33" t="s">
        <v>339</v>
      </c>
      <c r="BY31">
        <v>1</v>
      </c>
      <c r="BZ31" s="19" t="s">
        <v>335</v>
      </c>
      <c r="CL31" s="16" t="s">
        <v>306</v>
      </c>
      <c r="CM31" s="16" t="s">
        <v>307</v>
      </c>
      <c r="DJ31" t="str">
        <f t="shared" si="40"/>
        <v>SafetyCritical</v>
      </c>
      <c r="DK31" t="str">
        <f t="shared" si="44"/>
        <v>.</v>
      </c>
      <c r="DL31" t="str">
        <f t="shared" si="45"/>
        <v>.</v>
      </c>
      <c r="DM31" t="str">
        <f t="shared" si="46"/>
        <v>.</v>
      </c>
      <c r="DN31" t="str">
        <f t="shared" si="47"/>
        <v>Informal</v>
      </c>
      <c r="DO31" t="str">
        <f t="shared" si="41"/>
        <v>.</v>
      </c>
      <c r="DP31" t="str">
        <f t="shared" si="41"/>
        <v>.</v>
      </c>
      <c r="DQ31" t="str">
        <f t="shared" si="41"/>
        <v>Maxformal</v>
      </c>
      <c r="DR31" t="str">
        <f t="shared" si="42"/>
        <v>.</v>
      </c>
      <c r="DT31" t="str">
        <f t="shared" si="48"/>
        <v/>
      </c>
      <c r="DU31" t="str">
        <f t="shared" si="43"/>
        <v/>
      </c>
      <c r="DV31" t="str">
        <f t="shared" si="43"/>
        <v/>
      </c>
      <c r="DW31" t="str">
        <f t="shared" si="43"/>
        <v/>
      </c>
      <c r="DX31" t="str">
        <f t="shared" si="43"/>
        <v/>
      </c>
      <c r="DY31" t="str">
        <f t="shared" si="43"/>
        <v/>
      </c>
      <c r="DZ31" t="str">
        <f t="shared" si="43"/>
        <v/>
      </c>
      <c r="EA31" t="str">
        <f t="shared" si="43"/>
        <v/>
      </c>
      <c r="EB31" t="str">
        <f t="shared" si="43"/>
        <v>Safety/Embedded/Automation</v>
      </c>
      <c r="EC31" t="str">
        <f t="shared" si="43"/>
        <v/>
      </c>
      <c r="ED31" t="str">
        <f t="shared" si="43"/>
        <v/>
      </c>
      <c r="EI31">
        <v>1</v>
      </c>
      <c r="EK31">
        <v>1</v>
      </c>
    </row>
    <row r="32" spans="1:143" ht="16" x14ac:dyDescent="0.2">
      <c r="A32" t="s">
        <v>473</v>
      </c>
      <c r="B32" t="s">
        <v>473</v>
      </c>
      <c r="C32" s="1" t="s">
        <v>473</v>
      </c>
      <c r="D32" s="1" t="s">
        <v>473</v>
      </c>
      <c r="E32" t="s">
        <v>473</v>
      </c>
      <c r="H32" t="s">
        <v>94</v>
      </c>
      <c r="I32" t="s">
        <v>95</v>
      </c>
      <c r="J32">
        <v>3</v>
      </c>
      <c r="K32">
        <v>3</v>
      </c>
      <c r="L32">
        <v>4</v>
      </c>
      <c r="M32">
        <v>4</v>
      </c>
      <c r="N32">
        <v>4</v>
      </c>
      <c r="O32">
        <v>4</v>
      </c>
      <c r="P32">
        <v>4</v>
      </c>
      <c r="Q32">
        <v>4</v>
      </c>
      <c r="R32">
        <v>5</v>
      </c>
      <c r="S32">
        <v>4</v>
      </c>
      <c r="T32">
        <v>3</v>
      </c>
      <c r="U32">
        <v>4</v>
      </c>
      <c r="V32">
        <v>3</v>
      </c>
      <c r="W32">
        <v>4</v>
      </c>
      <c r="X32">
        <v>4</v>
      </c>
      <c r="Y32">
        <v>4</v>
      </c>
      <c r="Z32">
        <v>2</v>
      </c>
      <c r="AA32">
        <v>2</v>
      </c>
      <c r="AB32">
        <v>3</v>
      </c>
      <c r="AC32">
        <v>2</v>
      </c>
      <c r="AD32">
        <v>2</v>
      </c>
      <c r="AE32">
        <v>3</v>
      </c>
      <c r="AF32">
        <v>2</v>
      </c>
      <c r="AG32">
        <v>4</v>
      </c>
      <c r="AH32">
        <v>2</v>
      </c>
      <c r="AI32">
        <v>2</v>
      </c>
      <c r="AJ32">
        <v>2</v>
      </c>
      <c r="AK32">
        <v>3</v>
      </c>
      <c r="AL32">
        <v>4</v>
      </c>
      <c r="AM32">
        <v>3</v>
      </c>
      <c r="AN32">
        <v>2</v>
      </c>
      <c r="AO32">
        <v>4</v>
      </c>
      <c r="AP32">
        <v>3</v>
      </c>
      <c r="AQ32">
        <v>4</v>
      </c>
      <c r="AR32">
        <v>2</v>
      </c>
      <c r="AS32">
        <v>2</v>
      </c>
      <c r="AT32">
        <v>4</v>
      </c>
      <c r="AU32">
        <v>4</v>
      </c>
      <c r="AV32">
        <v>4</v>
      </c>
      <c r="AW32">
        <v>2</v>
      </c>
      <c r="AX32">
        <v>2</v>
      </c>
      <c r="AY32">
        <v>2</v>
      </c>
      <c r="AZ32">
        <v>4</v>
      </c>
      <c r="BA32">
        <v>2</v>
      </c>
      <c r="BB32">
        <v>2</v>
      </c>
      <c r="BC32">
        <v>3</v>
      </c>
      <c r="BD32">
        <v>2</v>
      </c>
      <c r="BM32">
        <v>8</v>
      </c>
      <c r="BO32">
        <v>10</v>
      </c>
      <c r="BT32">
        <v>15</v>
      </c>
      <c r="BW32" t="s">
        <v>336</v>
      </c>
      <c r="BX32" s="33" t="s">
        <v>340</v>
      </c>
      <c r="BY32">
        <v>1</v>
      </c>
      <c r="BZ32" s="19" t="s">
        <v>336</v>
      </c>
      <c r="CC32" s="16" t="s">
        <v>300</v>
      </c>
      <c r="DJ32" t="str">
        <f t="shared" si="40"/>
        <v>.</v>
      </c>
      <c r="DK32" t="str">
        <f t="shared" si="44"/>
        <v>WebOrMobile</v>
      </c>
      <c r="DL32" t="str">
        <f t="shared" si="45"/>
        <v>DataCentric</v>
      </c>
      <c r="DM32" t="str">
        <f t="shared" si="46"/>
        <v>.</v>
      </c>
      <c r="DN32" t="str">
        <f t="shared" si="47"/>
        <v>.</v>
      </c>
      <c r="DO32" t="str">
        <f t="shared" si="41"/>
        <v>DiagFocused</v>
      </c>
      <c r="DP32" t="str">
        <f t="shared" si="41"/>
        <v>AnGenCapable</v>
      </c>
      <c r="DQ32" t="str">
        <f t="shared" si="41"/>
        <v>.</v>
      </c>
      <c r="DR32" t="str">
        <f t="shared" si="42"/>
        <v>HighEndOnly</v>
      </c>
      <c r="DT32" t="str">
        <f t="shared" si="48"/>
        <v/>
      </c>
      <c r="DU32" t="str">
        <f t="shared" si="43"/>
        <v/>
      </c>
      <c r="DV32" t="str">
        <f t="shared" si="43"/>
        <v/>
      </c>
      <c r="DW32" t="str">
        <f t="shared" si="43"/>
        <v/>
      </c>
      <c r="DX32" t="str">
        <f t="shared" si="43"/>
        <v/>
      </c>
      <c r="DY32" t="str">
        <f t="shared" si="43"/>
        <v/>
      </c>
      <c r="DZ32" t="str">
        <f t="shared" si="43"/>
        <v/>
      </c>
      <c r="EA32" t="str">
        <f t="shared" si="43"/>
        <v/>
      </c>
      <c r="EB32" t="str">
        <f t="shared" si="43"/>
        <v/>
      </c>
      <c r="EC32" t="str">
        <f t="shared" si="43"/>
        <v/>
      </c>
      <c r="ED32" t="str">
        <f t="shared" si="43"/>
        <v>Enterprise Applications</v>
      </c>
      <c r="EK32">
        <v>1</v>
      </c>
      <c r="EM32">
        <v>1</v>
      </c>
    </row>
    <row r="33" spans="1:142" ht="32" x14ac:dyDescent="0.2">
      <c r="A33" t="s">
        <v>473</v>
      </c>
      <c r="B33" t="s">
        <v>473</v>
      </c>
      <c r="C33" s="1" t="s">
        <v>473</v>
      </c>
      <c r="D33" s="1" t="s">
        <v>473</v>
      </c>
      <c r="E33" t="s">
        <v>473</v>
      </c>
      <c r="H33" t="s">
        <v>94</v>
      </c>
      <c r="I33" t="s">
        <v>99</v>
      </c>
      <c r="J33">
        <v>3</v>
      </c>
      <c r="K33">
        <v>4</v>
      </c>
      <c r="L33">
        <v>4</v>
      </c>
      <c r="M33">
        <v>4</v>
      </c>
      <c r="N33">
        <v>5</v>
      </c>
      <c r="O33">
        <v>4</v>
      </c>
      <c r="P33">
        <v>4</v>
      </c>
      <c r="Q33">
        <v>3</v>
      </c>
      <c r="R33">
        <v>1</v>
      </c>
      <c r="S33">
        <v>4</v>
      </c>
      <c r="T33">
        <v>4</v>
      </c>
      <c r="U33">
        <v>5</v>
      </c>
      <c r="V33">
        <v>2</v>
      </c>
      <c r="W33">
        <v>2</v>
      </c>
      <c r="X33">
        <v>4</v>
      </c>
      <c r="Y33">
        <v>2</v>
      </c>
      <c r="Z33">
        <v>3</v>
      </c>
      <c r="AA33">
        <v>3</v>
      </c>
      <c r="AB33">
        <v>3</v>
      </c>
      <c r="AC33">
        <v>5</v>
      </c>
      <c r="AD33">
        <v>3</v>
      </c>
      <c r="AE33">
        <v>5</v>
      </c>
      <c r="AF33">
        <v>4</v>
      </c>
      <c r="AG33">
        <v>5</v>
      </c>
      <c r="AH33">
        <v>1</v>
      </c>
      <c r="AI33">
        <v>2</v>
      </c>
      <c r="AJ33">
        <v>2</v>
      </c>
      <c r="AK33">
        <v>1</v>
      </c>
      <c r="AL33">
        <v>3</v>
      </c>
      <c r="AM33">
        <v>1</v>
      </c>
      <c r="AN33">
        <v>1</v>
      </c>
      <c r="AO33">
        <v>3</v>
      </c>
      <c r="AP33">
        <v>3</v>
      </c>
      <c r="AQ33">
        <v>4</v>
      </c>
      <c r="AR33">
        <v>2</v>
      </c>
      <c r="AS33">
        <v>3</v>
      </c>
      <c r="AT33">
        <v>3</v>
      </c>
      <c r="AU33">
        <v>4</v>
      </c>
      <c r="AV33">
        <v>2</v>
      </c>
      <c r="AW33">
        <v>3</v>
      </c>
      <c r="AX33">
        <v>2</v>
      </c>
      <c r="AY33">
        <v>2</v>
      </c>
      <c r="AZ33">
        <v>3</v>
      </c>
      <c r="BA33">
        <v>4</v>
      </c>
      <c r="BB33">
        <v>1</v>
      </c>
      <c r="BC33">
        <v>1</v>
      </c>
      <c r="BD33">
        <v>3</v>
      </c>
      <c r="BE33" t="s">
        <v>341</v>
      </c>
      <c r="BF33">
        <v>1</v>
      </c>
      <c r="BH33">
        <v>3</v>
      </c>
      <c r="BI33">
        <v>4</v>
      </c>
      <c r="BJ33">
        <v>5</v>
      </c>
      <c r="BK33">
        <v>6</v>
      </c>
      <c r="BO33">
        <v>10</v>
      </c>
      <c r="BS33">
        <v>14</v>
      </c>
      <c r="BU33">
        <v>16</v>
      </c>
      <c r="BV33" t="s">
        <v>342</v>
      </c>
      <c r="BW33" t="s">
        <v>335</v>
      </c>
      <c r="BX33" s="33" t="s">
        <v>343</v>
      </c>
      <c r="BY33">
        <v>1</v>
      </c>
      <c r="BZ33" s="19" t="s">
        <v>335</v>
      </c>
      <c r="CB33" s="16" t="s">
        <v>299</v>
      </c>
      <c r="CM33" s="16" t="s">
        <v>307</v>
      </c>
      <c r="CQ33" s="14" t="s">
        <v>311</v>
      </c>
      <c r="CR33" s="14" t="s">
        <v>312</v>
      </c>
      <c r="DJ33" t="str">
        <f t="shared" si="40"/>
        <v>SafetyCritical</v>
      </c>
      <c r="DK33" t="str">
        <f t="shared" si="44"/>
        <v>WebOrMobile</v>
      </c>
      <c r="DL33" t="str">
        <f t="shared" si="45"/>
        <v>.</v>
      </c>
      <c r="DM33" t="str">
        <f t="shared" si="46"/>
        <v>.</v>
      </c>
      <c r="DN33" t="str">
        <f t="shared" si="47"/>
        <v>Informal</v>
      </c>
      <c r="DO33" t="str">
        <f t="shared" si="41"/>
        <v>DiagFocused</v>
      </c>
      <c r="DP33" t="str">
        <f t="shared" si="41"/>
        <v>AnGenCapable</v>
      </c>
      <c r="DQ33" t="str">
        <f t="shared" si="41"/>
        <v>Maxformal</v>
      </c>
      <c r="DR33" t="str">
        <f t="shared" si="42"/>
        <v>.</v>
      </c>
      <c r="DT33" t="str">
        <f t="shared" si="48"/>
        <v>Web/Mobile</v>
      </c>
      <c r="DU33" t="str">
        <f t="shared" si="43"/>
        <v/>
      </c>
      <c r="DV33" t="str">
        <f t="shared" si="43"/>
        <v/>
      </c>
      <c r="DW33" t="str">
        <f t="shared" si="43"/>
        <v/>
      </c>
      <c r="DX33" t="str">
        <f t="shared" si="43"/>
        <v/>
      </c>
      <c r="DY33" t="str">
        <f t="shared" si="43"/>
        <v/>
      </c>
      <c r="DZ33" t="str">
        <f t="shared" si="43"/>
        <v/>
      </c>
      <c r="EA33" t="str">
        <f t="shared" si="43"/>
        <v/>
      </c>
      <c r="EB33" t="str">
        <f t="shared" si="43"/>
        <v>Safety/Embedded/Automation</v>
      </c>
      <c r="EC33" t="str">
        <f t="shared" si="43"/>
        <v>ComplexAlgorithmic</v>
      </c>
      <c r="ED33" t="str">
        <f t="shared" si="43"/>
        <v/>
      </c>
      <c r="EI33">
        <v>1</v>
      </c>
      <c r="EJ33">
        <v>1</v>
      </c>
      <c r="EL33">
        <v>1</v>
      </c>
    </row>
    <row r="34" spans="1:142" ht="80" x14ac:dyDescent="0.2">
      <c r="A34" t="s">
        <v>473</v>
      </c>
      <c r="B34" t="s">
        <v>473</v>
      </c>
      <c r="C34" s="1" t="s">
        <v>473</v>
      </c>
      <c r="D34" s="1" t="s">
        <v>473</v>
      </c>
      <c r="E34" t="s">
        <v>473</v>
      </c>
      <c r="H34" t="s">
        <v>89</v>
      </c>
      <c r="I34" t="s">
        <v>90</v>
      </c>
      <c r="J34">
        <v>2</v>
      </c>
      <c r="K34">
        <v>2</v>
      </c>
      <c r="L34">
        <v>3</v>
      </c>
      <c r="M34">
        <v>3</v>
      </c>
      <c r="N34">
        <v>4</v>
      </c>
      <c r="O34">
        <v>4</v>
      </c>
      <c r="P34">
        <v>3</v>
      </c>
      <c r="Q34">
        <v>4</v>
      </c>
      <c r="R34">
        <v>3</v>
      </c>
      <c r="S34">
        <v>4</v>
      </c>
      <c r="T34">
        <v>3</v>
      </c>
      <c r="U34">
        <v>5</v>
      </c>
      <c r="V34">
        <v>1</v>
      </c>
      <c r="W34">
        <v>2</v>
      </c>
      <c r="X34">
        <v>3</v>
      </c>
      <c r="Y34">
        <v>2</v>
      </c>
      <c r="Z34">
        <v>2</v>
      </c>
      <c r="AA34">
        <v>2</v>
      </c>
      <c r="AB34">
        <v>2</v>
      </c>
      <c r="AC34">
        <v>2</v>
      </c>
      <c r="AD34">
        <v>2</v>
      </c>
      <c r="AE34">
        <v>2</v>
      </c>
      <c r="AF34">
        <v>2</v>
      </c>
      <c r="AG34">
        <v>2</v>
      </c>
      <c r="AH34">
        <v>4</v>
      </c>
      <c r="AI34">
        <v>2</v>
      </c>
      <c r="AJ34">
        <v>2</v>
      </c>
      <c r="AK34">
        <v>2</v>
      </c>
      <c r="AL34">
        <v>1</v>
      </c>
      <c r="AM34">
        <v>2</v>
      </c>
      <c r="AN34">
        <v>2</v>
      </c>
      <c r="AO34">
        <v>2</v>
      </c>
      <c r="AP34">
        <v>2</v>
      </c>
      <c r="AQ34">
        <v>2</v>
      </c>
      <c r="AR34">
        <v>2</v>
      </c>
      <c r="AS34">
        <v>3</v>
      </c>
      <c r="AT34">
        <v>2</v>
      </c>
      <c r="AU34">
        <v>5</v>
      </c>
      <c r="AV34">
        <v>2</v>
      </c>
      <c r="AW34">
        <v>2</v>
      </c>
      <c r="AX34">
        <v>4</v>
      </c>
      <c r="AY34">
        <v>2</v>
      </c>
      <c r="AZ34">
        <v>2</v>
      </c>
      <c r="BA34">
        <v>2</v>
      </c>
      <c r="BB34">
        <v>2</v>
      </c>
      <c r="BC34">
        <v>2</v>
      </c>
      <c r="BD34">
        <v>2</v>
      </c>
      <c r="BS34">
        <v>14</v>
      </c>
      <c r="BW34" t="s">
        <v>335</v>
      </c>
      <c r="BX34" s="33" t="s">
        <v>344</v>
      </c>
      <c r="BY34">
        <v>1</v>
      </c>
      <c r="BZ34" s="19" t="s">
        <v>335</v>
      </c>
      <c r="CM34" s="16" t="s">
        <v>307</v>
      </c>
      <c r="DJ34" t="str">
        <f t="shared" si="40"/>
        <v>SafetyCritical</v>
      </c>
      <c r="DK34" t="str">
        <f t="shared" si="44"/>
        <v>.</v>
      </c>
      <c r="DL34" t="str">
        <f t="shared" si="45"/>
        <v>.</v>
      </c>
      <c r="DM34" t="str">
        <f t="shared" si="46"/>
        <v>.</v>
      </c>
      <c r="DN34" t="str">
        <f t="shared" si="47"/>
        <v>.</v>
      </c>
      <c r="DO34" t="str">
        <f t="shared" si="41"/>
        <v>DiagFocused</v>
      </c>
      <c r="DP34" t="str">
        <f t="shared" si="41"/>
        <v>.</v>
      </c>
      <c r="DQ34" t="str">
        <f t="shared" si="41"/>
        <v>.</v>
      </c>
      <c r="DR34" t="str">
        <f t="shared" si="42"/>
        <v>.</v>
      </c>
      <c r="DT34" t="str">
        <f t="shared" si="48"/>
        <v/>
      </c>
      <c r="DU34" t="str">
        <f t="shared" si="43"/>
        <v/>
      </c>
      <c r="DV34" t="str">
        <f t="shared" si="43"/>
        <v/>
      </c>
      <c r="DW34" t="str">
        <f t="shared" si="43"/>
        <v/>
      </c>
      <c r="DX34" t="str">
        <f t="shared" si="43"/>
        <v/>
      </c>
      <c r="DY34" t="str">
        <f t="shared" si="43"/>
        <v/>
      </c>
      <c r="DZ34" t="str">
        <f t="shared" si="43"/>
        <v/>
      </c>
      <c r="EA34" t="str">
        <f t="shared" si="43"/>
        <v/>
      </c>
      <c r="EB34" t="str">
        <f t="shared" si="43"/>
        <v>Safety/Embedded/Automation</v>
      </c>
      <c r="EC34" t="str">
        <f t="shared" si="43"/>
        <v/>
      </c>
      <c r="ED34" t="str">
        <f t="shared" si="43"/>
        <v/>
      </c>
      <c r="EI34">
        <v>1</v>
      </c>
    </row>
    <row r="35" spans="1:142" ht="16" x14ac:dyDescent="0.2">
      <c r="A35" t="s">
        <v>473</v>
      </c>
      <c r="B35" t="s">
        <v>473</v>
      </c>
      <c r="C35" s="1" t="s">
        <v>473</v>
      </c>
      <c r="D35" s="1" t="s">
        <v>473</v>
      </c>
      <c r="E35" t="s">
        <v>473</v>
      </c>
      <c r="H35" t="s">
        <v>98</v>
      </c>
      <c r="I35" t="s">
        <v>90</v>
      </c>
      <c r="J35">
        <v>4</v>
      </c>
      <c r="K35">
        <v>2</v>
      </c>
      <c r="L35">
        <v>5</v>
      </c>
      <c r="M35">
        <v>4</v>
      </c>
      <c r="N35" s="23"/>
      <c r="O35">
        <v>4</v>
      </c>
      <c r="P35">
        <v>4</v>
      </c>
      <c r="Q35">
        <v>5</v>
      </c>
      <c r="R35">
        <v>4</v>
      </c>
      <c r="S35">
        <v>5</v>
      </c>
      <c r="T35">
        <v>4</v>
      </c>
      <c r="U35">
        <v>4</v>
      </c>
      <c r="V35">
        <v>3</v>
      </c>
      <c r="W35">
        <v>5</v>
      </c>
      <c r="X35">
        <v>5</v>
      </c>
      <c r="Y35">
        <v>3</v>
      </c>
      <c r="Z35">
        <v>2</v>
      </c>
      <c r="AA35">
        <v>2</v>
      </c>
      <c r="AB35">
        <v>4</v>
      </c>
      <c r="AC35">
        <v>4</v>
      </c>
      <c r="AD35">
        <v>2</v>
      </c>
      <c r="AE35">
        <v>2</v>
      </c>
      <c r="AF35">
        <v>5</v>
      </c>
      <c r="AG35">
        <v>3</v>
      </c>
      <c r="AH35">
        <v>2</v>
      </c>
      <c r="AI35">
        <v>3</v>
      </c>
      <c r="AJ35">
        <v>3</v>
      </c>
      <c r="AK35">
        <v>3</v>
      </c>
      <c r="AL35">
        <v>3</v>
      </c>
      <c r="AM35">
        <v>1</v>
      </c>
      <c r="AN35">
        <v>2</v>
      </c>
      <c r="AO35">
        <v>4</v>
      </c>
      <c r="AP35">
        <v>4</v>
      </c>
      <c r="AQ35">
        <v>2</v>
      </c>
      <c r="AR35">
        <v>2</v>
      </c>
      <c r="AS35">
        <v>2</v>
      </c>
      <c r="AT35">
        <v>2</v>
      </c>
      <c r="AU35">
        <v>3</v>
      </c>
      <c r="AV35">
        <v>2</v>
      </c>
      <c r="AW35">
        <v>2</v>
      </c>
      <c r="AX35">
        <v>4</v>
      </c>
      <c r="AY35">
        <v>2</v>
      </c>
      <c r="AZ35">
        <v>4</v>
      </c>
      <c r="BA35">
        <v>3</v>
      </c>
      <c r="BB35">
        <v>2</v>
      </c>
      <c r="BC35">
        <v>2</v>
      </c>
      <c r="BD35">
        <v>2</v>
      </c>
      <c r="BW35" t="s">
        <v>330</v>
      </c>
      <c r="BX35" s="33" t="s">
        <v>345</v>
      </c>
      <c r="BY35">
        <v>2</v>
      </c>
      <c r="BZ35" s="20" t="s">
        <v>330</v>
      </c>
      <c r="CA35" s="16" t="s">
        <v>298</v>
      </c>
      <c r="DJ35" t="str">
        <f t="shared" si="40"/>
        <v>.</v>
      </c>
      <c r="DK35" t="str">
        <f t="shared" si="44"/>
        <v>.</v>
      </c>
      <c r="DL35" t="str">
        <f t="shared" si="45"/>
        <v>.</v>
      </c>
      <c r="DM35" t="str">
        <f t="shared" si="46"/>
        <v>.</v>
      </c>
      <c r="DN35" t="str">
        <f t="shared" si="47"/>
        <v>.</v>
      </c>
      <c r="DO35" t="str">
        <f t="shared" si="41"/>
        <v>.</v>
      </c>
      <c r="DP35" t="str">
        <f t="shared" si="41"/>
        <v>.</v>
      </c>
      <c r="DQ35" t="str">
        <f t="shared" si="41"/>
        <v>.</v>
      </c>
      <c r="DR35" t="str">
        <f t="shared" si="42"/>
        <v>.</v>
      </c>
      <c r="DT35" t="str">
        <f t="shared" si="48"/>
        <v>Web/Mobile</v>
      </c>
      <c r="DU35" t="str">
        <f t="shared" si="43"/>
        <v/>
      </c>
      <c r="DV35" t="str">
        <f t="shared" si="43"/>
        <v/>
      </c>
      <c r="DW35" t="str">
        <f t="shared" si="43"/>
        <v/>
      </c>
      <c r="DX35" t="str">
        <f t="shared" si="43"/>
        <v/>
      </c>
      <c r="DY35" t="str">
        <f t="shared" si="43"/>
        <v/>
      </c>
      <c r="DZ35" t="str">
        <f t="shared" si="43"/>
        <v/>
      </c>
      <c r="EA35" t="str">
        <f t="shared" si="43"/>
        <v/>
      </c>
      <c r="EB35" t="str">
        <f t="shared" si="43"/>
        <v/>
      </c>
      <c r="EC35" t="str">
        <f t="shared" si="43"/>
        <v/>
      </c>
      <c r="ED35" t="str">
        <f t="shared" si="43"/>
        <v/>
      </c>
      <c r="EJ35">
        <v>1</v>
      </c>
    </row>
    <row r="36" spans="1:142" x14ac:dyDescent="0.2">
      <c r="A36" t="s">
        <v>473</v>
      </c>
      <c r="B36" t="s">
        <v>473</v>
      </c>
      <c r="C36" s="1" t="s">
        <v>473</v>
      </c>
      <c r="D36" s="1" t="s">
        <v>473</v>
      </c>
      <c r="E36" t="s">
        <v>473</v>
      </c>
      <c r="H36" t="s">
        <v>82</v>
      </c>
      <c r="I36" t="s">
        <v>83</v>
      </c>
      <c r="J36">
        <v>1</v>
      </c>
      <c r="K36">
        <v>1</v>
      </c>
      <c r="L36">
        <v>4</v>
      </c>
      <c r="M36">
        <v>4</v>
      </c>
      <c r="N36">
        <v>4</v>
      </c>
      <c r="O36">
        <v>4</v>
      </c>
      <c r="P36">
        <v>4</v>
      </c>
      <c r="Q36">
        <v>4</v>
      </c>
      <c r="R36">
        <v>3</v>
      </c>
      <c r="S36">
        <v>4</v>
      </c>
      <c r="T36">
        <v>5</v>
      </c>
      <c r="U36">
        <v>1</v>
      </c>
      <c r="V36">
        <v>4</v>
      </c>
      <c r="W36">
        <v>2</v>
      </c>
      <c r="X36">
        <v>4</v>
      </c>
      <c r="Y36">
        <v>3</v>
      </c>
      <c r="Z36">
        <v>1</v>
      </c>
      <c r="AA36">
        <v>4</v>
      </c>
      <c r="AB36">
        <v>3</v>
      </c>
      <c r="AC36">
        <v>2</v>
      </c>
      <c r="AD36">
        <v>3</v>
      </c>
      <c r="AE36">
        <v>4</v>
      </c>
      <c r="AF36">
        <v>4</v>
      </c>
      <c r="AG36">
        <v>3</v>
      </c>
      <c r="AH36">
        <v>4</v>
      </c>
      <c r="AI36">
        <v>2</v>
      </c>
      <c r="AJ36">
        <v>5</v>
      </c>
      <c r="AK36">
        <v>3</v>
      </c>
      <c r="AL36">
        <v>4</v>
      </c>
      <c r="AM36">
        <v>2</v>
      </c>
      <c r="AN36">
        <v>4</v>
      </c>
      <c r="AO36">
        <v>2</v>
      </c>
      <c r="AP36">
        <v>5</v>
      </c>
      <c r="AQ36">
        <v>4</v>
      </c>
      <c r="AR36">
        <v>4</v>
      </c>
      <c r="AS36">
        <v>3</v>
      </c>
      <c r="AT36">
        <v>2</v>
      </c>
      <c r="AU36">
        <v>5</v>
      </c>
      <c r="AV36">
        <v>3</v>
      </c>
      <c r="AW36">
        <v>3</v>
      </c>
      <c r="AX36">
        <v>4</v>
      </c>
      <c r="AY36">
        <v>4</v>
      </c>
      <c r="AZ36">
        <v>3</v>
      </c>
      <c r="BA36">
        <v>4</v>
      </c>
      <c r="BB36">
        <v>3</v>
      </c>
      <c r="BC36">
        <v>4</v>
      </c>
      <c r="BD36">
        <v>2</v>
      </c>
      <c r="BR36">
        <v>13</v>
      </c>
      <c r="BW36" t="s">
        <v>335</v>
      </c>
      <c r="BX36" s="41"/>
      <c r="BY36">
        <v>1</v>
      </c>
      <c r="BZ36" s="19" t="s">
        <v>335</v>
      </c>
      <c r="DJ36" t="str">
        <f t="shared" si="40"/>
        <v>.</v>
      </c>
      <c r="DK36" t="str">
        <f t="shared" si="44"/>
        <v>.</v>
      </c>
      <c r="DL36" t="str">
        <f t="shared" si="45"/>
        <v>.</v>
      </c>
      <c r="DM36" t="str">
        <f t="shared" si="46"/>
        <v>.</v>
      </c>
      <c r="DN36" t="str">
        <f t="shared" si="47"/>
        <v>.</v>
      </c>
      <c r="DO36" t="str">
        <f t="shared" si="41"/>
        <v>.</v>
      </c>
      <c r="DP36" t="str">
        <f t="shared" si="41"/>
        <v>AnGenCapable</v>
      </c>
      <c r="DQ36" t="str">
        <f t="shared" si="41"/>
        <v>.</v>
      </c>
      <c r="DR36" t="str">
        <f t="shared" si="42"/>
        <v>HighEndOnly</v>
      </c>
      <c r="DT36" t="str">
        <f t="shared" si="48"/>
        <v/>
      </c>
      <c r="DU36" t="str">
        <f t="shared" si="43"/>
        <v/>
      </c>
      <c r="DV36" t="str">
        <f t="shared" si="43"/>
        <v/>
      </c>
      <c r="DW36" t="str">
        <f t="shared" si="43"/>
        <v/>
      </c>
      <c r="DX36" t="str">
        <f t="shared" si="43"/>
        <v/>
      </c>
      <c r="DY36" t="str">
        <f t="shared" si="43"/>
        <v/>
      </c>
      <c r="DZ36" t="str">
        <f t="shared" si="43"/>
        <v/>
      </c>
      <c r="EA36" t="str">
        <f t="shared" si="43"/>
        <v/>
      </c>
      <c r="EB36" t="str">
        <f t="shared" si="43"/>
        <v/>
      </c>
      <c r="EC36" t="str">
        <f t="shared" si="43"/>
        <v/>
      </c>
      <c r="ED36" t="str">
        <f t="shared" si="43"/>
        <v/>
      </c>
    </row>
    <row r="37" spans="1:142" x14ac:dyDescent="0.2">
      <c r="A37" t="s">
        <v>473</v>
      </c>
      <c r="B37" t="s">
        <v>473</v>
      </c>
      <c r="C37" s="1" t="s">
        <v>473</v>
      </c>
      <c r="D37" s="1" t="s">
        <v>473</v>
      </c>
      <c r="E37" t="s">
        <v>473</v>
      </c>
      <c r="H37" t="s">
        <v>82</v>
      </c>
      <c r="I37" t="s">
        <v>83</v>
      </c>
      <c r="J37">
        <v>1</v>
      </c>
      <c r="K37">
        <v>1</v>
      </c>
      <c r="L37">
        <v>3</v>
      </c>
      <c r="M37">
        <v>3</v>
      </c>
      <c r="N37">
        <v>3</v>
      </c>
      <c r="O37">
        <v>3</v>
      </c>
      <c r="P37">
        <v>3</v>
      </c>
      <c r="Q37">
        <v>3</v>
      </c>
      <c r="R37">
        <v>3</v>
      </c>
      <c r="S37">
        <v>3</v>
      </c>
      <c r="T37">
        <v>3</v>
      </c>
      <c r="U37">
        <v>3</v>
      </c>
      <c r="V37">
        <v>3</v>
      </c>
      <c r="W37">
        <v>4</v>
      </c>
      <c r="X37">
        <v>5</v>
      </c>
      <c r="Y37">
        <v>3</v>
      </c>
      <c r="Z37">
        <v>3</v>
      </c>
      <c r="AA37">
        <v>4</v>
      </c>
      <c r="AB37">
        <v>4</v>
      </c>
      <c r="AC37">
        <v>4</v>
      </c>
      <c r="AD37">
        <v>4</v>
      </c>
      <c r="AE37">
        <v>4</v>
      </c>
      <c r="AF37">
        <v>5</v>
      </c>
      <c r="AG37">
        <v>5</v>
      </c>
      <c r="AH37">
        <v>3</v>
      </c>
      <c r="AI37">
        <v>3</v>
      </c>
      <c r="AJ37">
        <v>3</v>
      </c>
      <c r="AK37">
        <v>3</v>
      </c>
      <c r="AL37">
        <v>5</v>
      </c>
      <c r="AM37">
        <v>3</v>
      </c>
      <c r="AN37">
        <v>3</v>
      </c>
      <c r="AO37">
        <v>3</v>
      </c>
      <c r="AP37">
        <v>3</v>
      </c>
      <c r="AQ37">
        <v>3</v>
      </c>
      <c r="AR37">
        <v>3</v>
      </c>
      <c r="AS37">
        <v>3</v>
      </c>
      <c r="AT37">
        <v>3</v>
      </c>
      <c r="AU37">
        <v>3</v>
      </c>
      <c r="AV37">
        <v>3</v>
      </c>
      <c r="AW37">
        <v>3</v>
      </c>
      <c r="AX37">
        <v>3</v>
      </c>
      <c r="AY37">
        <v>3</v>
      </c>
      <c r="AZ37">
        <v>3</v>
      </c>
      <c r="BA37">
        <v>4</v>
      </c>
      <c r="BB37">
        <v>3</v>
      </c>
      <c r="BC37">
        <v>3</v>
      </c>
      <c r="BD37">
        <v>3</v>
      </c>
      <c r="BW37" t="s">
        <v>335</v>
      </c>
      <c r="BX37" s="41"/>
      <c r="BY37">
        <v>2</v>
      </c>
      <c r="BZ37" s="19" t="s">
        <v>335</v>
      </c>
      <c r="DJ37" t="str">
        <f t="shared" si="40"/>
        <v>.</v>
      </c>
      <c r="DK37" t="str">
        <f t="shared" si="44"/>
        <v>.</v>
      </c>
      <c r="DL37" t="str">
        <f t="shared" si="45"/>
        <v>.</v>
      </c>
      <c r="DM37" t="str">
        <f t="shared" si="46"/>
        <v>.</v>
      </c>
      <c r="DN37" t="str">
        <f t="shared" si="47"/>
        <v>.</v>
      </c>
      <c r="DO37" t="str">
        <f t="shared" si="41"/>
        <v>.</v>
      </c>
      <c r="DP37" t="str">
        <f t="shared" si="41"/>
        <v>.</v>
      </c>
      <c r="DQ37" t="str">
        <f t="shared" si="41"/>
        <v>.</v>
      </c>
      <c r="DR37" t="str">
        <f t="shared" si="42"/>
        <v>.</v>
      </c>
      <c r="DT37" t="str">
        <f t="shared" si="48"/>
        <v/>
      </c>
      <c r="DU37" t="str">
        <f t="shared" si="43"/>
        <v/>
      </c>
      <c r="DV37" t="str">
        <f t="shared" si="43"/>
        <v/>
      </c>
      <c r="DW37" t="str">
        <f t="shared" si="43"/>
        <v/>
      </c>
      <c r="DX37" t="str">
        <f t="shared" si="43"/>
        <v/>
      </c>
      <c r="DY37" t="str">
        <f t="shared" si="43"/>
        <v/>
      </c>
      <c r="DZ37" t="str">
        <f t="shared" si="43"/>
        <v/>
      </c>
      <c r="EA37" t="str">
        <f t="shared" si="43"/>
        <v/>
      </c>
      <c r="EB37" t="str">
        <f t="shared" si="43"/>
        <v/>
      </c>
      <c r="EC37" t="str">
        <f t="shared" si="43"/>
        <v/>
      </c>
      <c r="ED37" t="str">
        <f t="shared" si="43"/>
        <v/>
      </c>
    </row>
    <row r="38" spans="1:142" ht="16" x14ac:dyDescent="0.2">
      <c r="A38" t="s">
        <v>473</v>
      </c>
      <c r="B38" t="s">
        <v>473</v>
      </c>
      <c r="C38" s="1" t="s">
        <v>473</v>
      </c>
      <c r="D38" s="1" t="s">
        <v>473</v>
      </c>
      <c r="E38" t="s">
        <v>473</v>
      </c>
      <c r="H38" t="s">
        <v>94</v>
      </c>
      <c r="I38" t="s">
        <v>90</v>
      </c>
      <c r="J38">
        <v>3</v>
      </c>
      <c r="K38">
        <v>2</v>
      </c>
      <c r="L38">
        <v>4</v>
      </c>
      <c r="M38">
        <v>4</v>
      </c>
      <c r="N38">
        <v>4</v>
      </c>
      <c r="O38">
        <v>4</v>
      </c>
      <c r="P38">
        <v>3</v>
      </c>
      <c r="Q38">
        <v>4</v>
      </c>
      <c r="R38">
        <v>3</v>
      </c>
      <c r="S38">
        <v>3</v>
      </c>
      <c r="T38">
        <v>3</v>
      </c>
      <c r="U38">
        <v>4</v>
      </c>
      <c r="V38">
        <v>3</v>
      </c>
      <c r="W38">
        <v>4</v>
      </c>
      <c r="X38">
        <v>3</v>
      </c>
      <c r="Y38">
        <v>3</v>
      </c>
      <c r="Z38">
        <v>3</v>
      </c>
      <c r="AA38">
        <v>3</v>
      </c>
      <c r="AB38">
        <v>3</v>
      </c>
      <c r="AC38">
        <v>3</v>
      </c>
      <c r="AD38">
        <v>4</v>
      </c>
      <c r="AE38">
        <v>4</v>
      </c>
      <c r="AF38">
        <v>3</v>
      </c>
      <c r="AG38">
        <v>3</v>
      </c>
      <c r="AH38">
        <v>2</v>
      </c>
      <c r="AI38">
        <v>3</v>
      </c>
      <c r="AJ38">
        <v>4</v>
      </c>
      <c r="AK38">
        <v>3</v>
      </c>
      <c r="AL38">
        <v>3</v>
      </c>
      <c r="AM38">
        <v>3</v>
      </c>
      <c r="AN38">
        <v>3</v>
      </c>
      <c r="AO38">
        <v>3</v>
      </c>
      <c r="AP38">
        <v>4</v>
      </c>
      <c r="AQ38">
        <v>4</v>
      </c>
      <c r="AR38">
        <v>4</v>
      </c>
      <c r="AS38">
        <v>3</v>
      </c>
      <c r="AT38">
        <v>4</v>
      </c>
      <c r="AU38">
        <v>4</v>
      </c>
      <c r="AV38">
        <v>4</v>
      </c>
      <c r="AW38">
        <v>4</v>
      </c>
      <c r="AX38">
        <v>3</v>
      </c>
      <c r="AY38">
        <v>2</v>
      </c>
      <c r="AZ38">
        <v>4</v>
      </c>
      <c r="BA38">
        <v>3</v>
      </c>
      <c r="BB38">
        <v>2</v>
      </c>
      <c r="BC38">
        <v>2</v>
      </c>
      <c r="BD38">
        <v>3</v>
      </c>
      <c r="BO38">
        <v>10</v>
      </c>
      <c r="BW38" t="s">
        <v>346</v>
      </c>
      <c r="BX38" s="33" t="s">
        <v>347</v>
      </c>
      <c r="BY38">
        <v>1</v>
      </c>
      <c r="BZ38" s="21" t="s">
        <v>348</v>
      </c>
      <c r="CA38" s="16" t="s">
        <v>298</v>
      </c>
      <c r="CC38" s="16" t="s">
        <v>300</v>
      </c>
      <c r="DJ38" t="str">
        <f t="shared" si="40"/>
        <v>.</v>
      </c>
      <c r="DK38" t="str">
        <f t="shared" si="44"/>
        <v>WebOrMobile</v>
      </c>
      <c r="DL38" t="str">
        <f t="shared" si="45"/>
        <v>DataCentric</v>
      </c>
      <c r="DM38" t="str">
        <f t="shared" si="46"/>
        <v>.</v>
      </c>
      <c r="DN38" t="str">
        <f t="shared" si="47"/>
        <v>.</v>
      </c>
      <c r="DO38" t="str">
        <f t="shared" si="41"/>
        <v>DiagFocused</v>
      </c>
      <c r="DP38" t="str">
        <f t="shared" si="41"/>
        <v>.</v>
      </c>
      <c r="DQ38" t="str">
        <f t="shared" si="41"/>
        <v>.</v>
      </c>
      <c r="DR38" t="str">
        <f t="shared" si="42"/>
        <v>.</v>
      </c>
      <c r="DT38" t="str">
        <f t="shared" si="48"/>
        <v>Web/Mobile</v>
      </c>
      <c r="DU38" t="str">
        <f t="shared" si="43"/>
        <v/>
      </c>
      <c r="DV38" t="str">
        <f t="shared" si="43"/>
        <v>DB_Backend</v>
      </c>
      <c r="DW38" t="str">
        <f t="shared" si="43"/>
        <v/>
      </c>
      <c r="DX38" t="str">
        <f t="shared" si="43"/>
        <v/>
      </c>
      <c r="DY38" t="str">
        <f t="shared" si="43"/>
        <v/>
      </c>
      <c r="DZ38" t="str">
        <f t="shared" si="43"/>
        <v/>
      </c>
      <c r="EA38" t="str">
        <f t="shared" si="43"/>
        <v/>
      </c>
      <c r="EB38" t="str">
        <f t="shared" si="43"/>
        <v/>
      </c>
      <c r="EC38" t="str">
        <f t="shared" si="43"/>
        <v/>
      </c>
      <c r="ED38" t="str">
        <f t="shared" si="43"/>
        <v/>
      </c>
      <c r="EJ38">
        <v>1</v>
      </c>
      <c r="EK38">
        <v>1</v>
      </c>
    </row>
    <row r="39" spans="1:142" ht="16" x14ac:dyDescent="0.2">
      <c r="A39" t="s">
        <v>473</v>
      </c>
      <c r="B39" t="s">
        <v>473</v>
      </c>
      <c r="C39" s="1" t="s">
        <v>473</v>
      </c>
      <c r="D39" s="1" t="s">
        <v>473</v>
      </c>
      <c r="E39" t="s">
        <v>473</v>
      </c>
      <c r="H39" t="s">
        <v>98</v>
      </c>
      <c r="I39" t="s">
        <v>83</v>
      </c>
      <c r="J39">
        <v>4</v>
      </c>
      <c r="K39">
        <v>1</v>
      </c>
      <c r="L39">
        <v>5</v>
      </c>
      <c r="M39">
        <v>5</v>
      </c>
      <c r="N39">
        <v>5</v>
      </c>
      <c r="O39">
        <v>5</v>
      </c>
      <c r="P39">
        <v>5</v>
      </c>
      <c r="Q39">
        <v>5</v>
      </c>
      <c r="R39">
        <v>5</v>
      </c>
      <c r="S39">
        <v>5</v>
      </c>
      <c r="T39">
        <v>3</v>
      </c>
      <c r="U39">
        <v>5</v>
      </c>
      <c r="V39">
        <v>3</v>
      </c>
      <c r="W39">
        <v>3</v>
      </c>
      <c r="X39">
        <v>5</v>
      </c>
      <c r="Y39">
        <v>4</v>
      </c>
      <c r="Z39">
        <v>3</v>
      </c>
      <c r="AA39">
        <v>1</v>
      </c>
      <c r="AB39">
        <v>5</v>
      </c>
      <c r="AC39">
        <v>3</v>
      </c>
      <c r="AD39">
        <v>3</v>
      </c>
      <c r="AE39">
        <v>1</v>
      </c>
      <c r="AF39">
        <v>2</v>
      </c>
      <c r="AG39">
        <v>3</v>
      </c>
      <c r="AH39">
        <v>1</v>
      </c>
      <c r="AI39">
        <v>1</v>
      </c>
      <c r="AJ39">
        <v>1</v>
      </c>
      <c r="AK39">
        <v>3</v>
      </c>
      <c r="AL39">
        <v>1</v>
      </c>
      <c r="AM39">
        <v>1</v>
      </c>
      <c r="AN39">
        <v>1</v>
      </c>
      <c r="AO39">
        <v>1</v>
      </c>
      <c r="AP39">
        <v>1</v>
      </c>
      <c r="AQ39">
        <v>5</v>
      </c>
      <c r="AR39">
        <v>1</v>
      </c>
      <c r="AS39">
        <v>5</v>
      </c>
      <c r="AT39">
        <v>1</v>
      </c>
      <c r="AU39">
        <v>3</v>
      </c>
      <c r="AV39">
        <v>3</v>
      </c>
      <c r="AW39">
        <v>1</v>
      </c>
      <c r="AX39">
        <v>1</v>
      </c>
      <c r="AY39">
        <v>1</v>
      </c>
      <c r="AZ39">
        <v>5</v>
      </c>
      <c r="BA39">
        <v>3</v>
      </c>
      <c r="BB39">
        <v>2</v>
      </c>
      <c r="BC39">
        <v>1</v>
      </c>
      <c r="BD39">
        <v>1</v>
      </c>
      <c r="BE39" t="s">
        <v>349</v>
      </c>
      <c r="BF39">
        <v>1</v>
      </c>
      <c r="BV39" t="s">
        <v>350</v>
      </c>
      <c r="BW39" t="s">
        <v>335</v>
      </c>
      <c r="BX39" s="33" t="s">
        <v>351</v>
      </c>
      <c r="BY39">
        <v>1</v>
      </c>
      <c r="BZ39" s="19" t="s">
        <v>335</v>
      </c>
      <c r="CJ39" s="16" t="s">
        <v>223</v>
      </c>
      <c r="CQ39" s="14" t="s">
        <v>311</v>
      </c>
      <c r="CR39" s="14" t="s">
        <v>312</v>
      </c>
      <c r="DJ39" t="str">
        <f t="shared" si="40"/>
        <v>SafetyCritical</v>
      </c>
      <c r="DK39" t="str">
        <f t="shared" si="44"/>
        <v>.</v>
      </c>
      <c r="DL39" t="str">
        <f t="shared" si="45"/>
        <v>.</v>
      </c>
      <c r="DM39" t="str">
        <f t="shared" si="46"/>
        <v>.</v>
      </c>
      <c r="DN39" t="str">
        <f t="shared" si="47"/>
        <v>Informal</v>
      </c>
      <c r="DO39" t="str">
        <f t="shared" si="41"/>
        <v>DiagFocused</v>
      </c>
      <c r="DP39" t="str">
        <f t="shared" si="41"/>
        <v>.</v>
      </c>
      <c r="DQ39" t="str">
        <f t="shared" si="41"/>
        <v>.</v>
      </c>
      <c r="DR39" t="str">
        <f t="shared" si="42"/>
        <v>.</v>
      </c>
      <c r="DT39" t="str">
        <f t="shared" si="48"/>
        <v/>
      </c>
      <c r="DU39" t="str">
        <f t="shared" si="43"/>
        <v/>
      </c>
      <c r="DV39" t="str">
        <f t="shared" si="43"/>
        <v/>
      </c>
      <c r="DW39" t="str">
        <f t="shared" si="43"/>
        <v/>
      </c>
      <c r="DX39" t="str">
        <f t="shared" si="43"/>
        <v/>
      </c>
      <c r="DY39" t="str">
        <f t="shared" si="43"/>
        <v/>
      </c>
      <c r="DZ39" t="str">
        <f t="shared" si="43"/>
        <v/>
      </c>
      <c r="EA39" t="str">
        <f t="shared" si="43"/>
        <v>Telecom</v>
      </c>
      <c r="EB39" t="str">
        <f t="shared" si="43"/>
        <v/>
      </c>
      <c r="EC39" t="str">
        <f t="shared" si="43"/>
        <v/>
      </c>
      <c r="ED39" t="str">
        <f t="shared" si="43"/>
        <v/>
      </c>
      <c r="EI39">
        <v>1</v>
      </c>
    </row>
    <row r="40" spans="1:142" ht="16" x14ac:dyDescent="0.2">
      <c r="A40" t="s">
        <v>473</v>
      </c>
      <c r="B40" t="s">
        <v>473</v>
      </c>
      <c r="C40" s="1" t="s">
        <v>473</v>
      </c>
      <c r="D40" s="1" t="s">
        <v>473</v>
      </c>
      <c r="E40" t="s">
        <v>473</v>
      </c>
      <c r="H40" t="s">
        <v>98</v>
      </c>
      <c r="I40" t="s">
        <v>90</v>
      </c>
      <c r="J40">
        <v>4</v>
      </c>
      <c r="K40">
        <v>2</v>
      </c>
      <c r="L40">
        <v>2</v>
      </c>
      <c r="M40">
        <v>4</v>
      </c>
      <c r="N40">
        <v>4</v>
      </c>
      <c r="O40">
        <v>4</v>
      </c>
      <c r="P40">
        <v>4</v>
      </c>
      <c r="Q40">
        <v>4</v>
      </c>
      <c r="R40">
        <v>4</v>
      </c>
      <c r="S40">
        <v>4</v>
      </c>
      <c r="T40">
        <v>2</v>
      </c>
      <c r="U40">
        <v>4</v>
      </c>
      <c r="V40">
        <v>3</v>
      </c>
      <c r="W40">
        <v>4</v>
      </c>
      <c r="X40">
        <v>4</v>
      </c>
      <c r="Y40">
        <v>3</v>
      </c>
      <c r="Z40">
        <v>3</v>
      </c>
      <c r="AA40">
        <v>4</v>
      </c>
      <c r="AB40">
        <v>3</v>
      </c>
      <c r="AC40">
        <v>2</v>
      </c>
      <c r="AD40">
        <v>3</v>
      </c>
      <c r="AE40">
        <v>3</v>
      </c>
      <c r="AF40">
        <v>2</v>
      </c>
      <c r="AG40">
        <v>4</v>
      </c>
      <c r="AH40">
        <v>1</v>
      </c>
      <c r="AI40">
        <v>2</v>
      </c>
      <c r="AJ40">
        <v>4</v>
      </c>
      <c r="AK40">
        <v>2</v>
      </c>
      <c r="AL40">
        <v>2</v>
      </c>
      <c r="AM40">
        <v>2</v>
      </c>
      <c r="AN40">
        <v>3</v>
      </c>
      <c r="AO40">
        <v>2</v>
      </c>
      <c r="AP40">
        <v>4</v>
      </c>
      <c r="AQ40">
        <v>2</v>
      </c>
      <c r="AR40">
        <v>2</v>
      </c>
      <c r="AS40">
        <v>2</v>
      </c>
      <c r="AT40">
        <v>4</v>
      </c>
      <c r="AU40">
        <v>2</v>
      </c>
      <c r="AV40">
        <v>2</v>
      </c>
      <c r="AW40">
        <v>2</v>
      </c>
      <c r="AX40">
        <v>1</v>
      </c>
      <c r="AY40">
        <v>2</v>
      </c>
      <c r="AZ40">
        <v>2</v>
      </c>
      <c r="BA40">
        <v>2</v>
      </c>
      <c r="BB40">
        <v>2</v>
      </c>
      <c r="BC40">
        <v>1</v>
      </c>
      <c r="BD40">
        <v>2</v>
      </c>
      <c r="BH40">
        <v>3</v>
      </c>
      <c r="BJ40">
        <v>5</v>
      </c>
      <c r="BO40">
        <v>10</v>
      </c>
      <c r="BV40" t="s">
        <v>310</v>
      </c>
      <c r="BW40" t="s">
        <v>335</v>
      </c>
      <c r="BX40" s="33" t="s">
        <v>352</v>
      </c>
      <c r="BY40">
        <v>1</v>
      </c>
      <c r="BZ40" s="19" t="s">
        <v>335</v>
      </c>
      <c r="CA40" s="16" t="s">
        <v>298</v>
      </c>
      <c r="CB40" s="16" t="s">
        <v>299</v>
      </c>
      <c r="CP40" s="14" t="s">
        <v>310</v>
      </c>
      <c r="DJ40" t="str">
        <f t="shared" si="40"/>
        <v>.</v>
      </c>
      <c r="DK40" t="str">
        <f t="shared" si="44"/>
        <v>WebOrMobile</v>
      </c>
      <c r="DL40" t="str">
        <f t="shared" si="45"/>
        <v>.</v>
      </c>
      <c r="DM40" t="str">
        <f t="shared" si="46"/>
        <v>.</v>
      </c>
      <c r="DN40" t="str">
        <f t="shared" si="47"/>
        <v>.</v>
      </c>
      <c r="DO40" t="str">
        <f t="shared" si="41"/>
        <v>DiagFocused</v>
      </c>
      <c r="DP40" t="str">
        <f t="shared" si="41"/>
        <v>.</v>
      </c>
      <c r="DQ40" t="str">
        <f t="shared" si="41"/>
        <v>.</v>
      </c>
      <c r="DR40" t="str">
        <f t="shared" ref="DR40:DR103" si="49">IF(AND(OR(DQ40="MaxFormal",DP40="AnGenCapable"),DN40&lt;&gt;"Informal"),"HighEndOnly",".")</f>
        <v>.</v>
      </c>
      <c r="DT40" t="str">
        <f t="shared" si="48"/>
        <v>Web/Mobile</v>
      </c>
      <c r="DU40" t="str">
        <f t="shared" si="43"/>
        <v/>
      </c>
      <c r="DV40" t="str">
        <f t="shared" si="43"/>
        <v/>
      </c>
      <c r="DW40" t="str">
        <f t="shared" si="43"/>
        <v/>
      </c>
      <c r="DX40" t="str">
        <f t="shared" si="43"/>
        <v/>
      </c>
      <c r="DY40" t="str">
        <f t="shared" si="43"/>
        <v/>
      </c>
      <c r="DZ40" t="str">
        <f t="shared" si="43"/>
        <v/>
      </c>
      <c r="EA40" t="str">
        <f t="shared" si="43"/>
        <v/>
      </c>
      <c r="EB40" t="str">
        <f t="shared" si="43"/>
        <v/>
      </c>
      <c r="EC40" t="str">
        <f t="shared" si="43"/>
        <v/>
      </c>
      <c r="ED40" t="str">
        <f t="shared" si="43"/>
        <v/>
      </c>
      <c r="EJ40">
        <v>1</v>
      </c>
    </row>
    <row r="41" spans="1:142" x14ac:dyDescent="0.2">
      <c r="A41" t="s">
        <v>473</v>
      </c>
      <c r="B41" t="s">
        <v>473</v>
      </c>
      <c r="C41" s="1" t="s">
        <v>473</v>
      </c>
      <c r="D41" s="1" t="s">
        <v>473</v>
      </c>
      <c r="E41" t="s">
        <v>473</v>
      </c>
      <c r="H41" t="s">
        <v>94</v>
      </c>
      <c r="I41" t="s">
        <v>83</v>
      </c>
      <c r="J41">
        <v>3</v>
      </c>
      <c r="K41">
        <v>1</v>
      </c>
      <c r="L41">
        <v>2</v>
      </c>
      <c r="M41">
        <v>4</v>
      </c>
      <c r="N41">
        <v>4</v>
      </c>
      <c r="O41">
        <v>2</v>
      </c>
      <c r="P41">
        <v>4</v>
      </c>
      <c r="Q41">
        <v>3</v>
      </c>
      <c r="R41">
        <v>2</v>
      </c>
      <c r="S41">
        <v>3</v>
      </c>
      <c r="T41">
        <v>4</v>
      </c>
      <c r="U41">
        <v>4</v>
      </c>
      <c r="V41">
        <v>2</v>
      </c>
      <c r="W41">
        <v>4</v>
      </c>
      <c r="X41">
        <v>5</v>
      </c>
      <c r="Y41">
        <v>3</v>
      </c>
      <c r="Z41">
        <v>4</v>
      </c>
      <c r="AA41">
        <v>3</v>
      </c>
      <c r="AB41">
        <v>4</v>
      </c>
      <c r="AC41">
        <v>4</v>
      </c>
      <c r="AD41">
        <v>2</v>
      </c>
      <c r="AE41">
        <v>3</v>
      </c>
      <c r="AF41">
        <v>4</v>
      </c>
      <c r="AG41">
        <v>2</v>
      </c>
      <c r="AH41">
        <v>2</v>
      </c>
      <c r="AI41">
        <v>3</v>
      </c>
      <c r="AJ41">
        <v>2</v>
      </c>
      <c r="AK41">
        <v>3</v>
      </c>
      <c r="AL41">
        <v>3</v>
      </c>
      <c r="AM41">
        <v>2</v>
      </c>
      <c r="AN41">
        <v>2</v>
      </c>
      <c r="AO41">
        <v>5</v>
      </c>
      <c r="AP41">
        <v>4</v>
      </c>
      <c r="AQ41">
        <v>4</v>
      </c>
      <c r="AR41">
        <v>4</v>
      </c>
      <c r="AS41">
        <v>4</v>
      </c>
      <c r="AT41">
        <v>3</v>
      </c>
      <c r="AU41">
        <v>5</v>
      </c>
      <c r="AV41">
        <v>4</v>
      </c>
      <c r="AW41">
        <v>3</v>
      </c>
      <c r="AX41">
        <v>3</v>
      </c>
      <c r="AY41">
        <v>2</v>
      </c>
      <c r="AZ41">
        <v>4</v>
      </c>
      <c r="BA41">
        <v>3</v>
      </c>
      <c r="BB41">
        <v>2</v>
      </c>
      <c r="BC41">
        <v>2</v>
      </c>
      <c r="BD41">
        <v>2</v>
      </c>
      <c r="BW41" t="s">
        <v>335</v>
      </c>
      <c r="BX41" s="41"/>
      <c r="BY41">
        <v>1</v>
      </c>
      <c r="BZ41" s="19" t="s">
        <v>335</v>
      </c>
      <c r="DJ41" t="str">
        <f t="shared" si="40"/>
        <v>.</v>
      </c>
      <c r="DK41" t="str">
        <f t="shared" si="44"/>
        <v>.</v>
      </c>
      <c r="DL41" t="str">
        <f t="shared" si="45"/>
        <v>.</v>
      </c>
      <c r="DM41" t="str">
        <f t="shared" si="46"/>
        <v>.</v>
      </c>
      <c r="DN41" t="str">
        <f t="shared" si="47"/>
        <v>.</v>
      </c>
      <c r="DO41" t="str">
        <f t="shared" si="41"/>
        <v>.</v>
      </c>
      <c r="DP41" t="str">
        <f t="shared" si="41"/>
        <v>.</v>
      </c>
      <c r="DQ41" t="str">
        <f t="shared" si="41"/>
        <v>.</v>
      </c>
      <c r="DR41" t="str">
        <f t="shared" si="49"/>
        <v>.</v>
      </c>
      <c r="DT41" t="str">
        <f t="shared" si="48"/>
        <v/>
      </c>
      <c r="DU41" t="str">
        <f t="shared" si="43"/>
        <v/>
      </c>
      <c r="DV41" t="str">
        <f t="shared" si="43"/>
        <v/>
      </c>
      <c r="DW41" t="str">
        <f t="shared" si="43"/>
        <v/>
      </c>
      <c r="DX41" t="str">
        <f t="shared" si="43"/>
        <v/>
      </c>
      <c r="DY41" t="str">
        <f t="shared" si="43"/>
        <v/>
      </c>
      <c r="DZ41" t="str">
        <f t="shared" si="43"/>
        <v/>
      </c>
      <c r="EA41" t="str">
        <f t="shared" si="43"/>
        <v/>
      </c>
      <c r="EB41" t="str">
        <f t="shared" si="43"/>
        <v/>
      </c>
      <c r="EC41" t="str">
        <f t="shared" si="43"/>
        <v/>
      </c>
      <c r="ED41" t="str">
        <f t="shared" si="43"/>
        <v/>
      </c>
    </row>
    <row r="42" spans="1:142" ht="16" x14ac:dyDescent="0.2">
      <c r="A42" t="s">
        <v>473</v>
      </c>
      <c r="B42" t="s">
        <v>473</v>
      </c>
      <c r="C42" s="1" t="s">
        <v>473</v>
      </c>
      <c r="D42" s="1" t="s">
        <v>473</v>
      </c>
      <c r="E42" t="s">
        <v>473</v>
      </c>
      <c r="H42" t="s">
        <v>94</v>
      </c>
      <c r="I42" t="s">
        <v>95</v>
      </c>
      <c r="J42">
        <v>3</v>
      </c>
      <c r="K42">
        <v>3</v>
      </c>
      <c r="L42">
        <v>5</v>
      </c>
      <c r="M42">
        <v>5</v>
      </c>
      <c r="N42">
        <v>5</v>
      </c>
      <c r="O42">
        <v>4</v>
      </c>
      <c r="P42">
        <v>5</v>
      </c>
      <c r="Q42">
        <v>4</v>
      </c>
      <c r="R42">
        <v>4</v>
      </c>
      <c r="S42">
        <v>5</v>
      </c>
      <c r="T42">
        <v>1</v>
      </c>
      <c r="U42">
        <v>5</v>
      </c>
      <c r="V42">
        <v>3</v>
      </c>
      <c r="W42">
        <v>2</v>
      </c>
      <c r="X42">
        <v>4</v>
      </c>
      <c r="Y42">
        <v>4</v>
      </c>
      <c r="Z42">
        <v>4</v>
      </c>
      <c r="AA42">
        <v>3</v>
      </c>
      <c r="AB42">
        <v>4</v>
      </c>
      <c r="AC42">
        <v>3</v>
      </c>
      <c r="AD42">
        <v>5</v>
      </c>
      <c r="AE42">
        <v>4</v>
      </c>
      <c r="AF42">
        <v>4</v>
      </c>
      <c r="AG42">
        <v>4</v>
      </c>
      <c r="AH42">
        <v>1</v>
      </c>
      <c r="AI42">
        <v>2</v>
      </c>
      <c r="AJ42">
        <v>4</v>
      </c>
      <c r="AK42">
        <v>2</v>
      </c>
      <c r="AL42">
        <v>3</v>
      </c>
      <c r="AM42">
        <v>2</v>
      </c>
      <c r="AN42">
        <v>2</v>
      </c>
      <c r="AO42">
        <v>2</v>
      </c>
      <c r="AP42">
        <v>5</v>
      </c>
      <c r="AQ42">
        <v>4</v>
      </c>
      <c r="AR42">
        <v>3</v>
      </c>
      <c r="AS42">
        <v>5</v>
      </c>
      <c r="AT42">
        <v>4</v>
      </c>
      <c r="AU42">
        <v>2</v>
      </c>
      <c r="AV42">
        <v>2</v>
      </c>
      <c r="AW42">
        <v>4</v>
      </c>
      <c r="AX42">
        <v>2</v>
      </c>
      <c r="AY42">
        <v>2</v>
      </c>
      <c r="AZ42">
        <v>3</v>
      </c>
      <c r="BA42">
        <v>3</v>
      </c>
      <c r="BB42">
        <v>1</v>
      </c>
      <c r="BC42">
        <v>2</v>
      </c>
      <c r="BD42">
        <v>2</v>
      </c>
      <c r="BF42">
        <v>1</v>
      </c>
      <c r="BJ42">
        <v>5</v>
      </c>
      <c r="BM42">
        <v>8</v>
      </c>
      <c r="BO42">
        <v>10</v>
      </c>
      <c r="BW42" t="s">
        <v>335</v>
      </c>
      <c r="BX42" s="33" t="s">
        <v>353</v>
      </c>
      <c r="BY42">
        <v>4</v>
      </c>
      <c r="BZ42" s="19" t="s">
        <v>335</v>
      </c>
      <c r="CD42" s="16" t="s">
        <v>219</v>
      </c>
      <c r="DJ42" t="str">
        <f t="shared" si="40"/>
        <v>.</v>
      </c>
      <c r="DK42" t="str">
        <f t="shared" si="44"/>
        <v>.</v>
      </c>
      <c r="DL42" t="str">
        <f t="shared" si="45"/>
        <v>DataCentric</v>
      </c>
      <c r="DM42" t="str">
        <f t="shared" si="46"/>
        <v>.</v>
      </c>
      <c r="DN42" t="str">
        <f t="shared" si="47"/>
        <v>Informal</v>
      </c>
      <c r="DO42" t="str">
        <f t="shared" si="41"/>
        <v>DiagFocused</v>
      </c>
      <c r="DP42" t="str">
        <f t="shared" si="41"/>
        <v>.</v>
      </c>
      <c r="DQ42" t="str">
        <f t="shared" si="41"/>
        <v>.</v>
      </c>
      <c r="DR42" t="str">
        <f t="shared" si="49"/>
        <v>.</v>
      </c>
      <c r="DT42" t="str">
        <f t="shared" si="48"/>
        <v/>
      </c>
      <c r="DU42" t="str">
        <f t="shared" si="48"/>
        <v/>
      </c>
      <c r="DV42" t="str">
        <f t="shared" si="48"/>
        <v/>
      </c>
      <c r="DW42" t="str">
        <f t="shared" si="48"/>
        <v>Finance</v>
      </c>
      <c r="DX42" t="str">
        <f t="shared" si="48"/>
        <v/>
      </c>
      <c r="DY42" t="str">
        <f t="shared" si="48"/>
        <v/>
      </c>
      <c r="DZ42" t="str">
        <f t="shared" si="48"/>
        <v/>
      </c>
      <c r="EA42" t="str">
        <f t="shared" si="48"/>
        <v/>
      </c>
      <c r="EB42" t="str">
        <f t="shared" si="48"/>
        <v/>
      </c>
      <c r="EC42" t="str">
        <f t="shared" si="48"/>
        <v/>
      </c>
      <c r="ED42" t="str">
        <f t="shared" si="48"/>
        <v/>
      </c>
    </row>
    <row r="43" spans="1:142" ht="32" x14ac:dyDescent="0.2">
      <c r="A43" t="s">
        <v>473</v>
      </c>
      <c r="B43" t="s">
        <v>473</v>
      </c>
      <c r="C43" s="1" t="s">
        <v>473</v>
      </c>
      <c r="D43" s="1" t="s">
        <v>473</v>
      </c>
      <c r="E43" t="s">
        <v>473</v>
      </c>
      <c r="H43" t="s">
        <v>89</v>
      </c>
      <c r="I43" t="s">
        <v>90</v>
      </c>
      <c r="J43">
        <v>2</v>
      </c>
      <c r="K43">
        <v>2</v>
      </c>
      <c r="L43">
        <v>5</v>
      </c>
      <c r="M43">
        <v>5</v>
      </c>
      <c r="N43">
        <v>5</v>
      </c>
      <c r="O43">
        <v>5</v>
      </c>
      <c r="P43">
        <v>5</v>
      </c>
      <c r="Q43">
        <v>5</v>
      </c>
      <c r="R43">
        <v>2</v>
      </c>
      <c r="S43">
        <v>5</v>
      </c>
      <c r="T43">
        <v>2</v>
      </c>
      <c r="U43">
        <v>5</v>
      </c>
      <c r="V43">
        <v>4</v>
      </c>
      <c r="W43">
        <v>4</v>
      </c>
      <c r="X43">
        <v>4</v>
      </c>
      <c r="Y43">
        <v>3</v>
      </c>
      <c r="Z43">
        <v>3</v>
      </c>
      <c r="AA43">
        <v>2</v>
      </c>
      <c r="AB43">
        <v>2</v>
      </c>
      <c r="AC43">
        <v>4</v>
      </c>
      <c r="AD43">
        <v>3</v>
      </c>
      <c r="AE43">
        <v>3</v>
      </c>
      <c r="AF43">
        <v>2</v>
      </c>
      <c r="AG43">
        <v>2</v>
      </c>
      <c r="AH43">
        <v>2</v>
      </c>
      <c r="AI43">
        <v>1</v>
      </c>
      <c r="AJ43">
        <v>3</v>
      </c>
      <c r="AK43">
        <v>1</v>
      </c>
      <c r="AL43">
        <v>4</v>
      </c>
      <c r="AM43">
        <v>1</v>
      </c>
      <c r="AN43">
        <v>1</v>
      </c>
      <c r="AO43">
        <v>3</v>
      </c>
      <c r="AP43">
        <v>2</v>
      </c>
      <c r="AQ43">
        <v>3</v>
      </c>
      <c r="AR43">
        <v>2</v>
      </c>
      <c r="AS43">
        <v>2</v>
      </c>
      <c r="AT43">
        <v>3</v>
      </c>
      <c r="AU43">
        <v>3</v>
      </c>
      <c r="AV43">
        <v>2</v>
      </c>
      <c r="AW43">
        <v>1</v>
      </c>
      <c r="AX43">
        <v>2</v>
      </c>
      <c r="AY43">
        <v>2</v>
      </c>
      <c r="AZ43">
        <v>4</v>
      </c>
      <c r="BA43">
        <v>2</v>
      </c>
      <c r="BB43">
        <v>1</v>
      </c>
      <c r="BC43">
        <v>1</v>
      </c>
      <c r="BD43">
        <v>2</v>
      </c>
      <c r="BJ43">
        <v>5</v>
      </c>
      <c r="BO43">
        <v>10</v>
      </c>
      <c r="BV43" t="s">
        <v>354</v>
      </c>
      <c r="BW43" t="s">
        <v>355</v>
      </c>
      <c r="BX43" s="33" t="s">
        <v>356</v>
      </c>
      <c r="BY43">
        <v>1</v>
      </c>
      <c r="BZ43" s="20" t="s">
        <v>330</v>
      </c>
      <c r="CC43" s="16" t="s">
        <v>300</v>
      </c>
      <c r="CD43" s="16" t="s">
        <v>219</v>
      </c>
      <c r="CP43" s="14" t="s">
        <v>310</v>
      </c>
      <c r="CX43" s="14" t="s">
        <v>318</v>
      </c>
      <c r="DJ43" t="str">
        <f t="shared" si="40"/>
        <v>.</v>
      </c>
      <c r="DK43" t="str">
        <f t="shared" si="44"/>
        <v>WebOrMobile</v>
      </c>
      <c r="DL43" t="str">
        <f t="shared" si="45"/>
        <v>DataCentric</v>
      </c>
      <c r="DM43" t="str">
        <f t="shared" si="46"/>
        <v>.</v>
      </c>
      <c r="DN43" t="str">
        <f t="shared" si="47"/>
        <v>.</v>
      </c>
      <c r="DO43" t="str">
        <f t="shared" si="41"/>
        <v>DiagFocused</v>
      </c>
      <c r="DP43" t="str">
        <f t="shared" si="41"/>
        <v>AnGenCapable</v>
      </c>
      <c r="DQ43" t="str">
        <f t="shared" si="41"/>
        <v>.</v>
      </c>
      <c r="DR43" t="str">
        <f t="shared" si="49"/>
        <v>HighEndOnly</v>
      </c>
      <c r="DT43" t="str">
        <f t="shared" ref="DT43:ED58" si="50">IF(OR(NOT(ISERROR(FIND(DT$10,LOWER($BX43),1))),NOT(ISERROR(FIND(DT$11,LOWER($BX43),1))),NOT(ISERROR(FIND(DT$12,LOWER($BX43),1))),NOT(ISERROR(FIND(DT$13,LOWER($BX43),1))),NOT(ISERROR(FIND(DT$14,LOWER($BX43),1))),NOT(ISERROR(FIND(DT$15,LOWER($BX43),1))),NOT(ISERROR(FIND(DT$16,LOWER($BX43),1))),NOT(ISERROR(FIND(DT$17,LOWER($BX43),1))),NOT(ISERROR(FIND(DT$18,LOWER($BX43),1))),NOT(ISERROR(FIND(DT$19,LOWER($BX43),1))),NOT(ISERROR(FIND(DT$20,LOWER($BX43),1)))),DT$23,"")</f>
        <v/>
      </c>
      <c r="DU43" t="str">
        <f t="shared" si="50"/>
        <v/>
      </c>
      <c r="DV43" t="str">
        <f t="shared" si="50"/>
        <v>DB_Backend</v>
      </c>
      <c r="DW43" t="str">
        <f t="shared" si="50"/>
        <v>Finance</v>
      </c>
      <c r="DX43" t="str">
        <f t="shared" si="50"/>
        <v/>
      </c>
      <c r="DY43" t="str">
        <f t="shared" si="50"/>
        <v/>
      </c>
      <c r="DZ43" t="str">
        <f t="shared" si="50"/>
        <v/>
      </c>
      <c r="EA43" t="str">
        <f t="shared" si="50"/>
        <v/>
      </c>
      <c r="EB43" t="str">
        <f t="shared" si="50"/>
        <v/>
      </c>
      <c r="EC43" t="str">
        <f t="shared" si="50"/>
        <v/>
      </c>
      <c r="ED43" t="str">
        <f t="shared" si="50"/>
        <v>Enterprise Applications</v>
      </c>
    </row>
    <row r="44" spans="1:142" ht="16" x14ac:dyDescent="0.2">
      <c r="A44" t="s">
        <v>473</v>
      </c>
      <c r="B44" t="s">
        <v>473</v>
      </c>
      <c r="C44" s="1" t="s">
        <v>473</v>
      </c>
      <c r="D44" s="1" t="s">
        <v>473</v>
      </c>
      <c r="E44" t="s">
        <v>473</v>
      </c>
      <c r="H44" t="s">
        <v>94</v>
      </c>
      <c r="I44" t="s">
        <v>90</v>
      </c>
      <c r="J44">
        <v>3</v>
      </c>
      <c r="K44">
        <v>2</v>
      </c>
      <c r="L44">
        <v>4</v>
      </c>
      <c r="M44">
        <v>5</v>
      </c>
      <c r="N44">
        <v>5</v>
      </c>
      <c r="O44">
        <v>4</v>
      </c>
      <c r="P44">
        <v>4</v>
      </c>
      <c r="Q44">
        <v>5</v>
      </c>
      <c r="R44">
        <v>4</v>
      </c>
      <c r="S44">
        <v>5</v>
      </c>
      <c r="T44">
        <v>4</v>
      </c>
      <c r="U44">
        <v>4</v>
      </c>
      <c r="V44">
        <v>1</v>
      </c>
      <c r="W44">
        <v>3</v>
      </c>
      <c r="X44">
        <v>5</v>
      </c>
      <c r="Y44">
        <v>5</v>
      </c>
      <c r="Z44">
        <v>2</v>
      </c>
      <c r="AA44">
        <v>3</v>
      </c>
      <c r="AB44">
        <v>5</v>
      </c>
      <c r="AC44">
        <v>4</v>
      </c>
      <c r="AD44">
        <v>5</v>
      </c>
      <c r="AE44">
        <v>3</v>
      </c>
      <c r="AF44">
        <v>2</v>
      </c>
      <c r="AG44">
        <v>2</v>
      </c>
      <c r="AH44">
        <v>2</v>
      </c>
      <c r="AI44">
        <v>1</v>
      </c>
      <c r="AJ44">
        <v>2</v>
      </c>
      <c r="AK44">
        <v>2</v>
      </c>
      <c r="AL44">
        <v>5</v>
      </c>
      <c r="AM44">
        <v>1</v>
      </c>
      <c r="AN44">
        <v>4</v>
      </c>
      <c r="AO44">
        <v>4</v>
      </c>
      <c r="AP44">
        <v>3</v>
      </c>
      <c r="AQ44">
        <v>2</v>
      </c>
      <c r="AR44">
        <v>2</v>
      </c>
      <c r="AS44">
        <v>3</v>
      </c>
      <c r="AT44">
        <v>2</v>
      </c>
      <c r="AU44">
        <v>4</v>
      </c>
      <c r="AV44">
        <v>4</v>
      </c>
      <c r="AW44">
        <v>2</v>
      </c>
      <c r="AX44">
        <v>2</v>
      </c>
      <c r="AY44">
        <v>2</v>
      </c>
      <c r="AZ44">
        <v>4</v>
      </c>
      <c r="BA44">
        <v>4</v>
      </c>
      <c r="BB44">
        <v>3</v>
      </c>
      <c r="BC44">
        <v>3</v>
      </c>
      <c r="BD44">
        <v>2</v>
      </c>
      <c r="BF44">
        <v>1</v>
      </c>
      <c r="BO44">
        <v>10</v>
      </c>
      <c r="BS44">
        <v>14</v>
      </c>
      <c r="BV44" t="s">
        <v>313</v>
      </c>
      <c r="BW44" t="s">
        <v>357</v>
      </c>
      <c r="BX44" s="33" t="s">
        <v>358</v>
      </c>
      <c r="BY44">
        <v>1</v>
      </c>
      <c r="BZ44" s="18" t="s">
        <v>357</v>
      </c>
      <c r="CF44" s="16" t="s">
        <v>220</v>
      </c>
      <c r="CM44" s="16" t="s">
        <v>307</v>
      </c>
      <c r="CS44" s="14" t="s">
        <v>313</v>
      </c>
      <c r="DJ44" t="str">
        <f t="shared" si="40"/>
        <v>SafetyCritical</v>
      </c>
      <c r="DK44" t="str">
        <f t="shared" si="44"/>
        <v>.</v>
      </c>
      <c r="DL44" t="str">
        <f t="shared" si="45"/>
        <v>.</v>
      </c>
      <c r="DM44" t="str">
        <f t="shared" si="46"/>
        <v>.</v>
      </c>
      <c r="DN44" t="str">
        <f t="shared" si="47"/>
        <v>Informal</v>
      </c>
      <c r="DO44" t="str">
        <f t="shared" si="41"/>
        <v>DiagFocused</v>
      </c>
      <c r="DP44" t="str">
        <f t="shared" si="41"/>
        <v>AnGenCapable</v>
      </c>
      <c r="DQ44" t="str">
        <f t="shared" si="41"/>
        <v>.</v>
      </c>
      <c r="DR44" t="str">
        <f t="shared" si="49"/>
        <v>.</v>
      </c>
      <c r="DT44" t="str">
        <f t="shared" si="50"/>
        <v/>
      </c>
      <c r="DU44" t="str">
        <f t="shared" si="50"/>
        <v/>
      </c>
      <c r="DV44" t="str">
        <f t="shared" si="50"/>
        <v/>
      </c>
      <c r="DW44" t="str">
        <f t="shared" si="50"/>
        <v/>
      </c>
      <c r="DX44" t="str">
        <f t="shared" si="50"/>
        <v/>
      </c>
      <c r="DY44" t="str">
        <f t="shared" si="50"/>
        <v/>
      </c>
      <c r="DZ44" t="str">
        <f t="shared" si="50"/>
        <v/>
      </c>
      <c r="EA44" t="str">
        <f t="shared" si="50"/>
        <v/>
      </c>
      <c r="EB44" t="str">
        <f t="shared" si="50"/>
        <v>Safety/Embedded/Automation</v>
      </c>
      <c r="EC44" t="str">
        <f t="shared" si="50"/>
        <v/>
      </c>
      <c r="ED44" t="str">
        <f t="shared" si="50"/>
        <v/>
      </c>
    </row>
    <row r="45" spans="1:142" ht="16" x14ac:dyDescent="0.2">
      <c r="A45" t="s">
        <v>473</v>
      </c>
      <c r="B45" t="s">
        <v>473</v>
      </c>
      <c r="C45" s="1" t="s">
        <v>473</v>
      </c>
      <c r="D45" s="1" t="s">
        <v>473</v>
      </c>
      <c r="E45" t="s">
        <v>473</v>
      </c>
      <c r="H45" t="s">
        <v>89</v>
      </c>
      <c r="I45" t="s">
        <v>99</v>
      </c>
      <c r="J45">
        <v>2</v>
      </c>
      <c r="K45">
        <v>4</v>
      </c>
      <c r="L45">
        <v>3</v>
      </c>
      <c r="M45">
        <v>3</v>
      </c>
      <c r="N45">
        <v>3</v>
      </c>
      <c r="O45">
        <v>3</v>
      </c>
      <c r="P45">
        <v>3</v>
      </c>
      <c r="Q45">
        <v>3</v>
      </c>
      <c r="R45">
        <v>2</v>
      </c>
      <c r="S45">
        <v>4</v>
      </c>
      <c r="T45">
        <v>3</v>
      </c>
      <c r="U45">
        <v>3</v>
      </c>
      <c r="V45">
        <v>2</v>
      </c>
      <c r="W45">
        <v>2</v>
      </c>
      <c r="X45">
        <v>4</v>
      </c>
      <c r="Y45">
        <v>4</v>
      </c>
      <c r="Z45">
        <v>4</v>
      </c>
      <c r="AA45">
        <v>3</v>
      </c>
      <c r="AB45">
        <v>4</v>
      </c>
      <c r="AC45">
        <v>3</v>
      </c>
      <c r="AD45">
        <v>3</v>
      </c>
      <c r="AE45">
        <v>4</v>
      </c>
      <c r="AF45">
        <v>4</v>
      </c>
      <c r="AG45">
        <v>3</v>
      </c>
      <c r="AH45">
        <v>3</v>
      </c>
      <c r="AI45">
        <v>3</v>
      </c>
      <c r="AJ45">
        <v>3</v>
      </c>
      <c r="AK45">
        <v>4</v>
      </c>
      <c r="AL45">
        <v>3</v>
      </c>
      <c r="AM45">
        <v>3</v>
      </c>
      <c r="AN45">
        <v>3</v>
      </c>
      <c r="AO45">
        <v>4</v>
      </c>
      <c r="AP45">
        <v>3</v>
      </c>
      <c r="AQ45">
        <v>5</v>
      </c>
      <c r="AR45">
        <v>4</v>
      </c>
      <c r="AS45">
        <v>4</v>
      </c>
      <c r="AT45">
        <v>4</v>
      </c>
      <c r="AU45">
        <v>4</v>
      </c>
      <c r="AV45">
        <v>4</v>
      </c>
      <c r="AW45">
        <v>4</v>
      </c>
      <c r="AX45">
        <v>3</v>
      </c>
      <c r="AY45">
        <v>4</v>
      </c>
      <c r="AZ45">
        <v>4</v>
      </c>
      <c r="BA45">
        <v>4</v>
      </c>
      <c r="BB45">
        <v>3</v>
      </c>
      <c r="BC45">
        <v>3</v>
      </c>
      <c r="BD45">
        <v>3</v>
      </c>
      <c r="BW45" t="s">
        <v>359</v>
      </c>
      <c r="BX45" s="33" t="s">
        <v>360</v>
      </c>
      <c r="BY45">
        <v>1</v>
      </c>
      <c r="BZ45" s="19" t="s">
        <v>336</v>
      </c>
      <c r="CC45" s="16" t="s">
        <v>300</v>
      </c>
      <c r="DJ45" t="str">
        <f t="shared" si="40"/>
        <v>.</v>
      </c>
      <c r="DK45" t="str">
        <f t="shared" si="44"/>
        <v>WebOrMobile</v>
      </c>
      <c r="DL45" t="str">
        <f t="shared" si="45"/>
        <v>DataCentric</v>
      </c>
      <c r="DM45" t="str">
        <f t="shared" si="46"/>
        <v>.</v>
      </c>
      <c r="DN45" t="str">
        <f t="shared" si="47"/>
        <v>.</v>
      </c>
      <c r="DO45" t="str">
        <f t="shared" si="41"/>
        <v>.</v>
      </c>
      <c r="DP45" t="str">
        <f t="shared" si="41"/>
        <v>.</v>
      </c>
      <c r="DQ45" t="str">
        <f t="shared" si="41"/>
        <v>.</v>
      </c>
      <c r="DR45" t="str">
        <f t="shared" si="49"/>
        <v>.</v>
      </c>
      <c r="DT45" t="str">
        <f t="shared" si="50"/>
        <v/>
      </c>
      <c r="DU45" t="str">
        <f t="shared" si="50"/>
        <v/>
      </c>
      <c r="DV45" t="str">
        <f t="shared" si="50"/>
        <v>DB_Backend</v>
      </c>
      <c r="DW45" t="str">
        <f t="shared" si="50"/>
        <v/>
      </c>
      <c r="DX45" t="str">
        <f t="shared" si="50"/>
        <v/>
      </c>
      <c r="DY45" t="str">
        <f t="shared" si="50"/>
        <v/>
      </c>
      <c r="DZ45" t="str">
        <f t="shared" si="50"/>
        <v/>
      </c>
      <c r="EA45" t="str">
        <f t="shared" si="50"/>
        <v/>
      </c>
      <c r="EB45" t="str">
        <f t="shared" si="50"/>
        <v>Safety/Embedded/Automation</v>
      </c>
      <c r="EC45" t="str">
        <f t="shared" si="50"/>
        <v/>
      </c>
      <c r="ED45" t="str">
        <f t="shared" si="50"/>
        <v/>
      </c>
    </row>
    <row r="46" spans="1:142" ht="32" x14ac:dyDescent="0.2">
      <c r="A46" t="s">
        <v>473</v>
      </c>
      <c r="B46" t="s">
        <v>473</v>
      </c>
      <c r="C46" s="1" t="s">
        <v>473</v>
      </c>
      <c r="D46" s="1" t="s">
        <v>473</v>
      </c>
      <c r="E46" t="s">
        <v>473</v>
      </c>
      <c r="H46" t="s">
        <v>94</v>
      </c>
      <c r="I46" t="s">
        <v>95</v>
      </c>
      <c r="J46">
        <v>3</v>
      </c>
      <c r="K46">
        <v>3</v>
      </c>
      <c r="L46">
        <v>4</v>
      </c>
      <c r="M46">
        <v>4</v>
      </c>
      <c r="N46">
        <v>5</v>
      </c>
      <c r="O46">
        <v>4</v>
      </c>
      <c r="P46">
        <v>3</v>
      </c>
      <c r="Q46">
        <v>5</v>
      </c>
      <c r="R46">
        <v>3</v>
      </c>
      <c r="S46">
        <v>2</v>
      </c>
      <c r="T46">
        <v>4</v>
      </c>
      <c r="U46">
        <v>4</v>
      </c>
      <c r="V46">
        <v>3</v>
      </c>
      <c r="W46">
        <v>4</v>
      </c>
      <c r="X46">
        <v>4</v>
      </c>
      <c r="Y46">
        <v>2</v>
      </c>
      <c r="Z46">
        <v>4</v>
      </c>
      <c r="AA46">
        <v>2</v>
      </c>
      <c r="AB46">
        <v>2</v>
      </c>
      <c r="AC46">
        <v>2</v>
      </c>
      <c r="AD46">
        <v>2</v>
      </c>
      <c r="AE46">
        <v>3</v>
      </c>
      <c r="AF46">
        <v>2</v>
      </c>
      <c r="AG46">
        <v>3</v>
      </c>
      <c r="AH46">
        <v>1</v>
      </c>
      <c r="AI46">
        <v>2</v>
      </c>
      <c r="AJ46">
        <v>2</v>
      </c>
      <c r="AK46">
        <v>2</v>
      </c>
      <c r="AL46">
        <v>3</v>
      </c>
      <c r="AM46">
        <v>1</v>
      </c>
      <c r="AN46">
        <v>2</v>
      </c>
      <c r="AO46">
        <v>3</v>
      </c>
      <c r="AP46">
        <v>3</v>
      </c>
      <c r="AQ46">
        <v>2</v>
      </c>
      <c r="AR46">
        <v>3</v>
      </c>
      <c r="AS46">
        <v>3</v>
      </c>
      <c r="AT46">
        <v>3</v>
      </c>
      <c r="AU46">
        <v>3</v>
      </c>
      <c r="AV46">
        <v>3</v>
      </c>
      <c r="AW46">
        <v>2</v>
      </c>
      <c r="AX46">
        <v>2</v>
      </c>
      <c r="AY46">
        <v>2</v>
      </c>
      <c r="AZ46">
        <v>3</v>
      </c>
      <c r="BA46">
        <v>3</v>
      </c>
      <c r="BB46">
        <v>3</v>
      </c>
      <c r="BC46">
        <v>2</v>
      </c>
      <c r="BD46">
        <v>4</v>
      </c>
      <c r="BF46">
        <v>1</v>
      </c>
      <c r="BJ46">
        <v>5</v>
      </c>
      <c r="BM46">
        <v>8</v>
      </c>
      <c r="BN46">
        <v>9</v>
      </c>
      <c r="BW46" t="s">
        <v>361</v>
      </c>
      <c r="BX46" s="33" t="s">
        <v>362</v>
      </c>
      <c r="BY46">
        <v>1</v>
      </c>
      <c r="BZ46" s="19" t="s">
        <v>336</v>
      </c>
      <c r="CA46" s="16" t="s">
        <v>298</v>
      </c>
      <c r="CB46" s="16" t="s">
        <v>299</v>
      </c>
      <c r="CC46" s="16" t="s">
        <v>300</v>
      </c>
      <c r="DJ46" t="str">
        <f t="shared" si="40"/>
        <v>.</v>
      </c>
      <c r="DK46" t="str">
        <f t="shared" si="44"/>
        <v>WebOrMobile</v>
      </c>
      <c r="DL46" t="str">
        <f t="shared" si="45"/>
        <v>DataCentric</v>
      </c>
      <c r="DM46" t="str">
        <f t="shared" si="46"/>
        <v>.</v>
      </c>
      <c r="DN46" t="str">
        <f t="shared" si="47"/>
        <v>Informal</v>
      </c>
      <c r="DO46" t="str">
        <f t="shared" si="47"/>
        <v>DiagFocused</v>
      </c>
      <c r="DP46" t="str">
        <f t="shared" si="47"/>
        <v>.</v>
      </c>
      <c r="DQ46" t="str">
        <f t="shared" si="47"/>
        <v>.</v>
      </c>
      <c r="DR46" t="str">
        <f t="shared" si="49"/>
        <v>.</v>
      </c>
      <c r="DT46" t="str">
        <f t="shared" si="50"/>
        <v>Web/Mobile</v>
      </c>
      <c r="DU46" t="str">
        <f t="shared" si="50"/>
        <v/>
      </c>
      <c r="DV46" t="str">
        <f t="shared" si="50"/>
        <v>DB_Backend</v>
      </c>
      <c r="DW46" t="str">
        <f t="shared" si="50"/>
        <v/>
      </c>
      <c r="DX46" t="str">
        <f t="shared" si="50"/>
        <v/>
      </c>
      <c r="DY46" t="str">
        <f t="shared" si="50"/>
        <v/>
      </c>
      <c r="DZ46" t="str">
        <f t="shared" si="50"/>
        <v/>
      </c>
      <c r="EA46" t="str">
        <f t="shared" si="50"/>
        <v/>
      </c>
      <c r="EB46" t="str">
        <f t="shared" si="50"/>
        <v/>
      </c>
      <c r="EC46" t="str">
        <f t="shared" si="50"/>
        <v/>
      </c>
      <c r="ED46" t="str">
        <f t="shared" si="50"/>
        <v/>
      </c>
    </row>
    <row r="47" spans="1:142" ht="32" x14ac:dyDescent="0.2">
      <c r="A47" t="s">
        <v>473</v>
      </c>
      <c r="B47" t="s">
        <v>473</v>
      </c>
      <c r="C47" s="1" t="s">
        <v>473</v>
      </c>
      <c r="D47" s="1" t="s">
        <v>473</v>
      </c>
      <c r="E47" t="s">
        <v>473</v>
      </c>
      <c r="H47" t="s">
        <v>89</v>
      </c>
      <c r="I47" t="s">
        <v>95</v>
      </c>
      <c r="J47">
        <v>2</v>
      </c>
      <c r="K47">
        <v>3</v>
      </c>
      <c r="L47">
        <v>1</v>
      </c>
      <c r="M47">
        <v>4</v>
      </c>
      <c r="N47">
        <v>4</v>
      </c>
      <c r="O47">
        <v>4</v>
      </c>
      <c r="P47">
        <v>3</v>
      </c>
      <c r="Q47">
        <v>3</v>
      </c>
      <c r="R47">
        <v>2</v>
      </c>
      <c r="S47">
        <v>4</v>
      </c>
      <c r="T47">
        <v>3</v>
      </c>
      <c r="U47">
        <v>3</v>
      </c>
      <c r="V47">
        <v>2</v>
      </c>
      <c r="W47">
        <v>2</v>
      </c>
      <c r="X47">
        <v>3</v>
      </c>
      <c r="Y47">
        <v>4</v>
      </c>
      <c r="Z47">
        <v>3</v>
      </c>
      <c r="AA47">
        <v>4</v>
      </c>
      <c r="AB47">
        <v>3</v>
      </c>
      <c r="AC47">
        <v>3</v>
      </c>
      <c r="AD47">
        <v>5</v>
      </c>
      <c r="AE47">
        <v>4</v>
      </c>
      <c r="AF47">
        <v>3</v>
      </c>
      <c r="AG47">
        <v>3</v>
      </c>
      <c r="AH47">
        <v>3</v>
      </c>
      <c r="AI47">
        <v>4</v>
      </c>
      <c r="AJ47">
        <v>4</v>
      </c>
      <c r="AK47">
        <v>4</v>
      </c>
      <c r="AL47">
        <v>3</v>
      </c>
      <c r="AM47">
        <v>2</v>
      </c>
      <c r="AN47">
        <v>2</v>
      </c>
      <c r="AO47">
        <v>3</v>
      </c>
      <c r="AP47">
        <v>4</v>
      </c>
      <c r="AQ47">
        <v>3</v>
      </c>
      <c r="AR47">
        <v>4</v>
      </c>
      <c r="AS47">
        <v>5</v>
      </c>
      <c r="AT47">
        <v>4</v>
      </c>
      <c r="AU47">
        <v>5</v>
      </c>
      <c r="AV47">
        <v>4</v>
      </c>
      <c r="AW47">
        <v>4</v>
      </c>
      <c r="AX47">
        <v>2</v>
      </c>
      <c r="AY47">
        <v>4</v>
      </c>
      <c r="AZ47">
        <v>3</v>
      </c>
      <c r="BA47">
        <v>4</v>
      </c>
      <c r="BB47">
        <v>2</v>
      </c>
      <c r="BC47">
        <v>4</v>
      </c>
      <c r="BD47">
        <v>4</v>
      </c>
      <c r="BO47">
        <v>10</v>
      </c>
      <c r="BR47">
        <v>13</v>
      </c>
      <c r="BS47">
        <v>14</v>
      </c>
      <c r="BW47" t="s">
        <v>363</v>
      </c>
      <c r="BX47" s="33" t="s">
        <v>364</v>
      </c>
      <c r="BY47">
        <v>1</v>
      </c>
      <c r="BZ47" s="20" t="s">
        <v>330</v>
      </c>
      <c r="CA47" s="16" t="s">
        <v>298</v>
      </c>
      <c r="CC47" s="16" t="s">
        <v>300</v>
      </c>
      <c r="DJ47" t="str">
        <f t="shared" si="40"/>
        <v>.</v>
      </c>
      <c r="DK47" t="str">
        <f t="shared" si="44"/>
        <v>WebOrMobile</v>
      </c>
      <c r="DL47" t="str">
        <f t="shared" si="45"/>
        <v>DataCentric</v>
      </c>
      <c r="DM47" t="str">
        <f t="shared" si="46"/>
        <v>.</v>
      </c>
      <c r="DN47" t="str">
        <f t="shared" ref="DN47:DQ66" si="51">IF(COUNTIFS($CP$23:$DI$23,DN$24,$CP47:$DI47,"*")+COUNTIFS($BF$23:$BU$23,DN$24,$BF47:$BU47,"&gt;0")&gt;0,DN$24,".")</f>
        <v>.</v>
      </c>
      <c r="DO47" t="str">
        <f t="shared" si="51"/>
        <v>DiagFocused</v>
      </c>
      <c r="DP47" t="str">
        <f t="shared" si="51"/>
        <v>AnGenCapable</v>
      </c>
      <c r="DQ47" t="str">
        <f t="shared" si="51"/>
        <v>.</v>
      </c>
      <c r="DR47" t="str">
        <f t="shared" si="49"/>
        <v>HighEndOnly</v>
      </c>
      <c r="DT47" t="str">
        <f t="shared" si="50"/>
        <v>Web/Mobile</v>
      </c>
      <c r="DU47" t="str">
        <f t="shared" si="50"/>
        <v/>
      </c>
      <c r="DV47" t="str">
        <f t="shared" si="50"/>
        <v>DB_Backend</v>
      </c>
      <c r="DW47" t="str">
        <f t="shared" si="50"/>
        <v/>
      </c>
      <c r="DX47" t="str">
        <f t="shared" si="50"/>
        <v/>
      </c>
      <c r="DY47" t="str">
        <f t="shared" si="50"/>
        <v/>
      </c>
      <c r="DZ47" t="str">
        <f t="shared" si="50"/>
        <v/>
      </c>
      <c r="EA47" t="str">
        <f t="shared" si="50"/>
        <v/>
      </c>
      <c r="EB47" t="str">
        <f t="shared" si="50"/>
        <v/>
      </c>
      <c r="EC47" t="str">
        <f t="shared" si="50"/>
        <v/>
      </c>
      <c r="ED47" t="str">
        <f t="shared" si="50"/>
        <v/>
      </c>
    </row>
    <row r="48" spans="1:142" ht="16" x14ac:dyDescent="0.2">
      <c r="A48" t="s">
        <v>473</v>
      </c>
      <c r="B48" t="s">
        <v>473</v>
      </c>
      <c r="C48" s="1" t="s">
        <v>473</v>
      </c>
      <c r="D48" s="1" t="s">
        <v>473</v>
      </c>
      <c r="E48" t="s">
        <v>473</v>
      </c>
      <c r="H48" t="s">
        <v>94</v>
      </c>
      <c r="I48" t="s">
        <v>95</v>
      </c>
      <c r="J48">
        <v>3</v>
      </c>
      <c r="K48">
        <v>3</v>
      </c>
      <c r="L48">
        <v>4</v>
      </c>
      <c r="M48">
        <v>4</v>
      </c>
      <c r="N48">
        <v>4</v>
      </c>
      <c r="O48">
        <v>4</v>
      </c>
      <c r="P48">
        <v>4</v>
      </c>
      <c r="Q48">
        <v>4</v>
      </c>
      <c r="R48">
        <v>3</v>
      </c>
      <c r="S48">
        <v>4</v>
      </c>
      <c r="T48">
        <v>2</v>
      </c>
      <c r="U48">
        <v>4</v>
      </c>
      <c r="V48">
        <v>3</v>
      </c>
      <c r="W48">
        <v>4</v>
      </c>
      <c r="X48">
        <v>5</v>
      </c>
      <c r="Y48">
        <v>4</v>
      </c>
      <c r="Z48">
        <v>2</v>
      </c>
      <c r="AA48">
        <v>2</v>
      </c>
      <c r="AB48">
        <v>5</v>
      </c>
      <c r="AC48">
        <v>4</v>
      </c>
      <c r="AD48">
        <v>4</v>
      </c>
      <c r="AE48">
        <v>4</v>
      </c>
      <c r="AF48">
        <v>3</v>
      </c>
      <c r="AG48">
        <v>3</v>
      </c>
      <c r="AH48">
        <v>2</v>
      </c>
      <c r="AI48">
        <v>2</v>
      </c>
      <c r="AJ48">
        <v>1</v>
      </c>
      <c r="AK48">
        <v>2</v>
      </c>
      <c r="AL48">
        <v>4</v>
      </c>
      <c r="AM48">
        <v>3</v>
      </c>
      <c r="AN48">
        <v>3</v>
      </c>
      <c r="AO48">
        <v>3</v>
      </c>
      <c r="AP48">
        <v>2</v>
      </c>
      <c r="AQ48">
        <v>2</v>
      </c>
      <c r="AR48">
        <v>2</v>
      </c>
      <c r="AS48">
        <v>5</v>
      </c>
      <c r="AT48">
        <v>2</v>
      </c>
      <c r="AU48">
        <v>4</v>
      </c>
      <c r="AV48">
        <v>1</v>
      </c>
      <c r="AW48">
        <v>2</v>
      </c>
      <c r="AX48">
        <v>2</v>
      </c>
      <c r="AY48">
        <v>2</v>
      </c>
      <c r="AZ48">
        <v>4</v>
      </c>
      <c r="BA48">
        <v>2</v>
      </c>
      <c r="BB48">
        <v>4</v>
      </c>
      <c r="BC48">
        <v>2</v>
      </c>
      <c r="BD48">
        <v>2</v>
      </c>
      <c r="BE48" t="s">
        <v>365</v>
      </c>
      <c r="BF48">
        <v>1</v>
      </c>
      <c r="BO48">
        <v>10</v>
      </c>
      <c r="BS48">
        <v>14</v>
      </c>
      <c r="BW48" t="s">
        <v>366</v>
      </c>
      <c r="BX48" s="33" t="s">
        <v>367</v>
      </c>
      <c r="BY48">
        <v>1</v>
      </c>
      <c r="BZ48" s="18" t="s">
        <v>368</v>
      </c>
      <c r="CN48" s="16" t="s">
        <v>308</v>
      </c>
      <c r="DJ48" t="str">
        <f t="shared" si="40"/>
        <v>.</v>
      </c>
      <c r="DK48" t="str">
        <f t="shared" si="44"/>
        <v>.</v>
      </c>
      <c r="DL48" t="str">
        <f t="shared" si="45"/>
        <v>DataCentric</v>
      </c>
      <c r="DM48" t="str">
        <f t="shared" si="46"/>
        <v>.</v>
      </c>
      <c r="DN48" t="str">
        <f t="shared" si="51"/>
        <v>Informal</v>
      </c>
      <c r="DO48" t="str">
        <f t="shared" si="51"/>
        <v>DiagFocused</v>
      </c>
      <c r="DP48" t="str">
        <f t="shared" si="51"/>
        <v>.</v>
      </c>
      <c r="DQ48" t="str">
        <f t="shared" si="51"/>
        <v>.</v>
      </c>
      <c r="DR48" t="str">
        <f t="shared" si="49"/>
        <v>.</v>
      </c>
      <c r="DT48" t="str">
        <f t="shared" si="50"/>
        <v/>
      </c>
      <c r="DU48" t="str">
        <f t="shared" si="50"/>
        <v/>
      </c>
      <c r="DV48" t="str">
        <f t="shared" si="50"/>
        <v/>
      </c>
      <c r="DW48" t="str">
        <f t="shared" si="50"/>
        <v/>
      </c>
      <c r="DX48" t="str">
        <f t="shared" si="50"/>
        <v/>
      </c>
      <c r="DY48" t="str">
        <f t="shared" si="50"/>
        <v/>
      </c>
      <c r="DZ48" t="str">
        <f t="shared" si="50"/>
        <v/>
      </c>
      <c r="EA48" t="str">
        <f t="shared" si="50"/>
        <v/>
      </c>
      <c r="EB48" t="str">
        <f t="shared" si="50"/>
        <v/>
      </c>
      <c r="EC48" t="str">
        <f t="shared" si="50"/>
        <v>ComplexAlgorithmic</v>
      </c>
      <c r="ED48" t="str">
        <f t="shared" si="50"/>
        <v/>
      </c>
    </row>
    <row r="49" spans="1:134" ht="16" x14ac:dyDescent="0.2">
      <c r="A49" t="s">
        <v>473</v>
      </c>
      <c r="B49" t="s">
        <v>473</v>
      </c>
      <c r="C49" s="1" t="s">
        <v>473</v>
      </c>
      <c r="D49" s="1" t="s">
        <v>473</v>
      </c>
      <c r="E49" t="s">
        <v>473</v>
      </c>
      <c r="H49" t="s">
        <v>89</v>
      </c>
      <c r="I49" t="s">
        <v>90</v>
      </c>
      <c r="J49">
        <v>2</v>
      </c>
      <c r="K49">
        <v>2</v>
      </c>
      <c r="L49">
        <v>4</v>
      </c>
      <c r="M49">
        <v>4</v>
      </c>
      <c r="N49">
        <v>4</v>
      </c>
      <c r="O49">
        <v>4</v>
      </c>
      <c r="P49">
        <v>4</v>
      </c>
      <c r="Q49">
        <v>4</v>
      </c>
      <c r="R49">
        <v>4</v>
      </c>
      <c r="S49">
        <v>3</v>
      </c>
      <c r="T49">
        <v>4</v>
      </c>
      <c r="U49">
        <v>4</v>
      </c>
      <c r="V49">
        <v>3</v>
      </c>
      <c r="W49">
        <v>3</v>
      </c>
      <c r="X49">
        <v>4</v>
      </c>
      <c r="Y49">
        <v>3</v>
      </c>
      <c r="Z49">
        <v>3</v>
      </c>
      <c r="AA49">
        <v>3</v>
      </c>
      <c r="AB49">
        <v>3</v>
      </c>
      <c r="AC49">
        <v>3</v>
      </c>
      <c r="AD49">
        <v>3</v>
      </c>
      <c r="AE49">
        <v>3</v>
      </c>
      <c r="AF49">
        <v>3</v>
      </c>
      <c r="AG49">
        <v>3</v>
      </c>
      <c r="AH49">
        <v>4</v>
      </c>
      <c r="AI49">
        <v>4</v>
      </c>
      <c r="AJ49">
        <v>4</v>
      </c>
      <c r="AK49">
        <v>4</v>
      </c>
      <c r="AL49">
        <v>3</v>
      </c>
      <c r="AM49">
        <v>3</v>
      </c>
      <c r="AN49">
        <v>3</v>
      </c>
      <c r="AO49">
        <v>3</v>
      </c>
      <c r="AP49">
        <v>4</v>
      </c>
      <c r="AQ49">
        <v>4</v>
      </c>
      <c r="AR49">
        <v>2</v>
      </c>
      <c r="AS49">
        <v>3</v>
      </c>
      <c r="AT49">
        <v>3</v>
      </c>
      <c r="AU49">
        <v>3</v>
      </c>
      <c r="AV49">
        <v>2</v>
      </c>
      <c r="AW49">
        <v>3</v>
      </c>
      <c r="AX49">
        <v>4</v>
      </c>
      <c r="AY49">
        <v>3</v>
      </c>
      <c r="AZ49">
        <v>4</v>
      </c>
      <c r="BA49">
        <v>2</v>
      </c>
      <c r="BB49">
        <v>2</v>
      </c>
      <c r="BC49">
        <v>2</v>
      </c>
      <c r="BD49">
        <v>3</v>
      </c>
      <c r="BW49" t="s">
        <v>330</v>
      </c>
      <c r="BX49" s="33" t="s">
        <v>369</v>
      </c>
      <c r="BZ49" s="20" t="s">
        <v>330</v>
      </c>
      <c r="CC49" s="16" t="s">
        <v>300</v>
      </c>
      <c r="DJ49" t="str">
        <f t="shared" si="40"/>
        <v>.</v>
      </c>
      <c r="DK49" t="str">
        <f t="shared" si="44"/>
        <v>WebOrMobile</v>
      </c>
      <c r="DL49" t="str">
        <f t="shared" si="45"/>
        <v>DataCentric</v>
      </c>
      <c r="DM49" t="str">
        <f t="shared" si="46"/>
        <v>.</v>
      </c>
      <c r="DN49" t="str">
        <f t="shared" si="51"/>
        <v>.</v>
      </c>
      <c r="DO49" t="str">
        <f t="shared" si="51"/>
        <v>.</v>
      </c>
      <c r="DP49" t="str">
        <f t="shared" si="51"/>
        <v>.</v>
      </c>
      <c r="DQ49" t="str">
        <f t="shared" si="51"/>
        <v>.</v>
      </c>
      <c r="DR49" t="str">
        <f t="shared" si="49"/>
        <v>.</v>
      </c>
      <c r="DT49" t="str">
        <f t="shared" si="50"/>
        <v/>
      </c>
      <c r="DU49" t="str">
        <f t="shared" si="50"/>
        <v/>
      </c>
      <c r="DV49" t="str">
        <f t="shared" si="50"/>
        <v/>
      </c>
      <c r="DW49" t="str">
        <f t="shared" si="50"/>
        <v/>
      </c>
      <c r="DX49" t="str">
        <f t="shared" si="50"/>
        <v/>
      </c>
      <c r="DY49" t="str">
        <f t="shared" si="50"/>
        <v/>
      </c>
      <c r="DZ49" t="str">
        <f t="shared" si="50"/>
        <v/>
      </c>
      <c r="EA49" t="str">
        <f t="shared" si="50"/>
        <v/>
      </c>
      <c r="EB49" t="str">
        <f t="shared" si="50"/>
        <v/>
      </c>
      <c r="EC49" t="str">
        <f t="shared" si="50"/>
        <v/>
      </c>
      <c r="ED49" t="str">
        <f t="shared" si="50"/>
        <v>Enterprise Applications</v>
      </c>
    </row>
    <row r="50" spans="1:134" ht="16" x14ac:dyDescent="0.2">
      <c r="A50" t="s">
        <v>473</v>
      </c>
      <c r="B50" t="s">
        <v>473</v>
      </c>
      <c r="C50" s="1" t="s">
        <v>473</v>
      </c>
      <c r="D50" s="1" t="s">
        <v>473</v>
      </c>
      <c r="E50" t="s">
        <v>473</v>
      </c>
      <c r="H50" t="s">
        <v>98</v>
      </c>
      <c r="I50" t="s">
        <v>99</v>
      </c>
      <c r="J50">
        <v>4</v>
      </c>
      <c r="K50">
        <v>4</v>
      </c>
      <c r="L50">
        <v>5</v>
      </c>
      <c r="M50">
        <v>5</v>
      </c>
      <c r="N50">
        <v>5</v>
      </c>
      <c r="O50">
        <v>5</v>
      </c>
      <c r="P50">
        <v>5</v>
      </c>
      <c r="Q50">
        <v>5</v>
      </c>
      <c r="R50">
        <v>5</v>
      </c>
      <c r="S50">
        <v>5</v>
      </c>
      <c r="T50">
        <v>4</v>
      </c>
      <c r="U50">
        <v>5</v>
      </c>
      <c r="V50">
        <v>5</v>
      </c>
      <c r="W50">
        <v>5</v>
      </c>
      <c r="X50">
        <v>5</v>
      </c>
      <c r="Y50">
        <v>2</v>
      </c>
      <c r="Z50">
        <v>1</v>
      </c>
      <c r="AA50">
        <v>3</v>
      </c>
      <c r="AB50">
        <v>4</v>
      </c>
      <c r="AC50">
        <v>4</v>
      </c>
      <c r="AD50">
        <v>2</v>
      </c>
      <c r="AE50">
        <v>1</v>
      </c>
      <c r="AF50">
        <v>1</v>
      </c>
      <c r="AG50">
        <v>2</v>
      </c>
      <c r="AH50">
        <v>1</v>
      </c>
      <c r="AI50">
        <v>1</v>
      </c>
      <c r="AJ50">
        <v>1</v>
      </c>
      <c r="AK50">
        <v>1</v>
      </c>
      <c r="AL50">
        <v>3</v>
      </c>
      <c r="AM50">
        <v>1</v>
      </c>
      <c r="AN50">
        <v>1</v>
      </c>
      <c r="AO50">
        <v>1</v>
      </c>
      <c r="AP50">
        <v>1</v>
      </c>
      <c r="AQ50">
        <v>1</v>
      </c>
      <c r="AR50">
        <v>1</v>
      </c>
      <c r="AS50">
        <v>5</v>
      </c>
      <c r="AT50">
        <v>1</v>
      </c>
      <c r="AU50">
        <v>2</v>
      </c>
      <c r="AV50">
        <v>1</v>
      </c>
      <c r="AW50">
        <v>1</v>
      </c>
      <c r="AX50">
        <v>1</v>
      </c>
      <c r="AY50">
        <v>1</v>
      </c>
      <c r="AZ50">
        <v>5</v>
      </c>
      <c r="BA50">
        <v>1</v>
      </c>
      <c r="BB50">
        <v>4</v>
      </c>
      <c r="BC50">
        <v>1</v>
      </c>
      <c r="BD50">
        <v>1</v>
      </c>
      <c r="BV50" t="s">
        <v>370</v>
      </c>
      <c r="BW50" t="s">
        <v>336</v>
      </c>
      <c r="BX50" s="33" t="s">
        <v>371</v>
      </c>
      <c r="BY50">
        <v>1</v>
      </c>
      <c r="BZ50" s="19" t="s">
        <v>336</v>
      </c>
      <c r="CM50" s="16" t="s">
        <v>307</v>
      </c>
      <c r="CN50" s="16" t="s">
        <v>308</v>
      </c>
      <c r="CY50" s="14" t="s">
        <v>319</v>
      </c>
      <c r="DJ50" t="str">
        <f t="shared" si="40"/>
        <v>SafetyCritical</v>
      </c>
      <c r="DK50" t="str">
        <f t="shared" si="44"/>
        <v>.</v>
      </c>
      <c r="DL50" t="str">
        <f t="shared" si="45"/>
        <v>DataCentric</v>
      </c>
      <c r="DM50" t="str">
        <f t="shared" si="46"/>
        <v>.</v>
      </c>
      <c r="DN50" t="str">
        <f t="shared" si="51"/>
        <v>.</v>
      </c>
      <c r="DO50" t="str">
        <f t="shared" si="51"/>
        <v>.</v>
      </c>
      <c r="DP50" t="str">
        <f t="shared" si="51"/>
        <v>AnGenCapable</v>
      </c>
      <c r="DQ50" t="str">
        <f t="shared" si="51"/>
        <v>.</v>
      </c>
      <c r="DR50" t="str">
        <f t="shared" si="49"/>
        <v>HighEndOnly</v>
      </c>
      <c r="DT50" t="str">
        <f t="shared" si="50"/>
        <v/>
      </c>
      <c r="DU50" t="str">
        <f t="shared" si="50"/>
        <v/>
      </c>
      <c r="DV50" t="str">
        <f t="shared" si="50"/>
        <v/>
      </c>
      <c r="DW50" t="str">
        <f t="shared" si="50"/>
        <v/>
      </c>
      <c r="DX50" t="str">
        <f t="shared" si="50"/>
        <v/>
      </c>
      <c r="DY50" t="str">
        <f t="shared" si="50"/>
        <v/>
      </c>
      <c r="DZ50" t="str">
        <f t="shared" si="50"/>
        <v/>
      </c>
      <c r="EA50" t="str">
        <f t="shared" si="50"/>
        <v/>
      </c>
      <c r="EB50" t="str">
        <f t="shared" si="50"/>
        <v>Safety/Embedded/Automation</v>
      </c>
      <c r="EC50" t="str">
        <f t="shared" si="50"/>
        <v>ComplexAlgorithmic</v>
      </c>
      <c r="ED50" t="str">
        <f t="shared" si="50"/>
        <v/>
      </c>
    </row>
    <row r="51" spans="1:134" ht="16" x14ac:dyDescent="0.2">
      <c r="A51" t="s">
        <v>473</v>
      </c>
      <c r="B51" t="s">
        <v>473</v>
      </c>
      <c r="C51" s="1" t="s">
        <v>473</v>
      </c>
      <c r="D51" s="1" t="s">
        <v>473</v>
      </c>
      <c r="E51" t="s">
        <v>473</v>
      </c>
      <c r="H51" t="s">
        <v>98</v>
      </c>
      <c r="I51" t="s">
        <v>95</v>
      </c>
      <c r="J51">
        <v>4</v>
      </c>
      <c r="K51">
        <v>3</v>
      </c>
      <c r="L51">
        <v>4</v>
      </c>
      <c r="M51">
        <v>5</v>
      </c>
      <c r="N51">
        <v>5</v>
      </c>
      <c r="O51">
        <v>4</v>
      </c>
      <c r="P51">
        <v>3</v>
      </c>
      <c r="Q51">
        <v>4</v>
      </c>
      <c r="R51">
        <v>2</v>
      </c>
      <c r="S51">
        <v>5</v>
      </c>
      <c r="T51">
        <v>3</v>
      </c>
      <c r="U51">
        <v>4</v>
      </c>
      <c r="V51">
        <v>1</v>
      </c>
      <c r="W51">
        <v>4</v>
      </c>
      <c r="X51">
        <v>5</v>
      </c>
      <c r="Y51">
        <v>3</v>
      </c>
      <c r="Z51">
        <v>2</v>
      </c>
      <c r="AA51">
        <v>3</v>
      </c>
      <c r="AB51">
        <v>2</v>
      </c>
      <c r="AC51">
        <v>2</v>
      </c>
      <c r="AD51">
        <v>3</v>
      </c>
      <c r="AE51">
        <v>2</v>
      </c>
      <c r="AF51">
        <v>2</v>
      </c>
      <c r="AG51">
        <v>2</v>
      </c>
      <c r="AH51">
        <v>1</v>
      </c>
      <c r="AI51">
        <v>2</v>
      </c>
      <c r="AJ51">
        <v>2</v>
      </c>
      <c r="AK51">
        <v>2</v>
      </c>
      <c r="AL51">
        <v>2</v>
      </c>
      <c r="AM51">
        <v>2</v>
      </c>
      <c r="AN51">
        <v>2</v>
      </c>
      <c r="AO51">
        <v>2</v>
      </c>
      <c r="AP51">
        <v>2</v>
      </c>
      <c r="AQ51">
        <v>2</v>
      </c>
      <c r="AR51">
        <v>2</v>
      </c>
      <c r="AS51">
        <v>4</v>
      </c>
      <c r="AT51">
        <v>2</v>
      </c>
      <c r="AU51">
        <v>4</v>
      </c>
      <c r="AV51">
        <v>2</v>
      </c>
      <c r="AW51">
        <v>2</v>
      </c>
      <c r="AX51">
        <v>2</v>
      </c>
      <c r="AY51">
        <v>1</v>
      </c>
      <c r="AZ51">
        <v>4</v>
      </c>
      <c r="BA51">
        <v>2</v>
      </c>
      <c r="BB51">
        <v>2</v>
      </c>
      <c r="BC51">
        <v>4</v>
      </c>
      <c r="BD51">
        <v>4</v>
      </c>
      <c r="BF51">
        <v>1</v>
      </c>
      <c r="BO51">
        <v>10</v>
      </c>
      <c r="BV51" t="s">
        <v>372</v>
      </c>
      <c r="BW51" t="s">
        <v>335</v>
      </c>
      <c r="BX51" s="33" t="s">
        <v>373</v>
      </c>
      <c r="BY51">
        <v>1</v>
      </c>
      <c r="BZ51" s="19" t="s">
        <v>335</v>
      </c>
      <c r="CA51" s="16" t="s">
        <v>298</v>
      </c>
      <c r="CM51" s="16" t="s">
        <v>307</v>
      </c>
      <c r="CW51" s="14" t="s">
        <v>317</v>
      </c>
      <c r="CZ51" s="14" t="s">
        <v>320</v>
      </c>
      <c r="DJ51" t="str">
        <f t="shared" si="40"/>
        <v>SafetyCritical</v>
      </c>
      <c r="DK51" t="str">
        <f t="shared" si="44"/>
        <v>.</v>
      </c>
      <c r="DL51" t="str">
        <f t="shared" si="45"/>
        <v>.</v>
      </c>
      <c r="DM51" t="str">
        <f t="shared" si="46"/>
        <v>.</v>
      </c>
      <c r="DN51" t="str">
        <f t="shared" si="51"/>
        <v>Informal</v>
      </c>
      <c r="DO51" t="str">
        <f t="shared" si="51"/>
        <v>DiagFocused</v>
      </c>
      <c r="DP51" t="str">
        <f t="shared" si="51"/>
        <v>.</v>
      </c>
      <c r="DQ51" t="str">
        <f t="shared" si="51"/>
        <v>.</v>
      </c>
      <c r="DR51" t="str">
        <f t="shared" si="49"/>
        <v>.</v>
      </c>
      <c r="DT51" t="str">
        <f t="shared" si="50"/>
        <v>Web/Mobile</v>
      </c>
      <c r="DU51" t="str">
        <f t="shared" si="50"/>
        <v/>
      </c>
      <c r="DV51" t="str">
        <f t="shared" si="50"/>
        <v/>
      </c>
      <c r="DW51" t="str">
        <f t="shared" si="50"/>
        <v/>
      </c>
      <c r="DX51" t="str">
        <f t="shared" si="50"/>
        <v/>
      </c>
      <c r="DY51" t="str">
        <f t="shared" si="50"/>
        <v/>
      </c>
      <c r="DZ51" t="str">
        <f t="shared" si="50"/>
        <v/>
      </c>
      <c r="EA51" t="str">
        <f t="shared" si="50"/>
        <v/>
      </c>
      <c r="EB51" t="str">
        <f t="shared" si="50"/>
        <v>Safety/Embedded/Automation</v>
      </c>
      <c r="EC51" t="str">
        <f t="shared" si="50"/>
        <v/>
      </c>
      <c r="ED51" t="str">
        <f t="shared" si="50"/>
        <v>Enterprise Applications</v>
      </c>
    </row>
    <row r="52" spans="1:134" ht="32" x14ac:dyDescent="0.2">
      <c r="A52" t="s">
        <v>473</v>
      </c>
      <c r="B52" t="s">
        <v>473</v>
      </c>
      <c r="C52" s="1" t="s">
        <v>473</v>
      </c>
      <c r="D52" s="1" t="s">
        <v>473</v>
      </c>
      <c r="E52" t="s">
        <v>473</v>
      </c>
      <c r="H52" t="s">
        <v>94</v>
      </c>
      <c r="I52" t="s">
        <v>90</v>
      </c>
      <c r="J52">
        <v>3</v>
      </c>
      <c r="K52">
        <v>2</v>
      </c>
      <c r="L52">
        <v>4</v>
      </c>
      <c r="M52">
        <v>3</v>
      </c>
      <c r="N52">
        <v>5</v>
      </c>
      <c r="O52">
        <v>4</v>
      </c>
      <c r="P52">
        <v>3</v>
      </c>
      <c r="Q52">
        <v>4</v>
      </c>
      <c r="R52">
        <v>4</v>
      </c>
      <c r="S52">
        <v>3</v>
      </c>
      <c r="T52">
        <v>2</v>
      </c>
      <c r="U52">
        <v>4</v>
      </c>
      <c r="V52">
        <v>2</v>
      </c>
      <c r="W52">
        <v>3</v>
      </c>
      <c r="X52">
        <v>4</v>
      </c>
      <c r="Y52">
        <v>4</v>
      </c>
      <c r="Z52">
        <v>5</v>
      </c>
      <c r="AA52">
        <v>3</v>
      </c>
      <c r="AB52">
        <v>3</v>
      </c>
      <c r="AC52">
        <v>2</v>
      </c>
      <c r="AD52">
        <v>3</v>
      </c>
      <c r="AE52">
        <v>2</v>
      </c>
      <c r="AF52">
        <v>3</v>
      </c>
      <c r="AG52">
        <v>3</v>
      </c>
      <c r="AH52">
        <v>2</v>
      </c>
      <c r="AI52">
        <v>4</v>
      </c>
      <c r="AJ52">
        <v>2</v>
      </c>
      <c r="AK52">
        <v>2</v>
      </c>
      <c r="AL52">
        <v>5</v>
      </c>
      <c r="AM52">
        <v>2</v>
      </c>
      <c r="AN52">
        <v>3</v>
      </c>
      <c r="AO52">
        <v>2</v>
      </c>
      <c r="AP52">
        <v>2</v>
      </c>
      <c r="AQ52">
        <v>3</v>
      </c>
      <c r="AR52">
        <v>3</v>
      </c>
      <c r="AS52">
        <v>4</v>
      </c>
      <c r="AT52">
        <v>4</v>
      </c>
      <c r="AU52">
        <v>4</v>
      </c>
      <c r="AV52">
        <v>3</v>
      </c>
      <c r="AW52">
        <v>4</v>
      </c>
      <c r="AX52">
        <v>2</v>
      </c>
      <c r="AY52">
        <v>4</v>
      </c>
      <c r="AZ52">
        <v>3</v>
      </c>
      <c r="BA52">
        <v>4</v>
      </c>
      <c r="BB52">
        <v>2</v>
      </c>
      <c r="BC52">
        <v>3</v>
      </c>
      <c r="BD52">
        <v>3</v>
      </c>
      <c r="BO52">
        <v>10</v>
      </c>
      <c r="BW52" t="s">
        <v>357</v>
      </c>
      <c r="BX52" s="33" t="s">
        <v>374</v>
      </c>
      <c r="BY52">
        <v>4</v>
      </c>
      <c r="BZ52" s="18" t="s">
        <v>357</v>
      </c>
      <c r="CC52" s="16" t="s">
        <v>300</v>
      </c>
      <c r="CM52" s="16" t="s">
        <v>307</v>
      </c>
      <c r="DJ52" t="str">
        <f t="shared" si="40"/>
        <v>SafetyCritical</v>
      </c>
      <c r="DK52" t="str">
        <f t="shared" si="44"/>
        <v>WebOrMobile</v>
      </c>
      <c r="DL52" t="str">
        <f t="shared" si="45"/>
        <v>DataCentric</v>
      </c>
      <c r="DM52" t="str">
        <f t="shared" si="46"/>
        <v>.</v>
      </c>
      <c r="DN52" t="str">
        <f t="shared" si="51"/>
        <v>.</v>
      </c>
      <c r="DO52" t="str">
        <f t="shared" si="51"/>
        <v>DiagFocused</v>
      </c>
      <c r="DP52" t="str">
        <f t="shared" si="51"/>
        <v>.</v>
      </c>
      <c r="DQ52" t="str">
        <f t="shared" si="51"/>
        <v>.</v>
      </c>
      <c r="DR52" t="str">
        <f t="shared" si="49"/>
        <v>.</v>
      </c>
      <c r="DT52" t="str">
        <f t="shared" si="50"/>
        <v>Web/Mobile</v>
      </c>
      <c r="DU52" t="str">
        <f t="shared" si="50"/>
        <v/>
      </c>
      <c r="DV52" t="str">
        <f t="shared" si="50"/>
        <v>DB_Backend</v>
      </c>
      <c r="DW52" t="str">
        <f t="shared" si="50"/>
        <v/>
      </c>
      <c r="DX52" t="str">
        <f t="shared" si="50"/>
        <v/>
      </c>
      <c r="DY52" t="str">
        <f t="shared" si="50"/>
        <v/>
      </c>
      <c r="DZ52" t="str">
        <f t="shared" si="50"/>
        <v/>
      </c>
      <c r="EA52" t="str">
        <f t="shared" si="50"/>
        <v/>
      </c>
      <c r="EB52" t="str">
        <f t="shared" si="50"/>
        <v>Safety/Embedded/Automation</v>
      </c>
      <c r="EC52" t="str">
        <f t="shared" si="50"/>
        <v/>
      </c>
      <c r="ED52" t="str">
        <f t="shared" si="50"/>
        <v/>
      </c>
    </row>
    <row r="53" spans="1:134" ht="16" x14ac:dyDescent="0.2">
      <c r="A53" t="s">
        <v>473</v>
      </c>
      <c r="B53" t="s">
        <v>473</v>
      </c>
      <c r="C53" s="1" t="s">
        <v>473</v>
      </c>
      <c r="D53" s="1" t="s">
        <v>473</v>
      </c>
      <c r="E53" t="s">
        <v>473</v>
      </c>
      <c r="H53" t="s">
        <v>94</v>
      </c>
      <c r="I53" t="s">
        <v>99</v>
      </c>
      <c r="J53">
        <v>3</v>
      </c>
      <c r="K53">
        <v>4</v>
      </c>
      <c r="L53">
        <v>4</v>
      </c>
      <c r="M53">
        <v>3</v>
      </c>
      <c r="N53">
        <v>4</v>
      </c>
      <c r="O53">
        <v>4</v>
      </c>
      <c r="P53">
        <v>4</v>
      </c>
      <c r="Q53">
        <v>4</v>
      </c>
      <c r="R53">
        <v>2</v>
      </c>
      <c r="S53">
        <v>4</v>
      </c>
      <c r="T53">
        <v>4</v>
      </c>
      <c r="U53">
        <v>4</v>
      </c>
      <c r="V53">
        <v>4</v>
      </c>
      <c r="W53">
        <v>4</v>
      </c>
      <c r="X53">
        <v>4</v>
      </c>
      <c r="Y53">
        <v>3</v>
      </c>
      <c r="Z53">
        <v>2</v>
      </c>
      <c r="AA53">
        <v>3</v>
      </c>
      <c r="AB53">
        <v>4</v>
      </c>
      <c r="AC53">
        <v>3</v>
      </c>
      <c r="AD53">
        <v>3</v>
      </c>
      <c r="AE53">
        <v>3</v>
      </c>
      <c r="AF53">
        <v>3</v>
      </c>
      <c r="AG53">
        <v>4</v>
      </c>
      <c r="AH53">
        <v>2</v>
      </c>
      <c r="AI53">
        <v>4</v>
      </c>
      <c r="AJ53">
        <v>2</v>
      </c>
      <c r="AK53">
        <v>2</v>
      </c>
      <c r="AL53">
        <v>3</v>
      </c>
      <c r="AM53">
        <v>3</v>
      </c>
      <c r="AN53">
        <v>3</v>
      </c>
      <c r="AO53">
        <v>3</v>
      </c>
      <c r="AP53">
        <v>3</v>
      </c>
      <c r="AQ53">
        <v>2</v>
      </c>
      <c r="AR53">
        <v>2</v>
      </c>
      <c r="AS53">
        <v>2</v>
      </c>
      <c r="AT53">
        <v>3</v>
      </c>
      <c r="AU53">
        <v>3</v>
      </c>
      <c r="AV53">
        <v>2</v>
      </c>
      <c r="AW53">
        <v>2</v>
      </c>
      <c r="AX53">
        <v>5</v>
      </c>
      <c r="AY53">
        <v>4</v>
      </c>
      <c r="AZ53">
        <v>4</v>
      </c>
      <c r="BA53">
        <v>2</v>
      </c>
      <c r="BB53">
        <v>2</v>
      </c>
      <c r="BC53">
        <v>2</v>
      </c>
      <c r="BD53">
        <v>3</v>
      </c>
      <c r="BF53">
        <v>1</v>
      </c>
      <c r="BG53">
        <v>2</v>
      </c>
      <c r="BH53">
        <v>3</v>
      </c>
      <c r="BO53">
        <v>10</v>
      </c>
      <c r="BU53">
        <v>16</v>
      </c>
      <c r="BW53" t="s">
        <v>336</v>
      </c>
      <c r="BX53" s="33" t="s">
        <v>375</v>
      </c>
      <c r="BY53">
        <v>1</v>
      </c>
      <c r="BZ53" s="19" t="s">
        <v>336</v>
      </c>
      <c r="CC53" s="16" t="s">
        <v>300</v>
      </c>
      <c r="CH53" s="16" t="s">
        <v>303</v>
      </c>
      <c r="DJ53" t="str">
        <f t="shared" si="40"/>
        <v>.</v>
      </c>
      <c r="DK53" t="str">
        <f t="shared" si="44"/>
        <v>WebOrMobile</v>
      </c>
      <c r="DL53" t="str">
        <f t="shared" si="45"/>
        <v>DataCentric</v>
      </c>
      <c r="DM53" t="str">
        <f t="shared" si="46"/>
        <v>Complex</v>
      </c>
      <c r="DN53" t="str">
        <f t="shared" si="51"/>
        <v>Informal</v>
      </c>
      <c r="DO53" t="str">
        <f t="shared" si="51"/>
        <v>DiagFocused</v>
      </c>
      <c r="DP53" t="str">
        <f t="shared" si="51"/>
        <v>AnGenCapable</v>
      </c>
      <c r="DQ53" t="str">
        <f t="shared" si="51"/>
        <v>Maxformal</v>
      </c>
      <c r="DR53" t="str">
        <f t="shared" si="49"/>
        <v>.</v>
      </c>
      <c r="DT53" t="str">
        <f t="shared" si="50"/>
        <v/>
      </c>
      <c r="DU53" t="str">
        <f t="shared" si="50"/>
        <v/>
      </c>
      <c r="DV53" t="str">
        <f t="shared" si="50"/>
        <v>DB_Backend</v>
      </c>
      <c r="DW53" t="str">
        <f t="shared" si="50"/>
        <v/>
      </c>
      <c r="DX53" t="str">
        <f t="shared" si="50"/>
        <v/>
      </c>
      <c r="DY53" t="str">
        <f t="shared" si="50"/>
        <v/>
      </c>
      <c r="DZ53" t="str">
        <f t="shared" si="50"/>
        <v/>
      </c>
      <c r="EA53" t="str">
        <f t="shared" si="50"/>
        <v/>
      </c>
      <c r="EB53" t="str">
        <f t="shared" si="50"/>
        <v/>
      </c>
      <c r="EC53" t="str">
        <f t="shared" si="50"/>
        <v>ComplexAlgorithmic</v>
      </c>
      <c r="ED53" t="str">
        <f t="shared" si="50"/>
        <v/>
      </c>
    </row>
    <row r="54" spans="1:134" ht="16" x14ac:dyDescent="0.2">
      <c r="A54" t="s">
        <v>473</v>
      </c>
      <c r="B54" t="s">
        <v>473</v>
      </c>
      <c r="C54" s="1" t="s">
        <v>473</v>
      </c>
      <c r="D54" s="1" t="s">
        <v>473</v>
      </c>
      <c r="E54" t="s">
        <v>473</v>
      </c>
      <c r="H54" t="s">
        <v>89</v>
      </c>
      <c r="I54" t="s">
        <v>99</v>
      </c>
      <c r="J54">
        <v>2</v>
      </c>
      <c r="K54">
        <v>4</v>
      </c>
      <c r="L54">
        <v>4</v>
      </c>
      <c r="M54">
        <v>5</v>
      </c>
      <c r="N54">
        <v>5</v>
      </c>
      <c r="O54">
        <v>2</v>
      </c>
      <c r="P54">
        <v>4</v>
      </c>
      <c r="Q54">
        <v>3</v>
      </c>
      <c r="R54">
        <v>5</v>
      </c>
      <c r="S54">
        <v>4</v>
      </c>
      <c r="T54">
        <v>4</v>
      </c>
      <c r="U54">
        <v>4</v>
      </c>
      <c r="V54">
        <v>1</v>
      </c>
      <c r="W54">
        <v>3</v>
      </c>
      <c r="X54">
        <v>4</v>
      </c>
      <c r="Y54">
        <v>5</v>
      </c>
      <c r="Z54">
        <v>4</v>
      </c>
      <c r="AA54">
        <v>3</v>
      </c>
      <c r="AB54">
        <v>1</v>
      </c>
      <c r="AC54">
        <v>3</v>
      </c>
      <c r="AD54">
        <v>3</v>
      </c>
      <c r="AE54">
        <v>4</v>
      </c>
      <c r="AF54">
        <v>4</v>
      </c>
      <c r="AG54">
        <v>5</v>
      </c>
      <c r="AH54">
        <v>4</v>
      </c>
      <c r="AI54">
        <v>4</v>
      </c>
      <c r="AJ54">
        <v>2</v>
      </c>
      <c r="AK54">
        <v>4</v>
      </c>
      <c r="AL54">
        <v>5</v>
      </c>
      <c r="AM54">
        <v>2</v>
      </c>
      <c r="AN54">
        <v>1</v>
      </c>
      <c r="AO54">
        <v>4</v>
      </c>
      <c r="AP54">
        <v>5</v>
      </c>
      <c r="AQ54">
        <v>4</v>
      </c>
      <c r="AR54">
        <v>2</v>
      </c>
      <c r="AS54">
        <v>5</v>
      </c>
      <c r="AT54">
        <v>5</v>
      </c>
      <c r="AU54">
        <v>5</v>
      </c>
      <c r="AV54">
        <v>5</v>
      </c>
      <c r="AW54">
        <v>5</v>
      </c>
      <c r="AX54">
        <v>4</v>
      </c>
      <c r="AY54">
        <v>2</v>
      </c>
      <c r="AZ54">
        <v>2</v>
      </c>
      <c r="BA54">
        <v>3</v>
      </c>
      <c r="BB54">
        <v>5</v>
      </c>
      <c r="BC54">
        <v>5</v>
      </c>
      <c r="BD54">
        <v>3</v>
      </c>
      <c r="BH54">
        <v>3</v>
      </c>
      <c r="BO54">
        <v>10</v>
      </c>
      <c r="BQ54">
        <v>12</v>
      </c>
      <c r="BW54" t="s">
        <v>330</v>
      </c>
      <c r="BX54" s="33" t="s">
        <v>376</v>
      </c>
      <c r="BY54">
        <v>1</v>
      </c>
      <c r="BZ54" s="20" t="s">
        <v>330</v>
      </c>
      <c r="CA54" s="16" t="s">
        <v>298</v>
      </c>
      <c r="CC54" s="16" t="s">
        <v>300</v>
      </c>
      <c r="CD54" s="16" t="s">
        <v>219</v>
      </c>
      <c r="DJ54" t="str">
        <f t="shared" si="40"/>
        <v>.</v>
      </c>
      <c r="DK54" t="str">
        <f t="shared" si="44"/>
        <v>WebOrMobile</v>
      </c>
      <c r="DL54" t="str">
        <f t="shared" si="45"/>
        <v>DataCentric</v>
      </c>
      <c r="DM54" t="str">
        <f t="shared" si="46"/>
        <v>.</v>
      </c>
      <c r="DN54" t="str">
        <f t="shared" si="51"/>
        <v>.</v>
      </c>
      <c r="DO54" t="str">
        <f t="shared" si="51"/>
        <v>DiagFocused</v>
      </c>
      <c r="DP54" t="str">
        <f t="shared" si="51"/>
        <v>AnGenCapable</v>
      </c>
      <c r="DQ54" t="str">
        <f t="shared" si="51"/>
        <v>.</v>
      </c>
      <c r="DR54" t="str">
        <f t="shared" si="49"/>
        <v>HighEndOnly</v>
      </c>
      <c r="DT54" t="str">
        <f t="shared" si="50"/>
        <v>Web/Mobile</v>
      </c>
      <c r="DU54" t="str">
        <f t="shared" si="50"/>
        <v/>
      </c>
      <c r="DV54" t="str">
        <f t="shared" si="50"/>
        <v>DB_Backend</v>
      </c>
      <c r="DW54" t="str">
        <f t="shared" si="50"/>
        <v>Finance</v>
      </c>
      <c r="DX54" t="str">
        <f t="shared" si="50"/>
        <v/>
      </c>
      <c r="DY54" t="str">
        <f t="shared" si="50"/>
        <v/>
      </c>
      <c r="DZ54" t="str">
        <f t="shared" si="50"/>
        <v/>
      </c>
      <c r="EA54" t="str">
        <f t="shared" si="50"/>
        <v>Telecom</v>
      </c>
      <c r="EB54" t="str">
        <f t="shared" si="50"/>
        <v/>
      </c>
      <c r="EC54" t="str">
        <f t="shared" si="50"/>
        <v/>
      </c>
      <c r="ED54" t="str">
        <f t="shared" si="50"/>
        <v/>
      </c>
    </row>
    <row r="55" spans="1:134" ht="32" x14ac:dyDescent="0.2">
      <c r="A55" t="s">
        <v>473</v>
      </c>
      <c r="B55" t="s">
        <v>473</v>
      </c>
      <c r="C55" s="1" t="s">
        <v>473</v>
      </c>
      <c r="D55" s="1" t="s">
        <v>473</v>
      </c>
      <c r="E55" t="s">
        <v>473</v>
      </c>
      <c r="H55" t="s">
        <v>94</v>
      </c>
      <c r="I55" t="s">
        <v>99</v>
      </c>
      <c r="J55">
        <v>3</v>
      </c>
      <c r="K55">
        <v>4</v>
      </c>
      <c r="L55">
        <v>5</v>
      </c>
      <c r="M55">
        <v>5</v>
      </c>
      <c r="N55">
        <v>5</v>
      </c>
      <c r="O55">
        <v>5</v>
      </c>
      <c r="P55">
        <v>5</v>
      </c>
      <c r="Q55">
        <v>5</v>
      </c>
      <c r="R55">
        <v>5</v>
      </c>
      <c r="S55">
        <v>5</v>
      </c>
      <c r="T55">
        <v>2</v>
      </c>
      <c r="U55">
        <v>5</v>
      </c>
      <c r="V55">
        <v>2</v>
      </c>
      <c r="W55">
        <v>2</v>
      </c>
      <c r="X55">
        <v>5</v>
      </c>
      <c r="Y55">
        <v>3</v>
      </c>
      <c r="Z55">
        <v>2</v>
      </c>
      <c r="AA55">
        <v>2</v>
      </c>
      <c r="AB55">
        <v>2</v>
      </c>
      <c r="AC55">
        <v>2</v>
      </c>
      <c r="AD55">
        <v>2</v>
      </c>
      <c r="AE55">
        <v>2</v>
      </c>
      <c r="AF55">
        <v>2</v>
      </c>
      <c r="AG55">
        <v>3</v>
      </c>
      <c r="AH55">
        <v>2</v>
      </c>
      <c r="AI55">
        <v>2</v>
      </c>
      <c r="AJ55">
        <v>2</v>
      </c>
      <c r="AK55">
        <v>1</v>
      </c>
      <c r="AL55">
        <v>2</v>
      </c>
      <c r="AM55">
        <v>1</v>
      </c>
      <c r="AN55">
        <v>1</v>
      </c>
      <c r="AO55">
        <v>2</v>
      </c>
      <c r="AP55">
        <v>2</v>
      </c>
      <c r="AQ55">
        <v>2</v>
      </c>
      <c r="AR55">
        <v>2</v>
      </c>
      <c r="AS55">
        <v>3</v>
      </c>
      <c r="AT55">
        <v>2</v>
      </c>
      <c r="AU55">
        <v>4</v>
      </c>
      <c r="AV55">
        <v>2</v>
      </c>
      <c r="AW55">
        <v>1</v>
      </c>
      <c r="AX55">
        <v>2</v>
      </c>
      <c r="AY55">
        <v>2</v>
      </c>
      <c r="AZ55">
        <v>2</v>
      </c>
      <c r="BA55">
        <v>1</v>
      </c>
      <c r="BB55">
        <v>2</v>
      </c>
      <c r="BC55">
        <v>2</v>
      </c>
      <c r="BD55">
        <v>2</v>
      </c>
      <c r="BF55">
        <v>1</v>
      </c>
      <c r="BO55">
        <v>10</v>
      </c>
      <c r="BS55">
        <v>14</v>
      </c>
      <c r="BV55" t="s">
        <v>377</v>
      </c>
      <c r="BW55" t="s">
        <v>357</v>
      </c>
      <c r="BX55" s="33" t="s">
        <v>378</v>
      </c>
      <c r="BY55">
        <v>1</v>
      </c>
      <c r="BZ55" s="18" t="s">
        <v>357</v>
      </c>
      <c r="CC55" s="16" t="s">
        <v>300</v>
      </c>
      <c r="CK55" s="16" t="s">
        <v>305</v>
      </c>
      <c r="DA55" s="14" t="s">
        <v>321</v>
      </c>
      <c r="DJ55" t="str">
        <f t="shared" si="40"/>
        <v>.</v>
      </c>
      <c r="DK55" t="str">
        <f t="shared" si="44"/>
        <v>WebOrMobile</v>
      </c>
      <c r="DL55" t="str">
        <f t="shared" si="45"/>
        <v>DataCentric</v>
      </c>
      <c r="DM55" t="str">
        <f t="shared" si="46"/>
        <v>Complex</v>
      </c>
      <c r="DN55" t="str">
        <f t="shared" si="51"/>
        <v>Informal</v>
      </c>
      <c r="DO55" t="str">
        <f t="shared" si="51"/>
        <v>DiagFocused</v>
      </c>
      <c r="DP55" t="str">
        <f t="shared" si="51"/>
        <v>.</v>
      </c>
      <c r="DQ55" t="str">
        <f t="shared" si="51"/>
        <v>.</v>
      </c>
      <c r="DR55" t="str">
        <f t="shared" si="49"/>
        <v>.</v>
      </c>
      <c r="DT55" t="str">
        <f t="shared" si="50"/>
        <v>Web/Mobile</v>
      </c>
      <c r="DU55" t="str">
        <f t="shared" si="50"/>
        <v/>
      </c>
      <c r="DV55" t="str">
        <f t="shared" si="50"/>
        <v>DB_Backend</v>
      </c>
      <c r="DW55" t="str">
        <f t="shared" si="50"/>
        <v/>
      </c>
      <c r="DX55" t="str">
        <f t="shared" si="50"/>
        <v/>
      </c>
      <c r="DY55" t="str">
        <f t="shared" si="50"/>
        <v/>
      </c>
      <c r="DZ55" t="str">
        <f t="shared" si="50"/>
        <v/>
      </c>
      <c r="EA55" t="str">
        <f t="shared" si="50"/>
        <v/>
      </c>
      <c r="EB55" t="str">
        <f t="shared" si="50"/>
        <v/>
      </c>
      <c r="EC55" t="str">
        <f t="shared" si="50"/>
        <v>ComplexAlgorithmic</v>
      </c>
      <c r="ED55" t="str">
        <f t="shared" si="50"/>
        <v/>
      </c>
    </row>
    <row r="56" spans="1:134" ht="32" x14ac:dyDescent="0.2">
      <c r="A56" t="s">
        <v>473</v>
      </c>
      <c r="B56" t="s">
        <v>473</v>
      </c>
      <c r="C56" s="1" t="s">
        <v>473</v>
      </c>
      <c r="D56" s="1" t="s">
        <v>473</v>
      </c>
      <c r="E56" t="s">
        <v>473</v>
      </c>
      <c r="H56" t="s">
        <v>98</v>
      </c>
      <c r="I56" t="s">
        <v>95</v>
      </c>
      <c r="J56">
        <v>4</v>
      </c>
      <c r="K56">
        <v>3</v>
      </c>
      <c r="L56">
        <v>4</v>
      </c>
      <c r="M56">
        <v>5</v>
      </c>
      <c r="N56">
        <v>4</v>
      </c>
      <c r="O56">
        <v>5</v>
      </c>
      <c r="P56">
        <v>5</v>
      </c>
      <c r="Q56">
        <v>4</v>
      </c>
      <c r="R56">
        <v>5</v>
      </c>
      <c r="S56">
        <v>4</v>
      </c>
      <c r="T56">
        <v>4</v>
      </c>
      <c r="U56">
        <v>4</v>
      </c>
      <c r="V56">
        <v>5</v>
      </c>
      <c r="W56">
        <v>4</v>
      </c>
      <c r="X56">
        <v>4</v>
      </c>
      <c r="Y56">
        <v>3</v>
      </c>
      <c r="Z56">
        <v>3</v>
      </c>
      <c r="AA56">
        <v>3</v>
      </c>
      <c r="AB56">
        <v>4</v>
      </c>
      <c r="AC56">
        <v>3</v>
      </c>
      <c r="AD56">
        <v>3</v>
      </c>
      <c r="AE56">
        <v>3</v>
      </c>
      <c r="AF56">
        <v>3</v>
      </c>
      <c r="AG56">
        <v>3</v>
      </c>
      <c r="AH56">
        <v>4</v>
      </c>
      <c r="AI56">
        <v>2</v>
      </c>
      <c r="AJ56">
        <v>2</v>
      </c>
      <c r="AK56">
        <v>2</v>
      </c>
      <c r="AL56">
        <v>3</v>
      </c>
      <c r="AM56">
        <v>4</v>
      </c>
      <c r="AN56">
        <v>3</v>
      </c>
      <c r="AO56">
        <v>4</v>
      </c>
      <c r="AP56">
        <v>4</v>
      </c>
      <c r="AQ56">
        <v>4</v>
      </c>
      <c r="AR56">
        <v>2</v>
      </c>
      <c r="AS56">
        <v>4</v>
      </c>
      <c r="AT56">
        <v>4</v>
      </c>
      <c r="AU56">
        <v>4</v>
      </c>
      <c r="AV56">
        <v>4</v>
      </c>
      <c r="AW56">
        <v>1</v>
      </c>
      <c r="AX56">
        <v>4</v>
      </c>
      <c r="AY56">
        <v>2</v>
      </c>
      <c r="AZ56">
        <v>5</v>
      </c>
      <c r="BA56">
        <v>2</v>
      </c>
      <c r="BB56">
        <v>2</v>
      </c>
      <c r="BC56">
        <v>2</v>
      </c>
      <c r="BD56">
        <v>4</v>
      </c>
      <c r="BE56" t="s">
        <v>379</v>
      </c>
      <c r="BO56">
        <v>10</v>
      </c>
      <c r="BW56" t="s">
        <v>380</v>
      </c>
      <c r="BX56" s="33" t="s">
        <v>381</v>
      </c>
      <c r="BY56">
        <v>1</v>
      </c>
      <c r="BZ56" s="19" t="s">
        <v>335</v>
      </c>
      <c r="CA56" s="16" t="s">
        <v>298</v>
      </c>
      <c r="CB56" s="16" t="s">
        <v>299</v>
      </c>
      <c r="CC56" s="16" t="s">
        <v>300</v>
      </c>
      <c r="DJ56" t="str">
        <f t="shared" si="40"/>
        <v>.</v>
      </c>
      <c r="DK56" t="str">
        <f t="shared" si="44"/>
        <v>WebOrMobile</v>
      </c>
      <c r="DL56" t="str">
        <f t="shared" si="45"/>
        <v>DataCentric</v>
      </c>
      <c r="DM56" t="str">
        <f t="shared" si="46"/>
        <v>.</v>
      </c>
      <c r="DN56" t="str">
        <f t="shared" si="51"/>
        <v>.</v>
      </c>
      <c r="DO56" t="str">
        <f t="shared" si="51"/>
        <v>DiagFocused</v>
      </c>
      <c r="DP56" t="str">
        <f t="shared" si="51"/>
        <v>.</v>
      </c>
      <c r="DQ56" t="str">
        <f t="shared" si="51"/>
        <v>.</v>
      </c>
      <c r="DR56" t="str">
        <f t="shared" si="49"/>
        <v>.</v>
      </c>
      <c r="DT56" t="str">
        <f t="shared" si="50"/>
        <v>Web/Mobile</v>
      </c>
      <c r="DU56" t="str">
        <f t="shared" si="50"/>
        <v/>
      </c>
      <c r="DV56" t="str">
        <f t="shared" si="50"/>
        <v>DB_Backend</v>
      </c>
      <c r="DW56" t="str">
        <f t="shared" si="50"/>
        <v/>
      </c>
      <c r="DX56" t="str">
        <f t="shared" si="50"/>
        <v/>
      </c>
      <c r="DY56" t="str">
        <f t="shared" si="50"/>
        <v/>
      </c>
      <c r="DZ56" t="str">
        <f t="shared" si="50"/>
        <v/>
      </c>
      <c r="EA56" t="str">
        <f t="shared" si="50"/>
        <v/>
      </c>
      <c r="EB56" t="str">
        <f t="shared" si="50"/>
        <v/>
      </c>
      <c r="EC56" t="str">
        <f t="shared" si="50"/>
        <v/>
      </c>
      <c r="ED56" t="str">
        <f t="shared" si="50"/>
        <v/>
      </c>
    </row>
    <row r="57" spans="1:134" ht="16" x14ac:dyDescent="0.2">
      <c r="A57" t="s">
        <v>473</v>
      </c>
      <c r="B57" t="s">
        <v>473</v>
      </c>
      <c r="C57" s="1" t="s">
        <v>473</v>
      </c>
      <c r="D57" s="1" t="s">
        <v>473</v>
      </c>
      <c r="E57" t="s">
        <v>473</v>
      </c>
      <c r="H57" t="s">
        <v>89</v>
      </c>
      <c r="I57" t="s">
        <v>90</v>
      </c>
      <c r="J57">
        <v>2</v>
      </c>
      <c r="K57">
        <v>2</v>
      </c>
      <c r="L57">
        <v>2</v>
      </c>
      <c r="M57">
        <v>4</v>
      </c>
      <c r="N57">
        <v>2</v>
      </c>
      <c r="O57">
        <v>2</v>
      </c>
      <c r="P57">
        <v>4</v>
      </c>
      <c r="Q57">
        <v>2</v>
      </c>
      <c r="R57">
        <v>1</v>
      </c>
      <c r="S57">
        <v>4</v>
      </c>
      <c r="T57">
        <v>2</v>
      </c>
      <c r="U57">
        <v>3</v>
      </c>
      <c r="V57">
        <v>1</v>
      </c>
      <c r="W57">
        <v>3</v>
      </c>
      <c r="X57">
        <v>4</v>
      </c>
      <c r="Y57">
        <v>4</v>
      </c>
      <c r="Z57">
        <v>4</v>
      </c>
      <c r="AA57">
        <v>3</v>
      </c>
      <c r="AB57">
        <v>4</v>
      </c>
      <c r="AC57">
        <v>2</v>
      </c>
      <c r="AD57">
        <v>3</v>
      </c>
      <c r="AE57">
        <v>3</v>
      </c>
      <c r="AF57">
        <v>3</v>
      </c>
      <c r="AG57">
        <v>1</v>
      </c>
      <c r="AH57">
        <v>4</v>
      </c>
      <c r="AI57">
        <v>4</v>
      </c>
      <c r="AJ57">
        <v>4</v>
      </c>
      <c r="AK57">
        <v>3</v>
      </c>
      <c r="AL57">
        <v>5</v>
      </c>
      <c r="AM57">
        <v>3</v>
      </c>
      <c r="AN57">
        <v>4</v>
      </c>
      <c r="AO57">
        <v>4</v>
      </c>
      <c r="AP57">
        <v>4</v>
      </c>
      <c r="AQ57">
        <v>4</v>
      </c>
      <c r="AR57">
        <v>5</v>
      </c>
      <c r="AS57">
        <v>5</v>
      </c>
      <c r="AT57">
        <v>5</v>
      </c>
      <c r="AU57">
        <v>5</v>
      </c>
      <c r="AV57">
        <v>2</v>
      </c>
      <c r="AW57">
        <v>4</v>
      </c>
      <c r="AX57">
        <v>3</v>
      </c>
      <c r="AY57">
        <v>3</v>
      </c>
      <c r="AZ57">
        <v>4</v>
      </c>
      <c r="BA57">
        <v>3</v>
      </c>
      <c r="BB57">
        <v>2</v>
      </c>
      <c r="BC57">
        <v>3</v>
      </c>
      <c r="BD57">
        <v>5</v>
      </c>
      <c r="BF57">
        <v>1</v>
      </c>
      <c r="BO57">
        <v>10</v>
      </c>
      <c r="BW57" t="s">
        <v>330</v>
      </c>
      <c r="BX57" s="33" t="s">
        <v>382</v>
      </c>
      <c r="BY57">
        <v>1</v>
      </c>
      <c r="BZ57" s="20" t="s">
        <v>330</v>
      </c>
      <c r="CA57" s="16" t="s">
        <v>298</v>
      </c>
      <c r="DJ57" t="str">
        <f t="shared" si="40"/>
        <v>.</v>
      </c>
      <c r="DK57" t="str">
        <f t="shared" si="44"/>
        <v>.</v>
      </c>
      <c r="DL57" t="str">
        <f t="shared" si="45"/>
        <v>.</v>
      </c>
      <c r="DM57" t="str">
        <f t="shared" si="46"/>
        <v>.</v>
      </c>
      <c r="DN57" t="str">
        <f t="shared" si="51"/>
        <v>Informal</v>
      </c>
      <c r="DO57" t="str">
        <f t="shared" si="51"/>
        <v>DiagFocused</v>
      </c>
      <c r="DP57" t="str">
        <f t="shared" si="51"/>
        <v>.</v>
      </c>
      <c r="DQ57" t="str">
        <f t="shared" si="51"/>
        <v>.</v>
      </c>
      <c r="DR57" t="str">
        <f t="shared" si="49"/>
        <v>.</v>
      </c>
      <c r="DT57" t="str">
        <f t="shared" si="50"/>
        <v>Web/Mobile</v>
      </c>
      <c r="DU57" t="str">
        <f t="shared" si="50"/>
        <v/>
      </c>
      <c r="DV57" t="str">
        <f t="shared" si="50"/>
        <v>DB_Backend</v>
      </c>
      <c r="DW57" t="str">
        <f t="shared" si="50"/>
        <v/>
      </c>
      <c r="DX57" t="str">
        <f t="shared" si="50"/>
        <v/>
      </c>
      <c r="DY57" t="str">
        <f t="shared" si="50"/>
        <v/>
      </c>
      <c r="DZ57" t="str">
        <f t="shared" si="50"/>
        <v/>
      </c>
      <c r="EA57" t="str">
        <f t="shared" si="50"/>
        <v/>
      </c>
      <c r="EB57" t="str">
        <f t="shared" si="50"/>
        <v/>
      </c>
      <c r="EC57" t="str">
        <f t="shared" si="50"/>
        <v/>
      </c>
      <c r="ED57" t="str">
        <f t="shared" si="50"/>
        <v/>
      </c>
    </row>
    <row r="58" spans="1:134" ht="32" x14ac:dyDescent="0.2">
      <c r="A58" t="s">
        <v>473</v>
      </c>
      <c r="B58" t="s">
        <v>473</v>
      </c>
      <c r="C58" s="1" t="s">
        <v>473</v>
      </c>
      <c r="D58" s="1" t="s">
        <v>473</v>
      </c>
      <c r="E58" t="s">
        <v>473</v>
      </c>
      <c r="H58" t="s">
        <v>98</v>
      </c>
      <c r="I58" t="s">
        <v>90</v>
      </c>
      <c r="J58">
        <v>4</v>
      </c>
      <c r="K58">
        <v>2</v>
      </c>
      <c r="L58">
        <v>4</v>
      </c>
      <c r="M58">
        <v>4</v>
      </c>
      <c r="N58">
        <v>5</v>
      </c>
      <c r="O58">
        <v>4</v>
      </c>
      <c r="P58">
        <v>4</v>
      </c>
      <c r="Q58">
        <v>4</v>
      </c>
      <c r="R58">
        <v>3</v>
      </c>
      <c r="S58">
        <v>4</v>
      </c>
      <c r="T58">
        <v>3</v>
      </c>
      <c r="U58">
        <v>4</v>
      </c>
      <c r="V58">
        <v>3</v>
      </c>
      <c r="W58">
        <v>4</v>
      </c>
      <c r="X58">
        <v>4</v>
      </c>
      <c r="Y58">
        <v>2</v>
      </c>
      <c r="Z58">
        <v>3</v>
      </c>
      <c r="AA58">
        <v>3</v>
      </c>
      <c r="AB58">
        <v>3</v>
      </c>
      <c r="AC58">
        <v>2</v>
      </c>
      <c r="AD58">
        <v>2</v>
      </c>
      <c r="AE58">
        <v>3</v>
      </c>
      <c r="AF58">
        <v>2</v>
      </c>
      <c r="AG58">
        <v>3</v>
      </c>
      <c r="AH58">
        <v>2</v>
      </c>
      <c r="AI58">
        <v>2</v>
      </c>
      <c r="AJ58">
        <v>2</v>
      </c>
      <c r="AK58">
        <v>2</v>
      </c>
      <c r="AL58">
        <v>3</v>
      </c>
      <c r="AM58">
        <v>1</v>
      </c>
      <c r="AN58">
        <v>2</v>
      </c>
      <c r="AO58">
        <v>3</v>
      </c>
      <c r="AP58">
        <v>2</v>
      </c>
      <c r="AQ58">
        <v>2</v>
      </c>
      <c r="AR58">
        <v>2</v>
      </c>
      <c r="AS58">
        <v>2</v>
      </c>
      <c r="AT58">
        <v>2</v>
      </c>
      <c r="AU58">
        <v>3</v>
      </c>
      <c r="AV58">
        <v>1</v>
      </c>
      <c r="AW58">
        <v>2</v>
      </c>
      <c r="AX58">
        <v>2</v>
      </c>
      <c r="AY58">
        <v>4</v>
      </c>
      <c r="AZ58">
        <v>3</v>
      </c>
      <c r="BA58">
        <v>2</v>
      </c>
      <c r="BB58">
        <v>2</v>
      </c>
      <c r="BC58">
        <v>2</v>
      </c>
      <c r="BD58">
        <v>2</v>
      </c>
      <c r="BI58">
        <v>4</v>
      </c>
      <c r="BJ58">
        <v>5</v>
      </c>
      <c r="BO58">
        <v>10</v>
      </c>
      <c r="BP58">
        <v>11</v>
      </c>
      <c r="BW58" t="s">
        <v>330</v>
      </c>
      <c r="BX58" s="33" t="s">
        <v>383</v>
      </c>
      <c r="BY58">
        <v>1</v>
      </c>
      <c r="BZ58" s="20" t="s">
        <v>330</v>
      </c>
      <c r="CA58" s="16" t="s">
        <v>298</v>
      </c>
      <c r="CC58" s="16" t="s">
        <v>300</v>
      </c>
      <c r="CD58" s="16" t="s">
        <v>219</v>
      </c>
      <c r="DJ58" t="str">
        <f t="shared" si="40"/>
        <v>.</v>
      </c>
      <c r="DK58" t="str">
        <f t="shared" si="44"/>
        <v>WebOrMobile</v>
      </c>
      <c r="DL58" t="str">
        <f t="shared" si="45"/>
        <v>DataCentric</v>
      </c>
      <c r="DM58" t="str">
        <f t="shared" si="46"/>
        <v>.</v>
      </c>
      <c r="DN58" t="str">
        <f t="shared" si="51"/>
        <v>.</v>
      </c>
      <c r="DO58" t="str">
        <f t="shared" si="51"/>
        <v>DiagFocused</v>
      </c>
      <c r="DP58" t="str">
        <f t="shared" si="51"/>
        <v>AnGenCapable</v>
      </c>
      <c r="DQ58" t="str">
        <f t="shared" si="51"/>
        <v>.</v>
      </c>
      <c r="DR58" t="str">
        <f t="shared" si="49"/>
        <v>HighEndOnly</v>
      </c>
      <c r="DT58" t="str">
        <f t="shared" si="50"/>
        <v>Web/Mobile</v>
      </c>
      <c r="DU58" t="str">
        <f t="shared" si="50"/>
        <v/>
      </c>
      <c r="DV58" t="str">
        <f t="shared" si="50"/>
        <v>DB_Backend</v>
      </c>
      <c r="DW58" t="str">
        <f t="shared" si="50"/>
        <v>Finance</v>
      </c>
      <c r="DX58" t="str">
        <f t="shared" si="50"/>
        <v/>
      </c>
      <c r="DY58" t="str">
        <f t="shared" si="50"/>
        <v/>
      </c>
      <c r="DZ58" t="str">
        <f t="shared" si="50"/>
        <v/>
      </c>
      <c r="EA58" t="str">
        <f t="shared" si="50"/>
        <v/>
      </c>
      <c r="EB58" t="str">
        <f t="shared" si="50"/>
        <v/>
      </c>
      <c r="EC58" t="str">
        <f t="shared" si="50"/>
        <v/>
      </c>
      <c r="ED58" t="str">
        <f t="shared" si="50"/>
        <v/>
      </c>
    </row>
    <row r="59" spans="1:134" ht="16" x14ac:dyDescent="0.2">
      <c r="A59" t="s">
        <v>473</v>
      </c>
      <c r="B59" t="s">
        <v>473</v>
      </c>
      <c r="C59" s="1" t="s">
        <v>473</v>
      </c>
      <c r="D59" s="1" t="s">
        <v>473</v>
      </c>
      <c r="E59" t="s">
        <v>473</v>
      </c>
      <c r="H59" t="s">
        <v>89</v>
      </c>
      <c r="I59" t="s">
        <v>83</v>
      </c>
      <c r="J59">
        <v>2</v>
      </c>
      <c r="K59">
        <v>1</v>
      </c>
      <c r="L59">
        <v>5</v>
      </c>
      <c r="M59">
        <v>4</v>
      </c>
      <c r="N59">
        <v>3</v>
      </c>
      <c r="O59">
        <v>4</v>
      </c>
      <c r="P59">
        <v>4</v>
      </c>
      <c r="Q59">
        <v>4</v>
      </c>
      <c r="R59">
        <v>4</v>
      </c>
      <c r="S59">
        <v>4</v>
      </c>
      <c r="T59">
        <v>4</v>
      </c>
      <c r="U59">
        <v>4</v>
      </c>
      <c r="V59">
        <v>3</v>
      </c>
      <c r="W59">
        <v>3</v>
      </c>
      <c r="X59">
        <v>5</v>
      </c>
      <c r="Y59">
        <v>2</v>
      </c>
      <c r="Z59">
        <v>3</v>
      </c>
      <c r="AA59">
        <v>3</v>
      </c>
      <c r="AB59">
        <v>2</v>
      </c>
      <c r="AC59">
        <v>2</v>
      </c>
      <c r="AD59">
        <v>2</v>
      </c>
      <c r="AE59">
        <v>4</v>
      </c>
      <c r="AF59">
        <v>2</v>
      </c>
      <c r="AG59">
        <v>4</v>
      </c>
      <c r="AH59">
        <v>3</v>
      </c>
      <c r="AI59">
        <v>3</v>
      </c>
      <c r="AJ59">
        <v>3</v>
      </c>
      <c r="AK59">
        <v>2</v>
      </c>
      <c r="AL59">
        <v>2</v>
      </c>
      <c r="AM59">
        <v>1</v>
      </c>
      <c r="AN59">
        <v>2</v>
      </c>
      <c r="AO59">
        <v>3</v>
      </c>
      <c r="AP59">
        <v>5</v>
      </c>
      <c r="AQ59">
        <v>3</v>
      </c>
      <c r="AR59">
        <v>4</v>
      </c>
      <c r="AS59">
        <v>3</v>
      </c>
      <c r="AT59">
        <v>2</v>
      </c>
      <c r="AU59">
        <v>3</v>
      </c>
      <c r="AV59">
        <v>2</v>
      </c>
      <c r="AW59">
        <v>4</v>
      </c>
      <c r="AX59">
        <v>2</v>
      </c>
      <c r="AY59">
        <v>4</v>
      </c>
      <c r="AZ59">
        <v>4</v>
      </c>
      <c r="BA59">
        <v>2</v>
      </c>
      <c r="BB59">
        <v>4</v>
      </c>
      <c r="BC59">
        <v>2</v>
      </c>
      <c r="BD59">
        <v>2</v>
      </c>
      <c r="BS59">
        <v>14</v>
      </c>
      <c r="BW59" t="s">
        <v>384</v>
      </c>
      <c r="BX59" s="33" t="s">
        <v>385</v>
      </c>
      <c r="BY59">
        <v>1</v>
      </c>
      <c r="BZ59" s="20" t="s">
        <v>330</v>
      </c>
      <c r="CA59" s="16" t="s">
        <v>298</v>
      </c>
      <c r="CC59" s="26"/>
      <c r="CD59" s="26"/>
      <c r="CG59" s="26"/>
      <c r="DJ59" t="str">
        <f t="shared" si="40"/>
        <v>.</v>
      </c>
      <c r="DK59" t="str">
        <f t="shared" si="44"/>
        <v>.</v>
      </c>
      <c r="DL59" t="str">
        <f t="shared" si="45"/>
        <v>.</v>
      </c>
      <c r="DM59" t="str">
        <f t="shared" si="46"/>
        <v>.</v>
      </c>
      <c r="DN59" t="str">
        <f t="shared" si="51"/>
        <v>.</v>
      </c>
      <c r="DO59" t="str">
        <f t="shared" si="51"/>
        <v>DiagFocused</v>
      </c>
      <c r="DP59" t="str">
        <f t="shared" si="51"/>
        <v>.</v>
      </c>
      <c r="DQ59" t="str">
        <f t="shared" si="51"/>
        <v>.</v>
      </c>
      <c r="DR59" t="str">
        <f t="shared" si="49"/>
        <v>.</v>
      </c>
      <c r="DT59" t="str">
        <f t="shared" ref="DT59:ED74" si="52">IF(OR(NOT(ISERROR(FIND(DT$10,LOWER($BX59),1))),NOT(ISERROR(FIND(DT$11,LOWER($BX59),1))),NOT(ISERROR(FIND(DT$12,LOWER($BX59),1))),NOT(ISERROR(FIND(DT$13,LOWER($BX59),1))),NOT(ISERROR(FIND(DT$14,LOWER($BX59),1))),NOT(ISERROR(FIND(DT$15,LOWER($BX59),1))),NOT(ISERROR(FIND(DT$16,LOWER($BX59),1))),NOT(ISERROR(FIND(DT$17,LOWER($BX59),1))),NOT(ISERROR(FIND(DT$18,LOWER($BX59),1))),NOT(ISERROR(FIND(DT$19,LOWER($BX59),1))),NOT(ISERROR(FIND(DT$20,LOWER($BX59),1)))),DT$23,"")</f>
        <v>Web/Mobile</v>
      </c>
      <c r="DU59" t="str">
        <f t="shared" si="52"/>
        <v/>
      </c>
      <c r="DV59" t="str">
        <f t="shared" si="52"/>
        <v/>
      </c>
      <c r="DW59" t="str">
        <f t="shared" si="52"/>
        <v/>
      </c>
      <c r="DX59" t="str">
        <f t="shared" si="52"/>
        <v/>
      </c>
      <c r="DY59" t="str">
        <f t="shared" si="52"/>
        <v/>
      </c>
      <c r="DZ59" t="str">
        <f t="shared" si="52"/>
        <v/>
      </c>
      <c r="EA59" t="str">
        <f t="shared" si="52"/>
        <v/>
      </c>
      <c r="EB59" t="str">
        <f t="shared" si="52"/>
        <v/>
      </c>
      <c r="EC59" t="str">
        <f t="shared" si="52"/>
        <v/>
      </c>
      <c r="ED59" t="str">
        <f t="shared" si="52"/>
        <v/>
      </c>
    </row>
    <row r="60" spans="1:134" ht="32" x14ac:dyDescent="0.2">
      <c r="A60" t="s">
        <v>473</v>
      </c>
      <c r="B60" t="s">
        <v>473</v>
      </c>
      <c r="C60" s="1" t="s">
        <v>473</v>
      </c>
      <c r="D60" s="1" t="s">
        <v>473</v>
      </c>
      <c r="E60" t="s">
        <v>473</v>
      </c>
      <c r="H60" t="s">
        <v>89</v>
      </c>
      <c r="I60" t="s">
        <v>90</v>
      </c>
      <c r="J60">
        <v>2</v>
      </c>
      <c r="K60">
        <v>2</v>
      </c>
      <c r="L60">
        <v>4</v>
      </c>
      <c r="M60">
        <v>4</v>
      </c>
      <c r="N60">
        <v>4</v>
      </c>
      <c r="O60">
        <v>4</v>
      </c>
      <c r="P60">
        <v>4</v>
      </c>
      <c r="Q60">
        <v>4</v>
      </c>
      <c r="R60">
        <v>3</v>
      </c>
      <c r="S60">
        <v>4</v>
      </c>
      <c r="T60">
        <v>4</v>
      </c>
      <c r="U60">
        <v>4</v>
      </c>
      <c r="V60">
        <v>3</v>
      </c>
      <c r="W60">
        <v>4</v>
      </c>
      <c r="X60">
        <v>4</v>
      </c>
      <c r="Y60">
        <v>3</v>
      </c>
      <c r="Z60">
        <v>3</v>
      </c>
      <c r="AA60">
        <v>3</v>
      </c>
      <c r="AB60">
        <v>4</v>
      </c>
      <c r="AC60">
        <v>4</v>
      </c>
      <c r="AD60">
        <v>2</v>
      </c>
      <c r="AE60">
        <v>3</v>
      </c>
      <c r="AF60">
        <v>4</v>
      </c>
      <c r="AG60">
        <v>4</v>
      </c>
      <c r="AH60">
        <v>2</v>
      </c>
      <c r="AI60">
        <v>2</v>
      </c>
      <c r="AJ60">
        <v>2</v>
      </c>
      <c r="AK60">
        <v>2</v>
      </c>
      <c r="AL60">
        <v>3</v>
      </c>
      <c r="AM60">
        <v>2</v>
      </c>
      <c r="AN60">
        <v>2</v>
      </c>
      <c r="AO60">
        <v>2</v>
      </c>
      <c r="AP60">
        <v>3</v>
      </c>
      <c r="AQ60">
        <v>3</v>
      </c>
      <c r="AR60">
        <v>2</v>
      </c>
      <c r="AS60">
        <v>4</v>
      </c>
      <c r="AT60">
        <v>3</v>
      </c>
      <c r="AU60">
        <v>2</v>
      </c>
      <c r="AV60">
        <v>3</v>
      </c>
      <c r="AW60">
        <v>3</v>
      </c>
      <c r="AX60">
        <v>3</v>
      </c>
      <c r="AY60">
        <v>2</v>
      </c>
      <c r="AZ60">
        <v>4</v>
      </c>
      <c r="BA60">
        <v>2</v>
      </c>
      <c r="BB60">
        <v>4</v>
      </c>
      <c r="BC60">
        <v>2</v>
      </c>
      <c r="BD60">
        <v>3</v>
      </c>
      <c r="BE60" t="s">
        <v>386</v>
      </c>
      <c r="BF60">
        <v>1</v>
      </c>
      <c r="BH60">
        <v>3</v>
      </c>
      <c r="BJ60">
        <v>5</v>
      </c>
      <c r="BO60">
        <v>10</v>
      </c>
      <c r="BS60">
        <v>14</v>
      </c>
      <c r="BT60">
        <v>15</v>
      </c>
      <c r="BV60" t="s">
        <v>387</v>
      </c>
      <c r="BW60" t="s">
        <v>330</v>
      </c>
      <c r="BX60" s="33" t="s">
        <v>388</v>
      </c>
      <c r="BY60">
        <v>1</v>
      </c>
      <c r="BZ60" s="20" t="s">
        <v>330</v>
      </c>
      <c r="CA60" s="16" t="s">
        <v>298</v>
      </c>
      <c r="CC60" s="17" t="s">
        <v>300</v>
      </c>
      <c r="CD60" s="17" t="s">
        <v>219</v>
      </c>
      <c r="CG60" s="17" t="s">
        <v>302</v>
      </c>
      <c r="CT60" s="14" t="s">
        <v>314</v>
      </c>
      <c r="DJ60" t="str">
        <f t="shared" si="40"/>
        <v>.</v>
      </c>
      <c r="DK60" t="str">
        <f t="shared" si="44"/>
        <v>WebOrMobile</v>
      </c>
      <c r="DL60" t="str">
        <f t="shared" si="45"/>
        <v>DataCentric</v>
      </c>
      <c r="DM60" t="str">
        <f t="shared" si="46"/>
        <v>.</v>
      </c>
      <c r="DN60" t="str">
        <f t="shared" si="51"/>
        <v>Informal</v>
      </c>
      <c r="DO60" t="str">
        <f t="shared" si="51"/>
        <v>DiagFocused</v>
      </c>
      <c r="DP60" t="str">
        <f t="shared" si="51"/>
        <v>AnGenCapable</v>
      </c>
      <c r="DQ60" t="str">
        <f t="shared" si="51"/>
        <v>.</v>
      </c>
      <c r="DR60" t="str">
        <f t="shared" si="49"/>
        <v>.</v>
      </c>
      <c r="DT60" t="str">
        <f t="shared" si="52"/>
        <v>Web/Mobile</v>
      </c>
      <c r="DU60" t="str">
        <f t="shared" si="52"/>
        <v/>
      </c>
      <c r="DV60" t="str">
        <f t="shared" si="52"/>
        <v>DB_Backend</v>
      </c>
      <c r="DW60" t="str">
        <f t="shared" si="52"/>
        <v/>
      </c>
      <c r="DX60" t="str">
        <f t="shared" si="52"/>
        <v/>
      </c>
      <c r="DY60" t="str">
        <f t="shared" si="52"/>
        <v>Data Analysis &amp; AI</v>
      </c>
      <c r="DZ60" t="str">
        <f t="shared" si="52"/>
        <v/>
      </c>
      <c r="EA60" t="str">
        <f t="shared" si="52"/>
        <v/>
      </c>
      <c r="EB60" t="str">
        <f t="shared" si="52"/>
        <v/>
      </c>
      <c r="EC60" t="str">
        <f t="shared" si="52"/>
        <v/>
      </c>
      <c r="ED60" t="str">
        <f t="shared" si="52"/>
        <v/>
      </c>
    </row>
    <row r="61" spans="1:134" x14ac:dyDescent="0.2">
      <c r="A61" t="s">
        <v>473</v>
      </c>
      <c r="B61" t="s">
        <v>473</v>
      </c>
      <c r="C61" s="1" t="s">
        <v>473</v>
      </c>
      <c r="D61" s="1" t="s">
        <v>473</v>
      </c>
      <c r="E61" t="s">
        <v>473</v>
      </c>
      <c r="H61" t="s">
        <v>94</v>
      </c>
      <c r="I61" t="s">
        <v>95</v>
      </c>
      <c r="J61">
        <v>3</v>
      </c>
      <c r="K61">
        <v>3</v>
      </c>
      <c r="L61">
        <v>4</v>
      </c>
      <c r="M61">
        <v>4</v>
      </c>
      <c r="N61">
        <v>4</v>
      </c>
      <c r="O61">
        <v>4</v>
      </c>
      <c r="P61">
        <v>4</v>
      </c>
      <c r="Q61">
        <v>4</v>
      </c>
      <c r="R61">
        <v>2</v>
      </c>
      <c r="S61">
        <v>4</v>
      </c>
      <c r="T61">
        <v>4</v>
      </c>
      <c r="U61">
        <v>4</v>
      </c>
      <c r="V61">
        <v>3</v>
      </c>
      <c r="W61">
        <v>4</v>
      </c>
      <c r="X61">
        <v>4</v>
      </c>
      <c r="Y61">
        <v>4</v>
      </c>
      <c r="Z61">
        <v>4</v>
      </c>
      <c r="AA61">
        <v>3</v>
      </c>
      <c r="AB61">
        <v>3</v>
      </c>
      <c r="AC61">
        <v>2</v>
      </c>
      <c r="AD61">
        <v>4</v>
      </c>
      <c r="AE61">
        <v>2</v>
      </c>
      <c r="AF61">
        <v>2</v>
      </c>
      <c r="AG61">
        <v>3</v>
      </c>
      <c r="AH61">
        <v>3</v>
      </c>
      <c r="AI61">
        <v>2</v>
      </c>
      <c r="AJ61">
        <v>2</v>
      </c>
      <c r="AK61">
        <v>2</v>
      </c>
      <c r="AL61">
        <v>4</v>
      </c>
      <c r="AM61">
        <v>2</v>
      </c>
      <c r="AN61">
        <v>2</v>
      </c>
      <c r="AO61">
        <v>2</v>
      </c>
      <c r="AP61">
        <v>3</v>
      </c>
      <c r="AQ61">
        <v>3</v>
      </c>
      <c r="AR61">
        <v>3</v>
      </c>
      <c r="AS61">
        <v>4</v>
      </c>
      <c r="AT61">
        <v>3</v>
      </c>
      <c r="AU61">
        <v>4</v>
      </c>
      <c r="AV61">
        <v>3</v>
      </c>
      <c r="AW61">
        <v>2</v>
      </c>
      <c r="AX61">
        <v>3</v>
      </c>
      <c r="AY61">
        <v>3</v>
      </c>
      <c r="AZ61">
        <v>3</v>
      </c>
      <c r="BA61">
        <v>4</v>
      </c>
      <c r="BB61">
        <v>3</v>
      </c>
      <c r="BC61">
        <v>2</v>
      </c>
      <c r="BD61">
        <v>3</v>
      </c>
      <c r="BF61">
        <v>1</v>
      </c>
      <c r="BO61">
        <v>10</v>
      </c>
      <c r="BS61">
        <v>14</v>
      </c>
      <c r="BW61" t="s">
        <v>357</v>
      </c>
      <c r="BX61" s="33"/>
      <c r="BY61">
        <v>1</v>
      </c>
      <c r="BZ61" s="18" t="s">
        <v>357</v>
      </c>
      <c r="DJ61" t="str">
        <f t="shared" si="40"/>
        <v>.</v>
      </c>
      <c r="DK61" t="str">
        <f t="shared" si="44"/>
        <v>.</v>
      </c>
      <c r="DL61" t="str">
        <f t="shared" si="45"/>
        <v>.</v>
      </c>
      <c r="DM61" t="str">
        <f t="shared" si="46"/>
        <v>.</v>
      </c>
      <c r="DN61" t="str">
        <f t="shared" si="51"/>
        <v>Informal</v>
      </c>
      <c r="DO61" t="str">
        <f t="shared" si="51"/>
        <v>DiagFocused</v>
      </c>
      <c r="DP61" t="str">
        <f t="shared" si="51"/>
        <v>.</v>
      </c>
      <c r="DQ61" t="str">
        <f t="shared" si="51"/>
        <v>.</v>
      </c>
      <c r="DR61" t="str">
        <f t="shared" si="49"/>
        <v>.</v>
      </c>
      <c r="DT61" t="str">
        <f t="shared" si="52"/>
        <v/>
      </c>
      <c r="DU61" t="str">
        <f t="shared" si="52"/>
        <v/>
      </c>
      <c r="DV61" t="str">
        <f t="shared" si="52"/>
        <v/>
      </c>
      <c r="DW61" t="str">
        <f t="shared" si="52"/>
        <v/>
      </c>
      <c r="DX61" t="str">
        <f t="shared" si="52"/>
        <v/>
      </c>
      <c r="DY61" t="str">
        <f t="shared" si="52"/>
        <v/>
      </c>
      <c r="DZ61" t="str">
        <f t="shared" si="52"/>
        <v/>
      </c>
      <c r="EA61" t="str">
        <f t="shared" si="52"/>
        <v/>
      </c>
      <c r="EB61" t="str">
        <f t="shared" si="52"/>
        <v/>
      </c>
      <c r="EC61" t="str">
        <f t="shared" si="52"/>
        <v/>
      </c>
      <c r="ED61" t="str">
        <f t="shared" si="52"/>
        <v/>
      </c>
    </row>
    <row r="62" spans="1:134" ht="16" x14ac:dyDescent="0.2">
      <c r="A62" t="s">
        <v>473</v>
      </c>
      <c r="B62" t="s">
        <v>473</v>
      </c>
      <c r="C62" s="1" t="s">
        <v>473</v>
      </c>
      <c r="D62" s="1" t="s">
        <v>473</v>
      </c>
      <c r="E62" t="s">
        <v>473</v>
      </c>
      <c r="H62" t="s">
        <v>94</v>
      </c>
      <c r="I62" t="s">
        <v>90</v>
      </c>
      <c r="J62">
        <v>3</v>
      </c>
      <c r="K62">
        <v>2</v>
      </c>
      <c r="L62">
        <v>3</v>
      </c>
      <c r="M62">
        <v>4</v>
      </c>
      <c r="N62">
        <v>4</v>
      </c>
      <c r="O62">
        <v>3</v>
      </c>
      <c r="P62">
        <v>3</v>
      </c>
      <c r="Q62">
        <v>5</v>
      </c>
      <c r="R62">
        <v>3</v>
      </c>
      <c r="S62">
        <v>4</v>
      </c>
      <c r="T62">
        <v>4</v>
      </c>
      <c r="U62">
        <v>4</v>
      </c>
      <c r="V62">
        <v>4</v>
      </c>
      <c r="W62">
        <v>4</v>
      </c>
      <c r="X62">
        <v>3</v>
      </c>
      <c r="Y62">
        <v>4</v>
      </c>
      <c r="Z62">
        <v>4</v>
      </c>
      <c r="AA62">
        <v>3</v>
      </c>
      <c r="AB62">
        <v>4</v>
      </c>
      <c r="AD62">
        <v>2</v>
      </c>
      <c r="AE62">
        <v>3</v>
      </c>
      <c r="AF62">
        <v>4</v>
      </c>
      <c r="AG62">
        <v>2</v>
      </c>
      <c r="AH62">
        <v>2</v>
      </c>
      <c r="AI62">
        <v>4</v>
      </c>
      <c r="AJ62">
        <v>3</v>
      </c>
      <c r="AK62">
        <v>2</v>
      </c>
      <c r="AL62">
        <v>2</v>
      </c>
      <c r="AM62">
        <v>3</v>
      </c>
      <c r="AN62">
        <v>4</v>
      </c>
      <c r="AO62">
        <v>4</v>
      </c>
      <c r="AP62">
        <v>4</v>
      </c>
      <c r="AQ62">
        <v>3</v>
      </c>
      <c r="AR62">
        <v>4</v>
      </c>
      <c r="AS62">
        <v>3</v>
      </c>
      <c r="AT62">
        <v>2</v>
      </c>
      <c r="AU62">
        <v>5</v>
      </c>
      <c r="AV62">
        <v>4</v>
      </c>
      <c r="AW62">
        <v>3</v>
      </c>
      <c r="AX62">
        <v>3</v>
      </c>
      <c r="AY62">
        <v>4</v>
      </c>
      <c r="AZ62">
        <v>4</v>
      </c>
      <c r="BA62">
        <v>2</v>
      </c>
      <c r="BB62">
        <v>2</v>
      </c>
      <c r="BC62">
        <v>3</v>
      </c>
      <c r="BD62">
        <v>4</v>
      </c>
      <c r="BW62" t="s">
        <v>330</v>
      </c>
      <c r="BX62" s="33" t="s">
        <v>389</v>
      </c>
      <c r="BY62">
        <v>1</v>
      </c>
      <c r="BZ62" s="20" t="s">
        <v>330</v>
      </c>
      <c r="CD62" s="16" t="s">
        <v>219</v>
      </c>
      <c r="DJ62" t="str">
        <f t="shared" si="40"/>
        <v>.</v>
      </c>
      <c r="DK62" t="str">
        <f t="shared" si="44"/>
        <v>.</v>
      </c>
      <c r="DL62" t="str">
        <f t="shared" si="45"/>
        <v>DataCentric</v>
      </c>
      <c r="DM62" t="str">
        <f t="shared" si="46"/>
        <v>.</v>
      </c>
      <c r="DN62" t="str">
        <f t="shared" si="51"/>
        <v>.</v>
      </c>
      <c r="DO62" t="str">
        <f t="shared" si="51"/>
        <v>.</v>
      </c>
      <c r="DP62" t="str">
        <f t="shared" si="51"/>
        <v>.</v>
      </c>
      <c r="DQ62" t="str">
        <f t="shared" si="51"/>
        <v>.</v>
      </c>
      <c r="DR62" t="str">
        <f t="shared" si="49"/>
        <v>.</v>
      </c>
      <c r="DT62" t="str">
        <f t="shared" si="52"/>
        <v/>
      </c>
      <c r="DU62" t="str">
        <f t="shared" si="52"/>
        <v/>
      </c>
      <c r="DV62" t="str">
        <f t="shared" si="52"/>
        <v/>
      </c>
      <c r="DW62" t="str">
        <f t="shared" si="52"/>
        <v>Finance</v>
      </c>
      <c r="DX62" t="str">
        <f t="shared" si="52"/>
        <v/>
      </c>
      <c r="DY62" t="str">
        <f t="shared" si="52"/>
        <v/>
      </c>
      <c r="DZ62" t="str">
        <f t="shared" si="52"/>
        <v/>
      </c>
      <c r="EA62" t="str">
        <f t="shared" si="52"/>
        <v/>
      </c>
      <c r="EB62" t="str">
        <f t="shared" si="52"/>
        <v/>
      </c>
      <c r="EC62" t="str">
        <f t="shared" si="52"/>
        <v/>
      </c>
      <c r="ED62" t="str">
        <f t="shared" si="52"/>
        <v/>
      </c>
    </row>
    <row r="63" spans="1:134" ht="64" x14ac:dyDescent="0.2">
      <c r="A63" t="s">
        <v>473</v>
      </c>
      <c r="B63" t="s">
        <v>473</v>
      </c>
      <c r="C63" s="1" t="s">
        <v>473</v>
      </c>
      <c r="D63" s="1" t="s">
        <v>473</v>
      </c>
      <c r="E63" t="s">
        <v>473</v>
      </c>
      <c r="H63" t="s">
        <v>98</v>
      </c>
      <c r="I63" t="s">
        <v>90</v>
      </c>
      <c r="J63">
        <v>4</v>
      </c>
      <c r="K63">
        <v>2</v>
      </c>
      <c r="L63">
        <v>5</v>
      </c>
      <c r="M63">
        <v>5</v>
      </c>
      <c r="N63">
        <v>5</v>
      </c>
      <c r="O63">
        <v>4</v>
      </c>
      <c r="P63">
        <v>4</v>
      </c>
      <c r="Q63">
        <v>1</v>
      </c>
      <c r="R63">
        <v>1</v>
      </c>
      <c r="S63">
        <v>5</v>
      </c>
      <c r="T63">
        <v>2</v>
      </c>
      <c r="U63">
        <v>2</v>
      </c>
      <c r="V63">
        <v>1</v>
      </c>
      <c r="W63">
        <v>1</v>
      </c>
      <c r="X63">
        <v>5</v>
      </c>
      <c r="Y63">
        <v>3</v>
      </c>
      <c r="Z63">
        <v>4</v>
      </c>
      <c r="AA63">
        <v>4</v>
      </c>
      <c r="AB63">
        <v>2</v>
      </c>
      <c r="AC63">
        <v>2</v>
      </c>
      <c r="AD63">
        <v>2</v>
      </c>
      <c r="AE63">
        <v>2</v>
      </c>
      <c r="AF63">
        <v>2</v>
      </c>
      <c r="AG63">
        <v>3</v>
      </c>
      <c r="AH63">
        <v>2</v>
      </c>
      <c r="AI63">
        <v>1</v>
      </c>
      <c r="AJ63">
        <v>2</v>
      </c>
      <c r="AK63">
        <v>2</v>
      </c>
      <c r="AL63">
        <v>3</v>
      </c>
      <c r="AM63">
        <v>1</v>
      </c>
      <c r="AN63">
        <v>1</v>
      </c>
      <c r="AO63">
        <v>2</v>
      </c>
      <c r="AP63">
        <v>3</v>
      </c>
      <c r="AQ63">
        <v>2</v>
      </c>
      <c r="AR63">
        <v>2</v>
      </c>
      <c r="AS63">
        <v>2</v>
      </c>
      <c r="AT63">
        <v>4</v>
      </c>
      <c r="AU63">
        <v>4</v>
      </c>
      <c r="AV63">
        <v>2</v>
      </c>
      <c r="AW63">
        <v>5</v>
      </c>
      <c r="AX63">
        <v>2</v>
      </c>
      <c r="AY63">
        <v>2</v>
      </c>
      <c r="AZ63">
        <v>3</v>
      </c>
      <c r="BA63">
        <v>3</v>
      </c>
      <c r="BB63">
        <v>2</v>
      </c>
      <c r="BC63">
        <v>1</v>
      </c>
      <c r="BD63">
        <v>2</v>
      </c>
      <c r="BF63">
        <v>1</v>
      </c>
      <c r="BO63">
        <v>10</v>
      </c>
      <c r="BS63">
        <v>14</v>
      </c>
      <c r="BV63" t="s">
        <v>313</v>
      </c>
      <c r="BW63" t="s">
        <v>357</v>
      </c>
      <c r="BX63" s="33" t="s">
        <v>390</v>
      </c>
      <c r="BY63">
        <v>1</v>
      </c>
      <c r="BZ63" s="18" t="s">
        <v>357</v>
      </c>
      <c r="CA63" s="16" t="s">
        <v>298</v>
      </c>
      <c r="CC63" s="17" t="s">
        <v>300</v>
      </c>
      <c r="CL63" s="26"/>
      <c r="CS63" s="14" t="s">
        <v>313</v>
      </c>
      <c r="DJ63" t="str">
        <f t="shared" si="40"/>
        <v>.</v>
      </c>
      <c r="DK63" t="str">
        <f t="shared" si="44"/>
        <v>WebOrMobile</v>
      </c>
      <c r="DL63" t="str">
        <f t="shared" si="45"/>
        <v>DataCentric</v>
      </c>
      <c r="DM63" t="str">
        <f t="shared" si="46"/>
        <v>.</v>
      </c>
      <c r="DN63" t="str">
        <f t="shared" si="51"/>
        <v>Informal</v>
      </c>
      <c r="DO63" t="str">
        <f t="shared" si="51"/>
        <v>DiagFocused</v>
      </c>
      <c r="DP63" t="str">
        <f t="shared" si="51"/>
        <v>AnGenCapable</v>
      </c>
      <c r="DQ63" t="str">
        <f t="shared" si="51"/>
        <v>.</v>
      </c>
      <c r="DR63" t="str">
        <f t="shared" si="49"/>
        <v>.</v>
      </c>
      <c r="DT63" t="str">
        <f t="shared" si="52"/>
        <v>Web/Mobile</v>
      </c>
      <c r="DU63" t="str">
        <f t="shared" si="52"/>
        <v/>
      </c>
      <c r="DV63" t="str">
        <f t="shared" si="52"/>
        <v>DB_Backend</v>
      </c>
      <c r="DW63" t="str">
        <f t="shared" si="52"/>
        <v/>
      </c>
      <c r="DX63" t="str">
        <f t="shared" si="52"/>
        <v/>
      </c>
      <c r="DY63" t="str">
        <f t="shared" si="52"/>
        <v/>
      </c>
      <c r="DZ63" t="str">
        <f t="shared" si="52"/>
        <v/>
      </c>
      <c r="EA63" t="str">
        <f t="shared" si="52"/>
        <v>Telecom</v>
      </c>
      <c r="EB63" t="str">
        <f t="shared" si="52"/>
        <v>Safety/Embedded/Automation</v>
      </c>
      <c r="EC63" t="str">
        <f t="shared" si="52"/>
        <v/>
      </c>
      <c r="ED63" t="str">
        <f t="shared" si="52"/>
        <v/>
      </c>
    </row>
    <row r="64" spans="1:134" ht="16" x14ac:dyDescent="0.2">
      <c r="A64" t="s">
        <v>473</v>
      </c>
      <c r="B64" t="s">
        <v>473</v>
      </c>
      <c r="C64" s="1" t="s">
        <v>473</v>
      </c>
      <c r="D64" s="1" t="s">
        <v>473</v>
      </c>
      <c r="E64" t="s">
        <v>473</v>
      </c>
      <c r="H64" t="s">
        <v>89</v>
      </c>
      <c r="I64" t="s">
        <v>83</v>
      </c>
      <c r="J64">
        <v>2</v>
      </c>
      <c r="K64">
        <v>1</v>
      </c>
      <c r="L64">
        <v>5</v>
      </c>
      <c r="M64">
        <v>4</v>
      </c>
      <c r="N64">
        <v>4</v>
      </c>
      <c r="O64">
        <v>4</v>
      </c>
      <c r="P64">
        <v>4</v>
      </c>
      <c r="Q64">
        <v>4</v>
      </c>
      <c r="R64">
        <v>4</v>
      </c>
      <c r="S64">
        <v>4</v>
      </c>
      <c r="T64">
        <v>4</v>
      </c>
      <c r="U64">
        <v>4</v>
      </c>
      <c r="V64">
        <v>3</v>
      </c>
      <c r="W64">
        <v>4</v>
      </c>
      <c r="X64">
        <v>4</v>
      </c>
      <c r="Y64">
        <v>2</v>
      </c>
      <c r="Z64">
        <v>3</v>
      </c>
      <c r="AA64">
        <v>3</v>
      </c>
      <c r="AB64">
        <v>3</v>
      </c>
      <c r="AC64">
        <v>2</v>
      </c>
      <c r="AD64">
        <v>2</v>
      </c>
      <c r="AE64">
        <v>3</v>
      </c>
      <c r="AF64">
        <v>2</v>
      </c>
      <c r="AG64">
        <v>4</v>
      </c>
      <c r="AH64">
        <v>3</v>
      </c>
      <c r="AI64">
        <v>2</v>
      </c>
      <c r="AJ64">
        <v>2</v>
      </c>
      <c r="AK64">
        <v>2</v>
      </c>
      <c r="AL64">
        <v>4</v>
      </c>
      <c r="AM64">
        <v>2</v>
      </c>
      <c r="AN64">
        <v>2</v>
      </c>
      <c r="AO64">
        <v>3</v>
      </c>
      <c r="AP64">
        <v>3</v>
      </c>
      <c r="AQ64">
        <v>2</v>
      </c>
      <c r="AR64">
        <v>2</v>
      </c>
      <c r="AS64">
        <v>2</v>
      </c>
      <c r="AT64">
        <v>3</v>
      </c>
      <c r="AU64">
        <v>4</v>
      </c>
      <c r="AV64">
        <v>3</v>
      </c>
      <c r="AW64">
        <v>2</v>
      </c>
      <c r="AX64">
        <v>3</v>
      </c>
      <c r="AY64">
        <v>3</v>
      </c>
      <c r="AZ64">
        <v>4</v>
      </c>
      <c r="BA64">
        <v>2</v>
      </c>
      <c r="BB64">
        <v>3</v>
      </c>
      <c r="BC64">
        <v>2</v>
      </c>
      <c r="BD64">
        <v>2</v>
      </c>
      <c r="BF64">
        <v>1</v>
      </c>
      <c r="BJ64">
        <v>5</v>
      </c>
      <c r="BO64">
        <v>10</v>
      </c>
      <c r="BW64" t="s">
        <v>391</v>
      </c>
      <c r="BX64" s="33" t="s">
        <v>392</v>
      </c>
      <c r="BY64">
        <v>1</v>
      </c>
      <c r="BZ64" s="21" t="s">
        <v>393</v>
      </c>
      <c r="CA64" s="16" t="s">
        <v>298</v>
      </c>
      <c r="CC64" s="26"/>
      <c r="CL64" s="17" t="s">
        <v>306</v>
      </c>
      <c r="DJ64" t="str">
        <f t="shared" si="40"/>
        <v>SafetyCritical</v>
      </c>
      <c r="DK64" t="str">
        <f t="shared" si="44"/>
        <v>.</v>
      </c>
      <c r="DL64" t="str">
        <f t="shared" si="45"/>
        <v>.</v>
      </c>
      <c r="DM64" t="str">
        <f t="shared" si="46"/>
        <v>.</v>
      </c>
      <c r="DN64" t="str">
        <f t="shared" si="51"/>
        <v>Informal</v>
      </c>
      <c r="DO64" t="str">
        <f t="shared" si="51"/>
        <v>DiagFocused</v>
      </c>
      <c r="DP64" t="str">
        <f t="shared" si="51"/>
        <v>.</v>
      </c>
      <c r="DQ64" t="str">
        <f t="shared" si="51"/>
        <v>.</v>
      </c>
      <c r="DR64" t="str">
        <f t="shared" si="49"/>
        <v>.</v>
      </c>
      <c r="DT64" t="str">
        <f t="shared" si="52"/>
        <v>Web/Mobile</v>
      </c>
      <c r="DU64" t="str">
        <f t="shared" si="52"/>
        <v/>
      </c>
      <c r="DV64" t="str">
        <f t="shared" si="52"/>
        <v/>
      </c>
      <c r="DW64" t="str">
        <f t="shared" si="52"/>
        <v/>
      </c>
      <c r="DX64" t="str">
        <f t="shared" si="52"/>
        <v/>
      </c>
      <c r="DY64" t="str">
        <f t="shared" si="52"/>
        <v/>
      </c>
      <c r="DZ64" t="str">
        <f t="shared" si="52"/>
        <v/>
      </c>
      <c r="EA64" t="str">
        <f t="shared" si="52"/>
        <v/>
      </c>
      <c r="EB64" t="str">
        <f t="shared" si="52"/>
        <v>Safety/Embedded/Automation</v>
      </c>
      <c r="EC64" t="str">
        <f t="shared" si="52"/>
        <v/>
      </c>
      <c r="ED64" t="str">
        <f t="shared" si="52"/>
        <v/>
      </c>
    </row>
    <row r="65" spans="1:134" ht="32" x14ac:dyDescent="0.2">
      <c r="A65" t="s">
        <v>473</v>
      </c>
      <c r="B65" t="s">
        <v>473</v>
      </c>
      <c r="C65" s="1" t="s">
        <v>473</v>
      </c>
      <c r="D65" s="1" t="s">
        <v>473</v>
      </c>
      <c r="E65" t="s">
        <v>473</v>
      </c>
      <c r="H65" t="s">
        <v>94</v>
      </c>
      <c r="I65" t="s">
        <v>90</v>
      </c>
      <c r="J65">
        <v>3</v>
      </c>
      <c r="K65">
        <v>2</v>
      </c>
      <c r="L65">
        <v>4</v>
      </c>
      <c r="M65">
        <v>5</v>
      </c>
      <c r="N65">
        <v>4</v>
      </c>
      <c r="O65">
        <v>5</v>
      </c>
      <c r="P65">
        <v>5</v>
      </c>
      <c r="Q65">
        <v>4</v>
      </c>
      <c r="R65">
        <v>3</v>
      </c>
      <c r="S65">
        <v>4</v>
      </c>
      <c r="T65">
        <v>2</v>
      </c>
      <c r="U65">
        <v>4</v>
      </c>
      <c r="V65">
        <v>3</v>
      </c>
      <c r="W65">
        <v>3</v>
      </c>
      <c r="X65">
        <v>5</v>
      </c>
      <c r="Y65">
        <v>2</v>
      </c>
      <c r="Z65">
        <v>2</v>
      </c>
      <c r="AA65">
        <v>3</v>
      </c>
      <c r="AB65">
        <v>2</v>
      </c>
      <c r="AC65">
        <v>2</v>
      </c>
      <c r="AD65">
        <v>2</v>
      </c>
      <c r="AE65">
        <v>3</v>
      </c>
      <c r="AF65">
        <v>3</v>
      </c>
      <c r="AG65">
        <v>3</v>
      </c>
      <c r="AH65">
        <v>3</v>
      </c>
      <c r="AI65">
        <v>3</v>
      </c>
      <c r="AJ65">
        <v>3</v>
      </c>
      <c r="AK65">
        <v>3</v>
      </c>
      <c r="AL65">
        <v>3</v>
      </c>
      <c r="AM65">
        <v>2</v>
      </c>
      <c r="AN65">
        <v>3</v>
      </c>
      <c r="AO65">
        <v>3</v>
      </c>
      <c r="AP65">
        <v>3</v>
      </c>
      <c r="AQ65">
        <v>4</v>
      </c>
      <c r="AR65">
        <v>4</v>
      </c>
      <c r="AS65">
        <v>3</v>
      </c>
      <c r="AT65">
        <v>5</v>
      </c>
      <c r="AU65">
        <v>3</v>
      </c>
      <c r="AV65">
        <v>3</v>
      </c>
      <c r="AW65">
        <v>3</v>
      </c>
      <c r="AX65">
        <v>3</v>
      </c>
      <c r="AY65">
        <v>3</v>
      </c>
      <c r="AZ65">
        <v>3</v>
      </c>
      <c r="BA65">
        <v>2</v>
      </c>
      <c r="BB65">
        <v>2</v>
      </c>
      <c r="BC65">
        <v>2</v>
      </c>
      <c r="BD65">
        <v>2</v>
      </c>
      <c r="BW65" t="s">
        <v>394</v>
      </c>
      <c r="BX65" s="33" t="s">
        <v>395</v>
      </c>
      <c r="BY65">
        <v>1</v>
      </c>
      <c r="BZ65" s="22" t="s">
        <v>394</v>
      </c>
      <c r="CA65" s="16" t="s">
        <v>298</v>
      </c>
      <c r="CC65" s="16" t="s">
        <v>300</v>
      </c>
      <c r="DJ65" t="str">
        <f t="shared" si="40"/>
        <v>.</v>
      </c>
      <c r="DK65" t="str">
        <f t="shared" si="44"/>
        <v>WebOrMobile</v>
      </c>
      <c r="DL65" t="str">
        <f t="shared" si="45"/>
        <v>DataCentric</v>
      </c>
      <c r="DM65" t="str">
        <f t="shared" si="46"/>
        <v>.</v>
      </c>
      <c r="DN65" t="str">
        <f t="shared" si="51"/>
        <v>.</v>
      </c>
      <c r="DO65" t="str">
        <f t="shared" si="51"/>
        <v>.</v>
      </c>
      <c r="DP65" t="str">
        <f t="shared" si="51"/>
        <v>.</v>
      </c>
      <c r="DQ65" t="str">
        <f t="shared" si="51"/>
        <v>.</v>
      </c>
      <c r="DR65" t="str">
        <f t="shared" si="49"/>
        <v>.</v>
      </c>
      <c r="DT65" t="str">
        <f t="shared" si="52"/>
        <v>Web/Mobile</v>
      </c>
      <c r="DU65" t="str">
        <f t="shared" si="52"/>
        <v/>
      </c>
      <c r="DV65" t="str">
        <f t="shared" si="52"/>
        <v>DB_Backend</v>
      </c>
      <c r="DW65" t="str">
        <f t="shared" si="52"/>
        <v/>
      </c>
      <c r="DX65" t="str">
        <f t="shared" si="52"/>
        <v/>
      </c>
      <c r="DY65" t="str">
        <f t="shared" si="52"/>
        <v/>
      </c>
      <c r="DZ65" t="str">
        <f t="shared" si="52"/>
        <v/>
      </c>
      <c r="EA65" t="str">
        <f t="shared" si="52"/>
        <v/>
      </c>
      <c r="EB65" t="str">
        <f t="shared" si="52"/>
        <v/>
      </c>
      <c r="EC65" t="str">
        <f t="shared" si="52"/>
        <v/>
      </c>
      <c r="ED65" t="str">
        <f t="shared" si="52"/>
        <v/>
      </c>
    </row>
    <row r="66" spans="1:134" ht="16" x14ac:dyDescent="0.2">
      <c r="A66" t="s">
        <v>473</v>
      </c>
      <c r="B66" t="s">
        <v>473</v>
      </c>
      <c r="C66" s="1" t="s">
        <v>473</v>
      </c>
      <c r="D66" s="1" t="s">
        <v>473</v>
      </c>
      <c r="E66" t="s">
        <v>473</v>
      </c>
      <c r="H66" t="s">
        <v>89</v>
      </c>
      <c r="I66" t="s">
        <v>83</v>
      </c>
      <c r="J66">
        <v>2</v>
      </c>
      <c r="K66">
        <v>1</v>
      </c>
      <c r="L66">
        <v>4</v>
      </c>
      <c r="M66">
        <v>5</v>
      </c>
      <c r="N66">
        <v>4</v>
      </c>
      <c r="O66">
        <v>4</v>
      </c>
      <c r="P66">
        <v>4</v>
      </c>
      <c r="Q66">
        <v>5</v>
      </c>
      <c r="R66">
        <v>3</v>
      </c>
      <c r="S66">
        <v>5</v>
      </c>
      <c r="T66">
        <v>4</v>
      </c>
      <c r="U66">
        <v>4</v>
      </c>
      <c r="V66">
        <v>3</v>
      </c>
      <c r="W66">
        <v>4</v>
      </c>
      <c r="X66">
        <v>5</v>
      </c>
      <c r="Y66">
        <v>2</v>
      </c>
      <c r="Z66">
        <v>2</v>
      </c>
      <c r="AA66">
        <v>2</v>
      </c>
      <c r="AB66">
        <v>3</v>
      </c>
      <c r="AC66">
        <v>5</v>
      </c>
      <c r="AD66">
        <v>3</v>
      </c>
      <c r="AE66">
        <v>4</v>
      </c>
      <c r="AF66">
        <v>2</v>
      </c>
      <c r="AG66">
        <v>3</v>
      </c>
      <c r="AH66">
        <v>3</v>
      </c>
      <c r="AI66">
        <v>2</v>
      </c>
      <c r="AJ66">
        <v>3</v>
      </c>
      <c r="AK66">
        <v>3</v>
      </c>
      <c r="AL66">
        <v>3</v>
      </c>
      <c r="AM66">
        <v>2</v>
      </c>
      <c r="AN66">
        <v>2</v>
      </c>
      <c r="AO66">
        <v>3</v>
      </c>
      <c r="AP66">
        <v>5</v>
      </c>
      <c r="AQ66">
        <v>2</v>
      </c>
      <c r="AR66">
        <v>2</v>
      </c>
      <c r="AS66">
        <v>3</v>
      </c>
      <c r="AT66">
        <v>4</v>
      </c>
      <c r="AU66">
        <v>2</v>
      </c>
      <c r="AV66">
        <v>2</v>
      </c>
      <c r="AW66">
        <v>1</v>
      </c>
      <c r="AX66">
        <v>2</v>
      </c>
      <c r="AY66">
        <v>2</v>
      </c>
      <c r="AZ66">
        <v>4</v>
      </c>
      <c r="BA66">
        <v>2</v>
      </c>
      <c r="BB66">
        <v>2</v>
      </c>
      <c r="BC66">
        <v>2</v>
      </c>
      <c r="BD66">
        <v>3</v>
      </c>
      <c r="BF66">
        <v>1</v>
      </c>
      <c r="BO66">
        <v>10</v>
      </c>
      <c r="BW66" t="s">
        <v>393</v>
      </c>
      <c r="BX66" s="33" t="s">
        <v>345</v>
      </c>
      <c r="BY66">
        <v>2</v>
      </c>
      <c r="BZ66" s="21" t="s">
        <v>393</v>
      </c>
      <c r="CA66" s="16" t="s">
        <v>298</v>
      </c>
      <c r="DJ66" t="str">
        <f t="shared" si="40"/>
        <v>.</v>
      </c>
      <c r="DK66" t="str">
        <f t="shared" si="44"/>
        <v>.</v>
      </c>
      <c r="DL66" t="str">
        <f t="shared" si="45"/>
        <v>.</v>
      </c>
      <c r="DM66" t="str">
        <f t="shared" si="46"/>
        <v>.</v>
      </c>
      <c r="DN66" t="str">
        <f t="shared" si="51"/>
        <v>Informal</v>
      </c>
      <c r="DO66" t="str">
        <f t="shared" si="51"/>
        <v>DiagFocused</v>
      </c>
      <c r="DP66" t="str">
        <f t="shared" si="51"/>
        <v>.</v>
      </c>
      <c r="DQ66" t="str">
        <f t="shared" si="51"/>
        <v>.</v>
      </c>
      <c r="DR66" t="str">
        <f t="shared" si="49"/>
        <v>.</v>
      </c>
      <c r="DT66" t="str">
        <f t="shared" si="52"/>
        <v>Web/Mobile</v>
      </c>
      <c r="DU66" t="str">
        <f t="shared" si="52"/>
        <v/>
      </c>
      <c r="DV66" t="str">
        <f t="shared" si="52"/>
        <v/>
      </c>
      <c r="DW66" t="str">
        <f t="shared" si="52"/>
        <v/>
      </c>
      <c r="DX66" t="str">
        <f t="shared" si="52"/>
        <v/>
      </c>
      <c r="DY66" t="str">
        <f t="shared" si="52"/>
        <v/>
      </c>
      <c r="DZ66" t="str">
        <f t="shared" si="52"/>
        <v/>
      </c>
      <c r="EA66" t="str">
        <f t="shared" si="52"/>
        <v/>
      </c>
      <c r="EB66" t="str">
        <f t="shared" si="52"/>
        <v/>
      </c>
      <c r="EC66" t="str">
        <f t="shared" si="52"/>
        <v/>
      </c>
      <c r="ED66" t="str">
        <f t="shared" si="52"/>
        <v/>
      </c>
    </row>
    <row r="67" spans="1:134" ht="16" x14ac:dyDescent="0.2">
      <c r="A67" t="s">
        <v>473</v>
      </c>
      <c r="B67" t="s">
        <v>473</v>
      </c>
      <c r="C67" s="1" t="s">
        <v>473</v>
      </c>
      <c r="D67" s="1" t="s">
        <v>473</v>
      </c>
      <c r="E67" t="s">
        <v>473</v>
      </c>
      <c r="H67" t="s">
        <v>94</v>
      </c>
      <c r="I67" t="s">
        <v>90</v>
      </c>
      <c r="J67">
        <v>3</v>
      </c>
      <c r="K67">
        <v>2</v>
      </c>
      <c r="L67">
        <v>4</v>
      </c>
      <c r="M67">
        <v>5</v>
      </c>
      <c r="N67">
        <v>5</v>
      </c>
      <c r="O67">
        <v>5</v>
      </c>
      <c r="P67">
        <v>4</v>
      </c>
      <c r="Q67">
        <v>4</v>
      </c>
      <c r="R67">
        <v>3</v>
      </c>
      <c r="S67">
        <v>5</v>
      </c>
      <c r="T67">
        <v>3</v>
      </c>
      <c r="U67">
        <v>4</v>
      </c>
      <c r="V67">
        <v>1</v>
      </c>
      <c r="W67">
        <v>4</v>
      </c>
      <c r="X67">
        <v>3</v>
      </c>
      <c r="Y67">
        <v>3</v>
      </c>
      <c r="Z67">
        <v>5</v>
      </c>
      <c r="AA67">
        <v>3</v>
      </c>
      <c r="AB67">
        <v>3</v>
      </c>
      <c r="AC67">
        <v>3</v>
      </c>
      <c r="AD67">
        <v>4</v>
      </c>
      <c r="AE67">
        <v>5</v>
      </c>
      <c r="AF67">
        <v>3</v>
      </c>
      <c r="AG67">
        <v>3</v>
      </c>
      <c r="AH67">
        <v>2</v>
      </c>
      <c r="AI67">
        <v>2</v>
      </c>
      <c r="AJ67">
        <v>2</v>
      </c>
      <c r="AK67">
        <v>2</v>
      </c>
      <c r="AL67">
        <v>3</v>
      </c>
      <c r="AM67">
        <v>2</v>
      </c>
      <c r="AN67">
        <v>2</v>
      </c>
      <c r="AO67">
        <v>4</v>
      </c>
      <c r="AP67">
        <v>2</v>
      </c>
      <c r="AQ67">
        <v>4</v>
      </c>
      <c r="AR67">
        <v>3</v>
      </c>
      <c r="AS67">
        <v>5</v>
      </c>
      <c r="AT67">
        <v>4</v>
      </c>
      <c r="AU67">
        <v>4</v>
      </c>
      <c r="AV67">
        <v>2</v>
      </c>
      <c r="AW67">
        <v>2</v>
      </c>
      <c r="AX67">
        <v>2</v>
      </c>
      <c r="AY67">
        <v>2</v>
      </c>
      <c r="AZ67">
        <v>2</v>
      </c>
      <c r="BA67">
        <v>3</v>
      </c>
      <c r="BB67">
        <v>2</v>
      </c>
      <c r="BC67">
        <v>3</v>
      </c>
      <c r="BD67">
        <v>3</v>
      </c>
      <c r="BE67" t="s">
        <v>396</v>
      </c>
      <c r="BF67">
        <v>1</v>
      </c>
      <c r="BO67">
        <v>10</v>
      </c>
      <c r="BW67" t="s">
        <v>335</v>
      </c>
      <c r="BX67" s="33" t="s">
        <v>397</v>
      </c>
      <c r="BY67">
        <v>1</v>
      </c>
      <c r="BZ67" s="19" t="s">
        <v>335</v>
      </c>
      <c r="CD67" s="16" t="s">
        <v>219</v>
      </c>
      <c r="DJ67" t="str">
        <f t="shared" si="40"/>
        <v>.</v>
      </c>
      <c r="DK67" t="str">
        <f t="shared" si="44"/>
        <v>.</v>
      </c>
      <c r="DL67" t="str">
        <f t="shared" si="45"/>
        <v>DataCentric</v>
      </c>
      <c r="DM67" t="str">
        <f t="shared" si="46"/>
        <v>.</v>
      </c>
      <c r="DN67" t="str">
        <f t="shared" ref="DN67:DQ86" si="53">IF(COUNTIFS($CP$23:$DI$23,DN$24,$CP67:$DI67,"*")+COUNTIFS($BF$23:$BU$23,DN$24,$BF67:$BU67,"&gt;0")&gt;0,DN$24,".")</f>
        <v>Informal</v>
      </c>
      <c r="DO67" t="str">
        <f t="shared" si="53"/>
        <v>DiagFocused</v>
      </c>
      <c r="DP67" t="str">
        <f t="shared" si="53"/>
        <v>.</v>
      </c>
      <c r="DQ67" t="str">
        <f t="shared" si="53"/>
        <v>.</v>
      </c>
      <c r="DR67" t="str">
        <f t="shared" si="49"/>
        <v>.</v>
      </c>
      <c r="DT67" t="str">
        <f t="shared" si="52"/>
        <v/>
      </c>
      <c r="DU67" t="str">
        <f t="shared" si="52"/>
        <v/>
      </c>
      <c r="DV67" t="str">
        <f t="shared" si="52"/>
        <v/>
      </c>
      <c r="DW67" t="str">
        <f t="shared" si="52"/>
        <v>Finance</v>
      </c>
      <c r="DX67" t="str">
        <f t="shared" si="52"/>
        <v/>
      </c>
      <c r="DY67" t="str">
        <f t="shared" si="52"/>
        <v/>
      </c>
      <c r="DZ67" t="str">
        <f t="shared" si="52"/>
        <v/>
      </c>
      <c r="EA67" t="str">
        <f t="shared" si="52"/>
        <v/>
      </c>
      <c r="EB67" t="str">
        <f t="shared" si="52"/>
        <v/>
      </c>
      <c r="EC67" t="str">
        <f t="shared" si="52"/>
        <v/>
      </c>
      <c r="ED67" t="str">
        <f t="shared" si="52"/>
        <v/>
      </c>
    </row>
    <row r="68" spans="1:134" ht="16" x14ac:dyDescent="0.2">
      <c r="A68" t="s">
        <v>473</v>
      </c>
      <c r="B68" t="s">
        <v>473</v>
      </c>
      <c r="C68" s="1" t="s">
        <v>473</v>
      </c>
      <c r="D68" s="1" t="s">
        <v>473</v>
      </c>
      <c r="E68" t="s">
        <v>473</v>
      </c>
      <c r="H68" t="s">
        <v>94</v>
      </c>
      <c r="I68" t="s">
        <v>90</v>
      </c>
      <c r="J68">
        <v>3</v>
      </c>
      <c r="K68">
        <v>2</v>
      </c>
      <c r="L68">
        <v>3</v>
      </c>
      <c r="M68">
        <v>3</v>
      </c>
      <c r="N68">
        <v>3</v>
      </c>
      <c r="O68">
        <v>3</v>
      </c>
      <c r="P68">
        <v>2</v>
      </c>
      <c r="Q68">
        <v>3</v>
      </c>
      <c r="R68">
        <v>2</v>
      </c>
      <c r="S68">
        <v>3</v>
      </c>
      <c r="T68">
        <v>2</v>
      </c>
      <c r="U68">
        <v>3</v>
      </c>
      <c r="V68">
        <v>2</v>
      </c>
      <c r="W68">
        <v>3</v>
      </c>
      <c r="X68">
        <v>3</v>
      </c>
      <c r="Y68">
        <v>3</v>
      </c>
      <c r="Z68">
        <v>4</v>
      </c>
      <c r="AA68">
        <v>3</v>
      </c>
      <c r="AB68">
        <v>2</v>
      </c>
      <c r="AC68">
        <v>3</v>
      </c>
      <c r="AD68">
        <v>2</v>
      </c>
      <c r="AE68">
        <v>4</v>
      </c>
      <c r="AF68">
        <v>3</v>
      </c>
      <c r="AG68">
        <v>3</v>
      </c>
      <c r="AH68">
        <v>2</v>
      </c>
      <c r="AI68">
        <v>4</v>
      </c>
      <c r="AJ68">
        <v>2</v>
      </c>
      <c r="AK68">
        <v>1</v>
      </c>
      <c r="AL68">
        <v>4</v>
      </c>
      <c r="AM68">
        <v>1</v>
      </c>
      <c r="AN68">
        <v>2</v>
      </c>
      <c r="AO68">
        <v>3</v>
      </c>
      <c r="AP68">
        <v>3</v>
      </c>
      <c r="AQ68">
        <v>4</v>
      </c>
      <c r="AR68">
        <v>2</v>
      </c>
      <c r="AS68">
        <v>3</v>
      </c>
      <c r="AT68">
        <v>4</v>
      </c>
      <c r="AU68">
        <v>4</v>
      </c>
      <c r="AV68">
        <v>4</v>
      </c>
      <c r="AW68">
        <v>3</v>
      </c>
      <c r="AX68">
        <v>2</v>
      </c>
      <c r="AY68">
        <v>3</v>
      </c>
      <c r="AZ68">
        <v>3</v>
      </c>
      <c r="BA68">
        <v>4</v>
      </c>
      <c r="BB68">
        <v>2</v>
      </c>
      <c r="BC68">
        <v>3</v>
      </c>
      <c r="BD68">
        <v>3</v>
      </c>
      <c r="BO68">
        <v>10</v>
      </c>
      <c r="BW68" t="s">
        <v>398</v>
      </c>
      <c r="BX68" s="33" t="s">
        <v>399</v>
      </c>
      <c r="BY68">
        <v>1</v>
      </c>
      <c r="BZ68" s="18" t="s">
        <v>398</v>
      </c>
      <c r="CC68" s="16" t="s">
        <v>300</v>
      </c>
      <c r="DJ68" t="str">
        <f t="shared" si="40"/>
        <v>.</v>
      </c>
      <c r="DK68" t="str">
        <f t="shared" si="44"/>
        <v>WebOrMobile</v>
      </c>
      <c r="DL68" t="str">
        <f t="shared" si="45"/>
        <v>DataCentric</v>
      </c>
      <c r="DM68" t="str">
        <f t="shared" si="46"/>
        <v>.</v>
      </c>
      <c r="DN68" t="str">
        <f t="shared" si="53"/>
        <v>.</v>
      </c>
      <c r="DO68" t="str">
        <f t="shared" si="53"/>
        <v>DiagFocused</v>
      </c>
      <c r="DP68" t="str">
        <f t="shared" si="53"/>
        <v>.</v>
      </c>
      <c r="DQ68" t="str">
        <f t="shared" si="53"/>
        <v>.</v>
      </c>
      <c r="DR68" t="str">
        <f t="shared" si="49"/>
        <v>.</v>
      </c>
      <c r="DT68" t="str">
        <f t="shared" si="52"/>
        <v/>
      </c>
      <c r="DU68" t="str">
        <f t="shared" si="52"/>
        <v/>
      </c>
      <c r="DV68" t="str">
        <f t="shared" si="52"/>
        <v>DB_Backend</v>
      </c>
      <c r="DW68" t="str">
        <f t="shared" si="52"/>
        <v/>
      </c>
      <c r="DX68" t="str">
        <f t="shared" si="52"/>
        <v/>
      </c>
      <c r="DY68" t="str">
        <f t="shared" si="52"/>
        <v/>
      </c>
      <c r="DZ68" t="str">
        <f t="shared" si="52"/>
        <v/>
      </c>
      <c r="EA68" t="str">
        <f t="shared" si="52"/>
        <v/>
      </c>
      <c r="EB68" t="str">
        <f t="shared" si="52"/>
        <v/>
      </c>
      <c r="EC68" t="str">
        <f t="shared" si="52"/>
        <v/>
      </c>
      <c r="ED68" t="str">
        <f t="shared" si="52"/>
        <v/>
      </c>
    </row>
    <row r="69" spans="1:134" ht="16" x14ac:dyDescent="0.2">
      <c r="A69" t="s">
        <v>473</v>
      </c>
      <c r="B69" t="s">
        <v>473</v>
      </c>
      <c r="C69" s="1" t="s">
        <v>473</v>
      </c>
      <c r="D69" s="1" t="s">
        <v>473</v>
      </c>
      <c r="E69" t="s">
        <v>473</v>
      </c>
      <c r="H69" t="s">
        <v>94</v>
      </c>
      <c r="I69" t="s">
        <v>90</v>
      </c>
      <c r="J69">
        <v>3</v>
      </c>
      <c r="K69">
        <v>2</v>
      </c>
      <c r="L69">
        <v>5</v>
      </c>
      <c r="M69">
        <v>5</v>
      </c>
      <c r="N69">
        <v>5</v>
      </c>
      <c r="O69">
        <v>4</v>
      </c>
      <c r="P69">
        <v>3</v>
      </c>
      <c r="Q69">
        <v>5</v>
      </c>
      <c r="R69">
        <v>3</v>
      </c>
      <c r="S69">
        <v>3</v>
      </c>
      <c r="T69">
        <v>4</v>
      </c>
      <c r="U69">
        <v>5</v>
      </c>
      <c r="V69">
        <v>3</v>
      </c>
      <c r="W69">
        <v>3</v>
      </c>
      <c r="X69">
        <v>4</v>
      </c>
      <c r="Y69">
        <v>3</v>
      </c>
      <c r="Z69">
        <v>3</v>
      </c>
      <c r="AA69">
        <v>3</v>
      </c>
      <c r="AB69">
        <v>4</v>
      </c>
      <c r="AC69">
        <v>2</v>
      </c>
      <c r="AD69">
        <v>4</v>
      </c>
      <c r="AE69">
        <v>3</v>
      </c>
      <c r="AF69">
        <v>1</v>
      </c>
      <c r="AG69">
        <v>4</v>
      </c>
      <c r="AH69">
        <v>1</v>
      </c>
      <c r="AI69">
        <v>1</v>
      </c>
      <c r="AJ69">
        <v>1</v>
      </c>
      <c r="AK69">
        <v>1</v>
      </c>
      <c r="AL69">
        <v>3</v>
      </c>
      <c r="AM69">
        <v>1</v>
      </c>
      <c r="AN69">
        <v>1</v>
      </c>
      <c r="AO69">
        <v>1</v>
      </c>
      <c r="AP69">
        <v>1</v>
      </c>
      <c r="AQ69">
        <v>1</v>
      </c>
      <c r="AR69">
        <v>2</v>
      </c>
      <c r="AS69">
        <v>3</v>
      </c>
      <c r="AT69">
        <v>3</v>
      </c>
      <c r="AU69">
        <v>3</v>
      </c>
      <c r="AV69">
        <v>1</v>
      </c>
      <c r="AW69">
        <v>1</v>
      </c>
      <c r="AX69">
        <v>1</v>
      </c>
      <c r="AY69">
        <v>1</v>
      </c>
      <c r="AZ69">
        <v>4</v>
      </c>
      <c r="BA69">
        <v>1</v>
      </c>
      <c r="BB69">
        <v>2</v>
      </c>
      <c r="BC69">
        <v>4</v>
      </c>
      <c r="BD69">
        <v>2</v>
      </c>
      <c r="BF69">
        <v>1</v>
      </c>
      <c r="BJ69">
        <v>5</v>
      </c>
      <c r="BO69">
        <v>10</v>
      </c>
      <c r="BP69">
        <v>11</v>
      </c>
      <c r="BS69">
        <v>14</v>
      </c>
      <c r="BW69" t="s">
        <v>357</v>
      </c>
      <c r="BX69" s="33" t="s">
        <v>400</v>
      </c>
      <c r="BY69">
        <v>2</v>
      </c>
      <c r="BZ69" s="18" t="s">
        <v>357</v>
      </c>
      <c r="CA69" s="16" t="s">
        <v>298</v>
      </c>
      <c r="DJ69" t="str">
        <f t="shared" si="40"/>
        <v>.</v>
      </c>
      <c r="DK69" t="str">
        <f t="shared" si="44"/>
        <v>.</v>
      </c>
      <c r="DL69" t="str">
        <f t="shared" si="45"/>
        <v>.</v>
      </c>
      <c r="DM69" t="str">
        <f t="shared" si="46"/>
        <v>.</v>
      </c>
      <c r="DN69" t="str">
        <f t="shared" si="53"/>
        <v>Informal</v>
      </c>
      <c r="DO69" t="str">
        <f t="shared" si="53"/>
        <v>DiagFocused</v>
      </c>
      <c r="DP69" t="str">
        <f t="shared" si="53"/>
        <v>AnGenCapable</v>
      </c>
      <c r="DQ69" t="str">
        <f t="shared" si="53"/>
        <v>.</v>
      </c>
      <c r="DR69" t="str">
        <f t="shared" si="49"/>
        <v>.</v>
      </c>
      <c r="DT69" t="str">
        <f t="shared" si="52"/>
        <v>Web/Mobile</v>
      </c>
      <c r="DU69" t="str">
        <f t="shared" si="52"/>
        <v/>
      </c>
      <c r="DV69" t="str">
        <f t="shared" si="52"/>
        <v/>
      </c>
      <c r="DW69" t="str">
        <f t="shared" si="52"/>
        <v/>
      </c>
      <c r="DX69" t="str">
        <f t="shared" si="52"/>
        <v/>
      </c>
      <c r="DY69" t="str">
        <f t="shared" si="52"/>
        <v/>
      </c>
      <c r="DZ69" t="str">
        <f t="shared" si="52"/>
        <v/>
      </c>
      <c r="EA69" t="str">
        <f t="shared" si="52"/>
        <v/>
      </c>
      <c r="EB69" t="str">
        <f t="shared" si="52"/>
        <v/>
      </c>
      <c r="EC69" t="str">
        <f t="shared" si="52"/>
        <v/>
      </c>
      <c r="ED69" t="str">
        <f t="shared" si="52"/>
        <v/>
      </c>
    </row>
    <row r="70" spans="1:134" ht="32" x14ac:dyDescent="0.2">
      <c r="A70" t="s">
        <v>473</v>
      </c>
      <c r="B70" t="s">
        <v>473</v>
      </c>
      <c r="C70" s="1" t="s">
        <v>473</v>
      </c>
      <c r="D70" s="1" t="s">
        <v>473</v>
      </c>
      <c r="E70" t="s">
        <v>473</v>
      </c>
      <c r="H70" t="s">
        <v>89</v>
      </c>
      <c r="I70" t="s">
        <v>90</v>
      </c>
      <c r="J70">
        <v>2</v>
      </c>
      <c r="K70">
        <v>2</v>
      </c>
      <c r="L70">
        <v>5</v>
      </c>
      <c r="M70">
        <v>4</v>
      </c>
      <c r="N70">
        <v>4</v>
      </c>
      <c r="O70">
        <v>5</v>
      </c>
      <c r="P70">
        <v>4</v>
      </c>
      <c r="Q70">
        <v>5</v>
      </c>
      <c r="R70">
        <v>4</v>
      </c>
      <c r="S70">
        <v>4</v>
      </c>
      <c r="T70">
        <v>4</v>
      </c>
      <c r="U70">
        <v>4</v>
      </c>
      <c r="V70">
        <v>2</v>
      </c>
      <c r="W70">
        <v>4</v>
      </c>
      <c r="X70">
        <v>4</v>
      </c>
      <c r="Y70">
        <v>2</v>
      </c>
      <c r="Z70">
        <v>2</v>
      </c>
      <c r="AA70">
        <v>1</v>
      </c>
      <c r="AB70">
        <v>4</v>
      </c>
      <c r="AC70">
        <v>4</v>
      </c>
      <c r="AD70">
        <v>2</v>
      </c>
      <c r="AE70">
        <v>3</v>
      </c>
      <c r="AF70">
        <v>2</v>
      </c>
      <c r="AH70">
        <v>2</v>
      </c>
      <c r="AI70">
        <v>1</v>
      </c>
      <c r="AJ70">
        <v>1</v>
      </c>
      <c r="AK70">
        <v>2</v>
      </c>
      <c r="AL70">
        <v>2</v>
      </c>
      <c r="AM70">
        <v>2</v>
      </c>
      <c r="AN70">
        <v>2</v>
      </c>
      <c r="AO70">
        <v>2</v>
      </c>
      <c r="AP70">
        <v>4</v>
      </c>
      <c r="AQ70">
        <v>2</v>
      </c>
      <c r="AR70">
        <v>2</v>
      </c>
      <c r="AS70">
        <v>4</v>
      </c>
      <c r="AT70">
        <v>2</v>
      </c>
      <c r="AU70">
        <v>4</v>
      </c>
      <c r="AV70">
        <v>2</v>
      </c>
      <c r="AW70">
        <v>2</v>
      </c>
      <c r="AX70">
        <v>1</v>
      </c>
      <c r="AY70">
        <v>3</v>
      </c>
      <c r="AZ70">
        <v>4</v>
      </c>
      <c r="BA70">
        <v>4</v>
      </c>
      <c r="BB70">
        <v>2</v>
      </c>
      <c r="BC70">
        <v>2</v>
      </c>
      <c r="BD70">
        <v>3</v>
      </c>
      <c r="BO70">
        <v>10</v>
      </c>
      <c r="BW70" t="s">
        <v>401</v>
      </c>
      <c r="BX70" s="33" t="s">
        <v>402</v>
      </c>
      <c r="BY70">
        <v>1</v>
      </c>
      <c r="BZ70" s="23" t="s">
        <v>401</v>
      </c>
      <c r="CA70" s="16" t="s">
        <v>298</v>
      </c>
      <c r="CB70" s="16" t="s">
        <v>299</v>
      </c>
      <c r="CC70" s="16" t="s">
        <v>300</v>
      </c>
      <c r="DJ70" t="str">
        <f t="shared" si="40"/>
        <v>.</v>
      </c>
      <c r="DK70" t="str">
        <f t="shared" si="44"/>
        <v>WebOrMobile</v>
      </c>
      <c r="DL70" t="str">
        <f t="shared" si="45"/>
        <v>DataCentric</v>
      </c>
      <c r="DM70" t="str">
        <f t="shared" si="46"/>
        <v>.</v>
      </c>
      <c r="DN70" t="str">
        <f t="shared" si="53"/>
        <v>.</v>
      </c>
      <c r="DO70" t="str">
        <f t="shared" si="53"/>
        <v>DiagFocused</v>
      </c>
      <c r="DP70" t="str">
        <f t="shared" si="53"/>
        <v>.</v>
      </c>
      <c r="DQ70" t="str">
        <f t="shared" si="53"/>
        <v>.</v>
      </c>
      <c r="DR70" t="str">
        <f t="shared" si="49"/>
        <v>.</v>
      </c>
      <c r="DT70" t="str">
        <f t="shared" si="52"/>
        <v>Web/Mobile</v>
      </c>
      <c r="DU70" t="str">
        <f t="shared" si="52"/>
        <v/>
      </c>
      <c r="DV70" t="str">
        <f t="shared" si="52"/>
        <v>DB_Backend</v>
      </c>
      <c r="DW70" t="str">
        <f t="shared" si="52"/>
        <v/>
      </c>
      <c r="DX70" t="str">
        <f t="shared" si="52"/>
        <v/>
      </c>
      <c r="DY70" t="str">
        <f t="shared" si="52"/>
        <v/>
      </c>
      <c r="DZ70" t="str">
        <f t="shared" si="52"/>
        <v/>
      </c>
      <c r="EA70" t="str">
        <f t="shared" si="52"/>
        <v/>
      </c>
      <c r="EB70" t="str">
        <f t="shared" si="52"/>
        <v/>
      </c>
      <c r="EC70" t="str">
        <f t="shared" si="52"/>
        <v/>
      </c>
      <c r="ED70" t="str">
        <f t="shared" si="52"/>
        <v/>
      </c>
    </row>
    <row r="71" spans="1:134" ht="16" x14ac:dyDescent="0.2">
      <c r="A71" t="s">
        <v>473</v>
      </c>
      <c r="B71" t="s">
        <v>473</v>
      </c>
      <c r="C71" s="1" t="s">
        <v>473</v>
      </c>
      <c r="D71" s="1" t="s">
        <v>473</v>
      </c>
      <c r="E71" t="s">
        <v>473</v>
      </c>
      <c r="H71" t="s">
        <v>89</v>
      </c>
      <c r="I71" t="s">
        <v>90</v>
      </c>
      <c r="J71">
        <v>2</v>
      </c>
      <c r="K71">
        <v>2</v>
      </c>
      <c r="L71">
        <v>5</v>
      </c>
      <c r="M71">
        <v>4</v>
      </c>
      <c r="N71">
        <v>4</v>
      </c>
      <c r="O71">
        <v>4</v>
      </c>
      <c r="P71">
        <v>4</v>
      </c>
      <c r="Q71">
        <v>5</v>
      </c>
      <c r="R71">
        <v>3</v>
      </c>
      <c r="S71">
        <v>3</v>
      </c>
      <c r="T71">
        <v>4</v>
      </c>
      <c r="U71">
        <v>5</v>
      </c>
      <c r="V71">
        <v>3</v>
      </c>
      <c r="W71">
        <v>4</v>
      </c>
      <c r="X71">
        <v>5</v>
      </c>
      <c r="Y71">
        <v>2</v>
      </c>
      <c r="Z71">
        <v>2</v>
      </c>
      <c r="AA71">
        <v>2</v>
      </c>
      <c r="AB71">
        <v>2</v>
      </c>
      <c r="AC71">
        <v>4</v>
      </c>
      <c r="AD71">
        <v>3</v>
      </c>
      <c r="AE71">
        <v>4</v>
      </c>
      <c r="AF71">
        <v>2</v>
      </c>
      <c r="AG71">
        <v>3</v>
      </c>
      <c r="AH71">
        <v>2</v>
      </c>
      <c r="AI71">
        <v>3</v>
      </c>
      <c r="AJ71">
        <v>2</v>
      </c>
      <c r="AK71">
        <v>2</v>
      </c>
      <c r="AL71">
        <v>1</v>
      </c>
      <c r="AM71">
        <v>1</v>
      </c>
      <c r="AN71">
        <v>2</v>
      </c>
      <c r="AO71">
        <v>2</v>
      </c>
      <c r="AP71">
        <v>5</v>
      </c>
      <c r="AQ71">
        <v>2</v>
      </c>
      <c r="AR71">
        <v>1</v>
      </c>
      <c r="AS71">
        <v>4</v>
      </c>
      <c r="AT71">
        <v>4</v>
      </c>
      <c r="AU71">
        <v>3</v>
      </c>
      <c r="AV71">
        <v>2</v>
      </c>
      <c r="AW71">
        <v>1</v>
      </c>
      <c r="AX71">
        <v>2</v>
      </c>
      <c r="AY71">
        <v>2</v>
      </c>
      <c r="AZ71">
        <v>4</v>
      </c>
      <c r="BA71">
        <v>2</v>
      </c>
      <c r="BB71">
        <v>1</v>
      </c>
      <c r="BC71">
        <v>1</v>
      </c>
      <c r="BD71">
        <v>1</v>
      </c>
      <c r="BF71">
        <v>1</v>
      </c>
      <c r="BJ71">
        <v>5</v>
      </c>
      <c r="BO71">
        <v>10</v>
      </c>
      <c r="BW71" t="s">
        <v>401</v>
      </c>
      <c r="BX71" s="33" t="s">
        <v>403</v>
      </c>
      <c r="BY71">
        <v>1</v>
      </c>
      <c r="BZ71" s="23" t="s">
        <v>401</v>
      </c>
      <c r="CC71" s="16" t="s">
        <v>300</v>
      </c>
      <c r="CD71" s="16" t="s">
        <v>219</v>
      </c>
      <c r="DJ71" t="str">
        <f t="shared" si="40"/>
        <v>.</v>
      </c>
      <c r="DK71" t="str">
        <f t="shared" si="44"/>
        <v>WebOrMobile</v>
      </c>
      <c r="DL71" t="str">
        <f t="shared" si="45"/>
        <v>DataCentric</v>
      </c>
      <c r="DM71" t="str">
        <f t="shared" si="46"/>
        <v>.</v>
      </c>
      <c r="DN71" t="str">
        <f t="shared" si="53"/>
        <v>Informal</v>
      </c>
      <c r="DO71" t="str">
        <f t="shared" si="53"/>
        <v>DiagFocused</v>
      </c>
      <c r="DP71" t="str">
        <f t="shared" si="53"/>
        <v>.</v>
      </c>
      <c r="DQ71" t="str">
        <f t="shared" si="53"/>
        <v>.</v>
      </c>
      <c r="DR71" t="str">
        <f t="shared" si="49"/>
        <v>.</v>
      </c>
      <c r="DT71" t="str">
        <f t="shared" si="52"/>
        <v/>
      </c>
      <c r="DU71" t="str">
        <f t="shared" si="52"/>
        <v/>
      </c>
      <c r="DV71" t="str">
        <f t="shared" si="52"/>
        <v>DB_Backend</v>
      </c>
      <c r="DW71" t="str">
        <f t="shared" si="52"/>
        <v>Finance</v>
      </c>
      <c r="DX71" t="str">
        <f t="shared" si="52"/>
        <v/>
      </c>
      <c r="DY71" t="str">
        <f t="shared" si="52"/>
        <v/>
      </c>
      <c r="DZ71" t="str">
        <f t="shared" si="52"/>
        <v/>
      </c>
      <c r="EA71" t="str">
        <f t="shared" si="52"/>
        <v/>
      </c>
      <c r="EB71" t="str">
        <f t="shared" si="52"/>
        <v/>
      </c>
      <c r="EC71" t="str">
        <f t="shared" si="52"/>
        <v/>
      </c>
      <c r="ED71" t="str">
        <f t="shared" si="52"/>
        <v/>
      </c>
    </row>
    <row r="72" spans="1:134" ht="16" x14ac:dyDescent="0.2">
      <c r="A72" t="s">
        <v>473</v>
      </c>
      <c r="B72" t="s">
        <v>473</v>
      </c>
      <c r="C72" s="1" t="s">
        <v>473</v>
      </c>
      <c r="D72" s="1" t="s">
        <v>473</v>
      </c>
      <c r="E72" t="s">
        <v>473</v>
      </c>
      <c r="H72" t="s">
        <v>98</v>
      </c>
      <c r="I72" t="s">
        <v>90</v>
      </c>
      <c r="J72">
        <v>4</v>
      </c>
      <c r="K72">
        <v>2</v>
      </c>
      <c r="L72">
        <v>5</v>
      </c>
      <c r="M72">
        <v>5</v>
      </c>
      <c r="N72">
        <v>5</v>
      </c>
      <c r="O72">
        <v>5</v>
      </c>
      <c r="P72">
        <v>5</v>
      </c>
      <c r="Q72">
        <v>3</v>
      </c>
      <c r="R72">
        <v>4</v>
      </c>
      <c r="S72">
        <v>5</v>
      </c>
      <c r="T72">
        <v>5</v>
      </c>
      <c r="U72">
        <v>5</v>
      </c>
      <c r="V72">
        <v>5</v>
      </c>
      <c r="W72">
        <v>3</v>
      </c>
      <c r="X72">
        <v>5</v>
      </c>
      <c r="Y72">
        <v>1</v>
      </c>
      <c r="Z72">
        <v>2</v>
      </c>
      <c r="AA72">
        <v>1</v>
      </c>
      <c r="AB72">
        <v>3</v>
      </c>
      <c r="AC72">
        <v>1</v>
      </c>
      <c r="AD72">
        <v>2</v>
      </c>
      <c r="AE72">
        <v>3</v>
      </c>
      <c r="AF72">
        <v>2</v>
      </c>
      <c r="AG72">
        <v>2</v>
      </c>
      <c r="AH72">
        <v>2</v>
      </c>
      <c r="AI72">
        <v>2</v>
      </c>
      <c r="AJ72">
        <v>2</v>
      </c>
      <c r="AK72">
        <v>2</v>
      </c>
      <c r="AL72">
        <v>2</v>
      </c>
      <c r="AM72">
        <v>2</v>
      </c>
      <c r="AN72">
        <v>3</v>
      </c>
      <c r="AO72">
        <v>3</v>
      </c>
      <c r="AP72">
        <v>4</v>
      </c>
      <c r="AQ72">
        <v>1</v>
      </c>
      <c r="AR72">
        <v>2</v>
      </c>
      <c r="AS72">
        <v>3</v>
      </c>
      <c r="AT72">
        <v>1</v>
      </c>
      <c r="AU72">
        <v>4</v>
      </c>
      <c r="AV72">
        <v>1</v>
      </c>
      <c r="AW72">
        <v>1</v>
      </c>
      <c r="AX72">
        <v>2</v>
      </c>
      <c r="AY72">
        <v>1</v>
      </c>
      <c r="AZ72">
        <v>2</v>
      </c>
      <c r="BA72">
        <v>3</v>
      </c>
      <c r="BB72">
        <v>1</v>
      </c>
      <c r="BC72">
        <v>1</v>
      </c>
      <c r="BD72">
        <v>2</v>
      </c>
      <c r="BO72">
        <v>10</v>
      </c>
      <c r="BS72">
        <v>14</v>
      </c>
      <c r="BW72" t="s">
        <v>357</v>
      </c>
      <c r="BX72" s="33" t="s">
        <v>404</v>
      </c>
      <c r="BY72">
        <v>1</v>
      </c>
      <c r="BZ72" s="18" t="s">
        <v>357</v>
      </c>
      <c r="CB72" s="16" t="s">
        <v>299</v>
      </c>
      <c r="CC72" s="16" t="s">
        <v>300</v>
      </c>
      <c r="DJ72" t="str">
        <f t="shared" si="40"/>
        <v>.</v>
      </c>
      <c r="DK72" t="str">
        <f t="shared" si="44"/>
        <v>WebOrMobile</v>
      </c>
      <c r="DL72" t="str">
        <f t="shared" si="45"/>
        <v>DataCentric</v>
      </c>
      <c r="DM72" t="str">
        <f t="shared" si="46"/>
        <v>.</v>
      </c>
      <c r="DN72" t="str">
        <f t="shared" si="53"/>
        <v>.</v>
      </c>
      <c r="DO72" t="str">
        <f t="shared" si="53"/>
        <v>DiagFocused</v>
      </c>
      <c r="DP72" t="str">
        <f t="shared" si="53"/>
        <v>.</v>
      </c>
      <c r="DQ72" t="str">
        <f t="shared" si="53"/>
        <v>.</v>
      </c>
      <c r="DR72" t="str">
        <f t="shared" si="49"/>
        <v>.</v>
      </c>
      <c r="DT72" t="str">
        <f t="shared" si="52"/>
        <v>Web/Mobile</v>
      </c>
      <c r="DU72" t="str">
        <f t="shared" si="52"/>
        <v/>
      </c>
      <c r="DV72" t="str">
        <f t="shared" si="52"/>
        <v/>
      </c>
      <c r="DW72" t="str">
        <f t="shared" si="52"/>
        <v/>
      </c>
      <c r="DX72" t="str">
        <f t="shared" si="52"/>
        <v/>
      </c>
      <c r="DY72" t="str">
        <f t="shared" si="52"/>
        <v/>
      </c>
      <c r="DZ72" t="str">
        <f t="shared" si="52"/>
        <v/>
      </c>
      <c r="EA72" t="str">
        <f t="shared" si="52"/>
        <v/>
      </c>
      <c r="EB72" t="str">
        <f t="shared" si="52"/>
        <v/>
      </c>
      <c r="EC72" t="str">
        <f t="shared" si="52"/>
        <v/>
      </c>
      <c r="ED72" t="str">
        <f t="shared" si="52"/>
        <v>Enterprise Applications</v>
      </c>
    </row>
    <row r="73" spans="1:134" ht="16" x14ac:dyDescent="0.2">
      <c r="A73" t="s">
        <v>473</v>
      </c>
      <c r="B73" t="s">
        <v>473</v>
      </c>
      <c r="C73" s="1" t="s">
        <v>473</v>
      </c>
      <c r="D73" s="1" t="s">
        <v>473</v>
      </c>
      <c r="E73" t="s">
        <v>473</v>
      </c>
      <c r="H73" t="s">
        <v>94</v>
      </c>
      <c r="I73" t="s">
        <v>90</v>
      </c>
      <c r="J73">
        <v>3</v>
      </c>
      <c r="K73">
        <v>2</v>
      </c>
      <c r="L73">
        <v>5</v>
      </c>
      <c r="M73">
        <v>5</v>
      </c>
      <c r="N73">
        <v>5</v>
      </c>
      <c r="O73">
        <v>5</v>
      </c>
      <c r="P73">
        <v>4</v>
      </c>
      <c r="Q73">
        <v>5</v>
      </c>
      <c r="R73">
        <v>4</v>
      </c>
      <c r="S73">
        <v>3</v>
      </c>
      <c r="T73">
        <v>3</v>
      </c>
      <c r="U73">
        <v>4</v>
      </c>
      <c r="V73">
        <v>2</v>
      </c>
      <c r="W73">
        <v>3</v>
      </c>
      <c r="X73">
        <v>5</v>
      </c>
      <c r="Y73">
        <v>3</v>
      </c>
      <c r="Z73">
        <v>3</v>
      </c>
      <c r="AA73">
        <v>3</v>
      </c>
      <c r="AB73">
        <v>3</v>
      </c>
      <c r="AC73">
        <v>3</v>
      </c>
      <c r="AD73">
        <v>3</v>
      </c>
      <c r="AE73">
        <v>1</v>
      </c>
      <c r="AF73">
        <v>1</v>
      </c>
      <c r="AG73">
        <v>3</v>
      </c>
      <c r="AH73">
        <v>1</v>
      </c>
      <c r="AI73">
        <v>2</v>
      </c>
      <c r="AJ73">
        <v>1</v>
      </c>
      <c r="AK73">
        <v>1</v>
      </c>
      <c r="AL73">
        <v>3</v>
      </c>
      <c r="AM73">
        <v>1</v>
      </c>
      <c r="AN73">
        <v>1</v>
      </c>
      <c r="AO73">
        <v>3</v>
      </c>
      <c r="AP73">
        <v>1</v>
      </c>
      <c r="AQ73">
        <v>3</v>
      </c>
      <c r="AR73">
        <v>1</v>
      </c>
      <c r="AS73">
        <v>4</v>
      </c>
      <c r="AT73">
        <v>2</v>
      </c>
      <c r="AU73">
        <v>3</v>
      </c>
      <c r="AV73">
        <v>1</v>
      </c>
      <c r="AW73">
        <v>1</v>
      </c>
      <c r="AX73">
        <v>2</v>
      </c>
      <c r="AY73">
        <v>1</v>
      </c>
      <c r="AZ73">
        <v>3</v>
      </c>
      <c r="BA73">
        <v>3</v>
      </c>
      <c r="BB73">
        <v>2</v>
      </c>
      <c r="BC73">
        <v>4</v>
      </c>
      <c r="BD73">
        <v>2</v>
      </c>
      <c r="BF73">
        <v>1</v>
      </c>
      <c r="BO73">
        <v>10</v>
      </c>
      <c r="BS73">
        <v>14</v>
      </c>
      <c r="BW73" t="s">
        <v>357</v>
      </c>
      <c r="BX73" s="33" t="s">
        <v>405</v>
      </c>
      <c r="BY73">
        <v>1</v>
      </c>
      <c r="BZ73" s="18" t="s">
        <v>357</v>
      </c>
      <c r="CA73" s="16" t="s">
        <v>298</v>
      </c>
      <c r="DJ73" t="str">
        <f t="shared" si="40"/>
        <v>.</v>
      </c>
      <c r="DK73" t="str">
        <f t="shared" si="44"/>
        <v>.</v>
      </c>
      <c r="DL73" t="str">
        <f t="shared" si="45"/>
        <v>.</v>
      </c>
      <c r="DM73" t="str">
        <f t="shared" si="46"/>
        <v>.</v>
      </c>
      <c r="DN73" t="str">
        <f t="shared" si="53"/>
        <v>Informal</v>
      </c>
      <c r="DO73" t="str">
        <f t="shared" si="53"/>
        <v>DiagFocused</v>
      </c>
      <c r="DP73" t="str">
        <f t="shared" si="53"/>
        <v>.</v>
      </c>
      <c r="DQ73" t="str">
        <f t="shared" si="53"/>
        <v>.</v>
      </c>
      <c r="DR73" t="str">
        <f t="shared" si="49"/>
        <v>.</v>
      </c>
      <c r="DT73" t="str">
        <f t="shared" si="52"/>
        <v>Web/Mobile</v>
      </c>
      <c r="DU73" t="str">
        <f t="shared" si="52"/>
        <v/>
      </c>
      <c r="DV73" t="str">
        <f t="shared" si="52"/>
        <v/>
      </c>
      <c r="DW73" t="str">
        <f t="shared" si="52"/>
        <v/>
      </c>
      <c r="DX73" t="str">
        <f t="shared" si="52"/>
        <v/>
      </c>
      <c r="DY73" t="str">
        <f t="shared" si="52"/>
        <v/>
      </c>
      <c r="DZ73" t="str">
        <f t="shared" si="52"/>
        <v/>
      </c>
      <c r="EA73" t="str">
        <f t="shared" si="52"/>
        <v/>
      </c>
      <c r="EB73" t="str">
        <f t="shared" si="52"/>
        <v/>
      </c>
      <c r="EC73" t="str">
        <f t="shared" si="52"/>
        <v/>
      </c>
      <c r="ED73" t="str">
        <f t="shared" si="52"/>
        <v/>
      </c>
    </row>
    <row r="74" spans="1:134" ht="16" x14ac:dyDescent="0.2">
      <c r="A74" t="s">
        <v>473</v>
      </c>
      <c r="B74" t="s">
        <v>473</v>
      </c>
      <c r="C74" s="1" t="s">
        <v>473</v>
      </c>
      <c r="D74" s="1" t="s">
        <v>473</v>
      </c>
      <c r="E74" t="s">
        <v>473</v>
      </c>
      <c r="H74" t="s">
        <v>94</v>
      </c>
      <c r="I74" t="s">
        <v>90</v>
      </c>
      <c r="J74">
        <v>3</v>
      </c>
      <c r="K74">
        <v>2</v>
      </c>
      <c r="L74">
        <v>4</v>
      </c>
      <c r="M74">
        <v>4</v>
      </c>
      <c r="N74">
        <v>5</v>
      </c>
      <c r="O74">
        <v>4</v>
      </c>
      <c r="P74">
        <v>3</v>
      </c>
      <c r="Q74">
        <v>4</v>
      </c>
      <c r="R74">
        <v>4</v>
      </c>
      <c r="S74">
        <v>4</v>
      </c>
      <c r="T74" s="23"/>
      <c r="U74">
        <v>4</v>
      </c>
      <c r="V74">
        <v>1</v>
      </c>
      <c r="W74">
        <v>3</v>
      </c>
      <c r="X74">
        <v>4</v>
      </c>
      <c r="Y74">
        <v>4</v>
      </c>
      <c r="Z74">
        <v>5</v>
      </c>
      <c r="AA74">
        <v>2</v>
      </c>
      <c r="AB74">
        <v>4</v>
      </c>
      <c r="AC74">
        <v>4</v>
      </c>
      <c r="AD74">
        <v>4</v>
      </c>
      <c r="AE74">
        <v>3</v>
      </c>
      <c r="AF74">
        <v>2</v>
      </c>
      <c r="AG74">
        <v>3</v>
      </c>
      <c r="AH74">
        <v>1</v>
      </c>
      <c r="AI74">
        <v>2</v>
      </c>
      <c r="AJ74">
        <v>1</v>
      </c>
      <c r="AK74">
        <v>1</v>
      </c>
      <c r="AL74">
        <v>1</v>
      </c>
      <c r="AM74">
        <v>3</v>
      </c>
      <c r="AN74">
        <v>2</v>
      </c>
      <c r="AO74">
        <v>3</v>
      </c>
      <c r="AP74">
        <v>3</v>
      </c>
      <c r="AQ74">
        <v>2</v>
      </c>
      <c r="AR74">
        <v>3</v>
      </c>
      <c r="AS74">
        <v>3</v>
      </c>
      <c r="AT74">
        <v>3</v>
      </c>
      <c r="AU74">
        <v>5</v>
      </c>
      <c r="AV74">
        <v>4</v>
      </c>
      <c r="AW74">
        <v>2</v>
      </c>
      <c r="AX74">
        <v>3</v>
      </c>
      <c r="AY74">
        <v>2</v>
      </c>
      <c r="AZ74">
        <v>4</v>
      </c>
      <c r="BA74">
        <v>3</v>
      </c>
      <c r="BB74">
        <v>3</v>
      </c>
      <c r="BC74">
        <v>3</v>
      </c>
      <c r="BD74">
        <v>3</v>
      </c>
      <c r="BJ74">
        <v>5</v>
      </c>
      <c r="BO74">
        <v>10</v>
      </c>
      <c r="BS74">
        <v>14</v>
      </c>
      <c r="BW74" t="s">
        <v>357</v>
      </c>
      <c r="BX74" s="33" t="s">
        <v>406</v>
      </c>
      <c r="BY74">
        <v>1</v>
      </c>
      <c r="BZ74" s="18" t="s">
        <v>357</v>
      </c>
      <c r="CA74" s="17" t="s">
        <v>298</v>
      </c>
      <c r="CC74" s="17" t="s">
        <v>300</v>
      </c>
      <c r="CF74" s="26"/>
      <c r="DJ74" t="str">
        <f t="shared" si="40"/>
        <v>.</v>
      </c>
      <c r="DK74" t="str">
        <f t="shared" si="44"/>
        <v>WebOrMobile</v>
      </c>
      <c r="DL74" t="str">
        <f t="shared" si="45"/>
        <v>DataCentric</v>
      </c>
      <c r="DM74" t="str">
        <f t="shared" si="46"/>
        <v>.</v>
      </c>
      <c r="DN74" t="str">
        <f t="shared" si="53"/>
        <v>.</v>
      </c>
      <c r="DO74" t="str">
        <f t="shared" si="53"/>
        <v>DiagFocused</v>
      </c>
      <c r="DP74" t="str">
        <f t="shared" si="53"/>
        <v>.</v>
      </c>
      <c r="DQ74" t="str">
        <f t="shared" si="53"/>
        <v>.</v>
      </c>
      <c r="DR74" t="str">
        <f t="shared" si="49"/>
        <v>.</v>
      </c>
      <c r="DT74" t="str">
        <f t="shared" si="52"/>
        <v>Web/Mobile</v>
      </c>
      <c r="DU74" t="str">
        <f t="shared" si="52"/>
        <v/>
      </c>
      <c r="DV74" t="str">
        <f t="shared" si="52"/>
        <v>DB_Backend</v>
      </c>
      <c r="DW74" t="str">
        <f t="shared" si="52"/>
        <v/>
      </c>
      <c r="DX74" t="str">
        <f t="shared" si="52"/>
        <v/>
      </c>
      <c r="DY74" t="str">
        <f t="shared" si="52"/>
        <v/>
      </c>
      <c r="DZ74" t="str">
        <f t="shared" si="52"/>
        <v/>
      </c>
      <c r="EA74" t="str">
        <f t="shared" si="52"/>
        <v/>
      </c>
      <c r="EB74" t="str">
        <f t="shared" si="52"/>
        <v/>
      </c>
      <c r="EC74" t="str">
        <f t="shared" si="52"/>
        <v/>
      </c>
      <c r="ED74" t="str">
        <f t="shared" si="52"/>
        <v/>
      </c>
    </row>
    <row r="75" spans="1:134" ht="16" x14ac:dyDescent="0.2">
      <c r="A75" t="s">
        <v>473</v>
      </c>
      <c r="B75" t="s">
        <v>473</v>
      </c>
      <c r="C75" s="1" t="s">
        <v>473</v>
      </c>
      <c r="D75" s="1" t="s">
        <v>473</v>
      </c>
      <c r="E75" t="s">
        <v>473</v>
      </c>
      <c r="H75" t="s">
        <v>89</v>
      </c>
      <c r="I75" t="s">
        <v>95</v>
      </c>
      <c r="J75">
        <v>2</v>
      </c>
      <c r="K75">
        <v>3</v>
      </c>
      <c r="L75">
        <v>4</v>
      </c>
      <c r="M75">
        <v>5</v>
      </c>
      <c r="N75">
        <v>5</v>
      </c>
      <c r="O75">
        <v>2</v>
      </c>
      <c r="P75">
        <v>2</v>
      </c>
      <c r="Q75">
        <v>3</v>
      </c>
      <c r="R75">
        <v>2</v>
      </c>
      <c r="S75">
        <v>1</v>
      </c>
      <c r="T75">
        <v>1</v>
      </c>
      <c r="U75">
        <v>5</v>
      </c>
      <c r="V75">
        <v>1</v>
      </c>
      <c r="W75">
        <v>2</v>
      </c>
      <c r="X75">
        <v>1</v>
      </c>
      <c r="Y75">
        <v>5</v>
      </c>
      <c r="Z75">
        <v>5</v>
      </c>
      <c r="AA75">
        <v>4</v>
      </c>
      <c r="AB75">
        <v>5</v>
      </c>
      <c r="AC75">
        <v>5</v>
      </c>
      <c r="AD75">
        <v>5</v>
      </c>
      <c r="AE75">
        <v>5</v>
      </c>
      <c r="AF75">
        <v>2</v>
      </c>
      <c r="AG75">
        <v>3</v>
      </c>
      <c r="AH75">
        <v>2</v>
      </c>
      <c r="AI75">
        <v>5</v>
      </c>
      <c r="AJ75">
        <v>2</v>
      </c>
      <c r="AK75">
        <v>5</v>
      </c>
      <c r="AL75">
        <v>1</v>
      </c>
      <c r="AM75">
        <v>1</v>
      </c>
      <c r="AN75">
        <v>1</v>
      </c>
      <c r="AO75">
        <v>1</v>
      </c>
      <c r="AP75">
        <v>3</v>
      </c>
      <c r="AQ75">
        <v>2</v>
      </c>
      <c r="AR75">
        <v>2</v>
      </c>
      <c r="AS75">
        <v>5</v>
      </c>
      <c r="AT75">
        <v>5</v>
      </c>
      <c r="AU75">
        <v>5</v>
      </c>
      <c r="AV75">
        <v>5</v>
      </c>
      <c r="AW75">
        <v>5</v>
      </c>
      <c r="AX75">
        <v>1</v>
      </c>
      <c r="AY75">
        <v>2</v>
      </c>
      <c r="AZ75">
        <v>2</v>
      </c>
      <c r="BA75">
        <v>5</v>
      </c>
      <c r="BB75">
        <v>1</v>
      </c>
      <c r="BC75">
        <v>5</v>
      </c>
      <c r="BD75">
        <v>4</v>
      </c>
      <c r="BV75" t="s">
        <v>407</v>
      </c>
      <c r="BW75" t="s">
        <v>357</v>
      </c>
      <c r="BX75" s="33" t="s">
        <v>408</v>
      </c>
      <c r="BY75">
        <v>1</v>
      </c>
      <c r="BZ75" s="18" t="s">
        <v>357</v>
      </c>
      <c r="CA75" s="26"/>
      <c r="CC75" s="26"/>
      <c r="CF75" s="17" t="s">
        <v>220</v>
      </c>
      <c r="CV75" s="14" t="s">
        <v>316</v>
      </c>
      <c r="DJ75" t="str">
        <f t="shared" si="40"/>
        <v>SafetyCritical</v>
      </c>
      <c r="DK75" t="str">
        <f t="shared" si="44"/>
        <v>.</v>
      </c>
      <c r="DL75" t="str">
        <f t="shared" si="45"/>
        <v>.</v>
      </c>
      <c r="DM75" t="str">
        <f t="shared" si="46"/>
        <v>.</v>
      </c>
      <c r="DN75" t="str">
        <f t="shared" si="53"/>
        <v>Informal</v>
      </c>
      <c r="DO75" t="str">
        <f t="shared" si="53"/>
        <v>.</v>
      </c>
      <c r="DP75" t="str">
        <f t="shared" si="53"/>
        <v>.</v>
      </c>
      <c r="DQ75" t="str">
        <f t="shared" si="53"/>
        <v>.</v>
      </c>
      <c r="DR75" t="str">
        <f t="shared" si="49"/>
        <v>.</v>
      </c>
      <c r="DT75" t="str">
        <f t="shared" ref="DT75:ED90" si="54">IF(OR(NOT(ISERROR(FIND(DT$10,LOWER($BX75),1))),NOT(ISERROR(FIND(DT$11,LOWER($BX75),1))),NOT(ISERROR(FIND(DT$12,LOWER($BX75),1))),NOT(ISERROR(FIND(DT$13,LOWER($BX75),1))),NOT(ISERROR(FIND(DT$14,LOWER($BX75),1))),NOT(ISERROR(FIND(DT$15,LOWER($BX75),1))),NOT(ISERROR(FIND(DT$16,LOWER($BX75),1))),NOT(ISERROR(FIND(DT$17,LOWER($BX75),1))),NOT(ISERROR(FIND(DT$18,LOWER($BX75),1))),NOT(ISERROR(FIND(DT$19,LOWER($BX75),1))),NOT(ISERROR(FIND(DT$20,LOWER($BX75),1)))),DT$23,"")</f>
        <v/>
      </c>
      <c r="DU75" t="str">
        <f t="shared" si="54"/>
        <v/>
      </c>
      <c r="DV75" t="str">
        <f t="shared" si="54"/>
        <v/>
      </c>
      <c r="DW75" t="str">
        <f t="shared" si="54"/>
        <v/>
      </c>
      <c r="DX75" t="str">
        <f t="shared" si="54"/>
        <v/>
      </c>
      <c r="DY75" t="str">
        <f t="shared" si="54"/>
        <v/>
      </c>
      <c r="DZ75" t="str">
        <f t="shared" si="54"/>
        <v/>
      </c>
      <c r="EA75" t="str">
        <f t="shared" si="54"/>
        <v/>
      </c>
      <c r="EB75" t="str">
        <f t="shared" si="54"/>
        <v>Safety/Embedded/Automation</v>
      </c>
      <c r="EC75" t="str">
        <f t="shared" si="54"/>
        <v/>
      </c>
      <c r="ED75" t="str">
        <f t="shared" si="54"/>
        <v/>
      </c>
    </row>
    <row r="76" spans="1:134" ht="16" x14ac:dyDescent="0.2">
      <c r="A76" t="s">
        <v>473</v>
      </c>
      <c r="B76" t="s">
        <v>473</v>
      </c>
      <c r="C76" s="1" t="s">
        <v>473</v>
      </c>
      <c r="D76" s="1" t="s">
        <v>473</v>
      </c>
      <c r="E76" t="s">
        <v>473</v>
      </c>
      <c r="H76" t="s">
        <v>98</v>
      </c>
      <c r="I76" t="s">
        <v>95</v>
      </c>
      <c r="J76">
        <v>4</v>
      </c>
      <c r="K76">
        <v>3</v>
      </c>
      <c r="L76">
        <v>5</v>
      </c>
      <c r="M76">
        <v>5</v>
      </c>
      <c r="N76">
        <v>5</v>
      </c>
      <c r="O76">
        <v>5</v>
      </c>
      <c r="P76">
        <v>4</v>
      </c>
      <c r="Q76">
        <v>5</v>
      </c>
      <c r="R76">
        <v>4</v>
      </c>
      <c r="S76">
        <v>5</v>
      </c>
      <c r="T76">
        <v>4</v>
      </c>
      <c r="U76">
        <v>5</v>
      </c>
      <c r="V76">
        <v>4</v>
      </c>
      <c r="W76">
        <v>4</v>
      </c>
      <c r="X76">
        <v>5</v>
      </c>
      <c r="Y76">
        <v>2</v>
      </c>
      <c r="Z76">
        <v>2</v>
      </c>
      <c r="AA76">
        <v>3</v>
      </c>
      <c r="AB76">
        <v>2</v>
      </c>
      <c r="AC76">
        <v>3</v>
      </c>
      <c r="AD76">
        <v>3</v>
      </c>
      <c r="AE76">
        <v>2</v>
      </c>
      <c r="AF76">
        <v>3</v>
      </c>
      <c r="AG76">
        <v>4</v>
      </c>
      <c r="AH76">
        <v>1</v>
      </c>
      <c r="AI76">
        <v>1</v>
      </c>
      <c r="AJ76">
        <v>1</v>
      </c>
      <c r="AK76">
        <v>2</v>
      </c>
      <c r="AL76">
        <v>3</v>
      </c>
      <c r="AM76">
        <v>1</v>
      </c>
      <c r="AN76">
        <v>1</v>
      </c>
      <c r="AO76">
        <v>1</v>
      </c>
      <c r="AP76">
        <v>2</v>
      </c>
      <c r="AQ76">
        <v>2</v>
      </c>
      <c r="AR76">
        <v>2</v>
      </c>
      <c r="AS76">
        <v>4</v>
      </c>
      <c r="AT76">
        <v>4</v>
      </c>
      <c r="AU76">
        <v>3</v>
      </c>
      <c r="AV76">
        <v>2</v>
      </c>
      <c r="AW76">
        <v>1</v>
      </c>
      <c r="AX76">
        <v>1</v>
      </c>
      <c r="AY76">
        <v>1</v>
      </c>
      <c r="AZ76">
        <v>4</v>
      </c>
      <c r="BA76">
        <v>1</v>
      </c>
      <c r="BB76">
        <v>1</v>
      </c>
      <c r="BC76">
        <v>2</v>
      </c>
      <c r="BD76">
        <v>2</v>
      </c>
      <c r="BO76">
        <v>10</v>
      </c>
      <c r="BS76">
        <v>14</v>
      </c>
      <c r="BV76" t="s">
        <v>313</v>
      </c>
      <c r="BW76" t="s">
        <v>357</v>
      </c>
      <c r="BX76" s="33" t="s">
        <v>409</v>
      </c>
      <c r="BY76">
        <v>1</v>
      </c>
      <c r="BZ76" s="18" t="s">
        <v>357</v>
      </c>
      <c r="CF76" s="16" t="s">
        <v>220</v>
      </c>
      <c r="CM76" s="16" t="s">
        <v>307</v>
      </c>
      <c r="CS76" s="14" t="s">
        <v>313</v>
      </c>
      <c r="DJ76" t="str">
        <f t="shared" si="40"/>
        <v>SafetyCritical</v>
      </c>
      <c r="DK76" t="str">
        <f t="shared" si="44"/>
        <v>.</v>
      </c>
      <c r="DL76" t="str">
        <f t="shared" si="45"/>
        <v>.</v>
      </c>
      <c r="DM76" t="str">
        <f t="shared" si="46"/>
        <v>.</v>
      </c>
      <c r="DN76" t="str">
        <f t="shared" si="53"/>
        <v>.</v>
      </c>
      <c r="DO76" t="str">
        <f t="shared" si="53"/>
        <v>DiagFocused</v>
      </c>
      <c r="DP76" t="str">
        <f t="shared" si="53"/>
        <v>AnGenCapable</v>
      </c>
      <c r="DQ76" t="str">
        <f t="shared" si="53"/>
        <v>.</v>
      </c>
      <c r="DR76" t="str">
        <f t="shared" si="49"/>
        <v>HighEndOnly</v>
      </c>
      <c r="DT76" t="str">
        <f t="shared" si="54"/>
        <v/>
      </c>
      <c r="DU76" t="str">
        <f t="shared" si="54"/>
        <v/>
      </c>
      <c r="DV76" t="str">
        <f t="shared" si="54"/>
        <v/>
      </c>
      <c r="DW76" t="str">
        <f t="shared" si="54"/>
        <v/>
      </c>
      <c r="DX76" t="str">
        <f t="shared" si="54"/>
        <v/>
      </c>
      <c r="DY76" t="str">
        <f t="shared" si="54"/>
        <v/>
      </c>
      <c r="DZ76" t="str">
        <f t="shared" si="54"/>
        <v/>
      </c>
      <c r="EA76" t="str">
        <f t="shared" si="54"/>
        <v/>
      </c>
      <c r="EB76" t="str">
        <f t="shared" si="54"/>
        <v>Safety/Embedded/Automation</v>
      </c>
      <c r="EC76" t="str">
        <f t="shared" si="54"/>
        <v/>
      </c>
      <c r="ED76" t="str">
        <f t="shared" si="54"/>
        <v/>
      </c>
    </row>
    <row r="77" spans="1:134" ht="32" x14ac:dyDescent="0.2">
      <c r="A77" t="s">
        <v>473</v>
      </c>
      <c r="B77" t="s">
        <v>473</v>
      </c>
      <c r="C77" s="1" t="s">
        <v>473</v>
      </c>
      <c r="D77" s="1" t="s">
        <v>473</v>
      </c>
      <c r="E77" t="s">
        <v>473</v>
      </c>
      <c r="H77" t="s">
        <v>89</v>
      </c>
      <c r="I77" t="s">
        <v>90</v>
      </c>
      <c r="J77">
        <v>2</v>
      </c>
      <c r="K77">
        <v>2</v>
      </c>
      <c r="L77">
        <v>4</v>
      </c>
      <c r="M77">
        <v>5</v>
      </c>
      <c r="N77">
        <v>4</v>
      </c>
      <c r="O77">
        <v>5</v>
      </c>
      <c r="P77">
        <v>4</v>
      </c>
      <c r="Q77">
        <v>4</v>
      </c>
      <c r="R77">
        <v>2</v>
      </c>
      <c r="S77">
        <v>4</v>
      </c>
      <c r="T77">
        <v>1</v>
      </c>
      <c r="U77">
        <v>4</v>
      </c>
      <c r="V77">
        <v>1</v>
      </c>
      <c r="W77">
        <v>4</v>
      </c>
      <c r="X77">
        <v>4</v>
      </c>
      <c r="Y77">
        <v>3</v>
      </c>
      <c r="Z77">
        <v>4</v>
      </c>
      <c r="AA77">
        <v>3</v>
      </c>
      <c r="AB77">
        <v>4</v>
      </c>
      <c r="AC77">
        <v>2</v>
      </c>
      <c r="AD77">
        <v>4</v>
      </c>
      <c r="AE77">
        <v>5</v>
      </c>
      <c r="AF77">
        <v>4</v>
      </c>
      <c r="AG77">
        <v>4</v>
      </c>
      <c r="AH77">
        <v>4</v>
      </c>
      <c r="AJ77">
        <v>3</v>
      </c>
      <c r="AK77">
        <v>4</v>
      </c>
      <c r="AL77">
        <v>3</v>
      </c>
      <c r="AM77">
        <v>3</v>
      </c>
      <c r="AN77">
        <v>3</v>
      </c>
      <c r="AO77">
        <v>1</v>
      </c>
      <c r="AP77">
        <v>4</v>
      </c>
      <c r="AQ77">
        <v>4</v>
      </c>
      <c r="AR77">
        <v>4</v>
      </c>
      <c r="AS77">
        <v>4</v>
      </c>
      <c r="AT77">
        <v>4</v>
      </c>
      <c r="AU77">
        <v>5</v>
      </c>
      <c r="AV77">
        <v>2</v>
      </c>
      <c r="AW77">
        <v>2</v>
      </c>
      <c r="AX77">
        <v>5</v>
      </c>
      <c r="AY77">
        <v>4</v>
      </c>
      <c r="AZ77">
        <v>5</v>
      </c>
      <c r="BA77">
        <v>3</v>
      </c>
      <c r="BB77">
        <v>4</v>
      </c>
      <c r="BC77">
        <v>2</v>
      </c>
      <c r="BD77">
        <v>2</v>
      </c>
      <c r="BE77" t="s">
        <v>410</v>
      </c>
      <c r="BF77">
        <v>1</v>
      </c>
      <c r="BO77">
        <v>10</v>
      </c>
      <c r="BS77">
        <v>14</v>
      </c>
      <c r="BV77" t="s">
        <v>316</v>
      </c>
      <c r="BW77" t="s">
        <v>357</v>
      </c>
      <c r="BX77" s="33" t="s">
        <v>411</v>
      </c>
      <c r="BY77">
        <v>1</v>
      </c>
      <c r="BZ77" s="18" t="s">
        <v>357</v>
      </c>
      <c r="CA77" s="16" t="s">
        <v>298</v>
      </c>
      <c r="CM77" s="16" t="s">
        <v>307</v>
      </c>
      <c r="CV77" s="14" t="s">
        <v>316</v>
      </c>
      <c r="DJ77" t="str">
        <f t="shared" si="40"/>
        <v>SafetyCritical</v>
      </c>
      <c r="DK77" t="str">
        <f t="shared" si="44"/>
        <v>.</v>
      </c>
      <c r="DL77" t="str">
        <f t="shared" si="45"/>
        <v>.</v>
      </c>
      <c r="DM77" t="str">
        <f t="shared" si="46"/>
        <v>.</v>
      </c>
      <c r="DN77" t="str">
        <f t="shared" si="53"/>
        <v>Informal</v>
      </c>
      <c r="DO77" t="str">
        <f t="shared" si="53"/>
        <v>DiagFocused</v>
      </c>
      <c r="DP77" t="str">
        <f t="shared" si="53"/>
        <v>.</v>
      </c>
      <c r="DQ77" t="str">
        <f t="shared" si="53"/>
        <v>.</v>
      </c>
      <c r="DR77" t="str">
        <f t="shared" si="49"/>
        <v>.</v>
      </c>
      <c r="DT77" t="str">
        <f t="shared" si="54"/>
        <v>Web/Mobile</v>
      </c>
      <c r="DU77" t="str">
        <f t="shared" si="54"/>
        <v/>
      </c>
      <c r="DV77" t="str">
        <f t="shared" si="54"/>
        <v/>
      </c>
      <c r="DW77" t="str">
        <f t="shared" si="54"/>
        <v/>
      </c>
      <c r="DX77" t="str">
        <f t="shared" si="54"/>
        <v/>
      </c>
      <c r="DY77" t="str">
        <f t="shared" si="54"/>
        <v/>
      </c>
      <c r="DZ77" t="str">
        <f t="shared" si="54"/>
        <v/>
      </c>
      <c r="EA77" t="str">
        <f t="shared" si="54"/>
        <v/>
      </c>
      <c r="EB77" t="str">
        <f t="shared" si="54"/>
        <v>Safety/Embedded/Automation</v>
      </c>
      <c r="EC77" t="str">
        <f t="shared" si="54"/>
        <v/>
      </c>
      <c r="ED77" t="str">
        <f t="shared" si="54"/>
        <v/>
      </c>
    </row>
    <row r="78" spans="1:134" x14ac:dyDescent="0.2">
      <c r="A78" t="s">
        <v>473</v>
      </c>
      <c r="B78" t="s">
        <v>473</v>
      </c>
      <c r="C78" s="1" t="s">
        <v>473</v>
      </c>
      <c r="D78" s="1" t="s">
        <v>473</v>
      </c>
      <c r="E78" t="s">
        <v>473</v>
      </c>
      <c r="H78" t="s">
        <v>98</v>
      </c>
      <c r="I78" t="s">
        <v>90</v>
      </c>
      <c r="J78">
        <v>4</v>
      </c>
      <c r="K78">
        <v>2</v>
      </c>
      <c r="L78">
        <v>4</v>
      </c>
      <c r="M78">
        <v>4</v>
      </c>
      <c r="N78">
        <v>5</v>
      </c>
      <c r="O78">
        <v>4</v>
      </c>
      <c r="P78">
        <v>4</v>
      </c>
      <c r="Q78">
        <v>4</v>
      </c>
      <c r="R78">
        <v>4</v>
      </c>
      <c r="S78">
        <v>5</v>
      </c>
      <c r="T78">
        <v>4</v>
      </c>
      <c r="U78">
        <v>4</v>
      </c>
      <c r="V78">
        <v>2</v>
      </c>
      <c r="W78">
        <v>5</v>
      </c>
      <c r="X78">
        <v>4</v>
      </c>
      <c r="Y78">
        <v>4</v>
      </c>
      <c r="Z78">
        <v>2</v>
      </c>
      <c r="AA78">
        <v>2</v>
      </c>
      <c r="AB78">
        <v>4</v>
      </c>
      <c r="AC78">
        <v>5</v>
      </c>
      <c r="AD78">
        <v>5</v>
      </c>
      <c r="AE78">
        <v>3</v>
      </c>
      <c r="AF78">
        <v>5</v>
      </c>
      <c r="AG78">
        <v>4</v>
      </c>
      <c r="AH78">
        <v>2</v>
      </c>
      <c r="AI78">
        <v>4</v>
      </c>
      <c r="AJ78">
        <v>2</v>
      </c>
      <c r="AK78">
        <v>4</v>
      </c>
      <c r="AL78">
        <v>4</v>
      </c>
      <c r="AM78">
        <v>4</v>
      </c>
      <c r="AN78">
        <v>5</v>
      </c>
      <c r="AO78">
        <v>4</v>
      </c>
      <c r="AP78">
        <v>4</v>
      </c>
      <c r="AQ78">
        <v>4</v>
      </c>
      <c r="AR78">
        <v>2</v>
      </c>
      <c r="AS78">
        <v>4</v>
      </c>
      <c r="AT78">
        <v>5</v>
      </c>
      <c r="AU78">
        <v>4</v>
      </c>
      <c r="AV78">
        <v>2</v>
      </c>
      <c r="AW78">
        <v>2</v>
      </c>
      <c r="AX78">
        <v>2</v>
      </c>
      <c r="AY78">
        <v>4</v>
      </c>
      <c r="AZ78">
        <v>5</v>
      </c>
      <c r="BA78">
        <v>5</v>
      </c>
      <c r="BB78">
        <v>2</v>
      </c>
      <c r="BC78">
        <v>2</v>
      </c>
      <c r="BD78">
        <v>2</v>
      </c>
      <c r="BR78">
        <v>13</v>
      </c>
      <c r="BS78">
        <v>14</v>
      </c>
      <c r="BW78" s="23"/>
      <c r="BX78" s="41"/>
      <c r="BY78">
        <v>1</v>
      </c>
      <c r="BZ78" s="19" t="s">
        <v>336</v>
      </c>
      <c r="CA78" s="26"/>
      <c r="CC78" s="26"/>
      <c r="DJ78" t="str">
        <f t="shared" si="40"/>
        <v>.</v>
      </c>
      <c r="DK78" t="str">
        <f t="shared" si="44"/>
        <v>.</v>
      </c>
      <c r="DL78" t="str">
        <f t="shared" si="45"/>
        <v>.</v>
      </c>
      <c r="DM78" t="str">
        <f t="shared" si="46"/>
        <v>.</v>
      </c>
      <c r="DN78" t="str">
        <f t="shared" si="53"/>
        <v>.</v>
      </c>
      <c r="DO78" t="str">
        <f t="shared" si="53"/>
        <v>DiagFocused</v>
      </c>
      <c r="DP78" t="str">
        <f t="shared" si="53"/>
        <v>AnGenCapable</v>
      </c>
      <c r="DQ78" t="str">
        <f t="shared" si="53"/>
        <v>.</v>
      </c>
      <c r="DR78" t="str">
        <f t="shared" si="49"/>
        <v>HighEndOnly</v>
      </c>
      <c r="DT78" t="str">
        <f t="shared" si="54"/>
        <v/>
      </c>
      <c r="DU78" t="str">
        <f t="shared" si="54"/>
        <v/>
      </c>
      <c r="DV78" t="str">
        <f t="shared" si="54"/>
        <v/>
      </c>
      <c r="DW78" t="str">
        <f t="shared" si="54"/>
        <v/>
      </c>
      <c r="DX78" t="str">
        <f t="shared" si="54"/>
        <v/>
      </c>
      <c r="DY78" t="str">
        <f t="shared" si="54"/>
        <v/>
      </c>
      <c r="DZ78" t="str">
        <f t="shared" si="54"/>
        <v/>
      </c>
      <c r="EA78" t="str">
        <f t="shared" si="54"/>
        <v/>
      </c>
      <c r="EB78" t="str">
        <f t="shared" si="54"/>
        <v/>
      </c>
      <c r="EC78" t="str">
        <f t="shared" si="54"/>
        <v/>
      </c>
      <c r="ED78" t="str">
        <f t="shared" si="54"/>
        <v/>
      </c>
    </row>
    <row r="79" spans="1:134" ht="16" x14ac:dyDescent="0.2">
      <c r="A79" t="s">
        <v>473</v>
      </c>
      <c r="B79" t="s">
        <v>473</v>
      </c>
      <c r="C79" s="1" t="s">
        <v>473</v>
      </c>
      <c r="D79" s="1" t="s">
        <v>473</v>
      </c>
      <c r="E79" t="s">
        <v>473</v>
      </c>
      <c r="H79" t="s">
        <v>94</v>
      </c>
      <c r="I79" t="s">
        <v>90</v>
      </c>
      <c r="J79">
        <v>3</v>
      </c>
      <c r="K79">
        <v>2</v>
      </c>
      <c r="L79">
        <v>4</v>
      </c>
      <c r="M79">
        <v>4</v>
      </c>
      <c r="N79">
        <v>4</v>
      </c>
      <c r="O79">
        <v>4</v>
      </c>
      <c r="P79">
        <v>4</v>
      </c>
      <c r="Q79">
        <v>4</v>
      </c>
      <c r="R79">
        <v>3</v>
      </c>
      <c r="S79">
        <v>2</v>
      </c>
      <c r="T79">
        <v>4</v>
      </c>
      <c r="U79">
        <v>4</v>
      </c>
      <c r="V79">
        <v>4</v>
      </c>
      <c r="W79">
        <v>4</v>
      </c>
      <c r="X79">
        <v>5</v>
      </c>
      <c r="Y79">
        <v>4</v>
      </c>
      <c r="Z79">
        <v>2</v>
      </c>
      <c r="AA79">
        <v>2</v>
      </c>
      <c r="AB79">
        <v>2</v>
      </c>
      <c r="AC79">
        <v>4</v>
      </c>
      <c r="AD79">
        <v>3</v>
      </c>
      <c r="AE79">
        <v>3</v>
      </c>
      <c r="AF79">
        <v>3</v>
      </c>
      <c r="AG79">
        <v>3</v>
      </c>
      <c r="AH79">
        <v>2</v>
      </c>
      <c r="AI79">
        <v>3</v>
      </c>
      <c r="AJ79">
        <v>2</v>
      </c>
      <c r="AK79">
        <v>2</v>
      </c>
      <c r="AL79">
        <v>3</v>
      </c>
      <c r="AM79">
        <v>2</v>
      </c>
      <c r="AN79">
        <v>2</v>
      </c>
      <c r="AO79">
        <v>3</v>
      </c>
      <c r="AP79">
        <v>2</v>
      </c>
      <c r="AQ79">
        <v>2</v>
      </c>
      <c r="AR79">
        <v>2</v>
      </c>
      <c r="AS79">
        <v>3</v>
      </c>
      <c r="AT79">
        <v>2</v>
      </c>
      <c r="AU79">
        <v>3</v>
      </c>
      <c r="AV79">
        <v>2</v>
      </c>
      <c r="AW79">
        <v>2</v>
      </c>
      <c r="AX79">
        <v>2</v>
      </c>
      <c r="AY79">
        <v>2</v>
      </c>
      <c r="AZ79">
        <v>4</v>
      </c>
      <c r="BA79">
        <v>2</v>
      </c>
      <c r="BB79">
        <v>2</v>
      </c>
      <c r="BC79">
        <v>2</v>
      </c>
      <c r="BD79">
        <v>2</v>
      </c>
      <c r="BF79">
        <v>1</v>
      </c>
      <c r="BI79">
        <v>4</v>
      </c>
      <c r="BO79">
        <v>10</v>
      </c>
      <c r="BQ79">
        <v>12</v>
      </c>
      <c r="BS79">
        <v>14</v>
      </c>
      <c r="BW79" t="s">
        <v>412</v>
      </c>
      <c r="BX79" s="33" t="s">
        <v>413</v>
      </c>
      <c r="BY79">
        <v>1</v>
      </c>
      <c r="BZ79" s="18" t="s">
        <v>412</v>
      </c>
      <c r="CM79" s="17" t="s">
        <v>307</v>
      </c>
      <c r="DJ79" t="str">
        <f t="shared" si="40"/>
        <v>SafetyCritical</v>
      </c>
      <c r="DK79" t="str">
        <f t="shared" si="44"/>
        <v>.</v>
      </c>
      <c r="DL79" t="str">
        <f t="shared" si="45"/>
        <v>.</v>
      </c>
      <c r="DM79" t="str">
        <f t="shared" si="46"/>
        <v>.</v>
      </c>
      <c r="DN79" t="str">
        <f t="shared" si="53"/>
        <v>Informal</v>
      </c>
      <c r="DO79" t="str">
        <f t="shared" si="53"/>
        <v>DiagFocused</v>
      </c>
      <c r="DP79" t="str">
        <f t="shared" si="53"/>
        <v>AnGenCapable</v>
      </c>
      <c r="DQ79" t="str">
        <f t="shared" si="53"/>
        <v>.</v>
      </c>
      <c r="DR79" t="str">
        <f t="shared" si="49"/>
        <v>.</v>
      </c>
      <c r="DT79" t="str">
        <f t="shared" si="54"/>
        <v/>
      </c>
      <c r="DU79" t="str">
        <f t="shared" si="54"/>
        <v/>
      </c>
      <c r="DV79" t="str">
        <f t="shared" si="54"/>
        <v/>
      </c>
      <c r="DW79" t="str">
        <f t="shared" si="54"/>
        <v/>
      </c>
      <c r="DX79" t="str">
        <f t="shared" si="54"/>
        <v/>
      </c>
      <c r="DY79" t="str">
        <f t="shared" si="54"/>
        <v/>
      </c>
      <c r="DZ79" t="str">
        <f t="shared" si="54"/>
        <v/>
      </c>
      <c r="EA79" t="str">
        <f t="shared" si="54"/>
        <v/>
      </c>
      <c r="EB79" t="str">
        <f t="shared" si="54"/>
        <v>Safety/Embedded/Automation</v>
      </c>
      <c r="EC79" t="str">
        <f t="shared" si="54"/>
        <v/>
      </c>
      <c r="ED79" t="str">
        <f t="shared" si="54"/>
        <v/>
      </c>
    </row>
    <row r="80" spans="1:134" ht="16" x14ac:dyDescent="0.2">
      <c r="A80" t="s">
        <v>473</v>
      </c>
      <c r="B80" t="s">
        <v>473</v>
      </c>
      <c r="C80" s="1" t="s">
        <v>473</v>
      </c>
      <c r="D80" s="1" t="s">
        <v>473</v>
      </c>
      <c r="E80" t="s">
        <v>473</v>
      </c>
      <c r="H80" t="s">
        <v>89</v>
      </c>
      <c r="I80" t="s">
        <v>83</v>
      </c>
      <c r="J80">
        <v>2</v>
      </c>
      <c r="K80">
        <v>1</v>
      </c>
      <c r="L80">
        <v>3</v>
      </c>
      <c r="M80">
        <v>5</v>
      </c>
      <c r="N80">
        <v>5</v>
      </c>
      <c r="O80">
        <v>5</v>
      </c>
      <c r="P80">
        <v>4</v>
      </c>
      <c r="Q80">
        <v>4</v>
      </c>
      <c r="R80">
        <v>3</v>
      </c>
      <c r="S80">
        <v>3</v>
      </c>
      <c r="T80">
        <v>3</v>
      </c>
      <c r="U80">
        <v>4</v>
      </c>
      <c r="V80">
        <v>3</v>
      </c>
      <c r="W80">
        <v>3</v>
      </c>
      <c r="X80">
        <v>4</v>
      </c>
      <c r="Y80">
        <v>2</v>
      </c>
      <c r="Z80">
        <v>3</v>
      </c>
      <c r="AA80">
        <v>3</v>
      </c>
      <c r="AB80">
        <v>3</v>
      </c>
      <c r="AC80">
        <v>3</v>
      </c>
      <c r="AD80">
        <v>2</v>
      </c>
      <c r="AE80">
        <v>4</v>
      </c>
      <c r="AF80">
        <v>3</v>
      </c>
      <c r="AG80">
        <v>3</v>
      </c>
      <c r="AH80">
        <v>3</v>
      </c>
      <c r="AI80">
        <v>4</v>
      </c>
      <c r="AJ80">
        <v>2</v>
      </c>
      <c r="AK80">
        <v>3</v>
      </c>
      <c r="AL80">
        <v>3</v>
      </c>
      <c r="AM80">
        <v>2</v>
      </c>
      <c r="AN80">
        <v>2</v>
      </c>
      <c r="AO80">
        <v>2</v>
      </c>
      <c r="AP80">
        <v>3</v>
      </c>
      <c r="AQ80">
        <v>3</v>
      </c>
      <c r="AR80">
        <v>4</v>
      </c>
      <c r="AS80">
        <v>3</v>
      </c>
      <c r="AT80">
        <v>4</v>
      </c>
      <c r="AU80">
        <v>3</v>
      </c>
      <c r="AV80">
        <v>3</v>
      </c>
      <c r="AW80">
        <v>2</v>
      </c>
      <c r="AX80">
        <v>3</v>
      </c>
      <c r="AY80">
        <v>4</v>
      </c>
      <c r="AZ80">
        <v>3</v>
      </c>
      <c r="BA80">
        <v>3</v>
      </c>
      <c r="BB80">
        <v>1</v>
      </c>
      <c r="BC80">
        <v>3</v>
      </c>
      <c r="BD80">
        <v>4</v>
      </c>
      <c r="BJ80">
        <v>5</v>
      </c>
      <c r="BO80">
        <v>10</v>
      </c>
      <c r="BW80" t="s">
        <v>335</v>
      </c>
      <c r="BX80" s="33" t="s">
        <v>414</v>
      </c>
      <c r="BY80">
        <v>4</v>
      </c>
      <c r="BZ80" s="19" t="s">
        <v>335</v>
      </c>
      <c r="CA80" s="17" t="s">
        <v>298</v>
      </c>
      <c r="CE80" s="17" t="s">
        <v>301</v>
      </c>
      <c r="CH80" s="17" t="s">
        <v>303</v>
      </c>
      <c r="CM80" s="26"/>
      <c r="DJ80" t="str">
        <f t="shared" si="40"/>
        <v>.</v>
      </c>
      <c r="DK80" t="str">
        <f t="shared" si="44"/>
        <v>.</v>
      </c>
      <c r="DL80" t="str">
        <f t="shared" si="45"/>
        <v>DataCentric</v>
      </c>
      <c r="DM80" t="str">
        <f t="shared" si="46"/>
        <v>Complex</v>
      </c>
      <c r="DN80" t="str">
        <f t="shared" si="53"/>
        <v>.</v>
      </c>
      <c r="DO80" t="str">
        <f t="shared" si="53"/>
        <v>DiagFocused</v>
      </c>
      <c r="DP80" t="str">
        <f t="shared" si="53"/>
        <v>.</v>
      </c>
      <c r="DQ80" t="str">
        <f t="shared" si="53"/>
        <v>.</v>
      </c>
      <c r="DR80" t="str">
        <f t="shared" si="49"/>
        <v>.</v>
      </c>
      <c r="DT80" t="str">
        <f t="shared" si="54"/>
        <v>Web/Mobile</v>
      </c>
      <c r="DU80" t="str">
        <f t="shared" si="54"/>
        <v/>
      </c>
      <c r="DV80" t="str">
        <f t="shared" si="54"/>
        <v/>
      </c>
      <c r="DW80" t="str">
        <f t="shared" si="54"/>
        <v/>
      </c>
      <c r="DX80" t="str">
        <f t="shared" si="54"/>
        <v/>
      </c>
      <c r="DY80" t="str">
        <f t="shared" si="54"/>
        <v>Data Analysis &amp; AI</v>
      </c>
      <c r="DZ80" t="str">
        <f t="shared" si="54"/>
        <v/>
      </c>
      <c r="EA80" t="str">
        <f t="shared" si="54"/>
        <v/>
      </c>
      <c r="EB80" t="str">
        <f t="shared" si="54"/>
        <v/>
      </c>
      <c r="EC80" t="str">
        <f t="shared" si="54"/>
        <v>ComplexAlgorithmic</v>
      </c>
      <c r="ED80" t="str">
        <f t="shared" si="54"/>
        <v/>
      </c>
    </row>
    <row r="81" spans="1:134" ht="32" x14ac:dyDescent="0.2">
      <c r="A81" t="s">
        <v>473</v>
      </c>
      <c r="B81" t="s">
        <v>473</v>
      </c>
      <c r="C81" s="1" t="s">
        <v>473</v>
      </c>
      <c r="D81" s="1" t="s">
        <v>473</v>
      </c>
      <c r="E81" t="s">
        <v>473</v>
      </c>
      <c r="H81" t="s">
        <v>98</v>
      </c>
      <c r="I81" t="s">
        <v>99</v>
      </c>
      <c r="J81">
        <v>4</v>
      </c>
      <c r="K81">
        <v>4</v>
      </c>
      <c r="L81">
        <v>5</v>
      </c>
      <c r="M81">
        <v>5</v>
      </c>
      <c r="N81">
        <v>5</v>
      </c>
      <c r="O81">
        <v>5</v>
      </c>
      <c r="P81">
        <v>3</v>
      </c>
      <c r="Q81">
        <v>5</v>
      </c>
      <c r="R81">
        <v>4</v>
      </c>
      <c r="S81">
        <v>3</v>
      </c>
      <c r="T81">
        <v>5</v>
      </c>
      <c r="U81">
        <v>5</v>
      </c>
      <c r="V81">
        <v>5</v>
      </c>
      <c r="W81">
        <v>5</v>
      </c>
      <c r="X81">
        <v>5</v>
      </c>
      <c r="Y81">
        <v>2</v>
      </c>
      <c r="Z81">
        <v>1</v>
      </c>
      <c r="AA81">
        <v>2</v>
      </c>
      <c r="AB81">
        <v>2</v>
      </c>
      <c r="AC81">
        <v>2</v>
      </c>
      <c r="AD81">
        <v>2</v>
      </c>
      <c r="AE81">
        <v>4</v>
      </c>
      <c r="AF81">
        <v>2</v>
      </c>
      <c r="AG81">
        <v>2</v>
      </c>
      <c r="AH81">
        <v>1</v>
      </c>
      <c r="AI81">
        <v>1</v>
      </c>
      <c r="AJ81">
        <v>1</v>
      </c>
      <c r="AK81">
        <v>1</v>
      </c>
      <c r="AL81">
        <v>1</v>
      </c>
      <c r="AM81">
        <v>1</v>
      </c>
      <c r="AN81">
        <v>1</v>
      </c>
      <c r="AO81">
        <v>1</v>
      </c>
      <c r="AP81">
        <v>1</v>
      </c>
      <c r="AQ81">
        <v>1</v>
      </c>
      <c r="AR81">
        <v>1</v>
      </c>
      <c r="AS81">
        <v>2</v>
      </c>
      <c r="AT81">
        <v>1</v>
      </c>
      <c r="AU81">
        <v>1</v>
      </c>
      <c r="AV81">
        <v>1</v>
      </c>
      <c r="AW81">
        <v>3</v>
      </c>
      <c r="AX81">
        <v>2</v>
      </c>
      <c r="AY81">
        <v>1</v>
      </c>
      <c r="AZ81">
        <v>5</v>
      </c>
      <c r="BA81">
        <v>1</v>
      </c>
      <c r="BB81">
        <v>2</v>
      </c>
      <c r="BC81">
        <v>1</v>
      </c>
      <c r="BD81">
        <v>1</v>
      </c>
      <c r="BE81" t="s">
        <v>415</v>
      </c>
      <c r="BF81">
        <v>1</v>
      </c>
      <c r="BO81">
        <v>10</v>
      </c>
      <c r="BR81">
        <v>13</v>
      </c>
      <c r="BS81">
        <v>14</v>
      </c>
      <c r="BV81" s="34" t="s">
        <v>416</v>
      </c>
      <c r="BW81" t="s">
        <v>417</v>
      </c>
      <c r="BX81" s="33" t="s">
        <v>418</v>
      </c>
      <c r="BY81">
        <v>1</v>
      </c>
      <c r="BZ81" s="18" t="s">
        <v>417</v>
      </c>
      <c r="CA81" s="26"/>
      <c r="CE81" s="26"/>
      <c r="CH81" s="26"/>
      <c r="CK81" s="16" t="s">
        <v>305</v>
      </c>
      <c r="DF81" s="14" t="s">
        <v>326</v>
      </c>
      <c r="DJ81" t="str">
        <f t="shared" si="40"/>
        <v>.</v>
      </c>
      <c r="DK81" t="str">
        <f t="shared" si="44"/>
        <v>.</v>
      </c>
      <c r="DL81" t="str">
        <f t="shared" si="45"/>
        <v>.</v>
      </c>
      <c r="DM81" t="str">
        <f t="shared" si="46"/>
        <v>Complex</v>
      </c>
      <c r="DN81" t="str">
        <f t="shared" si="53"/>
        <v>Informal</v>
      </c>
      <c r="DO81" t="str">
        <f t="shared" si="53"/>
        <v>DiagFocused</v>
      </c>
      <c r="DP81" t="str">
        <f t="shared" si="53"/>
        <v>AnGenCapable</v>
      </c>
      <c r="DQ81" t="str">
        <f t="shared" si="53"/>
        <v>.</v>
      </c>
      <c r="DR81" t="str">
        <f t="shared" si="49"/>
        <v>.</v>
      </c>
      <c r="DT81" t="str">
        <f t="shared" si="54"/>
        <v>Web/Mobile</v>
      </c>
      <c r="DU81" t="str">
        <f t="shared" si="54"/>
        <v/>
      </c>
      <c r="DV81" t="str">
        <f t="shared" si="54"/>
        <v/>
      </c>
      <c r="DW81" t="str">
        <f t="shared" si="54"/>
        <v/>
      </c>
      <c r="DX81" t="str">
        <f t="shared" si="54"/>
        <v/>
      </c>
      <c r="DY81" t="str">
        <f t="shared" si="54"/>
        <v/>
      </c>
      <c r="DZ81" t="str">
        <f t="shared" si="54"/>
        <v/>
      </c>
      <c r="EA81" t="str">
        <f t="shared" si="54"/>
        <v/>
      </c>
      <c r="EB81" t="str">
        <f t="shared" si="54"/>
        <v/>
      </c>
      <c r="EC81" t="str">
        <f t="shared" si="54"/>
        <v/>
      </c>
      <c r="ED81" t="str">
        <f t="shared" si="54"/>
        <v/>
      </c>
    </row>
    <row r="82" spans="1:134" ht="16" x14ac:dyDescent="0.2">
      <c r="A82" t="s">
        <v>473</v>
      </c>
      <c r="B82" t="s">
        <v>473</v>
      </c>
      <c r="C82" s="1" t="s">
        <v>473</v>
      </c>
      <c r="D82" s="1" t="s">
        <v>473</v>
      </c>
      <c r="E82" t="s">
        <v>473</v>
      </c>
      <c r="H82" t="s">
        <v>89</v>
      </c>
      <c r="I82" t="s">
        <v>90</v>
      </c>
      <c r="J82">
        <v>2</v>
      </c>
      <c r="K82">
        <v>2</v>
      </c>
      <c r="L82">
        <v>4</v>
      </c>
      <c r="M82">
        <v>4</v>
      </c>
      <c r="N82">
        <v>4</v>
      </c>
      <c r="O82">
        <v>4</v>
      </c>
      <c r="P82">
        <v>4</v>
      </c>
      <c r="Q82">
        <v>4</v>
      </c>
      <c r="R82">
        <v>4</v>
      </c>
      <c r="S82">
        <v>4</v>
      </c>
      <c r="T82">
        <v>4</v>
      </c>
      <c r="U82">
        <v>4</v>
      </c>
      <c r="V82">
        <v>4</v>
      </c>
      <c r="W82">
        <v>4</v>
      </c>
      <c r="X82">
        <v>4</v>
      </c>
      <c r="Y82">
        <v>2</v>
      </c>
      <c r="Z82">
        <v>3</v>
      </c>
      <c r="AA82">
        <v>3</v>
      </c>
      <c r="AB82">
        <v>3</v>
      </c>
      <c r="AC82">
        <v>3</v>
      </c>
      <c r="AD82">
        <v>2</v>
      </c>
      <c r="AE82">
        <v>3</v>
      </c>
      <c r="AF82">
        <v>4</v>
      </c>
      <c r="AG82">
        <v>3</v>
      </c>
      <c r="AH82">
        <v>2</v>
      </c>
      <c r="AI82">
        <v>3</v>
      </c>
      <c r="AJ82">
        <v>3</v>
      </c>
      <c r="AK82">
        <v>3</v>
      </c>
      <c r="AL82">
        <v>3</v>
      </c>
      <c r="AM82">
        <v>2</v>
      </c>
      <c r="AN82">
        <v>4</v>
      </c>
      <c r="AO82">
        <v>2</v>
      </c>
      <c r="AP82">
        <v>2</v>
      </c>
      <c r="AQ82">
        <v>4</v>
      </c>
      <c r="AR82">
        <v>3</v>
      </c>
      <c r="AS82">
        <v>3</v>
      </c>
      <c r="AT82">
        <v>2</v>
      </c>
      <c r="AU82">
        <v>3</v>
      </c>
      <c r="AV82">
        <v>2</v>
      </c>
      <c r="AW82">
        <v>2</v>
      </c>
      <c r="AX82">
        <v>2</v>
      </c>
      <c r="AY82">
        <v>2</v>
      </c>
      <c r="AZ82">
        <v>2</v>
      </c>
      <c r="BA82">
        <v>2</v>
      </c>
      <c r="BB82">
        <v>2</v>
      </c>
      <c r="BC82">
        <v>2</v>
      </c>
      <c r="BD82">
        <v>2</v>
      </c>
      <c r="BL82">
        <v>7</v>
      </c>
      <c r="BN82">
        <v>9</v>
      </c>
      <c r="BU82">
        <v>16</v>
      </c>
      <c r="BW82" t="s">
        <v>419</v>
      </c>
      <c r="BX82" s="33" t="s">
        <v>420</v>
      </c>
      <c r="BY82">
        <v>1</v>
      </c>
      <c r="BZ82" s="21" t="s">
        <v>393</v>
      </c>
      <c r="CK82" s="26"/>
      <c r="DJ82" t="str">
        <f t="shared" si="40"/>
        <v>.</v>
      </c>
      <c r="DK82" t="str">
        <f t="shared" si="44"/>
        <v>.</v>
      </c>
      <c r="DL82" t="str">
        <f t="shared" si="45"/>
        <v>.</v>
      </c>
      <c r="DM82" t="str">
        <f t="shared" si="46"/>
        <v>.</v>
      </c>
      <c r="DN82" t="str">
        <f t="shared" si="53"/>
        <v>.</v>
      </c>
      <c r="DO82" t="str">
        <f t="shared" si="53"/>
        <v>DiagFocused</v>
      </c>
      <c r="DP82" t="str">
        <f t="shared" si="53"/>
        <v>.</v>
      </c>
      <c r="DQ82" t="str">
        <f t="shared" si="53"/>
        <v>Maxformal</v>
      </c>
      <c r="DR82" t="str">
        <f t="shared" si="49"/>
        <v>HighEndOnly</v>
      </c>
      <c r="DT82" t="str">
        <f t="shared" si="54"/>
        <v/>
      </c>
      <c r="DU82" t="str">
        <f t="shared" si="54"/>
        <v/>
      </c>
      <c r="DV82" t="str">
        <f t="shared" si="54"/>
        <v/>
      </c>
      <c r="DW82" t="str">
        <f t="shared" si="54"/>
        <v/>
      </c>
      <c r="DX82" t="str">
        <f t="shared" si="54"/>
        <v/>
      </c>
      <c r="DY82" t="str">
        <f t="shared" si="54"/>
        <v/>
      </c>
      <c r="DZ82" t="str">
        <f t="shared" si="54"/>
        <v/>
      </c>
      <c r="EA82" t="str">
        <f t="shared" si="54"/>
        <v/>
      </c>
      <c r="EB82" t="str">
        <f t="shared" si="54"/>
        <v/>
      </c>
      <c r="EC82" t="str">
        <f t="shared" si="54"/>
        <v/>
      </c>
      <c r="ED82" t="str">
        <f t="shared" si="54"/>
        <v/>
      </c>
    </row>
    <row r="83" spans="1:134" ht="32" x14ac:dyDescent="0.2">
      <c r="A83" t="s">
        <v>473</v>
      </c>
      <c r="B83" t="s">
        <v>473</v>
      </c>
      <c r="C83" s="1" t="s">
        <v>473</v>
      </c>
      <c r="D83" s="1" t="s">
        <v>473</v>
      </c>
      <c r="E83" t="s">
        <v>473</v>
      </c>
      <c r="H83" t="s">
        <v>98</v>
      </c>
      <c r="I83" t="s">
        <v>99</v>
      </c>
      <c r="J83">
        <v>4</v>
      </c>
      <c r="K83">
        <v>4</v>
      </c>
      <c r="L83">
        <v>5</v>
      </c>
      <c r="M83">
        <v>5</v>
      </c>
      <c r="N83">
        <v>5</v>
      </c>
      <c r="O83">
        <v>5</v>
      </c>
      <c r="P83">
        <v>5</v>
      </c>
      <c r="Q83">
        <v>5</v>
      </c>
      <c r="R83">
        <v>4</v>
      </c>
      <c r="S83">
        <v>5</v>
      </c>
      <c r="T83">
        <v>4</v>
      </c>
      <c r="U83">
        <v>5</v>
      </c>
      <c r="V83">
        <v>4</v>
      </c>
      <c r="W83">
        <v>4</v>
      </c>
      <c r="X83">
        <v>5</v>
      </c>
      <c r="Y83">
        <v>2</v>
      </c>
      <c r="Z83">
        <v>3</v>
      </c>
      <c r="AA83">
        <v>1</v>
      </c>
      <c r="AB83">
        <v>5</v>
      </c>
      <c r="AC83">
        <v>3</v>
      </c>
      <c r="AD83">
        <v>5</v>
      </c>
      <c r="AE83">
        <v>4</v>
      </c>
      <c r="AF83">
        <v>4</v>
      </c>
      <c r="AG83">
        <v>2</v>
      </c>
      <c r="AH83">
        <v>1</v>
      </c>
      <c r="AI83">
        <v>1</v>
      </c>
      <c r="AJ83">
        <v>1</v>
      </c>
      <c r="AK83">
        <v>1</v>
      </c>
      <c r="AL83">
        <v>3</v>
      </c>
      <c r="AM83">
        <v>3</v>
      </c>
      <c r="AN83">
        <v>4</v>
      </c>
      <c r="AO83">
        <v>3</v>
      </c>
      <c r="AP83">
        <v>3</v>
      </c>
      <c r="AQ83">
        <v>2</v>
      </c>
      <c r="AR83">
        <v>5</v>
      </c>
      <c r="AS83">
        <v>3</v>
      </c>
      <c r="AT83">
        <v>1</v>
      </c>
      <c r="AU83">
        <v>5</v>
      </c>
      <c r="AV83">
        <v>1</v>
      </c>
      <c r="AW83">
        <v>1</v>
      </c>
      <c r="AX83">
        <v>2</v>
      </c>
      <c r="AY83">
        <v>1</v>
      </c>
      <c r="AZ83">
        <v>4</v>
      </c>
      <c r="BA83">
        <v>1</v>
      </c>
      <c r="BB83">
        <v>1</v>
      </c>
      <c r="BC83">
        <v>1</v>
      </c>
      <c r="BD83">
        <v>1</v>
      </c>
      <c r="BN83">
        <v>9</v>
      </c>
      <c r="BS83">
        <v>14</v>
      </c>
      <c r="BV83" t="s">
        <v>421</v>
      </c>
      <c r="BW83" t="s">
        <v>422</v>
      </c>
      <c r="BX83" s="33" t="s">
        <v>423</v>
      </c>
      <c r="BY83">
        <v>4</v>
      </c>
      <c r="BZ83" s="18" t="s">
        <v>422</v>
      </c>
      <c r="CY83" s="14" t="s">
        <v>318</v>
      </c>
      <c r="DB83" s="14" t="s">
        <v>322</v>
      </c>
      <c r="DC83" s="14" t="s">
        <v>323</v>
      </c>
      <c r="DJ83" t="str">
        <f t="shared" si="40"/>
        <v>.</v>
      </c>
      <c r="DK83" t="str">
        <f t="shared" si="44"/>
        <v>.</v>
      </c>
      <c r="DL83" t="str">
        <f t="shared" si="45"/>
        <v>.</v>
      </c>
      <c r="DM83" t="str">
        <f t="shared" si="46"/>
        <v>.</v>
      </c>
      <c r="DN83" t="str">
        <f t="shared" si="53"/>
        <v>.</v>
      </c>
      <c r="DO83" t="str">
        <f t="shared" si="53"/>
        <v>DiagFocused</v>
      </c>
      <c r="DP83" t="str">
        <f t="shared" si="53"/>
        <v>AnGenCapable</v>
      </c>
      <c r="DQ83" t="str">
        <f t="shared" si="53"/>
        <v>.</v>
      </c>
      <c r="DR83" t="str">
        <f t="shared" si="49"/>
        <v>HighEndOnly</v>
      </c>
      <c r="DT83" t="str">
        <f t="shared" si="54"/>
        <v/>
      </c>
      <c r="DU83" t="str">
        <f t="shared" si="54"/>
        <v/>
      </c>
      <c r="DV83" t="str">
        <f t="shared" si="54"/>
        <v/>
      </c>
      <c r="DW83" t="str">
        <f t="shared" si="54"/>
        <v/>
      </c>
      <c r="DX83" t="str">
        <f t="shared" si="54"/>
        <v/>
      </c>
      <c r="DY83" t="str">
        <f t="shared" si="54"/>
        <v/>
      </c>
      <c r="DZ83" t="str">
        <f t="shared" si="54"/>
        <v/>
      </c>
      <c r="EA83" t="str">
        <f t="shared" si="54"/>
        <v/>
      </c>
      <c r="EB83" t="str">
        <f t="shared" si="54"/>
        <v>Safety/Embedded/Automation</v>
      </c>
      <c r="EC83" t="str">
        <f t="shared" si="54"/>
        <v/>
      </c>
      <c r="ED83" t="str">
        <f t="shared" si="54"/>
        <v>Enterprise Applications</v>
      </c>
    </row>
    <row r="84" spans="1:134" ht="16" x14ac:dyDescent="0.2">
      <c r="A84" t="s">
        <v>473</v>
      </c>
      <c r="B84" t="s">
        <v>473</v>
      </c>
      <c r="C84" s="1" t="s">
        <v>473</v>
      </c>
      <c r="D84" s="1" t="s">
        <v>473</v>
      </c>
      <c r="E84" t="s">
        <v>473</v>
      </c>
      <c r="H84" t="s">
        <v>89</v>
      </c>
      <c r="I84" t="s">
        <v>90</v>
      </c>
      <c r="J84">
        <v>2</v>
      </c>
      <c r="K84">
        <v>2</v>
      </c>
      <c r="L84">
        <v>4</v>
      </c>
      <c r="M84">
        <v>5</v>
      </c>
      <c r="N84">
        <v>4</v>
      </c>
      <c r="O84">
        <v>5</v>
      </c>
      <c r="P84">
        <v>5</v>
      </c>
      <c r="Q84">
        <v>4</v>
      </c>
      <c r="R84">
        <v>4</v>
      </c>
      <c r="S84">
        <v>2</v>
      </c>
      <c r="T84">
        <v>2</v>
      </c>
      <c r="U84">
        <v>4</v>
      </c>
      <c r="V84">
        <v>2</v>
      </c>
      <c r="W84">
        <v>5</v>
      </c>
      <c r="X84">
        <v>5</v>
      </c>
      <c r="Y84">
        <v>3</v>
      </c>
      <c r="Z84">
        <v>3</v>
      </c>
      <c r="AA84">
        <v>2</v>
      </c>
      <c r="AB84">
        <v>2</v>
      </c>
      <c r="AC84">
        <v>2</v>
      </c>
      <c r="AD84">
        <v>3</v>
      </c>
      <c r="AE84">
        <v>2</v>
      </c>
      <c r="AF84">
        <v>4</v>
      </c>
      <c r="AG84">
        <v>4</v>
      </c>
      <c r="AH84">
        <v>2</v>
      </c>
      <c r="AI84">
        <v>2</v>
      </c>
      <c r="AJ84">
        <v>2</v>
      </c>
      <c r="AK84">
        <v>2</v>
      </c>
      <c r="AL84">
        <v>3</v>
      </c>
      <c r="AM84">
        <v>1</v>
      </c>
      <c r="AN84">
        <v>2</v>
      </c>
      <c r="AO84">
        <v>4</v>
      </c>
      <c r="AP84">
        <v>4</v>
      </c>
      <c r="AQ84">
        <v>3</v>
      </c>
      <c r="AR84">
        <v>4</v>
      </c>
      <c r="AS84">
        <v>4</v>
      </c>
      <c r="AT84">
        <v>3</v>
      </c>
      <c r="AU84">
        <v>5</v>
      </c>
      <c r="AV84">
        <v>4</v>
      </c>
      <c r="AW84">
        <v>2</v>
      </c>
      <c r="AX84">
        <v>2</v>
      </c>
      <c r="AY84">
        <v>3</v>
      </c>
      <c r="AZ84">
        <v>4</v>
      </c>
      <c r="BA84">
        <v>2</v>
      </c>
      <c r="BB84">
        <v>2</v>
      </c>
      <c r="BC84">
        <v>2</v>
      </c>
      <c r="BD84">
        <v>2</v>
      </c>
      <c r="BO84">
        <v>10</v>
      </c>
      <c r="BW84" t="s">
        <v>424</v>
      </c>
      <c r="BX84" s="33" t="s">
        <v>425</v>
      </c>
      <c r="BY84">
        <v>1</v>
      </c>
      <c r="BZ84" s="23" t="s">
        <v>424</v>
      </c>
      <c r="CD84" s="17" t="s">
        <v>219</v>
      </c>
      <c r="CJ84" s="17" t="s">
        <v>223</v>
      </c>
      <c r="DJ84" t="str">
        <f t="shared" si="40"/>
        <v>SafetyCritical</v>
      </c>
      <c r="DK84" t="str">
        <f t="shared" si="44"/>
        <v>.</v>
      </c>
      <c r="DL84" t="str">
        <f t="shared" si="45"/>
        <v>DataCentric</v>
      </c>
      <c r="DM84" t="str">
        <f t="shared" si="46"/>
        <v>.</v>
      </c>
      <c r="DN84" t="str">
        <f t="shared" si="53"/>
        <v>.</v>
      </c>
      <c r="DO84" t="str">
        <f t="shared" si="53"/>
        <v>DiagFocused</v>
      </c>
      <c r="DP84" t="str">
        <f t="shared" si="53"/>
        <v>.</v>
      </c>
      <c r="DQ84" t="str">
        <f t="shared" si="53"/>
        <v>.</v>
      </c>
      <c r="DR84" t="str">
        <f t="shared" si="49"/>
        <v>.</v>
      </c>
      <c r="DT84" t="str">
        <f t="shared" si="54"/>
        <v/>
      </c>
      <c r="DU84" t="str">
        <f t="shared" si="54"/>
        <v/>
      </c>
      <c r="DV84" t="str">
        <f t="shared" si="54"/>
        <v/>
      </c>
      <c r="DW84" t="str">
        <f t="shared" si="54"/>
        <v>Finance</v>
      </c>
      <c r="DX84" t="str">
        <f t="shared" si="54"/>
        <v/>
      </c>
      <c r="DY84" t="str">
        <f t="shared" si="54"/>
        <v/>
      </c>
      <c r="DZ84" t="str">
        <f t="shared" si="54"/>
        <v/>
      </c>
      <c r="EA84" t="str">
        <f t="shared" si="54"/>
        <v>Telecom</v>
      </c>
      <c r="EB84" t="str">
        <f t="shared" si="54"/>
        <v/>
      </c>
      <c r="EC84" t="str">
        <f t="shared" si="54"/>
        <v/>
      </c>
      <c r="ED84" t="str">
        <f t="shared" si="54"/>
        <v/>
      </c>
    </row>
    <row r="85" spans="1:134" ht="16" x14ac:dyDescent="0.2">
      <c r="A85" t="s">
        <v>473</v>
      </c>
      <c r="B85" t="s">
        <v>473</v>
      </c>
      <c r="C85" s="1" t="s">
        <v>473</v>
      </c>
      <c r="D85" s="1" t="s">
        <v>473</v>
      </c>
      <c r="E85" t="s">
        <v>473</v>
      </c>
      <c r="H85" t="s">
        <v>98</v>
      </c>
      <c r="I85" t="s">
        <v>90</v>
      </c>
      <c r="J85">
        <v>4</v>
      </c>
      <c r="K85">
        <v>2</v>
      </c>
      <c r="L85">
        <v>5</v>
      </c>
      <c r="M85">
        <v>5</v>
      </c>
      <c r="N85">
        <v>4</v>
      </c>
      <c r="O85">
        <v>5</v>
      </c>
      <c r="P85">
        <v>5</v>
      </c>
      <c r="Q85">
        <v>4</v>
      </c>
      <c r="R85">
        <v>4</v>
      </c>
      <c r="S85">
        <v>3</v>
      </c>
      <c r="T85">
        <v>3</v>
      </c>
      <c r="U85">
        <v>5</v>
      </c>
      <c r="V85">
        <v>3</v>
      </c>
      <c r="W85">
        <v>4</v>
      </c>
      <c r="X85">
        <v>5</v>
      </c>
      <c r="Y85">
        <v>2</v>
      </c>
      <c r="Z85">
        <v>2</v>
      </c>
      <c r="AA85">
        <v>1</v>
      </c>
      <c r="AB85">
        <v>2</v>
      </c>
      <c r="AC85">
        <v>2</v>
      </c>
      <c r="AD85">
        <v>2</v>
      </c>
      <c r="AE85">
        <v>3</v>
      </c>
      <c r="AF85">
        <v>2</v>
      </c>
      <c r="AG85">
        <v>2</v>
      </c>
      <c r="AH85">
        <v>3</v>
      </c>
      <c r="AI85">
        <v>1</v>
      </c>
      <c r="AJ85">
        <v>2</v>
      </c>
      <c r="AK85">
        <v>2</v>
      </c>
      <c r="AL85">
        <v>1</v>
      </c>
      <c r="AM85">
        <v>2</v>
      </c>
      <c r="AN85">
        <v>4</v>
      </c>
      <c r="AO85">
        <v>2</v>
      </c>
      <c r="AP85">
        <v>4</v>
      </c>
      <c r="AQ85">
        <v>2</v>
      </c>
      <c r="AR85">
        <v>2</v>
      </c>
      <c r="AS85">
        <v>2</v>
      </c>
      <c r="AT85">
        <v>2</v>
      </c>
      <c r="AU85">
        <v>4</v>
      </c>
      <c r="AV85">
        <v>2</v>
      </c>
      <c r="AW85">
        <v>1</v>
      </c>
      <c r="AX85">
        <v>2</v>
      </c>
      <c r="AY85">
        <v>1</v>
      </c>
      <c r="AZ85">
        <v>4</v>
      </c>
      <c r="BA85">
        <v>2</v>
      </c>
      <c r="BB85">
        <v>2</v>
      </c>
      <c r="BC85">
        <v>2</v>
      </c>
      <c r="BD85">
        <v>2</v>
      </c>
      <c r="BE85" t="s">
        <v>426</v>
      </c>
      <c r="BV85" t="s">
        <v>427</v>
      </c>
      <c r="BW85" t="s">
        <v>428</v>
      </c>
      <c r="BX85" s="33" t="s">
        <v>429</v>
      </c>
      <c r="BY85">
        <v>2</v>
      </c>
      <c r="BZ85" s="21" t="s">
        <v>428</v>
      </c>
      <c r="CA85" s="17" t="s">
        <v>298</v>
      </c>
      <c r="CC85" s="17" t="s">
        <v>300</v>
      </c>
      <c r="DJ85" t="str">
        <f t="shared" si="40"/>
        <v>.</v>
      </c>
      <c r="DK85" t="str">
        <f t="shared" si="44"/>
        <v>WebOrMobile</v>
      </c>
      <c r="DL85" t="str">
        <f t="shared" si="45"/>
        <v>DataCentric</v>
      </c>
      <c r="DM85" t="str">
        <f t="shared" si="46"/>
        <v>.</v>
      </c>
      <c r="DN85" t="str">
        <f t="shared" si="53"/>
        <v>.</v>
      </c>
      <c r="DO85" t="str">
        <f t="shared" si="53"/>
        <v>.</v>
      </c>
      <c r="DP85" t="str">
        <f t="shared" si="53"/>
        <v>.</v>
      </c>
      <c r="DQ85" t="str">
        <f t="shared" si="53"/>
        <v>.</v>
      </c>
      <c r="DR85" t="str">
        <f t="shared" si="49"/>
        <v>.</v>
      </c>
      <c r="DT85" t="str">
        <f t="shared" si="54"/>
        <v>Web/Mobile</v>
      </c>
      <c r="DU85" t="str">
        <f t="shared" si="54"/>
        <v/>
      </c>
      <c r="DV85" t="str">
        <f t="shared" si="54"/>
        <v>DB_Backend</v>
      </c>
      <c r="DW85" t="str">
        <f t="shared" si="54"/>
        <v/>
      </c>
      <c r="DX85" t="str">
        <f t="shared" si="54"/>
        <v/>
      </c>
      <c r="DY85" t="str">
        <f t="shared" si="54"/>
        <v/>
      </c>
      <c r="DZ85" t="str">
        <f t="shared" si="54"/>
        <v/>
      </c>
      <c r="EA85" t="str">
        <f t="shared" si="54"/>
        <v/>
      </c>
      <c r="EB85" t="str">
        <f t="shared" si="54"/>
        <v/>
      </c>
      <c r="EC85" t="str">
        <f t="shared" si="54"/>
        <v/>
      </c>
      <c r="ED85" t="str">
        <f t="shared" si="54"/>
        <v/>
      </c>
    </row>
    <row r="86" spans="1:134" ht="16" x14ac:dyDescent="0.2">
      <c r="A86" t="s">
        <v>473</v>
      </c>
      <c r="B86" t="s">
        <v>473</v>
      </c>
      <c r="C86" s="1" t="s">
        <v>473</v>
      </c>
      <c r="D86" s="1" t="s">
        <v>473</v>
      </c>
      <c r="E86" t="s">
        <v>473</v>
      </c>
      <c r="H86" t="s">
        <v>89</v>
      </c>
      <c r="I86" t="s">
        <v>90</v>
      </c>
      <c r="J86">
        <v>2</v>
      </c>
      <c r="K86">
        <v>2</v>
      </c>
      <c r="L86">
        <v>5</v>
      </c>
      <c r="M86">
        <v>5</v>
      </c>
      <c r="N86">
        <v>5</v>
      </c>
      <c r="O86">
        <v>4</v>
      </c>
      <c r="P86">
        <v>4</v>
      </c>
      <c r="Q86">
        <v>4</v>
      </c>
      <c r="R86">
        <v>3</v>
      </c>
      <c r="S86">
        <v>4</v>
      </c>
      <c r="T86">
        <v>5</v>
      </c>
      <c r="U86">
        <v>5</v>
      </c>
      <c r="V86">
        <v>3</v>
      </c>
      <c r="W86">
        <v>4</v>
      </c>
      <c r="X86">
        <v>2</v>
      </c>
      <c r="Y86">
        <v>2</v>
      </c>
      <c r="Z86">
        <v>2</v>
      </c>
      <c r="AA86">
        <v>3</v>
      </c>
      <c r="AB86">
        <v>3</v>
      </c>
      <c r="AC86">
        <v>3</v>
      </c>
      <c r="AD86">
        <v>3</v>
      </c>
      <c r="AE86">
        <v>3</v>
      </c>
      <c r="AF86">
        <v>4</v>
      </c>
      <c r="AG86">
        <v>3</v>
      </c>
      <c r="AH86">
        <v>1</v>
      </c>
      <c r="AI86">
        <v>2</v>
      </c>
      <c r="AJ86">
        <v>2</v>
      </c>
      <c r="AK86">
        <v>2</v>
      </c>
      <c r="AL86">
        <v>2</v>
      </c>
      <c r="AM86">
        <v>2</v>
      </c>
      <c r="AN86">
        <v>2</v>
      </c>
      <c r="AO86">
        <v>2</v>
      </c>
      <c r="AP86">
        <v>2</v>
      </c>
      <c r="AQ86">
        <v>2</v>
      </c>
      <c r="AR86">
        <v>1</v>
      </c>
      <c r="AS86">
        <v>4</v>
      </c>
      <c r="AT86">
        <v>4</v>
      </c>
      <c r="AU86">
        <v>3</v>
      </c>
      <c r="AV86">
        <v>2</v>
      </c>
      <c r="AW86">
        <v>2</v>
      </c>
      <c r="AX86">
        <v>2</v>
      </c>
      <c r="AY86">
        <v>2</v>
      </c>
      <c r="AZ86">
        <v>3</v>
      </c>
      <c r="BA86">
        <v>2</v>
      </c>
      <c r="BB86">
        <v>2</v>
      </c>
      <c r="BC86">
        <v>2</v>
      </c>
      <c r="BD86">
        <v>2</v>
      </c>
      <c r="BO86">
        <v>10</v>
      </c>
      <c r="BV86" t="s">
        <v>311</v>
      </c>
      <c r="BW86" t="s">
        <v>335</v>
      </c>
      <c r="BX86" s="33" t="s">
        <v>430</v>
      </c>
      <c r="BZ86" s="19" t="s">
        <v>335</v>
      </c>
      <c r="CA86" s="17" t="s">
        <v>298</v>
      </c>
      <c r="CC86" s="17" t="s">
        <v>300</v>
      </c>
      <c r="CD86" s="26"/>
      <c r="CJ86" s="26"/>
      <c r="CQ86" s="14" t="s">
        <v>311</v>
      </c>
      <c r="DJ86" t="str">
        <f t="shared" si="40"/>
        <v>.</v>
      </c>
      <c r="DK86" t="str">
        <f t="shared" si="44"/>
        <v>WebOrMobile</v>
      </c>
      <c r="DL86" t="str">
        <f t="shared" si="45"/>
        <v>DataCentric</v>
      </c>
      <c r="DM86" t="str">
        <f t="shared" si="46"/>
        <v>.</v>
      </c>
      <c r="DN86" t="str">
        <f t="shared" si="53"/>
        <v>.</v>
      </c>
      <c r="DO86" t="str">
        <f t="shared" si="53"/>
        <v>DiagFocused</v>
      </c>
      <c r="DP86" t="str">
        <f t="shared" si="53"/>
        <v>.</v>
      </c>
      <c r="DQ86" t="str">
        <f t="shared" si="53"/>
        <v>.</v>
      </c>
      <c r="DR86" t="str">
        <f t="shared" si="49"/>
        <v>.</v>
      </c>
      <c r="DT86" t="str">
        <f t="shared" si="54"/>
        <v>Web/Mobile</v>
      </c>
      <c r="DU86" t="str">
        <f t="shared" si="54"/>
        <v/>
      </c>
      <c r="DV86" t="str">
        <f t="shared" si="54"/>
        <v>DB_Backend</v>
      </c>
      <c r="DW86" t="str">
        <f t="shared" si="54"/>
        <v/>
      </c>
      <c r="DX86" t="str">
        <f t="shared" si="54"/>
        <v/>
      </c>
      <c r="DY86" t="str">
        <f t="shared" si="54"/>
        <v/>
      </c>
      <c r="DZ86" t="str">
        <f t="shared" si="54"/>
        <v/>
      </c>
      <c r="EA86" t="str">
        <f t="shared" si="54"/>
        <v/>
      </c>
      <c r="EB86" t="str">
        <f t="shared" si="54"/>
        <v/>
      </c>
      <c r="EC86" t="str">
        <f t="shared" si="54"/>
        <v/>
      </c>
      <c r="ED86" t="str">
        <f t="shared" si="54"/>
        <v/>
      </c>
    </row>
    <row r="87" spans="1:134" ht="16" x14ac:dyDescent="0.2">
      <c r="A87" t="s">
        <v>473</v>
      </c>
      <c r="B87" t="s">
        <v>473</v>
      </c>
      <c r="C87" s="1" t="s">
        <v>473</v>
      </c>
      <c r="D87" s="1" t="s">
        <v>473</v>
      </c>
      <c r="E87" t="s">
        <v>473</v>
      </c>
      <c r="H87" t="s">
        <v>82</v>
      </c>
      <c r="I87" t="s">
        <v>90</v>
      </c>
      <c r="J87">
        <v>1</v>
      </c>
      <c r="K87">
        <v>2</v>
      </c>
      <c r="L87">
        <v>4</v>
      </c>
      <c r="M87">
        <v>5</v>
      </c>
      <c r="N87">
        <v>5</v>
      </c>
      <c r="O87">
        <v>4</v>
      </c>
      <c r="P87">
        <v>4</v>
      </c>
      <c r="Q87">
        <v>4</v>
      </c>
      <c r="R87">
        <v>3</v>
      </c>
      <c r="S87">
        <v>4</v>
      </c>
      <c r="T87">
        <v>4</v>
      </c>
      <c r="U87">
        <v>4</v>
      </c>
      <c r="V87">
        <v>3</v>
      </c>
      <c r="W87">
        <v>3</v>
      </c>
      <c r="X87">
        <v>4</v>
      </c>
      <c r="Y87">
        <v>3</v>
      </c>
      <c r="Z87">
        <v>3</v>
      </c>
      <c r="AA87">
        <v>3</v>
      </c>
      <c r="AB87">
        <v>3</v>
      </c>
      <c r="AC87">
        <v>3</v>
      </c>
      <c r="AD87">
        <v>3</v>
      </c>
      <c r="AE87">
        <v>3</v>
      </c>
      <c r="AF87">
        <v>3</v>
      </c>
      <c r="AG87">
        <v>3</v>
      </c>
      <c r="AH87">
        <v>3</v>
      </c>
      <c r="AI87">
        <v>2</v>
      </c>
      <c r="AJ87">
        <v>2</v>
      </c>
      <c r="AK87">
        <v>2</v>
      </c>
      <c r="AL87">
        <v>3</v>
      </c>
      <c r="AM87">
        <v>2</v>
      </c>
      <c r="AN87">
        <v>1</v>
      </c>
      <c r="AO87">
        <v>3</v>
      </c>
      <c r="AP87">
        <v>3</v>
      </c>
      <c r="AQ87">
        <v>2</v>
      </c>
      <c r="AR87">
        <v>3</v>
      </c>
      <c r="AS87">
        <v>3</v>
      </c>
      <c r="AT87">
        <v>2</v>
      </c>
      <c r="AU87">
        <v>3</v>
      </c>
      <c r="AV87">
        <v>2</v>
      </c>
      <c r="AW87">
        <v>3</v>
      </c>
      <c r="AX87">
        <v>2</v>
      </c>
      <c r="AY87">
        <v>2</v>
      </c>
      <c r="AZ87">
        <v>3</v>
      </c>
      <c r="BA87">
        <v>2</v>
      </c>
      <c r="BB87">
        <v>3</v>
      </c>
      <c r="BC87">
        <v>3</v>
      </c>
      <c r="BD87">
        <v>3</v>
      </c>
      <c r="BW87" t="s">
        <v>335</v>
      </c>
      <c r="BX87" s="33" t="s">
        <v>431</v>
      </c>
      <c r="BY87">
        <v>1</v>
      </c>
      <c r="BZ87" s="19" t="s">
        <v>335</v>
      </c>
      <c r="CA87" s="26"/>
      <c r="CC87" s="26"/>
      <c r="CL87" s="17" t="s">
        <v>306</v>
      </c>
      <c r="DJ87" t="str">
        <f t="shared" si="40"/>
        <v>SafetyCritical</v>
      </c>
      <c r="DK87" t="str">
        <f t="shared" si="44"/>
        <v>.</v>
      </c>
      <c r="DL87" t="str">
        <f t="shared" si="45"/>
        <v>.</v>
      </c>
      <c r="DM87" t="str">
        <f t="shared" si="46"/>
        <v>.</v>
      </c>
      <c r="DN87" t="str">
        <f t="shared" ref="DN87:DQ111" si="55">IF(COUNTIFS($CP$23:$DI$23,DN$24,$CP87:$DI87,"*")+COUNTIFS($BF$23:$BU$23,DN$24,$BF87:$BU87,"&gt;0")&gt;0,DN$24,".")</f>
        <v>.</v>
      </c>
      <c r="DO87" t="str">
        <f t="shared" si="55"/>
        <v>.</v>
      </c>
      <c r="DP87" t="str">
        <f t="shared" si="55"/>
        <v>.</v>
      </c>
      <c r="DQ87" t="str">
        <f t="shared" si="55"/>
        <v>.</v>
      </c>
      <c r="DR87" t="str">
        <f t="shared" si="49"/>
        <v>.</v>
      </c>
      <c r="DT87" t="str">
        <f t="shared" si="54"/>
        <v/>
      </c>
      <c r="DU87" t="str">
        <f t="shared" si="54"/>
        <v/>
      </c>
      <c r="DV87" t="str">
        <f t="shared" si="54"/>
        <v/>
      </c>
      <c r="DW87" t="str">
        <f t="shared" si="54"/>
        <v/>
      </c>
      <c r="DX87" t="str">
        <f t="shared" si="54"/>
        <v/>
      </c>
      <c r="DY87" t="str">
        <f t="shared" si="54"/>
        <v/>
      </c>
      <c r="DZ87" t="str">
        <f t="shared" si="54"/>
        <v/>
      </c>
      <c r="EA87" t="str">
        <f t="shared" si="54"/>
        <v/>
      </c>
      <c r="EB87" t="str">
        <f t="shared" si="54"/>
        <v>Safety/Embedded/Automation</v>
      </c>
      <c r="EC87" t="str">
        <f t="shared" si="54"/>
        <v/>
      </c>
      <c r="ED87" t="str">
        <f t="shared" si="54"/>
        <v/>
      </c>
    </row>
    <row r="88" spans="1:134" ht="16" x14ac:dyDescent="0.2">
      <c r="A88" t="s">
        <v>473</v>
      </c>
      <c r="B88" t="s">
        <v>473</v>
      </c>
      <c r="C88" s="1" t="s">
        <v>473</v>
      </c>
      <c r="D88" s="1" t="s">
        <v>473</v>
      </c>
      <c r="E88" t="s">
        <v>473</v>
      </c>
      <c r="H88" t="s">
        <v>89</v>
      </c>
      <c r="I88" t="s">
        <v>90</v>
      </c>
      <c r="J88">
        <v>2</v>
      </c>
      <c r="K88">
        <v>2</v>
      </c>
      <c r="L88">
        <v>5</v>
      </c>
      <c r="M88">
        <v>5</v>
      </c>
      <c r="N88">
        <v>5</v>
      </c>
      <c r="O88">
        <v>5</v>
      </c>
      <c r="P88">
        <v>5</v>
      </c>
      <c r="Q88">
        <v>5</v>
      </c>
      <c r="R88">
        <v>2</v>
      </c>
      <c r="S88">
        <v>5</v>
      </c>
      <c r="T88">
        <v>3</v>
      </c>
      <c r="U88">
        <v>5</v>
      </c>
      <c r="V88">
        <v>3</v>
      </c>
      <c r="W88">
        <v>5</v>
      </c>
      <c r="X88">
        <v>5</v>
      </c>
      <c r="Y88">
        <v>2</v>
      </c>
      <c r="Z88">
        <v>3</v>
      </c>
      <c r="AA88">
        <v>3</v>
      </c>
      <c r="AB88">
        <v>2</v>
      </c>
      <c r="AC88">
        <v>3</v>
      </c>
      <c r="AD88">
        <v>2</v>
      </c>
      <c r="AE88">
        <v>3</v>
      </c>
      <c r="AF88">
        <v>2</v>
      </c>
      <c r="AG88">
        <v>3</v>
      </c>
      <c r="AH88">
        <v>2</v>
      </c>
      <c r="AI88">
        <v>2</v>
      </c>
      <c r="AJ88">
        <v>3</v>
      </c>
      <c r="AK88">
        <v>4</v>
      </c>
      <c r="AL88">
        <v>3</v>
      </c>
      <c r="AM88">
        <v>2</v>
      </c>
      <c r="AN88">
        <v>3</v>
      </c>
      <c r="AO88">
        <v>3</v>
      </c>
      <c r="AP88">
        <v>4</v>
      </c>
      <c r="AQ88">
        <v>2</v>
      </c>
      <c r="AR88">
        <v>2</v>
      </c>
      <c r="AS88">
        <v>3</v>
      </c>
      <c r="AT88">
        <v>2</v>
      </c>
      <c r="AU88">
        <v>2</v>
      </c>
      <c r="AV88">
        <v>3</v>
      </c>
      <c r="AW88">
        <v>2</v>
      </c>
      <c r="AX88">
        <v>2</v>
      </c>
      <c r="AY88">
        <v>2</v>
      </c>
      <c r="AZ88">
        <v>3</v>
      </c>
      <c r="BA88">
        <v>2</v>
      </c>
      <c r="BB88">
        <v>2</v>
      </c>
      <c r="BC88">
        <v>2</v>
      </c>
      <c r="BD88">
        <v>3</v>
      </c>
      <c r="BF88">
        <v>1</v>
      </c>
      <c r="BJ88">
        <v>5</v>
      </c>
      <c r="BO88">
        <v>10</v>
      </c>
      <c r="BW88" t="s">
        <v>393</v>
      </c>
      <c r="BX88" s="33" t="s">
        <v>432</v>
      </c>
      <c r="BY88">
        <v>2</v>
      </c>
      <c r="BZ88" s="21" t="s">
        <v>393</v>
      </c>
      <c r="CB88" s="17" t="s">
        <v>299</v>
      </c>
      <c r="CL88" s="26"/>
      <c r="DJ88" t="str">
        <f t="shared" si="40"/>
        <v>.</v>
      </c>
      <c r="DK88" t="str">
        <f t="shared" si="44"/>
        <v>WebOrMobile</v>
      </c>
      <c r="DL88" t="str">
        <f t="shared" si="45"/>
        <v>.</v>
      </c>
      <c r="DM88" t="str">
        <f t="shared" si="46"/>
        <v>.</v>
      </c>
      <c r="DN88" t="str">
        <f t="shared" si="55"/>
        <v>Informal</v>
      </c>
      <c r="DO88" t="str">
        <f t="shared" si="55"/>
        <v>DiagFocused</v>
      </c>
      <c r="DP88" t="str">
        <f t="shared" si="55"/>
        <v>.</v>
      </c>
      <c r="DQ88" t="str">
        <f t="shared" si="55"/>
        <v>.</v>
      </c>
      <c r="DR88" t="str">
        <f t="shared" si="49"/>
        <v>.</v>
      </c>
      <c r="DT88" t="str">
        <f t="shared" si="54"/>
        <v>Web/Mobile</v>
      </c>
      <c r="DU88" t="str">
        <f t="shared" si="54"/>
        <v/>
      </c>
      <c r="DV88" t="str">
        <f t="shared" si="54"/>
        <v/>
      </c>
      <c r="DW88" t="str">
        <f t="shared" si="54"/>
        <v/>
      </c>
      <c r="DX88" t="str">
        <f t="shared" si="54"/>
        <v/>
      </c>
      <c r="DY88" t="str">
        <f t="shared" si="54"/>
        <v/>
      </c>
      <c r="DZ88" t="str">
        <f t="shared" si="54"/>
        <v/>
      </c>
      <c r="EA88" t="str">
        <f t="shared" si="54"/>
        <v/>
      </c>
      <c r="EB88" t="str">
        <f t="shared" si="54"/>
        <v/>
      </c>
      <c r="EC88" t="str">
        <f t="shared" si="54"/>
        <v/>
      </c>
      <c r="ED88" t="str">
        <f t="shared" si="54"/>
        <v/>
      </c>
    </row>
    <row r="89" spans="1:134" x14ac:dyDescent="0.2">
      <c r="A89" t="s">
        <v>473</v>
      </c>
      <c r="B89" t="s">
        <v>473</v>
      </c>
      <c r="C89" s="1" t="s">
        <v>473</v>
      </c>
      <c r="D89" s="1" t="s">
        <v>473</v>
      </c>
      <c r="E89" t="s">
        <v>473</v>
      </c>
      <c r="H89" t="s">
        <v>94</v>
      </c>
      <c r="I89" t="s">
        <v>90</v>
      </c>
      <c r="J89">
        <v>3</v>
      </c>
      <c r="K89">
        <v>2</v>
      </c>
      <c r="L89">
        <v>5</v>
      </c>
      <c r="M89">
        <v>4</v>
      </c>
      <c r="N89">
        <v>4</v>
      </c>
      <c r="O89">
        <v>5</v>
      </c>
      <c r="P89">
        <v>4</v>
      </c>
      <c r="Q89">
        <v>4</v>
      </c>
      <c r="R89">
        <v>4</v>
      </c>
      <c r="S89">
        <v>4</v>
      </c>
      <c r="T89">
        <v>3</v>
      </c>
      <c r="U89">
        <v>4</v>
      </c>
      <c r="V89">
        <v>4</v>
      </c>
      <c r="W89">
        <v>4</v>
      </c>
      <c r="X89">
        <v>4</v>
      </c>
      <c r="Y89">
        <v>4</v>
      </c>
      <c r="Z89">
        <v>3</v>
      </c>
      <c r="AA89">
        <v>4</v>
      </c>
      <c r="AB89">
        <v>4</v>
      </c>
      <c r="AC89">
        <v>4</v>
      </c>
      <c r="AD89">
        <v>4</v>
      </c>
      <c r="AE89">
        <v>4</v>
      </c>
      <c r="AF89">
        <v>3</v>
      </c>
      <c r="AG89">
        <v>3</v>
      </c>
      <c r="AH89">
        <v>2</v>
      </c>
      <c r="AI89">
        <v>3</v>
      </c>
      <c r="AJ89">
        <v>3</v>
      </c>
      <c r="AK89">
        <v>4</v>
      </c>
      <c r="AL89">
        <v>4</v>
      </c>
      <c r="AM89">
        <v>3</v>
      </c>
      <c r="AN89">
        <v>3</v>
      </c>
      <c r="AO89">
        <v>3</v>
      </c>
      <c r="AP89">
        <v>4</v>
      </c>
      <c r="AQ89">
        <v>2</v>
      </c>
      <c r="AR89">
        <v>2</v>
      </c>
      <c r="AS89">
        <v>4</v>
      </c>
      <c r="AT89">
        <v>3</v>
      </c>
      <c r="AU89">
        <v>2</v>
      </c>
      <c r="AV89">
        <v>2</v>
      </c>
      <c r="AW89">
        <v>3</v>
      </c>
      <c r="AX89">
        <v>3</v>
      </c>
      <c r="AY89">
        <v>3</v>
      </c>
      <c r="AZ89">
        <v>4</v>
      </c>
      <c r="BA89">
        <v>2</v>
      </c>
      <c r="BB89">
        <v>2</v>
      </c>
      <c r="BC89">
        <v>3</v>
      </c>
      <c r="BD89">
        <v>2</v>
      </c>
      <c r="BH89">
        <v>3</v>
      </c>
      <c r="BJ89">
        <v>5</v>
      </c>
      <c r="BN89">
        <v>9</v>
      </c>
      <c r="BO89">
        <v>10</v>
      </c>
      <c r="BP89">
        <v>11</v>
      </c>
      <c r="BQ89">
        <v>12</v>
      </c>
      <c r="BV89" t="s">
        <v>433</v>
      </c>
      <c r="BW89" t="s">
        <v>434</v>
      </c>
      <c r="BX89" s="33"/>
      <c r="BY89">
        <v>2</v>
      </c>
      <c r="BZ89" s="21" t="s">
        <v>434</v>
      </c>
      <c r="CB89" s="26"/>
      <c r="CU89" s="14" t="s">
        <v>315</v>
      </c>
      <c r="DJ89" t="str">
        <f t="shared" si="40"/>
        <v>.</v>
      </c>
      <c r="DK89" t="str">
        <f t="shared" si="44"/>
        <v>.</v>
      </c>
      <c r="DL89" t="str">
        <f t="shared" si="45"/>
        <v>.</v>
      </c>
      <c r="DM89" t="str">
        <f t="shared" si="46"/>
        <v>.</v>
      </c>
      <c r="DN89" t="str">
        <f t="shared" si="55"/>
        <v>.</v>
      </c>
      <c r="DO89" t="str">
        <f t="shared" si="55"/>
        <v>DiagFocused</v>
      </c>
      <c r="DP89" t="str">
        <f t="shared" si="55"/>
        <v>AnGenCapable</v>
      </c>
      <c r="DQ89" t="str">
        <f t="shared" si="55"/>
        <v>.</v>
      </c>
      <c r="DR89" t="str">
        <f t="shared" si="49"/>
        <v>HighEndOnly</v>
      </c>
      <c r="DT89" t="str">
        <f t="shared" si="54"/>
        <v/>
      </c>
      <c r="DU89" t="str">
        <f t="shared" si="54"/>
        <v/>
      </c>
      <c r="DV89" t="str">
        <f t="shared" si="54"/>
        <v/>
      </c>
      <c r="DW89" t="str">
        <f t="shared" si="54"/>
        <v/>
      </c>
      <c r="DX89" t="str">
        <f t="shared" si="54"/>
        <v/>
      </c>
      <c r="DY89" t="str">
        <f t="shared" si="54"/>
        <v/>
      </c>
      <c r="DZ89" t="str">
        <f t="shared" si="54"/>
        <v/>
      </c>
      <c r="EA89" t="str">
        <f t="shared" si="54"/>
        <v/>
      </c>
      <c r="EB89" t="str">
        <f t="shared" si="54"/>
        <v/>
      </c>
      <c r="EC89" t="str">
        <f t="shared" si="54"/>
        <v/>
      </c>
      <c r="ED89" t="str">
        <f t="shared" si="54"/>
        <v/>
      </c>
    </row>
    <row r="90" spans="1:134" x14ac:dyDescent="0.2">
      <c r="A90" t="s">
        <v>473</v>
      </c>
      <c r="B90" t="s">
        <v>473</v>
      </c>
      <c r="C90" s="1" t="s">
        <v>473</v>
      </c>
      <c r="D90" s="1" t="s">
        <v>473</v>
      </c>
      <c r="E90" t="s">
        <v>473</v>
      </c>
      <c r="H90" t="s">
        <v>89</v>
      </c>
      <c r="I90" t="s">
        <v>83</v>
      </c>
      <c r="J90">
        <v>2</v>
      </c>
      <c r="K90">
        <v>1</v>
      </c>
      <c r="L90">
        <v>5</v>
      </c>
      <c r="M90">
        <v>5</v>
      </c>
      <c r="N90">
        <v>5</v>
      </c>
      <c r="O90">
        <v>4</v>
      </c>
      <c r="P90">
        <v>4</v>
      </c>
      <c r="Q90">
        <v>4</v>
      </c>
      <c r="R90">
        <v>4</v>
      </c>
      <c r="S90">
        <v>4</v>
      </c>
      <c r="T90">
        <v>2</v>
      </c>
      <c r="U90">
        <v>4</v>
      </c>
      <c r="V90">
        <v>3</v>
      </c>
      <c r="W90">
        <v>4</v>
      </c>
      <c r="X90">
        <v>5</v>
      </c>
      <c r="Y90">
        <v>5</v>
      </c>
      <c r="Z90">
        <v>3</v>
      </c>
      <c r="AA90">
        <v>3</v>
      </c>
      <c r="AB90">
        <v>4</v>
      </c>
      <c r="AC90">
        <v>5</v>
      </c>
      <c r="AD90">
        <v>2</v>
      </c>
      <c r="AE90">
        <v>4</v>
      </c>
      <c r="AF90">
        <v>3</v>
      </c>
      <c r="AG90">
        <v>3</v>
      </c>
      <c r="AH90">
        <v>4</v>
      </c>
      <c r="AI90">
        <v>2</v>
      </c>
      <c r="AJ90">
        <v>2</v>
      </c>
      <c r="AK90">
        <v>3</v>
      </c>
      <c r="AL90">
        <v>4</v>
      </c>
      <c r="AM90">
        <v>2</v>
      </c>
      <c r="AN90">
        <v>3</v>
      </c>
      <c r="AO90">
        <v>3</v>
      </c>
      <c r="AP90">
        <v>3</v>
      </c>
      <c r="AQ90">
        <v>4</v>
      </c>
      <c r="AR90">
        <v>2</v>
      </c>
      <c r="AS90">
        <v>4</v>
      </c>
      <c r="AT90">
        <v>4</v>
      </c>
      <c r="AU90">
        <v>4</v>
      </c>
      <c r="AV90">
        <v>1</v>
      </c>
      <c r="AW90">
        <v>2</v>
      </c>
      <c r="AX90">
        <v>4</v>
      </c>
      <c r="AY90">
        <v>2</v>
      </c>
      <c r="AZ90">
        <v>3</v>
      </c>
      <c r="BA90">
        <v>2</v>
      </c>
      <c r="BB90">
        <v>2</v>
      </c>
      <c r="BC90">
        <v>2</v>
      </c>
      <c r="BD90">
        <v>2</v>
      </c>
      <c r="BF90">
        <v>1</v>
      </c>
      <c r="BJ90">
        <v>5</v>
      </c>
      <c r="BO90">
        <v>10</v>
      </c>
      <c r="BV90" t="s">
        <v>435</v>
      </c>
      <c r="BW90" t="s">
        <v>335</v>
      </c>
      <c r="BX90" s="33"/>
      <c r="BY90">
        <v>1</v>
      </c>
      <c r="BZ90" s="19" t="s">
        <v>335</v>
      </c>
      <c r="CA90" s="26"/>
      <c r="CC90" s="26"/>
      <c r="CG90" s="26"/>
      <c r="CM90" s="26"/>
      <c r="CS90" s="14" t="s">
        <v>313</v>
      </c>
      <c r="DJ90" t="str">
        <f t="shared" si="40"/>
        <v>.</v>
      </c>
      <c r="DK90" t="str">
        <f t="shared" si="44"/>
        <v>.</v>
      </c>
      <c r="DL90" t="str">
        <f t="shared" si="45"/>
        <v>.</v>
      </c>
      <c r="DM90" t="str">
        <f t="shared" si="46"/>
        <v>.</v>
      </c>
      <c r="DN90" t="str">
        <f t="shared" si="55"/>
        <v>Informal</v>
      </c>
      <c r="DO90" t="str">
        <f t="shared" si="55"/>
        <v>DiagFocused</v>
      </c>
      <c r="DP90" t="str">
        <f t="shared" si="55"/>
        <v>AnGenCapable</v>
      </c>
      <c r="DQ90" t="str">
        <f t="shared" si="55"/>
        <v>.</v>
      </c>
      <c r="DR90" t="str">
        <f t="shared" si="49"/>
        <v>.</v>
      </c>
      <c r="DT90" t="str">
        <f t="shared" si="54"/>
        <v/>
      </c>
      <c r="DU90" t="str">
        <f t="shared" si="54"/>
        <v/>
      </c>
      <c r="DV90" t="str">
        <f t="shared" si="54"/>
        <v/>
      </c>
      <c r="DW90" t="str">
        <f t="shared" si="54"/>
        <v/>
      </c>
      <c r="DX90" t="str">
        <f t="shared" si="54"/>
        <v/>
      </c>
      <c r="DY90" t="str">
        <f t="shared" si="54"/>
        <v/>
      </c>
      <c r="DZ90" t="str">
        <f t="shared" si="54"/>
        <v/>
      </c>
      <c r="EA90" t="str">
        <f t="shared" si="54"/>
        <v/>
      </c>
      <c r="EB90" t="str">
        <f t="shared" si="54"/>
        <v/>
      </c>
      <c r="EC90" t="str">
        <f t="shared" si="54"/>
        <v/>
      </c>
      <c r="ED90" t="str">
        <f t="shared" si="54"/>
        <v/>
      </c>
    </row>
    <row r="91" spans="1:134" ht="16" x14ac:dyDescent="0.2">
      <c r="A91" t="s">
        <v>473</v>
      </c>
      <c r="B91" t="s">
        <v>473</v>
      </c>
      <c r="C91" s="1" t="s">
        <v>473</v>
      </c>
      <c r="D91" s="1" t="s">
        <v>473</v>
      </c>
      <c r="E91" t="s">
        <v>473</v>
      </c>
      <c r="H91" t="s">
        <v>94</v>
      </c>
      <c r="I91" t="s">
        <v>90</v>
      </c>
      <c r="J91">
        <v>3</v>
      </c>
      <c r="K91">
        <v>2</v>
      </c>
      <c r="L91">
        <v>3</v>
      </c>
      <c r="M91">
        <v>5</v>
      </c>
      <c r="N91">
        <v>4</v>
      </c>
      <c r="O91">
        <v>5</v>
      </c>
      <c r="P91">
        <v>5</v>
      </c>
      <c r="Q91">
        <v>4</v>
      </c>
      <c r="R91">
        <v>4</v>
      </c>
      <c r="S91">
        <v>4</v>
      </c>
      <c r="T91">
        <v>4</v>
      </c>
      <c r="U91">
        <v>5</v>
      </c>
      <c r="V91">
        <v>4</v>
      </c>
      <c r="W91">
        <v>4</v>
      </c>
      <c r="X91">
        <v>5</v>
      </c>
      <c r="Y91">
        <v>4</v>
      </c>
      <c r="Z91">
        <v>4</v>
      </c>
      <c r="AA91">
        <v>3</v>
      </c>
      <c r="AB91">
        <v>4</v>
      </c>
      <c r="AC91">
        <v>4</v>
      </c>
      <c r="AD91">
        <v>3</v>
      </c>
      <c r="AE91">
        <v>5</v>
      </c>
      <c r="AF91">
        <v>4</v>
      </c>
      <c r="AG91">
        <v>4</v>
      </c>
      <c r="AH91">
        <v>1</v>
      </c>
      <c r="AI91">
        <v>2</v>
      </c>
      <c r="AJ91">
        <v>2</v>
      </c>
      <c r="AK91">
        <v>2</v>
      </c>
      <c r="AL91">
        <v>3</v>
      </c>
      <c r="AM91">
        <v>1</v>
      </c>
      <c r="AN91">
        <v>2</v>
      </c>
      <c r="AO91">
        <v>2</v>
      </c>
      <c r="AP91">
        <v>2</v>
      </c>
      <c r="AQ91">
        <v>2</v>
      </c>
      <c r="AR91">
        <v>2</v>
      </c>
      <c r="AS91">
        <v>3</v>
      </c>
      <c r="AT91">
        <v>4</v>
      </c>
      <c r="AU91">
        <v>3</v>
      </c>
      <c r="AV91">
        <v>3</v>
      </c>
      <c r="AW91">
        <v>2</v>
      </c>
      <c r="AX91">
        <v>2</v>
      </c>
      <c r="AY91">
        <v>3</v>
      </c>
      <c r="AZ91">
        <v>4</v>
      </c>
      <c r="BA91">
        <v>1</v>
      </c>
      <c r="BB91">
        <v>4</v>
      </c>
      <c r="BC91">
        <v>2</v>
      </c>
      <c r="BD91">
        <v>3</v>
      </c>
      <c r="BF91">
        <v>1</v>
      </c>
      <c r="BI91">
        <v>4</v>
      </c>
      <c r="BO91">
        <v>10</v>
      </c>
      <c r="BS91">
        <v>14</v>
      </c>
      <c r="BV91" t="s">
        <v>436</v>
      </c>
      <c r="BW91" t="s">
        <v>437</v>
      </c>
      <c r="BX91" s="33" t="s">
        <v>438</v>
      </c>
      <c r="BY91">
        <v>1</v>
      </c>
      <c r="BZ91" s="18" t="s">
        <v>437</v>
      </c>
      <c r="CE91" s="26"/>
      <c r="CG91" s="26"/>
      <c r="CI91" s="26"/>
      <c r="CL91" s="16" t="s">
        <v>306</v>
      </c>
      <c r="CM91" s="26"/>
      <c r="DD91" s="32" t="s">
        <v>324</v>
      </c>
      <c r="DJ91" t="str">
        <f t="shared" ref="DJ91:DJ111" si="56">IF(OR(CM91&lt;&gt;"",CJ91&lt;&gt;"",CF91&lt;&gt;"",CL91&lt;&gt;""),"SafetyCritical",".")</f>
        <v>SafetyCritical</v>
      </c>
      <c r="DK91" t="str">
        <f t="shared" ref="DK91:DK111" si="57">IF(OR(CB91&lt;&gt;"",CC91&lt;&gt;""),"WebOrMobile",".")</f>
        <v>.</v>
      </c>
      <c r="DL91" t="str">
        <f t="shared" ref="DL91:DL111" si="58">IF(OR(CC91&lt;&gt;"",CD91&lt;&gt;"",CE91&lt;&gt;"",CN91&lt;&gt;"",CG91&lt;&gt;""),"DataCentric",".")</f>
        <v>.</v>
      </c>
      <c r="DM91" t="str">
        <f t="shared" ref="DM91:DM111" si="59">IF(OR(CH91&lt;&gt;"",CI91&lt;&gt;"",CK91&lt;&gt;""),"Complex",".")</f>
        <v>.</v>
      </c>
      <c r="DN91" t="str">
        <f t="shared" si="55"/>
        <v>Informal</v>
      </c>
      <c r="DO91" t="str">
        <f t="shared" si="55"/>
        <v>DiagFocused</v>
      </c>
      <c r="DP91" t="str">
        <f t="shared" si="55"/>
        <v>AnGenCapable</v>
      </c>
      <c r="DQ91" t="str">
        <f t="shared" si="55"/>
        <v>.</v>
      </c>
      <c r="DR91" t="str">
        <f t="shared" si="49"/>
        <v>.</v>
      </c>
      <c r="DT91" t="str">
        <f t="shared" ref="DT91:ED106" si="60">IF(OR(NOT(ISERROR(FIND(DT$10,LOWER($BX91),1))),NOT(ISERROR(FIND(DT$11,LOWER($BX91),1))),NOT(ISERROR(FIND(DT$12,LOWER($BX91),1))),NOT(ISERROR(FIND(DT$13,LOWER($BX91),1))),NOT(ISERROR(FIND(DT$14,LOWER($BX91),1))),NOT(ISERROR(FIND(DT$15,LOWER($BX91),1))),NOT(ISERROR(FIND(DT$16,LOWER($BX91),1))),NOT(ISERROR(FIND(DT$17,LOWER($BX91),1))),NOT(ISERROR(FIND(DT$18,LOWER($BX91),1))),NOT(ISERROR(FIND(DT$19,LOWER($BX91),1))),NOT(ISERROR(FIND(DT$20,LOWER($BX91),1)))),DT$23,"")</f>
        <v/>
      </c>
      <c r="DU91" t="str">
        <f t="shared" si="60"/>
        <v/>
      </c>
      <c r="DV91" t="str">
        <f t="shared" si="60"/>
        <v/>
      </c>
      <c r="DW91" t="str">
        <f t="shared" si="60"/>
        <v/>
      </c>
      <c r="DX91" t="str">
        <f t="shared" si="60"/>
        <v/>
      </c>
      <c r="DY91" t="str">
        <f t="shared" si="60"/>
        <v/>
      </c>
      <c r="DZ91" t="str">
        <f t="shared" si="60"/>
        <v/>
      </c>
      <c r="EA91" t="str">
        <f t="shared" si="60"/>
        <v/>
      </c>
      <c r="EB91" t="str">
        <f t="shared" si="60"/>
        <v>Safety/Embedded/Automation</v>
      </c>
      <c r="EC91" t="str">
        <f t="shared" si="60"/>
        <v/>
      </c>
      <c r="ED91" t="str">
        <f t="shared" si="60"/>
        <v>Enterprise Applications</v>
      </c>
    </row>
    <row r="92" spans="1:134" x14ac:dyDescent="0.2">
      <c r="A92" t="s">
        <v>473</v>
      </c>
      <c r="B92" t="s">
        <v>473</v>
      </c>
      <c r="C92" s="1" t="s">
        <v>473</v>
      </c>
      <c r="D92" s="1" t="s">
        <v>473</v>
      </c>
      <c r="E92" t="s">
        <v>473</v>
      </c>
      <c r="H92" t="s">
        <v>82</v>
      </c>
      <c r="I92" t="s">
        <v>90</v>
      </c>
      <c r="J92">
        <v>1</v>
      </c>
      <c r="K92">
        <v>2</v>
      </c>
      <c r="L92">
        <v>4</v>
      </c>
      <c r="M92">
        <v>4</v>
      </c>
      <c r="N92">
        <v>4</v>
      </c>
      <c r="O92">
        <v>4</v>
      </c>
      <c r="P92">
        <v>4</v>
      </c>
      <c r="Q92">
        <v>5</v>
      </c>
      <c r="R92">
        <v>3</v>
      </c>
      <c r="S92">
        <v>3</v>
      </c>
      <c r="T92">
        <v>4</v>
      </c>
      <c r="U92">
        <v>4</v>
      </c>
      <c r="V92">
        <v>4</v>
      </c>
      <c r="W92">
        <v>4</v>
      </c>
      <c r="X92">
        <v>4</v>
      </c>
      <c r="Y92">
        <v>2</v>
      </c>
      <c r="Z92">
        <v>3</v>
      </c>
      <c r="AA92">
        <v>3</v>
      </c>
      <c r="AB92">
        <v>3</v>
      </c>
      <c r="AC92">
        <v>3</v>
      </c>
      <c r="AD92">
        <v>3</v>
      </c>
      <c r="AE92">
        <v>3</v>
      </c>
      <c r="AF92">
        <v>3</v>
      </c>
      <c r="AG92">
        <v>3</v>
      </c>
      <c r="AH92">
        <v>2</v>
      </c>
      <c r="AI92">
        <v>5</v>
      </c>
      <c r="AJ92">
        <v>2</v>
      </c>
      <c r="AK92">
        <v>3</v>
      </c>
      <c r="AL92">
        <v>2</v>
      </c>
      <c r="AM92">
        <v>3</v>
      </c>
      <c r="AN92">
        <v>4</v>
      </c>
      <c r="AO92">
        <v>2</v>
      </c>
      <c r="AP92">
        <v>3</v>
      </c>
      <c r="AQ92">
        <v>4</v>
      </c>
      <c r="AR92">
        <v>2</v>
      </c>
      <c r="AS92">
        <v>3</v>
      </c>
      <c r="AT92">
        <v>3</v>
      </c>
      <c r="AU92">
        <v>3</v>
      </c>
      <c r="AV92">
        <v>4</v>
      </c>
      <c r="AW92">
        <v>2</v>
      </c>
      <c r="AX92">
        <v>3</v>
      </c>
      <c r="AY92">
        <v>1</v>
      </c>
      <c r="AZ92">
        <v>3</v>
      </c>
      <c r="BA92">
        <v>2</v>
      </c>
      <c r="BB92">
        <v>3</v>
      </c>
      <c r="BC92">
        <v>3</v>
      </c>
      <c r="BD92">
        <v>2</v>
      </c>
      <c r="BE92" t="s">
        <v>439</v>
      </c>
      <c r="BQ92">
        <v>12</v>
      </c>
      <c r="BX92" s="33"/>
      <c r="BY92">
        <v>1</v>
      </c>
      <c r="BZ92" s="21" t="s">
        <v>393</v>
      </c>
      <c r="DJ92" t="str">
        <f t="shared" si="56"/>
        <v>.</v>
      </c>
      <c r="DK92" t="str">
        <f t="shared" si="57"/>
        <v>.</v>
      </c>
      <c r="DL92" t="str">
        <f t="shared" si="58"/>
        <v>.</v>
      </c>
      <c r="DM92" t="str">
        <f t="shared" si="59"/>
        <v>.</v>
      </c>
      <c r="DN92" t="str">
        <f t="shared" si="55"/>
        <v>.</v>
      </c>
      <c r="DO92" t="str">
        <f t="shared" si="55"/>
        <v>.</v>
      </c>
      <c r="DP92" t="str">
        <f t="shared" si="55"/>
        <v>AnGenCapable</v>
      </c>
      <c r="DQ92" t="str">
        <f t="shared" si="55"/>
        <v>.</v>
      </c>
      <c r="DR92" t="str">
        <f t="shared" si="49"/>
        <v>HighEndOnly</v>
      </c>
      <c r="DT92" t="str">
        <f t="shared" si="60"/>
        <v/>
      </c>
      <c r="DU92" t="str">
        <f t="shared" si="60"/>
        <v/>
      </c>
      <c r="DV92" t="str">
        <f t="shared" si="60"/>
        <v/>
      </c>
      <c r="DW92" t="str">
        <f t="shared" si="60"/>
        <v/>
      </c>
      <c r="DX92" t="str">
        <f t="shared" si="60"/>
        <v/>
      </c>
      <c r="DY92" t="str">
        <f t="shared" si="60"/>
        <v/>
      </c>
      <c r="DZ92" t="str">
        <f t="shared" si="60"/>
        <v/>
      </c>
      <c r="EA92" t="str">
        <f t="shared" si="60"/>
        <v/>
      </c>
      <c r="EB92" t="str">
        <f t="shared" si="60"/>
        <v/>
      </c>
      <c r="EC92" t="str">
        <f t="shared" si="60"/>
        <v/>
      </c>
      <c r="ED92" t="str">
        <f t="shared" si="60"/>
        <v/>
      </c>
    </row>
    <row r="93" spans="1:134" ht="32" x14ac:dyDescent="0.2">
      <c r="A93" t="s">
        <v>473</v>
      </c>
      <c r="B93" t="s">
        <v>473</v>
      </c>
      <c r="C93" s="1" t="s">
        <v>473</v>
      </c>
      <c r="D93" s="1" t="s">
        <v>473</v>
      </c>
      <c r="E93" t="s">
        <v>473</v>
      </c>
      <c r="H93" t="s">
        <v>98</v>
      </c>
      <c r="I93" t="s">
        <v>95</v>
      </c>
      <c r="J93">
        <v>4</v>
      </c>
      <c r="K93">
        <v>3</v>
      </c>
      <c r="L93">
        <v>3</v>
      </c>
      <c r="M93">
        <v>5</v>
      </c>
      <c r="N93">
        <v>5</v>
      </c>
      <c r="O93">
        <v>5</v>
      </c>
      <c r="P93">
        <v>4</v>
      </c>
      <c r="Q93">
        <v>4</v>
      </c>
      <c r="R93">
        <v>2</v>
      </c>
      <c r="S93">
        <v>4</v>
      </c>
      <c r="T93">
        <v>3</v>
      </c>
      <c r="U93">
        <v>5</v>
      </c>
      <c r="V93">
        <v>4</v>
      </c>
      <c r="W93">
        <v>4</v>
      </c>
      <c r="X93">
        <v>5</v>
      </c>
      <c r="Y93">
        <v>2</v>
      </c>
      <c r="Z93">
        <v>4</v>
      </c>
      <c r="AA93">
        <v>4</v>
      </c>
      <c r="AB93">
        <v>5</v>
      </c>
      <c r="AC93">
        <v>4</v>
      </c>
      <c r="AD93">
        <v>4</v>
      </c>
      <c r="AE93">
        <v>4</v>
      </c>
      <c r="AF93">
        <v>4</v>
      </c>
      <c r="AG93">
        <v>4</v>
      </c>
      <c r="AH93">
        <v>1</v>
      </c>
      <c r="AI93">
        <v>2</v>
      </c>
      <c r="AJ93">
        <v>1</v>
      </c>
      <c r="AK93">
        <v>2</v>
      </c>
      <c r="AL93">
        <v>3</v>
      </c>
      <c r="AM93">
        <v>3</v>
      </c>
      <c r="AN93">
        <v>4</v>
      </c>
      <c r="AO93">
        <v>3</v>
      </c>
      <c r="AP93">
        <v>2</v>
      </c>
      <c r="AQ93">
        <v>2</v>
      </c>
      <c r="AR93">
        <v>2</v>
      </c>
      <c r="AS93">
        <v>4</v>
      </c>
      <c r="AT93">
        <v>5</v>
      </c>
      <c r="AU93">
        <v>3</v>
      </c>
      <c r="AV93">
        <v>2</v>
      </c>
      <c r="AW93">
        <v>2</v>
      </c>
      <c r="AX93">
        <v>2</v>
      </c>
      <c r="AY93">
        <v>3</v>
      </c>
      <c r="AZ93">
        <v>4</v>
      </c>
      <c r="BA93">
        <v>2</v>
      </c>
      <c r="BB93">
        <v>2</v>
      </c>
      <c r="BC93">
        <v>2</v>
      </c>
      <c r="BD93">
        <v>3</v>
      </c>
      <c r="BF93">
        <v>1</v>
      </c>
      <c r="BH93">
        <v>3</v>
      </c>
      <c r="BI93">
        <v>4</v>
      </c>
      <c r="BJ93">
        <v>5</v>
      </c>
      <c r="BN93">
        <v>9</v>
      </c>
      <c r="BO93">
        <v>10</v>
      </c>
      <c r="BP93">
        <v>11</v>
      </c>
      <c r="BQ93">
        <v>12</v>
      </c>
      <c r="BW93" t="s">
        <v>440</v>
      </c>
      <c r="BX93" s="33" t="s">
        <v>441</v>
      </c>
      <c r="BY93">
        <v>1</v>
      </c>
      <c r="BZ93" s="18" t="s">
        <v>417</v>
      </c>
      <c r="CC93" s="17" t="s">
        <v>300</v>
      </c>
      <c r="CI93" s="17" t="s">
        <v>304</v>
      </c>
      <c r="CL93" s="26"/>
      <c r="DJ93" t="str">
        <f t="shared" si="56"/>
        <v>.</v>
      </c>
      <c r="DK93" t="str">
        <f t="shared" si="57"/>
        <v>WebOrMobile</v>
      </c>
      <c r="DL93" t="str">
        <f t="shared" si="58"/>
        <v>DataCentric</v>
      </c>
      <c r="DM93" t="str">
        <f t="shared" si="59"/>
        <v>Complex</v>
      </c>
      <c r="DN93" t="str">
        <f t="shared" si="55"/>
        <v>Informal</v>
      </c>
      <c r="DO93" t="str">
        <f t="shared" si="55"/>
        <v>DiagFocused</v>
      </c>
      <c r="DP93" t="str">
        <f t="shared" si="55"/>
        <v>AnGenCapable</v>
      </c>
      <c r="DQ93" t="str">
        <f t="shared" si="55"/>
        <v>.</v>
      </c>
      <c r="DR93" t="str">
        <f t="shared" si="49"/>
        <v>.</v>
      </c>
      <c r="DT93" t="str">
        <f t="shared" si="60"/>
        <v/>
      </c>
      <c r="DU93" t="str">
        <f t="shared" si="60"/>
        <v/>
      </c>
      <c r="DV93" t="str">
        <f t="shared" si="60"/>
        <v/>
      </c>
      <c r="DW93" t="str">
        <f t="shared" si="60"/>
        <v>Finance</v>
      </c>
      <c r="DX93" t="str">
        <f t="shared" si="60"/>
        <v/>
      </c>
      <c r="DY93" t="str">
        <f t="shared" si="60"/>
        <v/>
      </c>
      <c r="DZ93" t="str">
        <f t="shared" si="60"/>
        <v/>
      </c>
      <c r="EA93" t="str">
        <f t="shared" si="60"/>
        <v/>
      </c>
      <c r="EB93" t="str">
        <f t="shared" si="60"/>
        <v/>
      </c>
      <c r="EC93" t="str">
        <f t="shared" si="60"/>
        <v/>
      </c>
      <c r="ED93" t="str">
        <f t="shared" si="60"/>
        <v>Enterprise Applications</v>
      </c>
    </row>
    <row r="94" spans="1:134" ht="16" x14ac:dyDescent="0.2">
      <c r="A94" t="s">
        <v>473</v>
      </c>
      <c r="B94" t="s">
        <v>473</v>
      </c>
      <c r="C94" s="1" t="s">
        <v>473</v>
      </c>
      <c r="D94" s="1" t="s">
        <v>473</v>
      </c>
      <c r="E94" t="s">
        <v>473</v>
      </c>
      <c r="H94" t="s">
        <v>89</v>
      </c>
      <c r="I94" t="s">
        <v>83</v>
      </c>
      <c r="J94">
        <v>2</v>
      </c>
      <c r="K94">
        <v>1</v>
      </c>
      <c r="L94">
        <v>3</v>
      </c>
      <c r="M94">
        <v>3</v>
      </c>
      <c r="N94">
        <v>4</v>
      </c>
      <c r="O94">
        <v>4</v>
      </c>
      <c r="P94">
        <v>4</v>
      </c>
      <c r="Q94">
        <v>3</v>
      </c>
      <c r="R94">
        <v>3</v>
      </c>
      <c r="S94">
        <v>2</v>
      </c>
      <c r="T94">
        <v>3</v>
      </c>
      <c r="U94">
        <v>4</v>
      </c>
      <c r="V94">
        <v>3</v>
      </c>
      <c r="W94">
        <v>4</v>
      </c>
      <c r="X94">
        <v>4</v>
      </c>
      <c r="Y94">
        <v>3</v>
      </c>
      <c r="Z94">
        <v>4</v>
      </c>
      <c r="AA94">
        <v>3</v>
      </c>
      <c r="AB94">
        <v>2</v>
      </c>
      <c r="AC94">
        <v>2</v>
      </c>
      <c r="AD94">
        <v>4</v>
      </c>
      <c r="AE94">
        <v>5</v>
      </c>
      <c r="AF94">
        <v>4</v>
      </c>
      <c r="AG94">
        <v>3</v>
      </c>
      <c r="AH94">
        <v>4</v>
      </c>
      <c r="AI94">
        <v>5</v>
      </c>
      <c r="AJ94">
        <v>5</v>
      </c>
      <c r="AK94">
        <v>3</v>
      </c>
      <c r="AL94">
        <v>4</v>
      </c>
      <c r="AM94">
        <v>3</v>
      </c>
      <c r="AN94">
        <v>3</v>
      </c>
      <c r="AO94">
        <v>3</v>
      </c>
      <c r="AP94">
        <v>4</v>
      </c>
      <c r="AQ94">
        <v>3</v>
      </c>
      <c r="AR94">
        <v>5</v>
      </c>
      <c r="AS94">
        <v>4</v>
      </c>
      <c r="AT94">
        <v>5</v>
      </c>
      <c r="AU94">
        <v>4</v>
      </c>
      <c r="AV94">
        <v>4</v>
      </c>
      <c r="AW94">
        <v>4</v>
      </c>
      <c r="AX94">
        <v>4</v>
      </c>
      <c r="AY94">
        <v>3</v>
      </c>
      <c r="AZ94">
        <v>3</v>
      </c>
      <c r="BA94">
        <v>4</v>
      </c>
      <c r="BB94">
        <v>3</v>
      </c>
      <c r="BC94">
        <v>3</v>
      </c>
      <c r="BD94">
        <v>4</v>
      </c>
      <c r="BG94">
        <v>2</v>
      </c>
      <c r="BJ94">
        <v>5</v>
      </c>
      <c r="BO94">
        <v>10</v>
      </c>
      <c r="BW94" t="s">
        <v>393</v>
      </c>
      <c r="BX94" s="33" t="s">
        <v>442</v>
      </c>
      <c r="BY94">
        <v>1</v>
      </c>
      <c r="BZ94" s="21" t="s">
        <v>393</v>
      </c>
      <c r="CA94" s="17" t="s">
        <v>298</v>
      </c>
      <c r="DJ94" t="str">
        <f t="shared" si="56"/>
        <v>.</v>
      </c>
      <c r="DK94" t="str">
        <f t="shared" si="57"/>
        <v>.</v>
      </c>
      <c r="DL94" t="str">
        <f t="shared" si="58"/>
        <v>.</v>
      </c>
      <c r="DM94" t="str">
        <f t="shared" si="59"/>
        <v>.</v>
      </c>
      <c r="DN94" t="str">
        <f t="shared" si="55"/>
        <v>.</v>
      </c>
      <c r="DO94" t="str">
        <f t="shared" si="55"/>
        <v>DiagFocused</v>
      </c>
      <c r="DP94" t="str">
        <f t="shared" si="55"/>
        <v>AnGenCapable</v>
      </c>
      <c r="DQ94" t="str">
        <f t="shared" si="55"/>
        <v>.</v>
      </c>
      <c r="DR94" t="str">
        <f t="shared" si="49"/>
        <v>HighEndOnly</v>
      </c>
      <c r="DT94" t="str">
        <f t="shared" si="60"/>
        <v>Web/Mobile</v>
      </c>
      <c r="DU94" t="str">
        <f t="shared" si="60"/>
        <v/>
      </c>
      <c r="DV94" t="str">
        <f t="shared" si="60"/>
        <v/>
      </c>
      <c r="DW94" t="str">
        <f t="shared" si="60"/>
        <v/>
      </c>
      <c r="DX94" t="str">
        <f t="shared" si="60"/>
        <v/>
      </c>
      <c r="DY94" t="str">
        <f t="shared" si="60"/>
        <v/>
      </c>
      <c r="DZ94" t="str">
        <f t="shared" si="60"/>
        <v/>
      </c>
      <c r="EA94" t="str">
        <f t="shared" si="60"/>
        <v/>
      </c>
      <c r="EB94" t="str">
        <f t="shared" si="60"/>
        <v/>
      </c>
      <c r="EC94" t="str">
        <f t="shared" si="60"/>
        <v/>
      </c>
      <c r="ED94" t="str">
        <f t="shared" si="60"/>
        <v/>
      </c>
    </row>
    <row r="95" spans="1:134" ht="32" x14ac:dyDescent="0.2">
      <c r="A95" t="s">
        <v>473</v>
      </c>
      <c r="B95" t="s">
        <v>473</v>
      </c>
      <c r="C95" s="1" t="s">
        <v>473</v>
      </c>
      <c r="D95" s="1" t="s">
        <v>473</v>
      </c>
      <c r="E95" t="s">
        <v>473</v>
      </c>
      <c r="H95" t="s">
        <v>98</v>
      </c>
      <c r="I95" t="s">
        <v>99</v>
      </c>
      <c r="J95">
        <v>4</v>
      </c>
      <c r="K95">
        <v>4</v>
      </c>
      <c r="L95">
        <v>4</v>
      </c>
      <c r="M95">
        <v>5</v>
      </c>
      <c r="N95">
        <v>5</v>
      </c>
      <c r="O95">
        <v>5</v>
      </c>
      <c r="P95">
        <v>4</v>
      </c>
      <c r="Q95">
        <v>5</v>
      </c>
      <c r="R95">
        <v>3</v>
      </c>
      <c r="S95">
        <v>4</v>
      </c>
      <c r="T95">
        <v>5</v>
      </c>
      <c r="U95">
        <v>5</v>
      </c>
      <c r="V95">
        <v>5</v>
      </c>
      <c r="W95">
        <v>4</v>
      </c>
      <c r="X95">
        <v>4</v>
      </c>
      <c r="Y95">
        <v>5</v>
      </c>
      <c r="Z95">
        <v>5</v>
      </c>
      <c r="AA95">
        <v>5</v>
      </c>
      <c r="AB95">
        <v>5</v>
      </c>
      <c r="AC95">
        <v>5</v>
      </c>
      <c r="AD95">
        <v>4</v>
      </c>
      <c r="AE95">
        <v>5</v>
      </c>
      <c r="AF95">
        <v>4</v>
      </c>
      <c r="AG95">
        <v>4</v>
      </c>
      <c r="AH95">
        <v>2</v>
      </c>
      <c r="AI95">
        <v>2</v>
      </c>
      <c r="AJ95">
        <v>1</v>
      </c>
      <c r="AK95">
        <v>4</v>
      </c>
      <c r="AL95">
        <v>5</v>
      </c>
      <c r="AM95">
        <v>3</v>
      </c>
      <c r="AN95">
        <v>4</v>
      </c>
      <c r="AO95">
        <v>5</v>
      </c>
      <c r="AP95">
        <v>4</v>
      </c>
      <c r="AQ95">
        <v>2</v>
      </c>
      <c r="AR95">
        <v>3</v>
      </c>
      <c r="AS95">
        <v>4</v>
      </c>
      <c r="AT95">
        <v>4</v>
      </c>
      <c r="AU95">
        <v>3</v>
      </c>
      <c r="AV95">
        <v>1</v>
      </c>
      <c r="AW95">
        <v>2</v>
      </c>
      <c r="AX95">
        <v>2</v>
      </c>
      <c r="AY95">
        <v>2</v>
      </c>
      <c r="AZ95">
        <v>5</v>
      </c>
      <c r="BA95">
        <v>2</v>
      </c>
      <c r="BB95">
        <v>4</v>
      </c>
      <c r="BC95">
        <v>3</v>
      </c>
      <c r="BD95">
        <v>2</v>
      </c>
      <c r="BF95">
        <v>1</v>
      </c>
      <c r="BG95">
        <v>2</v>
      </c>
      <c r="BH95">
        <v>3</v>
      </c>
      <c r="BI95">
        <v>4</v>
      </c>
      <c r="BJ95">
        <v>5</v>
      </c>
      <c r="BK95">
        <v>6</v>
      </c>
      <c r="BL95">
        <v>7</v>
      </c>
      <c r="BO95">
        <v>10</v>
      </c>
      <c r="BP95">
        <v>11</v>
      </c>
      <c r="BS95">
        <v>14</v>
      </c>
      <c r="BU95">
        <v>16</v>
      </c>
      <c r="BW95" t="s">
        <v>437</v>
      </c>
      <c r="BX95" s="33" t="s">
        <v>443</v>
      </c>
      <c r="BY95">
        <v>1</v>
      </c>
      <c r="BZ95" s="18" t="s">
        <v>437</v>
      </c>
      <c r="CC95" s="26"/>
      <c r="CI95" s="26"/>
      <c r="CK95" s="16" t="s">
        <v>305</v>
      </c>
      <c r="CM95" s="17" t="s">
        <v>307</v>
      </c>
      <c r="DJ95" t="str">
        <f t="shared" si="56"/>
        <v>SafetyCritical</v>
      </c>
      <c r="DK95" t="str">
        <f t="shared" si="57"/>
        <v>.</v>
      </c>
      <c r="DL95" t="str">
        <f t="shared" si="58"/>
        <v>.</v>
      </c>
      <c r="DM95" t="str">
        <f t="shared" si="59"/>
        <v>Complex</v>
      </c>
      <c r="DN95" t="str">
        <f t="shared" si="55"/>
        <v>Informal</v>
      </c>
      <c r="DO95" t="str">
        <f t="shared" si="55"/>
        <v>DiagFocused</v>
      </c>
      <c r="DP95" t="str">
        <f t="shared" si="55"/>
        <v>AnGenCapable</v>
      </c>
      <c r="DQ95" t="str">
        <f t="shared" si="55"/>
        <v>Maxformal</v>
      </c>
      <c r="DR95" t="str">
        <f t="shared" si="49"/>
        <v>.</v>
      </c>
      <c r="DT95" t="str">
        <f t="shared" si="60"/>
        <v/>
      </c>
      <c r="DU95" t="str">
        <f t="shared" si="60"/>
        <v/>
      </c>
      <c r="DV95" t="str">
        <f t="shared" si="60"/>
        <v/>
      </c>
      <c r="DW95" t="str">
        <f t="shared" si="60"/>
        <v/>
      </c>
      <c r="DX95" t="str">
        <f t="shared" si="60"/>
        <v/>
      </c>
      <c r="DY95" t="str">
        <f t="shared" si="60"/>
        <v>Data Analysis &amp; AI</v>
      </c>
      <c r="DZ95" t="str">
        <f t="shared" si="60"/>
        <v/>
      </c>
      <c r="EA95" t="str">
        <f t="shared" si="60"/>
        <v/>
      </c>
      <c r="EB95" t="str">
        <f t="shared" si="60"/>
        <v>Safety/Embedded/Automation</v>
      </c>
      <c r="EC95" t="str">
        <f t="shared" si="60"/>
        <v>ComplexAlgorithmic</v>
      </c>
      <c r="ED95" t="str">
        <f t="shared" si="60"/>
        <v/>
      </c>
    </row>
    <row r="96" spans="1:134" ht="16" x14ac:dyDescent="0.2">
      <c r="A96" t="s">
        <v>473</v>
      </c>
      <c r="B96" t="s">
        <v>473</v>
      </c>
      <c r="C96" s="1" t="s">
        <v>473</v>
      </c>
      <c r="D96" s="1" t="s">
        <v>473</v>
      </c>
      <c r="E96" t="s">
        <v>473</v>
      </c>
      <c r="H96" t="s">
        <v>98</v>
      </c>
      <c r="I96" t="s">
        <v>99</v>
      </c>
      <c r="J96">
        <v>4</v>
      </c>
      <c r="K96">
        <v>4</v>
      </c>
      <c r="L96">
        <v>4</v>
      </c>
      <c r="M96">
        <v>4</v>
      </c>
      <c r="N96">
        <v>4</v>
      </c>
      <c r="O96">
        <v>4</v>
      </c>
      <c r="P96">
        <v>4</v>
      </c>
      <c r="Q96">
        <v>5</v>
      </c>
      <c r="R96">
        <v>4</v>
      </c>
      <c r="S96">
        <v>5</v>
      </c>
      <c r="T96">
        <v>4</v>
      </c>
      <c r="U96">
        <v>4</v>
      </c>
      <c r="V96">
        <v>5</v>
      </c>
      <c r="W96">
        <v>5</v>
      </c>
      <c r="X96">
        <v>4</v>
      </c>
      <c r="Y96">
        <v>3</v>
      </c>
      <c r="Z96">
        <v>2</v>
      </c>
      <c r="AA96">
        <v>2</v>
      </c>
      <c r="AB96">
        <v>4</v>
      </c>
      <c r="AC96">
        <v>4</v>
      </c>
      <c r="AD96">
        <v>3</v>
      </c>
      <c r="AE96">
        <v>1</v>
      </c>
      <c r="AF96">
        <v>1</v>
      </c>
      <c r="AG96">
        <v>1</v>
      </c>
      <c r="AH96">
        <v>1</v>
      </c>
      <c r="AI96">
        <v>2</v>
      </c>
      <c r="AJ96">
        <v>1</v>
      </c>
      <c r="AK96">
        <v>1</v>
      </c>
      <c r="AL96">
        <v>1</v>
      </c>
      <c r="AM96">
        <v>1</v>
      </c>
      <c r="AN96">
        <v>2</v>
      </c>
      <c r="AO96">
        <v>1</v>
      </c>
      <c r="AP96">
        <v>2</v>
      </c>
      <c r="AQ96">
        <v>1</v>
      </c>
      <c r="AR96">
        <v>2</v>
      </c>
      <c r="AS96">
        <v>3</v>
      </c>
      <c r="AT96">
        <v>2</v>
      </c>
      <c r="AU96">
        <v>3</v>
      </c>
      <c r="AV96">
        <v>2</v>
      </c>
      <c r="AW96">
        <v>1</v>
      </c>
      <c r="AX96">
        <v>3</v>
      </c>
      <c r="AY96">
        <v>1</v>
      </c>
      <c r="AZ96">
        <v>5</v>
      </c>
      <c r="BA96">
        <v>1</v>
      </c>
      <c r="BB96">
        <v>1</v>
      </c>
      <c r="BC96">
        <v>1</v>
      </c>
      <c r="BD96">
        <v>1</v>
      </c>
      <c r="BV96" s="34" t="s">
        <v>444</v>
      </c>
      <c r="BW96" t="s">
        <v>445</v>
      </c>
      <c r="BX96" s="33" t="s">
        <v>446</v>
      </c>
      <c r="BY96">
        <v>1</v>
      </c>
      <c r="BZ96" s="18" t="s">
        <v>445</v>
      </c>
      <c r="CA96" s="26"/>
      <c r="CK96" s="16" t="s">
        <v>305</v>
      </c>
      <c r="DE96" s="14" t="s">
        <v>325</v>
      </c>
      <c r="DJ96" t="str">
        <f t="shared" si="56"/>
        <v>.</v>
      </c>
      <c r="DK96" t="str">
        <f t="shared" si="57"/>
        <v>.</v>
      </c>
      <c r="DL96" t="str">
        <f t="shared" si="58"/>
        <v>.</v>
      </c>
      <c r="DM96" t="str">
        <f t="shared" si="59"/>
        <v>Complex</v>
      </c>
      <c r="DN96" t="str">
        <f t="shared" si="55"/>
        <v>.</v>
      </c>
      <c r="DO96" t="str">
        <f t="shared" si="55"/>
        <v>.</v>
      </c>
      <c r="DP96" t="str">
        <f t="shared" si="55"/>
        <v>AnGenCapable</v>
      </c>
      <c r="DQ96" t="str">
        <f t="shared" si="55"/>
        <v>.</v>
      </c>
      <c r="DR96" t="str">
        <f t="shared" si="49"/>
        <v>HighEndOnly</v>
      </c>
      <c r="DT96" t="str">
        <f t="shared" si="60"/>
        <v/>
      </c>
      <c r="DU96" t="str">
        <f t="shared" si="60"/>
        <v/>
      </c>
      <c r="DV96" t="str">
        <f t="shared" si="60"/>
        <v/>
      </c>
      <c r="DW96" t="str">
        <f t="shared" si="60"/>
        <v/>
      </c>
      <c r="DX96" t="str">
        <f t="shared" si="60"/>
        <v/>
      </c>
      <c r="DY96" t="str">
        <f t="shared" si="60"/>
        <v/>
      </c>
      <c r="DZ96" t="str">
        <f t="shared" si="60"/>
        <v/>
      </c>
      <c r="EA96" t="str">
        <f t="shared" si="60"/>
        <v/>
      </c>
      <c r="EB96" t="str">
        <f t="shared" si="60"/>
        <v/>
      </c>
      <c r="EC96" t="str">
        <f t="shared" si="60"/>
        <v>ComplexAlgorithmic</v>
      </c>
      <c r="ED96" t="str">
        <f t="shared" si="60"/>
        <v/>
      </c>
    </row>
    <row r="97" spans="1:134" ht="32" x14ac:dyDescent="0.2">
      <c r="A97" t="s">
        <v>473</v>
      </c>
      <c r="B97" t="s">
        <v>473</v>
      </c>
      <c r="C97" s="1" t="s">
        <v>473</v>
      </c>
      <c r="D97" s="1" t="s">
        <v>473</v>
      </c>
      <c r="E97" t="s">
        <v>473</v>
      </c>
      <c r="H97" t="s">
        <v>94</v>
      </c>
      <c r="I97" t="s">
        <v>95</v>
      </c>
      <c r="J97">
        <v>3</v>
      </c>
      <c r="K97">
        <v>3</v>
      </c>
      <c r="L97">
        <v>5</v>
      </c>
      <c r="M97">
        <v>5</v>
      </c>
      <c r="N97">
        <v>5</v>
      </c>
      <c r="O97">
        <v>5</v>
      </c>
      <c r="P97">
        <v>4</v>
      </c>
      <c r="Q97">
        <v>5</v>
      </c>
      <c r="R97">
        <v>4</v>
      </c>
      <c r="S97">
        <v>3</v>
      </c>
      <c r="T97">
        <v>5</v>
      </c>
      <c r="U97">
        <v>5</v>
      </c>
      <c r="V97">
        <v>5</v>
      </c>
      <c r="W97">
        <v>5</v>
      </c>
      <c r="X97">
        <v>5</v>
      </c>
      <c r="Y97">
        <v>1</v>
      </c>
      <c r="Z97">
        <v>3</v>
      </c>
      <c r="AA97">
        <v>1</v>
      </c>
      <c r="AB97">
        <v>3</v>
      </c>
      <c r="AC97">
        <v>4</v>
      </c>
      <c r="AD97">
        <v>4</v>
      </c>
      <c r="AE97">
        <v>4</v>
      </c>
      <c r="AF97">
        <v>1</v>
      </c>
      <c r="AG97">
        <v>3</v>
      </c>
      <c r="AH97">
        <v>1</v>
      </c>
      <c r="AI97">
        <v>1</v>
      </c>
      <c r="AJ97">
        <v>2</v>
      </c>
      <c r="AK97">
        <v>4</v>
      </c>
      <c r="AL97">
        <v>5</v>
      </c>
      <c r="AM97">
        <v>3</v>
      </c>
      <c r="AN97">
        <v>4</v>
      </c>
      <c r="AO97">
        <v>3</v>
      </c>
      <c r="AP97">
        <v>4</v>
      </c>
      <c r="AQ97">
        <v>2</v>
      </c>
      <c r="AR97">
        <v>1</v>
      </c>
      <c r="AS97">
        <v>5</v>
      </c>
      <c r="AT97">
        <v>3</v>
      </c>
      <c r="AU97">
        <v>5</v>
      </c>
      <c r="AV97">
        <v>1</v>
      </c>
      <c r="AW97">
        <v>2</v>
      </c>
      <c r="AX97">
        <v>2</v>
      </c>
      <c r="AY97">
        <v>2</v>
      </c>
      <c r="AZ97">
        <v>3</v>
      </c>
      <c r="BA97">
        <v>3</v>
      </c>
      <c r="BB97">
        <v>1</v>
      </c>
      <c r="BC97">
        <v>1</v>
      </c>
      <c r="BD97">
        <v>3</v>
      </c>
      <c r="BE97" t="s">
        <v>447</v>
      </c>
      <c r="BG97">
        <v>2</v>
      </c>
      <c r="BH97">
        <v>3</v>
      </c>
      <c r="BJ97">
        <v>5</v>
      </c>
      <c r="BW97" t="s">
        <v>335</v>
      </c>
      <c r="BX97" s="33" t="s">
        <v>448</v>
      </c>
      <c r="BY97">
        <v>1</v>
      </c>
      <c r="BZ97" s="19" t="s">
        <v>335</v>
      </c>
      <c r="CA97" s="17" t="s">
        <v>298</v>
      </c>
      <c r="CC97" s="17" t="s">
        <v>300</v>
      </c>
      <c r="CG97" s="17" t="s">
        <v>302</v>
      </c>
      <c r="CK97" s="26"/>
      <c r="CM97" s="16" t="s">
        <v>307</v>
      </c>
      <c r="DJ97" t="str">
        <f t="shared" si="56"/>
        <v>SafetyCritical</v>
      </c>
      <c r="DK97" t="str">
        <f t="shared" si="57"/>
        <v>WebOrMobile</v>
      </c>
      <c r="DL97" t="str">
        <f t="shared" si="58"/>
        <v>DataCentric</v>
      </c>
      <c r="DM97" t="str">
        <f t="shared" si="59"/>
        <v>.</v>
      </c>
      <c r="DN97" t="str">
        <f t="shared" si="55"/>
        <v>.</v>
      </c>
      <c r="DO97" t="str">
        <f t="shared" si="55"/>
        <v>DiagFocused</v>
      </c>
      <c r="DP97" t="str">
        <f t="shared" si="55"/>
        <v>AnGenCapable</v>
      </c>
      <c r="DQ97" t="str">
        <f t="shared" si="55"/>
        <v>.</v>
      </c>
      <c r="DR97" t="str">
        <f t="shared" si="49"/>
        <v>HighEndOnly</v>
      </c>
      <c r="DT97" t="str">
        <f t="shared" si="60"/>
        <v>Web/Mobile</v>
      </c>
      <c r="DU97" t="str">
        <f t="shared" si="60"/>
        <v/>
      </c>
      <c r="DV97" t="str">
        <f t="shared" si="60"/>
        <v>DB_Backend</v>
      </c>
      <c r="DW97" t="str">
        <f t="shared" si="60"/>
        <v/>
      </c>
      <c r="DX97" t="str">
        <f t="shared" si="60"/>
        <v/>
      </c>
      <c r="DY97" t="str">
        <f t="shared" si="60"/>
        <v>Data Analysis &amp; AI</v>
      </c>
      <c r="DZ97" t="str">
        <f t="shared" si="60"/>
        <v/>
      </c>
      <c r="EA97" t="str">
        <f t="shared" si="60"/>
        <v/>
      </c>
      <c r="EB97" t="str">
        <f t="shared" si="60"/>
        <v>Safety/Embedded/Automation</v>
      </c>
      <c r="EC97" t="str">
        <f t="shared" si="60"/>
        <v/>
      </c>
      <c r="ED97" t="str">
        <f t="shared" si="60"/>
        <v/>
      </c>
    </row>
    <row r="98" spans="1:134" ht="16" x14ac:dyDescent="0.2">
      <c r="A98" t="s">
        <v>473</v>
      </c>
      <c r="B98" t="s">
        <v>473</v>
      </c>
      <c r="C98" s="1" t="s">
        <v>473</v>
      </c>
      <c r="D98" s="1" t="s">
        <v>473</v>
      </c>
      <c r="E98" t="s">
        <v>473</v>
      </c>
      <c r="H98" t="s">
        <v>94</v>
      </c>
      <c r="I98" t="s">
        <v>90</v>
      </c>
      <c r="J98">
        <v>3</v>
      </c>
      <c r="K98">
        <v>2</v>
      </c>
      <c r="L98">
        <v>1</v>
      </c>
      <c r="M98">
        <v>4</v>
      </c>
      <c r="N98">
        <v>4</v>
      </c>
      <c r="O98">
        <v>3</v>
      </c>
      <c r="P98">
        <v>3</v>
      </c>
      <c r="Q98">
        <v>3</v>
      </c>
      <c r="R98">
        <v>3</v>
      </c>
      <c r="S98">
        <v>2</v>
      </c>
      <c r="T98">
        <v>3</v>
      </c>
      <c r="U98">
        <v>1</v>
      </c>
      <c r="V98">
        <v>5</v>
      </c>
      <c r="W98">
        <v>4</v>
      </c>
      <c r="X98">
        <v>4</v>
      </c>
      <c r="Y98">
        <v>3</v>
      </c>
      <c r="Z98">
        <v>3</v>
      </c>
      <c r="AA98">
        <v>3</v>
      </c>
      <c r="AB98">
        <v>4</v>
      </c>
      <c r="AC98">
        <v>2</v>
      </c>
      <c r="AD98">
        <v>3</v>
      </c>
      <c r="AE98">
        <v>2</v>
      </c>
      <c r="AF98">
        <v>2</v>
      </c>
      <c r="AG98">
        <v>3</v>
      </c>
      <c r="AH98">
        <v>2</v>
      </c>
      <c r="AI98">
        <v>2</v>
      </c>
      <c r="AJ98">
        <v>2</v>
      </c>
      <c r="AK98">
        <v>4</v>
      </c>
      <c r="AL98">
        <v>3</v>
      </c>
      <c r="AM98">
        <v>3</v>
      </c>
      <c r="AN98">
        <v>3</v>
      </c>
      <c r="AO98">
        <v>2</v>
      </c>
      <c r="AP98">
        <v>2</v>
      </c>
      <c r="AQ98">
        <v>2</v>
      </c>
      <c r="AR98">
        <v>2</v>
      </c>
      <c r="AS98">
        <v>3</v>
      </c>
      <c r="AT98">
        <v>2</v>
      </c>
      <c r="AU98">
        <v>3</v>
      </c>
      <c r="AV98">
        <v>2</v>
      </c>
      <c r="AW98">
        <v>3</v>
      </c>
      <c r="AX98">
        <v>5</v>
      </c>
      <c r="AY98">
        <v>2</v>
      </c>
      <c r="AZ98">
        <v>3</v>
      </c>
      <c r="BA98">
        <v>3</v>
      </c>
      <c r="BB98">
        <v>3</v>
      </c>
      <c r="BC98">
        <v>3</v>
      </c>
      <c r="BD98">
        <v>4</v>
      </c>
      <c r="BE98" t="s">
        <v>449</v>
      </c>
      <c r="BF98">
        <v>1</v>
      </c>
      <c r="BO98">
        <v>10</v>
      </c>
      <c r="BS98">
        <v>14</v>
      </c>
      <c r="BV98" s="34" t="s">
        <v>450</v>
      </c>
      <c r="BW98" t="s">
        <v>335</v>
      </c>
      <c r="BX98" s="33" t="s">
        <v>451</v>
      </c>
      <c r="BY98">
        <v>1</v>
      </c>
      <c r="BZ98" s="19" t="s">
        <v>335</v>
      </c>
      <c r="CK98" s="26"/>
      <c r="CL98" s="17" t="s">
        <v>306</v>
      </c>
      <c r="CX98" s="14" t="s">
        <v>318</v>
      </c>
      <c r="DJ98" t="str">
        <f t="shared" si="56"/>
        <v>SafetyCritical</v>
      </c>
      <c r="DK98" t="str">
        <f t="shared" si="57"/>
        <v>.</v>
      </c>
      <c r="DL98" t="str">
        <f t="shared" si="58"/>
        <v>.</v>
      </c>
      <c r="DM98" t="str">
        <f t="shared" si="59"/>
        <v>.</v>
      </c>
      <c r="DN98" t="str">
        <f t="shared" si="55"/>
        <v>Informal</v>
      </c>
      <c r="DO98" t="str">
        <f t="shared" si="55"/>
        <v>DiagFocused</v>
      </c>
      <c r="DP98" t="str">
        <f t="shared" si="55"/>
        <v>AnGenCapable</v>
      </c>
      <c r="DQ98" t="str">
        <f t="shared" si="55"/>
        <v>.</v>
      </c>
      <c r="DR98" t="str">
        <f t="shared" si="49"/>
        <v>.</v>
      </c>
      <c r="DT98" t="str">
        <f t="shared" si="60"/>
        <v/>
      </c>
      <c r="DU98" t="str">
        <f t="shared" si="60"/>
        <v/>
      </c>
      <c r="DV98" t="str">
        <f t="shared" si="60"/>
        <v/>
      </c>
      <c r="DW98" t="str">
        <f t="shared" si="60"/>
        <v/>
      </c>
      <c r="DX98" t="str">
        <f t="shared" si="60"/>
        <v/>
      </c>
      <c r="DY98" t="str">
        <f t="shared" si="60"/>
        <v/>
      </c>
      <c r="DZ98" t="str">
        <f t="shared" si="60"/>
        <v/>
      </c>
      <c r="EA98" t="str">
        <f t="shared" si="60"/>
        <v/>
      </c>
      <c r="EB98" t="str">
        <f t="shared" si="60"/>
        <v>Safety/Embedded/Automation</v>
      </c>
      <c r="EC98" t="str">
        <f t="shared" si="60"/>
        <v/>
      </c>
      <c r="ED98" t="str">
        <f t="shared" si="60"/>
        <v/>
      </c>
    </row>
    <row r="99" spans="1:134" ht="96" x14ac:dyDescent="0.2">
      <c r="A99" t="s">
        <v>473</v>
      </c>
      <c r="B99" t="s">
        <v>473</v>
      </c>
      <c r="C99" s="1" t="s">
        <v>473</v>
      </c>
      <c r="D99" s="1" t="s">
        <v>473</v>
      </c>
      <c r="E99" t="s">
        <v>473</v>
      </c>
      <c r="H99" t="s">
        <v>94</v>
      </c>
      <c r="I99" t="s">
        <v>95</v>
      </c>
      <c r="J99">
        <v>3</v>
      </c>
      <c r="K99">
        <v>3</v>
      </c>
      <c r="L99">
        <v>3</v>
      </c>
      <c r="M99">
        <v>4</v>
      </c>
      <c r="N99">
        <v>2</v>
      </c>
      <c r="O99">
        <v>3</v>
      </c>
      <c r="P99">
        <v>3</v>
      </c>
      <c r="Q99">
        <v>3</v>
      </c>
      <c r="R99">
        <v>3</v>
      </c>
      <c r="S99">
        <v>4</v>
      </c>
      <c r="T99">
        <v>4</v>
      </c>
      <c r="U99">
        <v>4</v>
      </c>
      <c r="V99">
        <v>5</v>
      </c>
      <c r="W99">
        <v>3</v>
      </c>
      <c r="X99">
        <v>3</v>
      </c>
      <c r="Y99">
        <v>2</v>
      </c>
      <c r="Z99">
        <v>3</v>
      </c>
      <c r="AA99">
        <v>3</v>
      </c>
      <c r="AB99">
        <v>3</v>
      </c>
      <c r="AC99">
        <v>3</v>
      </c>
      <c r="AD99">
        <v>3</v>
      </c>
      <c r="AE99">
        <v>4</v>
      </c>
      <c r="AF99">
        <v>3</v>
      </c>
      <c r="AG99">
        <v>4</v>
      </c>
      <c r="AH99">
        <v>2</v>
      </c>
      <c r="AI99">
        <v>1</v>
      </c>
      <c r="AJ99">
        <v>3</v>
      </c>
      <c r="AK99">
        <v>3</v>
      </c>
      <c r="AL99">
        <v>3</v>
      </c>
      <c r="AM99">
        <v>3</v>
      </c>
      <c r="AN99">
        <v>3</v>
      </c>
      <c r="AO99">
        <v>3</v>
      </c>
      <c r="AP99">
        <v>3</v>
      </c>
      <c r="AQ99">
        <v>3</v>
      </c>
      <c r="AR99">
        <v>2</v>
      </c>
      <c r="AS99">
        <v>3</v>
      </c>
      <c r="AT99">
        <v>4</v>
      </c>
      <c r="AU99">
        <v>3</v>
      </c>
      <c r="AV99">
        <v>1</v>
      </c>
      <c r="AW99">
        <v>1</v>
      </c>
      <c r="AX99">
        <v>2</v>
      </c>
      <c r="AY99">
        <v>2</v>
      </c>
      <c r="AZ99">
        <v>5</v>
      </c>
      <c r="BA99">
        <v>2</v>
      </c>
      <c r="BB99">
        <v>4</v>
      </c>
      <c r="BC99">
        <v>2</v>
      </c>
      <c r="BD99">
        <v>3</v>
      </c>
      <c r="BE99" t="s">
        <v>452</v>
      </c>
      <c r="BF99">
        <v>1</v>
      </c>
      <c r="BG99">
        <v>2</v>
      </c>
      <c r="BH99">
        <v>3</v>
      </c>
      <c r="BI99">
        <v>4</v>
      </c>
      <c r="BJ99">
        <v>5</v>
      </c>
      <c r="BK99">
        <v>6</v>
      </c>
      <c r="BL99">
        <v>7</v>
      </c>
      <c r="BO99">
        <v>10</v>
      </c>
      <c r="BP99">
        <v>11</v>
      </c>
      <c r="BQ99">
        <v>12</v>
      </c>
      <c r="BR99">
        <v>13</v>
      </c>
      <c r="BS99">
        <v>14</v>
      </c>
      <c r="BW99" t="s">
        <v>335</v>
      </c>
      <c r="BX99" s="33" t="s">
        <v>453</v>
      </c>
      <c r="BY99">
        <v>1</v>
      </c>
      <c r="BZ99" s="19" t="s">
        <v>335</v>
      </c>
      <c r="CE99" s="17" t="s">
        <v>301</v>
      </c>
      <c r="CG99" s="17" t="s">
        <v>302</v>
      </c>
      <c r="CI99" s="17" t="s">
        <v>304</v>
      </c>
      <c r="CL99" s="16" t="s">
        <v>306</v>
      </c>
      <c r="CM99" s="17" t="s">
        <v>307</v>
      </c>
      <c r="DJ99" t="str">
        <f t="shared" si="56"/>
        <v>SafetyCritical</v>
      </c>
      <c r="DK99" t="str">
        <f t="shared" si="57"/>
        <v>.</v>
      </c>
      <c r="DL99" t="str">
        <f t="shared" si="58"/>
        <v>DataCentric</v>
      </c>
      <c r="DM99" t="str">
        <f t="shared" si="59"/>
        <v>Complex</v>
      </c>
      <c r="DN99" t="str">
        <f t="shared" si="55"/>
        <v>Informal</v>
      </c>
      <c r="DO99" t="str">
        <f t="shared" si="55"/>
        <v>DiagFocused</v>
      </c>
      <c r="DP99" t="str">
        <f t="shared" si="55"/>
        <v>AnGenCapable</v>
      </c>
      <c r="DQ99" t="str">
        <f t="shared" si="55"/>
        <v>Maxformal</v>
      </c>
      <c r="DR99" t="str">
        <f t="shared" si="49"/>
        <v>.</v>
      </c>
      <c r="DT99" t="str">
        <f t="shared" si="60"/>
        <v>Web/Mobile</v>
      </c>
      <c r="DU99" t="str">
        <f t="shared" si="60"/>
        <v/>
      </c>
      <c r="DV99" t="str">
        <f t="shared" si="60"/>
        <v/>
      </c>
      <c r="DW99" t="str">
        <f t="shared" si="60"/>
        <v>Finance</v>
      </c>
      <c r="DX99" t="str">
        <f t="shared" si="60"/>
        <v/>
      </c>
      <c r="DY99" t="str">
        <f t="shared" si="60"/>
        <v>Data Analysis &amp; AI</v>
      </c>
      <c r="DZ99" t="str">
        <f t="shared" si="60"/>
        <v/>
      </c>
      <c r="EA99" t="str">
        <f t="shared" si="60"/>
        <v/>
      </c>
      <c r="EB99" t="str">
        <f t="shared" si="60"/>
        <v>Safety/Embedded/Automation</v>
      </c>
      <c r="EC99" t="str">
        <f t="shared" si="60"/>
        <v/>
      </c>
      <c r="ED99" t="str">
        <f t="shared" si="60"/>
        <v/>
      </c>
    </row>
    <row r="100" spans="1:134" ht="32" x14ac:dyDescent="0.2">
      <c r="A100" t="s">
        <v>473</v>
      </c>
      <c r="B100" t="s">
        <v>473</v>
      </c>
      <c r="C100" s="1" t="s">
        <v>473</v>
      </c>
      <c r="D100" s="1" t="s">
        <v>473</v>
      </c>
      <c r="E100" t="s">
        <v>473</v>
      </c>
      <c r="H100" t="s">
        <v>89</v>
      </c>
      <c r="I100" t="s">
        <v>90</v>
      </c>
      <c r="J100">
        <v>2</v>
      </c>
      <c r="K100">
        <v>2</v>
      </c>
      <c r="L100">
        <v>4</v>
      </c>
      <c r="M100">
        <v>5</v>
      </c>
      <c r="N100">
        <v>4</v>
      </c>
      <c r="O100">
        <v>4</v>
      </c>
      <c r="P100">
        <v>4</v>
      </c>
      <c r="Q100">
        <v>4</v>
      </c>
      <c r="R100">
        <v>4</v>
      </c>
      <c r="S100">
        <v>4</v>
      </c>
      <c r="T100">
        <v>2</v>
      </c>
      <c r="U100">
        <v>4</v>
      </c>
      <c r="V100">
        <v>3</v>
      </c>
      <c r="W100">
        <v>4</v>
      </c>
      <c r="X100">
        <v>4</v>
      </c>
      <c r="Y100">
        <v>4</v>
      </c>
      <c r="Z100">
        <v>4</v>
      </c>
      <c r="AA100">
        <v>3</v>
      </c>
      <c r="AB100">
        <v>5</v>
      </c>
      <c r="AC100">
        <v>4</v>
      </c>
      <c r="AD100">
        <v>4</v>
      </c>
      <c r="AE100">
        <v>2</v>
      </c>
      <c r="AF100">
        <v>2</v>
      </c>
      <c r="AG100">
        <v>4</v>
      </c>
      <c r="AH100">
        <v>2</v>
      </c>
      <c r="AI100">
        <v>4</v>
      </c>
      <c r="AJ100">
        <v>2</v>
      </c>
      <c r="AK100">
        <v>2</v>
      </c>
      <c r="AL100">
        <v>2</v>
      </c>
      <c r="AM100">
        <v>2</v>
      </c>
      <c r="AN100">
        <v>2</v>
      </c>
      <c r="AO100">
        <v>3</v>
      </c>
      <c r="AP100">
        <v>4</v>
      </c>
      <c r="AQ100">
        <v>2</v>
      </c>
      <c r="AR100">
        <v>4</v>
      </c>
      <c r="AS100">
        <v>4</v>
      </c>
      <c r="AT100">
        <v>2</v>
      </c>
      <c r="AU100">
        <v>2</v>
      </c>
      <c r="AV100">
        <v>2</v>
      </c>
      <c r="AW100">
        <v>4</v>
      </c>
      <c r="AX100">
        <v>2</v>
      </c>
      <c r="AY100">
        <v>4</v>
      </c>
      <c r="AZ100">
        <v>4</v>
      </c>
      <c r="BA100">
        <v>2</v>
      </c>
      <c r="BB100">
        <v>2</v>
      </c>
      <c r="BC100">
        <v>3</v>
      </c>
      <c r="BD100">
        <v>2</v>
      </c>
      <c r="BF100">
        <v>1</v>
      </c>
      <c r="BO100">
        <v>10</v>
      </c>
      <c r="BW100" t="s">
        <v>368</v>
      </c>
      <c r="BX100" s="33" t="s">
        <v>454</v>
      </c>
      <c r="BY100">
        <v>2</v>
      </c>
      <c r="BZ100" s="18" t="s">
        <v>368</v>
      </c>
      <c r="CG100" s="16" t="s">
        <v>302</v>
      </c>
      <c r="CM100" s="16" t="s">
        <v>307</v>
      </c>
      <c r="DJ100" t="str">
        <f t="shared" si="56"/>
        <v>SafetyCritical</v>
      </c>
      <c r="DK100" t="str">
        <f t="shared" si="57"/>
        <v>.</v>
      </c>
      <c r="DL100" t="str">
        <f t="shared" si="58"/>
        <v>DataCentric</v>
      </c>
      <c r="DM100" t="str">
        <f t="shared" si="59"/>
        <v>.</v>
      </c>
      <c r="DN100" t="str">
        <f t="shared" si="55"/>
        <v>Informal</v>
      </c>
      <c r="DO100" t="str">
        <f t="shared" si="55"/>
        <v>DiagFocused</v>
      </c>
      <c r="DP100" t="str">
        <f t="shared" si="55"/>
        <v>.</v>
      </c>
      <c r="DQ100" t="str">
        <f t="shared" si="55"/>
        <v>.</v>
      </c>
      <c r="DR100" t="str">
        <f t="shared" si="49"/>
        <v>.</v>
      </c>
      <c r="DT100" t="str">
        <f t="shared" si="60"/>
        <v/>
      </c>
      <c r="DU100" t="str">
        <f t="shared" si="60"/>
        <v/>
      </c>
      <c r="DV100" t="str">
        <f t="shared" si="60"/>
        <v/>
      </c>
      <c r="DW100" t="str">
        <f t="shared" si="60"/>
        <v/>
      </c>
      <c r="DX100" t="str">
        <f t="shared" si="60"/>
        <v/>
      </c>
      <c r="DY100" t="str">
        <f t="shared" si="60"/>
        <v>Data Analysis &amp; AI</v>
      </c>
      <c r="DZ100" t="str">
        <f t="shared" si="60"/>
        <v/>
      </c>
      <c r="EA100" t="str">
        <f t="shared" si="60"/>
        <v/>
      </c>
      <c r="EB100" t="str">
        <f t="shared" si="60"/>
        <v>Safety/Embedded/Automation</v>
      </c>
      <c r="EC100" t="str">
        <f t="shared" si="60"/>
        <v/>
      </c>
      <c r="ED100" t="str">
        <f t="shared" si="60"/>
        <v/>
      </c>
    </row>
    <row r="101" spans="1:134" ht="16" x14ac:dyDescent="0.2">
      <c r="A101" t="s">
        <v>473</v>
      </c>
      <c r="B101" t="s">
        <v>473</v>
      </c>
      <c r="C101" s="1" t="s">
        <v>473</v>
      </c>
      <c r="D101" s="1" t="s">
        <v>473</v>
      </c>
      <c r="E101" t="s">
        <v>473</v>
      </c>
      <c r="H101" t="s">
        <v>98</v>
      </c>
      <c r="I101" t="s">
        <v>99</v>
      </c>
      <c r="J101">
        <v>4</v>
      </c>
      <c r="K101">
        <v>4</v>
      </c>
      <c r="L101">
        <v>4</v>
      </c>
      <c r="M101">
        <v>4</v>
      </c>
      <c r="N101">
        <v>5</v>
      </c>
      <c r="O101">
        <v>5</v>
      </c>
      <c r="P101">
        <v>4</v>
      </c>
      <c r="Q101">
        <v>4</v>
      </c>
      <c r="R101">
        <v>2</v>
      </c>
      <c r="S101">
        <v>4</v>
      </c>
      <c r="T101">
        <v>5</v>
      </c>
      <c r="U101">
        <v>5</v>
      </c>
      <c r="V101">
        <v>5</v>
      </c>
      <c r="W101">
        <v>5</v>
      </c>
      <c r="X101">
        <v>4</v>
      </c>
      <c r="Y101">
        <v>5</v>
      </c>
      <c r="Z101">
        <v>3</v>
      </c>
      <c r="AA101">
        <v>4</v>
      </c>
      <c r="AB101">
        <v>5</v>
      </c>
      <c r="AC101">
        <v>4</v>
      </c>
      <c r="AD101">
        <v>2</v>
      </c>
      <c r="AE101">
        <v>4</v>
      </c>
      <c r="AF101">
        <v>4</v>
      </c>
      <c r="AG101">
        <v>4</v>
      </c>
      <c r="AH101">
        <v>4</v>
      </c>
      <c r="AI101">
        <v>2</v>
      </c>
      <c r="AJ101">
        <v>1</v>
      </c>
      <c r="AK101">
        <v>2</v>
      </c>
      <c r="AL101">
        <v>4</v>
      </c>
      <c r="AM101">
        <v>3</v>
      </c>
      <c r="AN101">
        <v>2</v>
      </c>
      <c r="AO101">
        <v>4</v>
      </c>
      <c r="AP101">
        <v>2</v>
      </c>
      <c r="AQ101">
        <v>2</v>
      </c>
      <c r="AR101">
        <v>2</v>
      </c>
      <c r="AS101">
        <v>4</v>
      </c>
      <c r="AT101">
        <v>2</v>
      </c>
      <c r="AU101">
        <v>2</v>
      </c>
      <c r="AV101">
        <v>2</v>
      </c>
      <c r="AW101">
        <v>2</v>
      </c>
      <c r="AX101">
        <v>2</v>
      </c>
      <c r="AY101">
        <v>2</v>
      </c>
      <c r="AZ101">
        <v>4</v>
      </c>
      <c r="BA101">
        <v>2</v>
      </c>
      <c r="BB101">
        <v>2</v>
      </c>
      <c r="BC101">
        <v>4</v>
      </c>
      <c r="BD101">
        <v>3</v>
      </c>
      <c r="BF101">
        <v>1</v>
      </c>
      <c r="BG101">
        <v>2</v>
      </c>
      <c r="BJ101">
        <v>5</v>
      </c>
      <c r="BL101">
        <v>7</v>
      </c>
      <c r="BO101">
        <v>10</v>
      </c>
      <c r="BS101">
        <v>14</v>
      </c>
      <c r="BU101">
        <v>16</v>
      </c>
      <c r="BV101" s="34" t="s">
        <v>455</v>
      </c>
      <c r="BW101" t="s">
        <v>335</v>
      </c>
      <c r="BX101" s="33" t="s">
        <v>456</v>
      </c>
      <c r="BY101">
        <v>1</v>
      </c>
      <c r="BZ101" s="19" t="s">
        <v>335</v>
      </c>
      <c r="CC101" s="16" t="s">
        <v>300</v>
      </c>
      <c r="CU101" s="14" t="s">
        <v>315</v>
      </c>
      <c r="DJ101" t="str">
        <f t="shared" si="56"/>
        <v>.</v>
      </c>
      <c r="DK101" t="str">
        <f t="shared" si="57"/>
        <v>WebOrMobile</v>
      </c>
      <c r="DL101" t="str">
        <f t="shared" si="58"/>
        <v>DataCentric</v>
      </c>
      <c r="DM101" t="str">
        <f t="shared" si="59"/>
        <v>.</v>
      </c>
      <c r="DN101" t="str">
        <f t="shared" si="55"/>
        <v>Informal</v>
      </c>
      <c r="DO101" t="str">
        <f t="shared" si="55"/>
        <v>DiagFocused</v>
      </c>
      <c r="DP101" t="str">
        <f t="shared" si="55"/>
        <v>AnGenCapable</v>
      </c>
      <c r="DQ101" t="str">
        <f t="shared" si="55"/>
        <v>Maxformal</v>
      </c>
      <c r="DR101" t="str">
        <f t="shared" si="49"/>
        <v>.</v>
      </c>
      <c r="DT101" t="str">
        <f t="shared" si="60"/>
        <v/>
      </c>
      <c r="DU101" t="str">
        <f t="shared" si="60"/>
        <v/>
      </c>
      <c r="DV101" t="str">
        <f t="shared" si="60"/>
        <v/>
      </c>
      <c r="DW101" t="str">
        <f t="shared" si="60"/>
        <v/>
      </c>
      <c r="DX101" t="str">
        <f t="shared" si="60"/>
        <v/>
      </c>
      <c r="DY101" t="str">
        <f t="shared" si="60"/>
        <v/>
      </c>
      <c r="DZ101" t="str">
        <f t="shared" si="60"/>
        <v/>
      </c>
      <c r="EA101" t="str">
        <f t="shared" si="60"/>
        <v/>
      </c>
      <c r="EB101" t="str">
        <f t="shared" si="60"/>
        <v/>
      </c>
      <c r="EC101" t="str">
        <f t="shared" si="60"/>
        <v/>
      </c>
      <c r="ED101" t="str">
        <f t="shared" si="60"/>
        <v>Enterprise Applications</v>
      </c>
    </row>
    <row r="102" spans="1:134" ht="16" x14ac:dyDescent="0.2">
      <c r="A102" t="s">
        <v>473</v>
      </c>
      <c r="B102" t="s">
        <v>473</v>
      </c>
      <c r="C102" s="1" t="s">
        <v>473</v>
      </c>
      <c r="D102" s="1" t="s">
        <v>473</v>
      </c>
      <c r="E102" t="s">
        <v>473</v>
      </c>
      <c r="H102" t="s">
        <v>89</v>
      </c>
      <c r="I102" t="s">
        <v>95</v>
      </c>
      <c r="J102">
        <v>2</v>
      </c>
      <c r="K102">
        <v>3</v>
      </c>
      <c r="L102">
        <v>2</v>
      </c>
      <c r="M102">
        <v>1</v>
      </c>
      <c r="N102">
        <v>5</v>
      </c>
      <c r="O102">
        <v>4</v>
      </c>
      <c r="P102">
        <v>5</v>
      </c>
      <c r="Q102">
        <v>3</v>
      </c>
      <c r="R102">
        <v>2</v>
      </c>
      <c r="S102">
        <v>2</v>
      </c>
      <c r="T102">
        <v>3</v>
      </c>
      <c r="U102">
        <v>4</v>
      </c>
      <c r="V102">
        <v>2</v>
      </c>
      <c r="W102">
        <v>5</v>
      </c>
      <c r="X102">
        <v>5</v>
      </c>
      <c r="Y102">
        <v>5</v>
      </c>
      <c r="Z102">
        <v>4</v>
      </c>
      <c r="AA102">
        <v>3</v>
      </c>
      <c r="AB102">
        <v>4</v>
      </c>
      <c r="AC102">
        <v>3</v>
      </c>
      <c r="AD102">
        <v>3</v>
      </c>
      <c r="AE102">
        <v>1</v>
      </c>
      <c r="AF102">
        <v>3</v>
      </c>
      <c r="AG102">
        <v>2</v>
      </c>
      <c r="AH102">
        <v>2</v>
      </c>
      <c r="AI102">
        <v>2</v>
      </c>
      <c r="AJ102">
        <v>2</v>
      </c>
      <c r="AK102">
        <v>2</v>
      </c>
      <c r="AL102">
        <v>3</v>
      </c>
      <c r="AM102">
        <v>1</v>
      </c>
      <c r="AN102">
        <v>2</v>
      </c>
      <c r="AO102">
        <v>3</v>
      </c>
      <c r="AP102">
        <v>3</v>
      </c>
      <c r="AQ102">
        <v>2</v>
      </c>
      <c r="AR102">
        <v>3</v>
      </c>
      <c r="AS102">
        <v>5</v>
      </c>
      <c r="AT102">
        <v>5</v>
      </c>
      <c r="AU102">
        <v>4</v>
      </c>
      <c r="AV102">
        <v>4</v>
      </c>
      <c r="AW102">
        <v>2</v>
      </c>
      <c r="AX102">
        <v>2</v>
      </c>
      <c r="AY102">
        <v>4</v>
      </c>
      <c r="AZ102">
        <v>4</v>
      </c>
      <c r="BA102">
        <v>3</v>
      </c>
      <c r="BB102">
        <v>4</v>
      </c>
      <c r="BC102">
        <v>1</v>
      </c>
      <c r="BD102">
        <v>2</v>
      </c>
      <c r="BG102">
        <v>2</v>
      </c>
      <c r="BI102">
        <v>4</v>
      </c>
      <c r="BJ102">
        <v>5</v>
      </c>
      <c r="BK102">
        <v>6</v>
      </c>
      <c r="BL102">
        <v>7</v>
      </c>
      <c r="BS102">
        <v>14</v>
      </c>
      <c r="BV102" t="s">
        <v>314</v>
      </c>
      <c r="BW102" t="s">
        <v>335</v>
      </c>
      <c r="BX102" s="33" t="s">
        <v>457</v>
      </c>
      <c r="BY102">
        <v>1</v>
      </c>
      <c r="BZ102" s="19" t="s">
        <v>335</v>
      </c>
      <c r="CA102" s="16" t="s">
        <v>298</v>
      </c>
      <c r="CT102" s="14" t="s">
        <v>314</v>
      </c>
      <c r="DJ102" t="str">
        <f t="shared" si="56"/>
        <v>.</v>
      </c>
      <c r="DK102" t="str">
        <f t="shared" si="57"/>
        <v>.</v>
      </c>
      <c r="DL102" t="str">
        <f t="shared" si="58"/>
        <v>.</v>
      </c>
      <c r="DM102" t="str">
        <f t="shared" si="59"/>
        <v>.</v>
      </c>
      <c r="DN102" t="str">
        <f t="shared" si="55"/>
        <v>.</v>
      </c>
      <c r="DO102" t="str">
        <f t="shared" si="55"/>
        <v>DiagFocused</v>
      </c>
      <c r="DP102" t="str">
        <f t="shared" si="55"/>
        <v>AnGenCapable</v>
      </c>
      <c r="DQ102" t="str">
        <f t="shared" si="55"/>
        <v>Maxformal</v>
      </c>
      <c r="DR102" t="str">
        <f t="shared" si="49"/>
        <v>HighEndOnly</v>
      </c>
      <c r="DT102" t="str">
        <f t="shared" si="60"/>
        <v>Web/Mobile</v>
      </c>
      <c r="DU102" t="str">
        <f t="shared" si="60"/>
        <v/>
      </c>
      <c r="DV102" t="str">
        <f t="shared" si="60"/>
        <v/>
      </c>
      <c r="DW102" t="str">
        <f t="shared" si="60"/>
        <v>Finance</v>
      </c>
      <c r="DX102" t="str">
        <f t="shared" si="60"/>
        <v/>
      </c>
      <c r="DY102" t="str">
        <f t="shared" si="60"/>
        <v/>
      </c>
      <c r="DZ102" t="str">
        <f t="shared" si="60"/>
        <v/>
      </c>
      <c r="EA102" t="str">
        <f t="shared" si="60"/>
        <v/>
      </c>
      <c r="EB102" t="str">
        <f t="shared" si="60"/>
        <v/>
      </c>
      <c r="EC102" t="str">
        <f t="shared" si="60"/>
        <v/>
      </c>
      <c r="ED102" t="str">
        <f t="shared" si="60"/>
        <v/>
      </c>
    </row>
    <row r="103" spans="1:134" ht="16" x14ac:dyDescent="0.2">
      <c r="A103" t="s">
        <v>473</v>
      </c>
      <c r="B103" t="s">
        <v>473</v>
      </c>
      <c r="C103" s="1" t="s">
        <v>473</v>
      </c>
      <c r="D103" s="1" t="s">
        <v>473</v>
      </c>
      <c r="E103" t="s">
        <v>473</v>
      </c>
      <c r="H103" t="s">
        <v>98</v>
      </c>
      <c r="I103" t="s">
        <v>99</v>
      </c>
      <c r="J103">
        <v>4</v>
      </c>
      <c r="K103">
        <v>4</v>
      </c>
      <c r="L103">
        <v>2</v>
      </c>
      <c r="M103">
        <v>3</v>
      </c>
      <c r="N103">
        <v>4</v>
      </c>
      <c r="O103">
        <v>3</v>
      </c>
      <c r="P103">
        <v>3</v>
      </c>
      <c r="Q103">
        <v>4</v>
      </c>
      <c r="R103">
        <v>2</v>
      </c>
      <c r="S103">
        <v>3</v>
      </c>
      <c r="T103">
        <v>4</v>
      </c>
      <c r="U103">
        <v>4</v>
      </c>
      <c r="V103">
        <v>3</v>
      </c>
      <c r="W103">
        <v>2</v>
      </c>
      <c r="X103">
        <v>2</v>
      </c>
      <c r="Y103">
        <v>3</v>
      </c>
      <c r="Z103">
        <v>3</v>
      </c>
      <c r="AA103">
        <v>2</v>
      </c>
      <c r="AB103">
        <v>3</v>
      </c>
      <c r="AC103">
        <v>2</v>
      </c>
      <c r="AD103">
        <v>4</v>
      </c>
      <c r="AE103">
        <v>4</v>
      </c>
      <c r="AF103">
        <v>2</v>
      </c>
      <c r="AG103">
        <v>4</v>
      </c>
      <c r="AH103">
        <v>2</v>
      </c>
      <c r="AI103">
        <v>3</v>
      </c>
      <c r="AJ103">
        <v>2</v>
      </c>
      <c r="AK103">
        <v>3</v>
      </c>
      <c r="AL103">
        <v>4</v>
      </c>
      <c r="AM103">
        <v>3</v>
      </c>
      <c r="AN103">
        <v>3</v>
      </c>
      <c r="AO103">
        <v>3</v>
      </c>
      <c r="AP103">
        <v>3</v>
      </c>
      <c r="AQ103">
        <v>3</v>
      </c>
      <c r="AR103">
        <v>2</v>
      </c>
      <c r="AS103">
        <v>3</v>
      </c>
      <c r="AT103">
        <v>2</v>
      </c>
      <c r="AU103">
        <v>3</v>
      </c>
      <c r="AV103">
        <v>2</v>
      </c>
      <c r="AW103">
        <v>2</v>
      </c>
      <c r="AX103">
        <v>2</v>
      </c>
      <c r="AY103">
        <v>2</v>
      </c>
      <c r="AZ103">
        <v>3</v>
      </c>
      <c r="BA103">
        <v>3</v>
      </c>
      <c r="BB103">
        <v>5</v>
      </c>
      <c r="BC103">
        <v>2</v>
      </c>
      <c r="BD103">
        <v>4</v>
      </c>
      <c r="BF103">
        <v>1</v>
      </c>
      <c r="BI103">
        <v>4</v>
      </c>
      <c r="BJ103">
        <v>5</v>
      </c>
      <c r="BN103">
        <v>9</v>
      </c>
      <c r="BO103">
        <v>10</v>
      </c>
      <c r="BP103">
        <v>11</v>
      </c>
      <c r="BQ103">
        <v>12</v>
      </c>
      <c r="BR103">
        <v>13</v>
      </c>
      <c r="BS103">
        <v>14</v>
      </c>
      <c r="BT103">
        <v>15</v>
      </c>
      <c r="BU103">
        <v>16</v>
      </c>
      <c r="BV103" t="s">
        <v>458</v>
      </c>
      <c r="BW103" t="s">
        <v>459</v>
      </c>
      <c r="BX103" s="33" t="s">
        <v>460</v>
      </c>
      <c r="BY103">
        <v>4</v>
      </c>
      <c r="BZ103" s="18" t="s">
        <v>459</v>
      </c>
      <c r="CM103" s="16" t="s">
        <v>307</v>
      </c>
      <c r="DG103" s="14" t="s">
        <v>327</v>
      </c>
      <c r="DJ103" t="str">
        <f t="shared" si="56"/>
        <v>SafetyCritical</v>
      </c>
      <c r="DK103" t="str">
        <f t="shared" si="57"/>
        <v>.</v>
      </c>
      <c r="DL103" t="str">
        <f t="shared" si="58"/>
        <v>.</v>
      </c>
      <c r="DM103" t="str">
        <f t="shared" si="59"/>
        <v>.</v>
      </c>
      <c r="DN103" t="str">
        <f t="shared" si="55"/>
        <v>Informal</v>
      </c>
      <c r="DO103" t="str">
        <f t="shared" si="55"/>
        <v>DiagFocused</v>
      </c>
      <c r="DP103" t="str">
        <f t="shared" si="55"/>
        <v>AnGenCapable</v>
      </c>
      <c r="DQ103" t="str">
        <f t="shared" si="55"/>
        <v>Maxformal</v>
      </c>
      <c r="DR103" t="str">
        <f t="shared" si="49"/>
        <v>.</v>
      </c>
      <c r="DT103" t="str">
        <f t="shared" si="60"/>
        <v/>
      </c>
      <c r="DU103" t="str">
        <f t="shared" si="60"/>
        <v/>
      </c>
      <c r="DV103" t="str">
        <f t="shared" si="60"/>
        <v/>
      </c>
      <c r="DW103" t="str">
        <f t="shared" si="60"/>
        <v/>
      </c>
      <c r="DX103" t="str">
        <f t="shared" si="60"/>
        <v/>
      </c>
      <c r="DY103" t="str">
        <f t="shared" si="60"/>
        <v/>
      </c>
      <c r="DZ103" t="str">
        <f t="shared" si="60"/>
        <v/>
      </c>
      <c r="EA103" t="str">
        <f t="shared" si="60"/>
        <v/>
      </c>
      <c r="EB103" t="str">
        <f t="shared" si="60"/>
        <v>Safety/Embedded/Automation</v>
      </c>
      <c r="EC103" t="str">
        <f t="shared" si="60"/>
        <v/>
      </c>
      <c r="ED103" t="str">
        <f t="shared" si="60"/>
        <v/>
      </c>
    </row>
    <row r="104" spans="1:134" ht="32" x14ac:dyDescent="0.2">
      <c r="A104" t="s">
        <v>473</v>
      </c>
      <c r="B104" t="s">
        <v>473</v>
      </c>
      <c r="C104" s="1" t="s">
        <v>473</v>
      </c>
      <c r="D104" s="1" t="s">
        <v>473</v>
      </c>
      <c r="E104" t="s">
        <v>473</v>
      </c>
      <c r="H104" t="s">
        <v>94</v>
      </c>
      <c r="I104" t="s">
        <v>90</v>
      </c>
      <c r="J104">
        <v>3</v>
      </c>
      <c r="K104">
        <v>2</v>
      </c>
      <c r="L104">
        <v>2</v>
      </c>
      <c r="M104">
        <v>4</v>
      </c>
      <c r="N104">
        <v>5</v>
      </c>
      <c r="O104">
        <v>5</v>
      </c>
      <c r="P104">
        <v>5</v>
      </c>
      <c r="Q104">
        <v>4</v>
      </c>
      <c r="R104">
        <v>4</v>
      </c>
      <c r="S104">
        <v>1</v>
      </c>
      <c r="T104">
        <v>4</v>
      </c>
      <c r="U104">
        <v>5</v>
      </c>
      <c r="V104">
        <v>1</v>
      </c>
      <c r="W104">
        <v>4</v>
      </c>
      <c r="X104">
        <v>5</v>
      </c>
      <c r="Y104">
        <v>4</v>
      </c>
      <c r="Z104">
        <v>2</v>
      </c>
      <c r="AA104">
        <v>4</v>
      </c>
      <c r="AB104">
        <v>4</v>
      </c>
      <c r="AC104">
        <v>4</v>
      </c>
      <c r="AD104">
        <v>4</v>
      </c>
      <c r="AE104">
        <v>5</v>
      </c>
      <c r="AF104">
        <v>2</v>
      </c>
      <c r="AG104">
        <v>4</v>
      </c>
      <c r="AH104">
        <v>1</v>
      </c>
      <c r="AI104">
        <v>1</v>
      </c>
      <c r="AJ104">
        <v>2</v>
      </c>
      <c r="AK104">
        <v>3</v>
      </c>
      <c r="AL104">
        <v>3</v>
      </c>
      <c r="AM104">
        <v>1</v>
      </c>
      <c r="AN104">
        <v>1</v>
      </c>
      <c r="AO104">
        <v>2</v>
      </c>
      <c r="AP104">
        <v>4</v>
      </c>
      <c r="AQ104">
        <v>1</v>
      </c>
      <c r="AR104">
        <v>3</v>
      </c>
      <c r="AS104">
        <v>4</v>
      </c>
      <c r="AT104">
        <v>5</v>
      </c>
      <c r="AU104">
        <v>2</v>
      </c>
      <c r="AV104">
        <v>2</v>
      </c>
      <c r="AW104">
        <v>1</v>
      </c>
      <c r="AX104">
        <v>1</v>
      </c>
      <c r="AY104">
        <v>1</v>
      </c>
      <c r="AZ104">
        <v>5</v>
      </c>
      <c r="BA104">
        <v>1</v>
      </c>
      <c r="BB104">
        <v>2</v>
      </c>
      <c r="BC104">
        <v>1</v>
      </c>
      <c r="BD104">
        <v>1</v>
      </c>
      <c r="BF104">
        <v>1</v>
      </c>
      <c r="BJ104">
        <v>5</v>
      </c>
      <c r="BO104">
        <v>10</v>
      </c>
      <c r="BW104" t="s">
        <v>333</v>
      </c>
      <c r="BX104" s="33" t="s">
        <v>461</v>
      </c>
      <c r="BY104">
        <v>1</v>
      </c>
      <c r="BZ104" s="19" t="s">
        <v>333</v>
      </c>
      <c r="CC104" s="16" t="s">
        <v>300</v>
      </c>
      <c r="DJ104" t="str">
        <f t="shared" si="56"/>
        <v>.</v>
      </c>
      <c r="DK104" t="str">
        <f t="shared" si="57"/>
        <v>WebOrMobile</v>
      </c>
      <c r="DL104" t="str">
        <f t="shared" si="58"/>
        <v>DataCentric</v>
      </c>
      <c r="DM104" t="str">
        <f t="shared" si="59"/>
        <v>.</v>
      </c>
      <c r="DN104" t="str">
        <f t="shared" si="55"/>
        <v>Informal</v>
      </c>
      <c r="DO104" t="str">
        <f t="shared" si="55"/>
        <v>DiagFocused</v>
      </c>
      <c r="DP104" t="str">
        <f t="shared" si="55"/>
        <v>.</v>
      </c>
      <c r="DQ104" t="str">
        <f t="shared" si="55"/>
        <v>.</v>
      </c>
      <c r="DR104" t="str">
        <f t="shared" ref="DR104:DR110" si="61">IF(AND(OR(DQ104="MaxFormal",DP104="AnGenCapable"),DN104&lt;&gt;"Informal"),"HighEndOnly",".")</f>
        <v>.</v>
      </c>
      <c r="DT104" t="str">
        <f t="shared" si="60"/>
        <v/>
      </c>
      <c r="DU104" t="str">
        <f t="shared" si="60"/>
        <v/>
      </c>
      <c r="DV104" t="str">
        <f t="shared" si="60"/>
        <v>DB_Backend</v>
      </c>
      <c r="DW104" t="str">
        <f t="shared" si="60"/>
        <v/>
      </c>
      <c r="DX104" t="str">
        <f t="shared" si="60"/>
        <v/>
      </c>
      <c r="DY104" t="str">
        <f t="shared" si="60"/>
        <v/>
      </c>
      <c r="DZ104" t="str">
        <f t="shared" si="60"/>
        <v/>
      </c>
      <c r="EA104" t="str">
        <f t="shared" si="60"/>
        <v/>
      </c>
      <c r="EB104" t="str">
        <f t="shared" si="60"/>
        <v>Safety/Embedded/Automation</v>
      </c>
      <c r="EC104" t="str">
        <f t="shared" si="60"/>
        <v/>
      </c>
      <c r="ED104" t="str">
        <f t="shared" si="60"/>
        <v/>
      </c>
    </row>
    <row r="105" spans="1:134" ht="16" x14ac:dyDescent="0.2">
      <c r="A105" t="s">
        <v>473</v>
      </c>
      <c r="B105" t="s">
        <v>473</v>
      </c>
      <c r="C105" s="1" t="s">
        <v>473</v>
      </c>
      <c r="D105" s="1" t="s">
        <v>473</v>
      </c>
      <c r="E105" t="s">
        <v>473</v>
      </c>
      <c r="H105" t="s">
        <v>94</v>
      </c>
      <c r="I105" t="s">
        <v>99</v>
      </c>
      <c r="J105">
        <v>3</v>
      </c>
      <c r="K105">
        <v>4</v>
      </c>
      <c r="L105">
        <v>5</v>
      </c>
      <c r="M105">
        <v>5</v>
      </c>
      <c r="N105">
        <v>5</v>
      </c>
      <c r="O105">
        <v>4</v>
      </c>
      <c r="P105">
        <v>4</v>
      </c>
      <c r="Q105">
        <v>5</v>
      </c>
      <c r="R105">
        <v>4</v>
      </c>
      <c r="S105">
        <v>3</v>
      </c>
      <c r="T105">
        <v>4</v>
      </c>
      <c r="U105">
        <v>4</v>
      </c>
      <c r="V105">
        <v>2</v>
      </c>
      <c r="W105">
        <v>3</v>
      </c>
      <c r="X105">
        <v>5</v>
      </c>
      <c r="Y105">
        <v>2</v>
      </c>
      <c r="Z105">
        <v>2</v>
      </c>
      <c r="AA105">
        <v>1</v>
      </c>
      <c r="AB105">
        <v>2</v>
      </c>
      <c r="AC105">
        <v>4</v>
      </c>
      <c r="AD105">
        <v>3</v>
      </c>
      <c r="AE105">
        <v>2</v>
      </c>
      <c r="AF105">
        <v>1</v>
      </c>
      <c r="AG105">
        <v>1</v>
      </c>
      <c r="AH105">
        <v>1</v>
      </c>
      <c r="AI105">
        <v>1</v>
      </c>
      <c r="AJ105">
        <v>2</v>
      </c>
      <c r="AK105">
        <v>3</v>
      </c>
      <c r="AL105">
        <v>2</v>
      </c>
      <c r="AM105">
        <v>1</v>
      </c>
      <c r="AN105">
        <v>1</v>
      </c>
      <c r="AO105">
        <v>2</v>
      </c>
      <c r="AP105">
        <v>2</v>
      </c>
      <c r="AQ105">
        <v>1</v>
      </c>
      <c r="AR105">
        <v>2</v>
      </c>
      <c r="AS105">
        <v>2</v>
      </c>
      <c r="AT105">
        <v>1</v>
      </c>
      <c r="AU105">
        <v>3</v>
      </c>
      <c r="AV105">
        <v>1</v>
      </c>
      <c r="AW105">
        <v>2</v>
      </c>
      <c r="AX105">
        <v>2</v>
      </c>
      <c r="AY105">
        <v>2</v>
      </c>
      <c r="AZ105">
        <v>2</v>
      </c>
      <c r="BA105">
        <v>2</v>
      </c>
      <c r="BB105">
        <v>1</v>
      </c>
      <c r="BC105">
        <v>2</v>
      </c>
      <c r="BD105">
        <v>2</v>
      </c>
      <c r="BT105">
        <v>15</v>
      </c>
      <c r="BV105" t="s">
        <v>462</v>
      </c>
      <c r="BW105" t="s">
        <v>336</v>
      </c>
      <c r="BX105" s="33" t="s">
        <v>463</v>
      </c>
      <c r="BY105">
        <v>1</v>
      </c>
      <c r="BZ105" s="19" t="s">
        <v>336</v>
      </c>
      <c r="CF105" s="16" t="s">
        <v>220</v>
      </c>
      <c r="CM105" s="16" t="s">
        <v>307</v>
      </c>
      <c r="CQ105" s="14" t="s">
        <v>311</v>
      </c>
      <c r="DJ105" t="str">
        <f t="shared" si="56"/>
        <v>SafetyCritical</v>
      </c>
      <c r="DK105" t="str">
        <f t="shared" si="57"/>
        <v>.</v>
      </c>
      <c r="DL105" t="str">
        <f t="shared" si="58"/>
        <v>.</v>
      </c>
      <c r="DM105" t="str">
        <f t="shared" si="59"/>
        <v>.</v>
      </c>
      <c r="DN105" t="str">
        <f t="shared" si="55"/>
        <v>.</v>
      </c>
      <c r="DO105" t="str">
        <f t="shared" si="55"/>
        <v>DiagFocused</v>
      </c>
      <c r="DP105" t="str">
        <f t="shared" si="55"/>
        <v>AnGenCapable</v>
      </c>
      <c r="DQ105" t="str">
        <f t="shared" si="55"/>
        <v>.</v>
      </c>
      <c r="DR105" t="str">
        <f t="shared" si="61"/>
        <v>HighEndOnly</v>
      </c>
      <c r="DT105" t="str">
        <f t="shared" si="60"/>
        <v/>
      </c>
      <c r="DU105" t="str">
        <f t="shared" si="60"/>
        <v/>
      </c>
      <c r="DV105" t="str">
        <f t="shared" si="60"/>
        <v/>
      </c>
      <c r="DW105" t="str">
        <f t="shared" si="60"/>
        <v/>
      </c>
      <c r="DX105" t="str">
        <f t="shared" si="60"/>
        <v/>
      </c>
      <c r="DY105" t="str">
        <f t="shared" si="60"/>
        <v/>
      </c>
      <c r="DZ105" t="str">
        <f t="shared" si="60"/>
        <v/>
      </c>
      <c r="EA105" t="str">
        <f t="shared" si="60"/>
        <v/>
      </c>
      <c r="EB105" t="str">
        <f t="shared" si="60"/>
        <v>Safety/Embedded/Automation</v>
      </c>
      <c r="EC105" t="str">
        <f t="shared" si="60"/>
        <v/>
      </c>
      <c r="ED105" t="str">
        <f t="shared" si="60"/>
        <v/>
      </c>
    </row>
    <row r="106" spans="1:134" ht="16" x14ac:dyDescent="0.2">
      <c r="A106" t="s">
        <v>473</v>
      </c>
      <c r="B106" t="s">
        <v>473</v>
      </c>
      <c r="C106" s="1" t="s">
        <v>473</v>
      </c>
      <c r="D106" s="1" t="s">
        <v>473</v>
      </c>
      <c r="E106" t="s">
        <v>473</v>
      </c>
      <c r="H106" t="s">
        <v>82</v>
      </c>
      <c r="I106" t="s">
        <v>95</v>
      </c>
      <c r="J106">
        <v>1</v>
      </c>
      <c r="K106">
        <v>3</v>
      </c>
      <c r="L106">
        <v>4</v>
      </c>
      <c r="M106">
        <v>4</v>
      </c>
      <c r="N106">
        <v>4</v>
      </c>
      <c r="O106">
        <v>4</v>
      </c>
      <c r="P106">
        <v>4</v>
      </c>
      <c r="Q106">
        <v>3</v>
      </c>
      <c r="R106">
        <v>3</v>
      </c>
      <c r="S106">
        <v>4</v>
      </c>
      <c r="T106">
        <v>3</v>
      </c>
      <c r="U106">
        <v>4</v>
      </c>
      <c r="V106">
        <v>3</v>
      </c>
      <c r="W106">
        <v>4</v>
      </c>
      <c r="X106">
        <v>4</v>
      </c>
      <c r="Y106">
        <v>3</v>
      </c>
      <c r="Z106">
        <v>4</v>
      </c>
      <c r="AA106">
        <v>3</v>
      </c>
      <c r="AB106">
        <v>2</v>
      </c>
      <c r="AC106">
        <v>3</v>
      </c>
      <c r="AD106">
        <v>3</v>
      </c>
      <c r="AE106">
        <v>3</v>
      </c>
      <c r="AF106">
        <v>2</v>
      </c>
      <c r="AG106">
        <v>3</v>
      </c>
      <c r="AH106">
        <v>4</v>
      </c>
      <c r="AI106">
        <v>2</v>
      </c>
      <c r="AJ106">
        <v>4</v>
      </c>
      <c r="AK106">
        <v>3</v>
      </c>
      <c r="AL106">
        <v>3</v>
      </c>
      <c r="AM106">
        <v>2</v>
      </c>
      <c r="AN106">
        <v>2</v>
      </c>
      <c r="AO106">
        <v>2</v>
      </c>
      <c r="AP106">
        <v>3</v>
      </c>
      <c r="AQ106">
        <v>2</v>
      </c>
      <c r="AR106">
        <v>3</v>
      </c>
      <c r="AS106">
        <v>2</v>
      </c>
      <c r="AT106">
        <v>4</v>
      </c>
      <c r="AU106">
        <v>3</v>
      </c>
      <c r="AV106">
        <v>2</v>
      </c>
      <c r="AW106">
        <v>2</v>
      </c>
      <c r="AX106">
        <v>4</v>
      </c>
      <c r="AY106">
        <v>3</v>
      </c>
      <c r="AZ106">
        <v>4</v>
      </c>
      <c r="BA106">
        <v>3</v>
      </c>
      <c r="BB106">
        <v>4</v>
      </c>
      <c r="BC106">
        <v>3</v>
      </c>
      <c r="BD106">
        <v>3</v>
      </c>
      <c r="BJ106">
        <v>5</v>
      </c>
      <c r="BO106">
        <v>10</v>
      </c>
      <c r="BW106" t="s">
        <v>335</v>
      </c>
      <c r="BX106" s="33" t="s">
        <v>464</v>
      </c>
      <c r="BY106">
        <v>1</v>
      </c>
      <c r="BZ106" s="19" t="s">
        <v>335</v>
      </c>
      <c r="CC106" s="16" t="s">
        <v>300</v>
      </c>
      <c r="DJ106" t="str">
        <f t="shared" si="56"/>
        <v>.</v>
      </c>
      <c r="DK106" t="str">
        <f t="shared" si="57"/>
        <v>WebOrMobile</v>
      </c>
      <c r="DL106" t="str">
        <f t="shared" si="58"/>
        <v>DataCentric</v>
      </c>
      <c r="DM106" t="str">
        <f t="shared" si="59"/>
        <v>.</v>
      </c>
      <c r="DN106" t="str">
        <f t="shared" si="55"/>
        <v>.</v>
      </c>
      <c r="DO106" t="str">
        <f t="shared" si="55"/>
        <v>DiagFocused</v>
      </c>
      <c r="DP106" t="str">
        <f t="shared" si="55"/>
        <v>.</v>
      </c>
      <c r="DQ106" t="str">
        <f t="shared" si="55"/>
        <v>.</v>
      </c>
      <c r="DR106" t="str">
        <f t="shared" si="61"/>
        <v>.</v>
      </c>
      <c r="DT106" t="str">
        <f t="shared" si="60"/>
        <v/>
      </c>
      <c r="DU106" t="str">
        <f t="shared" si="60"/>
        <v/>
      </c>
      <c r="DV106" t="str">
        <f t="shared" si="60"/>
        <v>DB_Backend</v>
      </c>
      <c r="DW106" t="str">
        <f t="shared" si="60"/>
        <v/>
      </c>
      <c r="DX106" t="str">
        <f t="shared" si="60"/>
        <v/>
      </c>
      <c r="DY106" t="str">
        <f t="shared" si="60"/>
        <v/>
      </c>
      <c r="DZ106" t="str">
        <f t="shared" si="60"/>
        <v/>
      </c>
      <c r="EA106" t="str">
        <f t="shared" si="60"/>
        <v/>
      </c>
      <c r="EB106" t="str">
        <f t="shared" si="60"/>
        <v/>
      </c>
      <c r="EC106" t="str">
        <f t="shared" si="60"/>
        <v/>
      </c>
      <c r="ED106" t="str">
        <f t="shared" si="60"/>
        <v/>
      </c>
    </row>
    <row r="107" spans="1:134" ht="16" x14ac:dyDescent="0.2">
      <c r="A107" t="s">
        <v>473</v>
      </c>
      <c r="B107" t="s">
        <v>473</v>
      </c>
      <c r="C107" s="1" t="s">
        <v>473</v>
      </c>
      <c r="D107" s="1" t="s">
        <v>473</v>
      </c>
      <c r="E107" t="s">
        <v>473</v>
      </c>
      <c r="H107" t="s">
        <v>89</v>
      </c>
      <c r="I107" t="s">
        <v>90</v>
      </c>
      <c r="J107">
        <v>2</v>
      </c>
      <c r="K107">
        <v>2</v>
      </c>
      <c r="L107">
        <v>3</v>
      </c>
      <c r="M107">
        <v>5</v>
      </c>
      <c r="N107">
        <v>4</v>
      </c>
      <c r="O107">
        <v>5</v>
      </c>
      <c r="P107">
        <v>1</v>
      </c>
      <c r="Q107">
        <v>3</v>
      </c>
      <c r="R107">
        <v>1</v>
      </c>
      <c r="S107">
        <v>4</v>
      </c>
      <c r="T107">
        <v>3</v>
      </c>
      <c r="U107">
        <v>5</v>
      </c>
      <c r="V107">
        <v>1</v>
      </c>
      <c r="W107">
        <v>3</v>
      </c>
      <c r="X107">
        <v>4</v>
      </c>
      <c r="Y107">
        <v>3</v>
      </c>
      <c r="Z107">
        <v>3</v>
      </c>
      <c r="AA107">
        <v>5</v>
      </c>
      <c r="AB107">
        <v>5</v>
      </c>
      <c r="AC107">
        <v>5</v>
      </c>
      <c r="AD107">
        <v>5</v>
      </c>
      <c r="AE107">
        <v>1</v>
      </c>
      <c r="AF107">
        <v>3</v>
      </c>
      <c r="AG107">
        <v>3</v>
      </c>
      <c r="AH107">
        <v>3</v>
      </c>
      <c r="AI107">
        <v>5</v>
      </c>
      <c r="AJ107">
        <v>2</v>
      </c>
      <c r="AK107">
        <v>4</v>
      </c>
      <c r="AL107">
        <v>3</v>
      </c>
      <c r="AM107">
        <v>1</v>
      </c>
      <c r="AN107">
        <v>1</v>
      </c>
      <c r="AO107">
        <v>1</v>
      </c>
      <c r="AP107">
        <v>2</v>
      </c>
      <c r="AQ107">
        <v>5</v>
      </c>
      <c r="AR107">
        <v>5</v>
      </c>
      <c r="AS107">
        <v>3</v>
      </c>
      <c r="AT107">
        <v>3</v>
      </c>
      <c r="AU107">
        <v>5</v>
      </c>
      <c r="AV107">
        <v>5</v>
      </c>
      <c r="AW107">
        <v>4</v>
      </c>
      <c r="AX107">
        <v>3</v>
      </c>
      <c r="AY107">
        <v>5</v>
      </c>
      <c r="AZ107">
        <v>5</v>
      </c>
      <c r="BA107">
        <v>5</v>
      </c>
      <c r="BB107">
        <v>4</v>
      </c>
      <c r="BC107">
        <v>5</v>
      </c>
      <c r="BD107">
        <v>4</v>
      </c>
      <c r="BF107">
        <v>1</v>
      </c>
      <c r="BG107">
        <v>2</v>
      </c>
      <c r="BO107">
        <v>10</v>
      </c>
      <c r="BW107" t="s">
        <v>335</v>
      </c>
      <c r="BX107" s="33" t="s">
        <v>465</v>
      </c>
      <c r="BY107">
        <v>1</v>
      </c>
      <c r="BZ107" s="19" t="s">
        <v>335</v>
      </c>
      <c r="CA107" s="15" t="s">
        <v>298</v>
      </c>
      <c r="CI107" s="16" t="s">
        <v>304</v>
      </c>
      <c r="DJ107" t="str">
        <f t="shared" si="56"/>
        <v>.</v>
      </c>
      <c r="DK107" t="str">
        <f t="shared" si="57"/>
        <v>.</v>
      </c>
      <c r="DL107" t="str">
        <f t="shared" si="58"/>
        <v>.</v>
      </c>
      <c r="DM107" t="str">
        <f t="shared" si="59"/>
        <v>Complex</v>
      </c>
      <c r="DN107" t="str">
        <f t="shared" si="55"/>
        <v>Informal</v>
      </c>
      <c r="DO107" t="str">
        <f t="shared" si="55"/>
        <v>DiagFocused</v>
      </c>
      <c r="DP107" t="str">
        <f t="shared" si="55"/>
        <v>AnGenCapable</v>
      </c>
      <c r="DQ107" t="str">
        <f t="shared" si="55"/>
        <v>.</v>
      </c>
      <c r="DR107" t="str">
        <f t="shared" si="61"/>
        <v>.</v>
      </c>
      <c r="DT107" t="str">
        <f t="shared" ref="DT107:ED111" si="62">IF(OR(NOT(ISERROR(FIND(DT$10,LOWER($BX107),1))),NOT(ISERROR(FIND(DT$11,LOWER($BX107),1))),NOT(ISERROR(FIND(DT$12,LOWER($BX107),1))),NOT(ISERROR(FIND(DT$13,LOWER($BX107),1))),NOT(ISERROR(FIND(DT$14,LOWER($BX107),1))),NOT(ISERROR(FIND(DT$15,LOWER($BX107),1))),NOT(ISERROR(FIND(DT$16,LOWER($BX107),1))),NOT(ISERROR(FIND(DT$17,LOWER($BX107),1))),NOT(ISERROR(FIND(DT$18,LOWER($BX107),1))),NOT(ISERROR(FIND(DT$19,LOWER($BX107),1))),NOT(ISERROR(FIND(DT$20,LOWER($BX107),1)))),DT$23,"")</f>
        <v>Web/Mobile</v>
      </c>
      <c r="DU107" t="str">
        <f t="shared" si="62"/>
        <v/>
      </c>
      <c r="DV107" t="str">
        <f t="shared" si="62"/>
        <v>DB_Backend</v>
      </c>
      <c r="DW107" t="str">
        <f t="shared" si="62"/>
        <v>Finance</v>
      </c>
      <c r="DX107" t="str">
        <f t="shared" si="62"/>
        <v/>
      </c>
      <c r="DY107" t="str">
        <f t="shared" si="62"/>
        <v/>
      </c>
      <c r="DZ107" t="str">
        <f t="shared" si="62"/>
        <v/>
      </c>
      <c r="EA107" t="str">
        <f t="shared" si="62"/>
        <v/>
      </c>
      <c r="EB107" t="str">
        <f t="shared" si="62"/>
        <v/>
      </c>
      <c r="EC107" t="str">
        <f t="shared" si="62"/>
        <v/>
      </c>
      <c r="ED107" t="str">
        <f t="shared" si="62"/>
        <v/>
      </c>
    </row>
    <row r="108" spans="1:134" ht="16" x14ac:dyDescent="0.2">
      <c r="A108" t="s">
        <v>473</v>
      </c>
      <c r="B108" t="s">
        <v>473</v>
      </c>
      <c r="C108" s="1" t="s">
        <v>473</v>
      </c>
      <c r="D108" s="1" t="s">
        <v>473</v>
      </c>
      <c r="E108" t="s">
        <v>473</v>
      </c>
      <c r="H108" t="s">
        <v>94</v>
      </c>
      <c r="I108" t="s">
        <v>90</v>
      </c>
      <c r="J108">
        <v>3</v>
      </c>
      <c r="K108">
        <v>2</v>
      </c>
      <c r="L108">
        <v>4</v>
      </c>
      <c r="M108">
        <v>4</v>
      </c>
      <c r="N108">
        <v>5</v>
      </c>
      <c r="O108">
        <v>5</v>
      </c>
      <c r="P108">
        <v>4</v>
      </c>
      <c r="Q108">
        <v>4</v>
      </c>
      <c r="R108">
        <v>4</v>
      </c>
      <c r="S108">
        <v>5</v>
      </c>
      <c r="T108">
        <v>3</v>
      </c>
      <c r="U108">
        <v>5</v>
      </c>
      <c r="V108">
        <v>2</v>
      </c>
      <c r="W108">
        <v>4</v>
      </c>
      <c r="X108">
        <v>4</v>
      </c>
      <c r="Y108">
        <v>4</v>
      </c>
      <c r="Z108">
        <v>3</v>
      </c>
      <c r="AA108">
        <v>3</v>
      </c>
      <c r="AB108">
        <v>3</v>
      </c>
      <c r="AC108">
        <v>3</v>
      </c>
      <c r="AD108">
        <v>4</v>
      </c>
      <c r="AE108">
        <v>4</v>
      </c>
      <c r="AF108">
        <v>4</v>
      </c>
      <c r="AG108">
        <v>4</v>
      </c>
      <c r="AH108">
        <v>4</v>
      </c>
      <c r="AI108">
        <v>2</v>
      </c>
      <c r="AJ108">
        <v>2</v>
      </c>
      <c r="AK108">
        <v>3</v>
      </c>
      <c r="AL108">
        <v>3</v>
      </c>
      <c r="AM108">
        <v>1</v>
      </c>
      <c r="AN108">
        <v>2</v>
      </c>
      <c r="AO108">
        <v>2</v>
      </c>
      <c r="AP108">
        <v>3</v>
      </c>
      <c r="AQ108">
        <v>2</v>
      </c>
      <c r="AR108">
        <v>1</v>
      </c>
      <c r="AS108">
        <v>2</v>
      </c>
      <c r="AT108">
        <v>2</v>
      </c>
      <c r="AU108">
        <v>2</v>
      </c>
      <c r="AV108">
        <v>4</v>
      </c>
      <c r="AW108">
        <v>2</v>
      </c>
      <c r="AX108">
        <v>2</v>
      </c>
      <c r="AY108">
        <v>2</v>
      </c>
      <c r="AZ108">
        <v>4</v>
      </c>
      <c r="BA108">
        <v>4</v>
      </c>
      <c r="BB108">
        <v>4</v>
      </c>
      <c r="BC108">
        <v>1</v>
      </c>
      <c r="BD108">
        <v>2</v>
      </c>
      <c r="BH108">
        <v>3</v>
      </c>
      <c r="BV108" s="34" t="s">
        <v>466</v>
      </c>
      <c r="BW108" t="s">
        <v>357</v>
      </c>
      <c r="BX108" s="33" t="s">
        <v>467</v>
      </c>
      <c r="BY108">
        <v>1</v>
      </c>
      <c r="BZ108" s="18" t="s">
        <v>357</v>
      </c>
      <c r="CM108" s="16" t="s">
        <v>307</v>
      </c>
      <c r="DI108" s="14" t="s">
        <v>329</v>
      </c>
      <c r="DJ108" t="str">
        <f t="shared" si="56"/>
        <v>SafetyCritical</v>
      </c>
      <c r="DK108" t="str">
        <f t="shared" si="57"/>
        <v>.</v>
      </c>
      <c r="DL108" t="str">
        <f t="shared" si="58"/>
        <v>.</v>
      </c>
      <c r="DM108" t="str">
        <f t="shared" si="59"/>
        <v>.</v>
      </c>
      <c r="DN108" t="str">
        <f t="shared" si="55"/>
        <v>.</v>
      </c>
      <c r="DO108" t="str">
        <f t="shared" si="55"/>
        <v>DiagFocused</v>
      </c>
      <c r="DP108" t="str">
        <f t="shared" si="55"/>
        <v>.</v>
      </c>
      <c r="DQ108" t="str">
        <f t="shared" si="55"/>
        <v>.</v>
      </c>
      <c r="DR108" t="str">
        <f t="shared" si="61"/>
        <v>.</v>
      </c>
      <c r="DT108" t="str">
        <f t="shared" si="62"/>
        <v/>
      </c>
      <c r="DU108" t="str">
        <f t="shared" si="62"/>
        <v/>
      </c>
      <c r="DV108" t="str">
        <f t="shared" si="62"/>
        <v/>
      </c>
      <c r="DW108" t="str">
        <f t="shared" si="62"/>
        <v/>
      </c>
      <c r="DX108" t="str">
        <f t="shared" si="62"/>
        <v/>
      </c>
      <c r="DY108" t="str">
        <f t="shared" si="62"/>
        <v/>
      </c>
      <c r="DZ108" t="str">
        <f t="shared" si="62"/>
        <v/>
      </c>
      <c r="EA108" t="str">
        <f t="shared" si="62"/>
        <v/>
      </c>
      <c r="EB108" t="str">
        <f t="shared" si="62"/>
        <v>Safety/Embedded/Automation</v>
      </c>
      <c r="EC108" t="str">
        <f t="shared" si="62"/>
        <v/>
      </c>
      <c r="ED108" t="str">
        <f t="shared" si="62"/>
        <v/>
      </c>
    </row>
    <row r="109" spans="1:134" ht="32" x14ac:dyDescent="0.2">
      <c r="A109" t="s">
        <v>473</v>
      </c>
      <c r="B109" t="s">
        <v>473</v>
      </c>
      <c r="C109" s="1" t="s">
        <v>473</v>
      </c>
      <c r="D109" s="1" t="s">
        <v>473</v>
      </c>
      <c r="E109" t="s">
        <v>473</v>
      </c>
      <c r="H109" t="s">
        <v>98</v>
      </c>
      <c r="I109" t="s">
        <v>99</v>
      </c>
      <c r="J109">
        <v>4</v>
      </c>
      <c r="K109">
        <v>4</v>
      </c>
      <c r="L109">
        <v>4</v>
      </c>
      <c r="M109">
        <v>5</v>
      </c>
      <c r="N109">
        <v>4</v>
      </c>
      <c r="O109">
        <v>4</v>
      </c>
      <c r="P109">
        <v>4</v>
      </c>
      <c r="Q109">
        <v>4</v>
      </c>
      <c r="R109">
        <v>3</v>
      </c>
      <c r="S109">
        <v>4</v>
      </c>
      <c r="T109">
        <v>3</v>
      </c>
      <c r="U109">
        <v>3</v>
      </c>
      <c r="V109">
        <v>3</v>
      </c>
      <c r="W109">
        <v>3</v>
      </c>
      <c r="X109">
        <v>4</v>
      </c>
      <c r="Y109">
        <v>4</v>
      </c>
      <c r="Z109">
        <v>3</v>
      </c>
      <c r="AA109">
        <v>3</v>
      </c>
      <c r="AB109">
        <v>4</v>
      </c>
      <c r="AC109">
        <v>3</v>
      </c>
      <c r="AD109">
        <v>3</v>
      </c>
      <c r="AE109">
        <v>4</v>
      </c>
      <c r="AF109">
        <v>3</v>
      </c>
      <c r="AG109">
        <v>3</v>
      </c>
      <c r="AH109">
        <v>2</v>
      </c>
      <c r="AI109">
        <v>2</v>
      </c>
      <c r="AJ109">
        <v>2</v>
      </c>
      <c r="AK109">
        <v>2</v>
      </c>
      <c r="AL109">
        <v>3</v>
      </c>
      <c r="AM109">
        <v>1</v>
      </c>
      <c r="AN109">
        <v>1</v>
      </c>
      <c r="AO109">
        <v>2</v>
      </c>
      <c r="AP109">
        <v>1</v>
      </c>
      <c r="AQ109">
        <v>2</v>
      </c>
      <c r="AR109">
        <v>1</v>
      </c>
      <c r="AS109">
        <v>2</v>
      </c>
      <c r="AT109">
        <v>2</v>
      </c>
      <c r="AU109">
        <v>3</v>
      </c>
      <c r="AV109">
        <v>1</v>
      </c>
      <c r="AW109">
        <v>2</v>
      </c>
      <c r="AX109">
        <v>2</v>
      </c>
      <c r="AY109">
        <v>2</v>
      </c>
      <c r="AZ109">
        <v>4</v>
      </c>
      <c r="BA109">
        <v>2</v>
      </c>
      <c r="BB109">
        <v>2</v>
      </c>
      <c r="BC109">
        <v>2</v>
      </c>
      <c r="BD109">
        <v>2</v>
      </c>
      <c r="BJ109">
        <v>5</v>
      </c>
      <c r="BV109" s="34" t="s">
        <v>468</v>
      </c>
      <c r="BW109" t="s">
        <v>335</v>
      </c>
      <c r="BX109" s="33" t="s">
        <v>469</v>
      </c>
      <c r="BY109">
        <v>1</v>
      </c>
      <c r="BZ109" s="19" t="s">
        <v>335</v>
      </c>
      <c r="CE109" s="16" t="s">
        <v>301</v>
      </c>
      <c r="CG109" s="16" t="s">
        <v>302</v>
      </c>
      <c r="CQ109" s="14" t="s">
        <v>311</v>
      </c>
      <c r="DJ109" t="str">
        <f t="shared" si="56"/>
        <v>.</v>
      </c>
      <c r="DK109" t="str">
        <f t="shared" si="57"/>
        <v>.</v>
      </c>
      <c r="DL109" t="str">
        <f t="shared" si="58"/>
        <v>DataCentric</v>
      </c>
      <c r="DM109" t="str">
        <f t="shared" si="59"/>
        <v>.</v>
      </c>
      <c r="DN109" t="str">
        <f t="shared" si="55"/>
        <v>.</v>
      </c>
      <c r="DO109" t="str">
        <f t="shared" si="55"/>
        <v>DiagFocused</v>
      </c>
      <c r="DP109" t="str">
        <f t="shared" si="55"/>
        <v>.</v>
      </c>
      <c r="DQ109" t="str">
        <f t="shared" si="55"/>
        <v>.</v>
      </c>
      <c r="DR109" t="str">
        <f t="shared" si="61"/>
        <v>.</v>
      </c>
      <c r="DT109" t="str">
        <f t="shared" si="62"/>
        <v/>
      </c>
      <c r="DU109" t="str">
        <f t="shared" si="62"/>
        <v/>
      </c>
      <c r="DV109" t="str">
        <f t="shared" si="62"/>
        <v/>
      </c>
      <c r="DW109" t="str">
        <f t="shared" si="62"/>
        <v/>
      </c>
      <c r="DX109" t="str">
        <f t="shared" si="62"/>
        <v/>
      </c>
      <c r="DY109" t="str">
        <f t="shared" si="62"/>
        <v>Data Analysis &amp; AI</v>
      </c>
      <c r="DZ109" t="str">
        <f t="shared" si="62"/>
        <v/>
      </c>
      <c r="EA109" t="str">
        <f t="shared" si="62"/>
        <v/>
      </c>
      <c r="EB109" t="str">
        <f t="shared" si="62"/>
        <v/>
      </c>
      <c r="EC109" t="str">
        <f t="shared" si="62"/>
        <v/>
      </c>
      <c r="ED109" t="str">
        <f t="shared" si="62"/>
        <v/>
      </c>
    </row>
    <row r="110" spans="1:134" ht="16" x14ac:dyDescent="0.2">
      <c r="A110" t="s">
        <v>473</v>
      </c>
      <c r="B110" t="s">
        <v>473</v>
      </c>
      <c r="C110" s="1" t="s">
        <v>473</v>
      </c>
      <c r="D110" s="1" t="s">
        <v>473</v>
      </c>
      <c r="E110" t="s">
        <v>473</v>
      </c>
      <c r="H110" t="s">
        <v>89</v>
      </c>
      <c r="I110" t="s">
        <v>90</v>
      </c>
      <c r="J110">
        <v>2</v>
      </c>
      <c r="K110">
        <v>2</v>
      </c>
      <c r="L110">
        <v>3</v>
      </c>
      <c r="M110">
        <v>4</v>
      </c>
      <c r="N110">
        <v>5</v>
      </c>
      <c r="O110">
        <v>3</v>
      </c>
      <c r="P110">
        <v>5</v>
      </c>
      <c r="Q110">
        <v>3</v>
      </c>
      <c r="R110">
        <v>3</v>
      </c>
      <c r="S110">
        <v>4</v>
      </c>
      <c r="T110">
        <v>3</v>
      </c>
      <c r="U110">
        <v>4</v>
      </c>
      <c r="V110">
        <v>2</v>
      </c>
      <c r="W110">
        <v>1</v>
      </c>
      <c r="X110">
        <v>4</v>
      </c>
      <c r="Y110">
        <v>3</v>
      </c>
      <c r="Z110">
        <v>3</v>
      </c>
      <c r="AA110">
        <v>3</v>
      </c>
      <c r="AB110">
        <v>2</v>
      </c>
      <c r="AC110">
        <v>3</v>
      </c>
      <c r="AD110">
        <v>4</v>
      </c>
      <c r="AE110">
        <v>4</v>
      </c>
      <c r="AF110">
        <v>1</v>
      </c>
      <c r="AG110">
        <v>3</v>
      </c>
      <c r="AH110">
        <v>3</v>
      </c>
      <c r="AI110">
        <v>3</v>
      </c>
      <c r="AJ110">
        <v>3</v>
      </c>
      <c r="AK110">
        <v>4</v>
      </c>
      <c r="AL110">
        <v>3</v>
      </c>
      <c r="AM110">
        <v>2</v>
      </c>
      <c r="AN110">
        <v>2</v>
      </c>
      <c r="AO110">
        <v>3</v>
      </c>
      <c r="AP110">
        <v>4</v>
      </c>
      <c r="AQ110">
        <v>3</v>
      </c>
      <c r="AR110">
        <v>2</v>
      </c>
      <c r="AS110">
        <v>3</v>
      </c>
      <c r="AT110">
        <v>4</v>
      </c>
      <c r="AU110">
        <v>5</v>
      </c>
      <c r="AV110">
        <v>2</v>
      </c>
      <c r="AW110">
        <v>2</v>
      </c>
      <c r="AX110">
        <v>2</v>
      </c>
      <c r="AY110">
        <v>3</v>
      </c>
      <c r="AZ110">
        <v>3</v>
      </c>
      <c r="BA110">
        <v>4</v>
      </c>
      <c r="BB110">
        <v>3</v>
      </c>
      <c r="BC110">
        <v>4</v>
      </c>
      <c r="BD110">
        <v>4</v>
      </c>
      <c r="BE110" t="s">
        <v>470</v>
      </c>
      <c r="BO110">
        <v>10</v>
      </c>
      <c r="BS110">
        <v>14</v>
      </c>
      <c r="BV110" s="34" t="s">
        <v>328</v>
      </c>
      <c r="BW110" t="s">
        <v>330</v>
      </c>
      <c r="BX110" s="33" t="s">
        <v>471</v>
      </c>
      <c r="BY110">
        <v>1</v>
      </c>
      <c r="BZ110" s="20" t="s">
        <v>330</v>
      </c>
      <c r="CA110" s="15" t="s">
        <v>298</v>
      </c>
      <c r="CC110" s="16" t="s">
        <v>300</v>
      </c>
      <c r="DH110" s="14" t="s">
        <v>328</v>
      </c>
      <c r="DJ110" t="str">
        <f t="shared" si="56"/>
        <v>.</v>
      </c>
      <c r="DK110" t="str">
        <f t="shared" si="57"/>
        <v>WebOrMobile</v>
      </c>
      <c r="DL110" t="str">
        <f t="shared" si="58"/>
        <v>DataCentric</v>
      </c>
      <c r="DM110" t="str">
        <f t="shared" si="59"/>
        <v>.</v>
      </c>
      <c r="DN110" t="str">
        <f t="shared" si="55"/>
        <v>Informal</v>
      </c>
      <c r="DO110" t="str">
        <f t="shared" si="55"/>
        <v>DiagFocused</v>
      </c>
      <c r="DP110" t="str">
        <f t="shared" si="55"/>
        <v>.</v>
      </c>
      <c r="DQ110" t="str">
        <f t="shared" si="55"/>
        <v>.</v>
      </c>
      <c r="DR110" t="str">
        <f t="shared" si="61"/>
        <v>.</v>
      </c>
      <c r="DT110" t="str">
        <f t="shared" si="62"/>
        <v>Web/Mobile</v>
      </c>
      <c r="DU110" t="str">
        <f t="shared" si="62"/>
        <v/>
      </c>
      <c r="DV110" t="str">
        <f t="shared" si="62"/>
        <v>DB_Backend</v>
      </c>
      <c r="DW110" t="str">
        <f t="shared" si="62"/>
        <v/>
      </c>
      <c r="DX110" t="str">
        <f t="shared" si="62"/>
        <v/>
      </c>
      <c r="DY110" t="str">
        <f t="shared" si="62"/>
        <v/>
      </c>
      <c r="DZ110" t="str">
        <f t="shared" si="62"/>
        <v/>
      </c>
      <c r="EA110" t="str">
        <f t="shared" si="62"/>
        <v/>
      </c>
      <c r="EB110" t="str">
        <f t="shared" si="62"/>
        <v/>
      </c>
      <c r="EC110" t="str">
        <f t="shared" si="62"/>
        <v/>
      </c>
      <c r="ED110" t="str">
        <f t="shared" si="62"/>
        <v/>
      </c>
    </row>
    <row r="111" spans="1:134" ht="16" x14ac:dyDescent="0.2">
      <c r="A111" t="s">
        <v>473</v>
      </c>
      <c r="B111" t="s">
        <v>473</v>
      </c>
      <c r="C111" s="1" t="s">
        <v>473</v>
      </c>
      <c r="D111" s="1" t="s">
        <v>473</v>
      </c>
      <c r="E111" t="s">
        <v>473</v>
      </c>
      <c r="H111" t="s">
        <v>89</v>
      </c>
      <c r="I111" t="s">
        <v>90</v>
      </c>
      <c r="J111">
        <v>2</v>
      </c>
      <c r="K111">
        <v>2</v>
      </c>
      <c r="L111">
        <v>3</v>
      </c>
      <c r="M111">
        <v>3</v>
      </c>
      <c r="N111">
        <v>4</v>
      </c>
      <c r="O111">
        <v>4</v>
      </c>
      <c r="P111">
        <v>3</v>
      </c>
      <c r="Q111">
        <v>4</v>
      </c>
      <c r="R111">
        <v>2</v>
      </c>
      <c r="S111">
        <v>5</v>
      </c>
      <c r="T111">
        <v>3</v>
      </c>
      <c r="U111">
        <v>4</v>
      </c>
      <c r="V111">
        <v>2</v>
      </c>
      <c r="W111">
        <v>3</v>
      </c>
      <c r="X111">
        <v>4</v>
      </c>
      <c r="Y111">
        <v>3</v>
      </c>
      <c r="Z111">
        <v>2</v>
      </c>
      <c r="AA111">
        <v>2</v>
      </c>
      <c r="AB111">
        <v>4</v>
      </c>
      <c r="AC111">
        <v>3</v>
      </c>
      <c r="AD111">
        <v>3</v>
      </c>
      <c r="AE111">
        <v>2</v>
      </c>
      <c r="AF111">
        <v>1</v>
      </c>
      <c r="AG111">
        <v>3</v>
      </c>
      <c r="AH111">
        <v>2</v>
      </c>
      <c r="AI111">
        <v>4</v>
      </c>
      <c r="AJ111">
        <v>4</v>
      </c>
      <c r="AK111">
        <v>4</v>
      </c>
      <c r="AL111">
        <v>1</v>
      </c>
      <c r="AM111">
        <v>2</v>
      </c>
      <c r="AN111">
        <v>2</v>
      </c>
      <c r="AO111">
        <v>3</v>
      </c>
      <c r="AP111">
        <v>2</v>
      </c>
      <c r="AQ111">
        <v>5</v>
      </c>
      <c r="AR111">
        <v>4</v>
      </c>
      <c r="AS111">
        <v>3</v>
      </c>
      <c r="AT111">
        <v>4</v>
      </c>
      <c r="AU111">
        <v>3</v>
      </c>
      <c r="AV111">
        <v>2</v>
      </c>
      <c r="AW111">
        <v>1</v>
      </c>
      <c r="AX111">
        <v>3</v>
      </c>
      <c r="AY111">
        <v>4</v>
      </c>
      <c r="AZ111">
        <v>3</v>
      </c>
      <c r="BA111">
        <v>4</v>
      </c>
      <c r="BB111">
        <v>1</v>
      </c>
      <c r="BC111">
        <v>4</v>
      </c>
      <c r="BD111">
        <v>4</v>
      </c>
      <c r="BW111" t="s">
        <v>335</v>
      </c>
      <c r="BX111" s="33" t="s">
        <v>472</v>
      </c>
      <c r="BY111">
        <v>1</v>
      </c>
      <c r="BZ111" s="19" t="s">
        <v>335</v>
      </c>
      <c r="CE111" s="16" t="s">
        <v>301</v>
      </c>
      <c r="DJ111" t="str">
        <f t="shared" si="56"/>
        <v>.</v>
      </c>
      <c r="DK111" t="str">
        <f t="shared" si="57"/>
        <v>.</v>
      </c>
      <c r="DL111" t="str">
        <f t="shared" si="58"/>
        <v>DataCentric</v>
      </c>
      <c r="DM111" t="str">
        <f t="shared" si="59"/>
        <v>.</v>
      </c>
      <c r="DN111" t="str">
        <f t="shared" si="55"/>
        <v>.</v>
      </c>
      <c r="DO111" t="str">
        <f t="shared" si="55"/>
        <v>.</v>
      </c>
      <c r="DP111" t="str">
        <f t="shared" si="55"/>
        <v>.</v>
      </c>
      <c r="DQ111" t="str">
        <f t="shared" si="55"/>
        <v>.</v>
      </c>
      <c r="DT111" t="str">
        <f t="shared" si="62"/>
        <v/>
      </c>
      <c r="DU111" t="str">
        <f t="shared" si="62"/>
        <v/>
      </c>
      <c r="DV111" t="str">
        <f t="shared" si="62"/>
        <v/>
      </c>
      <c r="DW111" t="str">
        <f t="shared" si="62"/>
        <v/>
      </c>
      <c r="DX111" t="str">
        <f t="shared" si="62"/>
        <v/>
      </c>
      <c r="DY111" t="str">
        <f t="shared" si="62"/>
        <v>Data Analysis &amp; AI</v>
      </c>
      <c r="DZ111" t="str">
        <f t="shared" si="62"/>
        <v/>
      </c>
      <c r="EA111" t="str">
        <f t="shared" si="62"/>
        <v/>
      </c>
      <c r="EB111" t="str">
        <f t="shared" si="62"/>
        <v/>
      </c>
      <c r="EC111" t="str">
        <f t="shared" si="62"/>
        <v/>
      </c>
      <c r="ED111" t="str">
        <f t="shared" si="62"/>
        <v/>
      </c>
    </row>
  </sheetData>
  <autoFilter ref="A24:EE111" xr:uid="{00000000-0001-0000-0000-000000000000}"/>
  <conditionalFormatting sqref="L8:X8">
    <cfRule type="colorScale" priority="4">
      <colorScale>
        <cfvo type="num" val="1.5"/>
        <cfvo type="num" val="3"/>
        <cfvo type="num" val="4.5"/>
        <color rgb="FFFF7128"/>
        <color theme="0"/>
        <color rgb="FF00B050"/>
      </colorScale>
    </cfRule>
  </conditionalFormatting>
  <conditionalFormatting sqref="L10:X10">
    <cfRule type="colorScale" priority="7">
      <colorScale>
        <cfvo type="num" val="0"/>
        <cfvo type="num" val="50"/>
        <cfvo type="num" val="100"/>
        <color rgb="FF00B050"/>
        <color theme="0"/>
        <color rgb="FFFF7128"/>
      </colorScale>
    </cfRule>
  </conditionalFormatting>
  <conditionalFormatting sqref="L11:X11">
    <cfRule type="colorScale" priority="9">
      <colorScale>
        <cfvo type="num" val="0"/>
        <cfvo type="num" val="0"/>
        <cfvo type="num" val="100"/>
        <color rgb="FFFF7128"/>
        <color theme="0"/>
        <color rgb="FF00B050"/>
      </colorScale>
    </cfRule>
  </conditionalFormatting>
  <conditionalFormatting sqref="L9:BD9">
    <cfRule type="colorScale" priority="5">
      <colorScale>
        <cfvo type="num" val="0.75"/>
        <cfvo type="num" val="1"/>
        <cfvo type="num" val="1.25"/>
        <color theme="0"/>
        <color theme="8" tint="0.59999389629810485"/>
        <color rgb="FFFFFF00"/>
      </colorScale>
    </cfRule>
  </conditionalFormatting>
  <conditionalFormatting sqref="L12:BD12">
    <cfRule type="colorScale" priority="1">
      <colorScale>
        <cfvo type="num" val="0"/>
        <cfvo type="num" val="20"/>
        <cfvo type="num" val="40"/>
        <color rgb="FF00B0F0"/>
        <color theme="0"/>
        <color rgb="FFFFFF00"/>
      </colorScale>
    </cfRule>
  </conditionalFormatting>
  <conditionalFormatting sqref="L13:BD13">
    <cfRule type="colorScale" priority="2">
      <colorScale>
        <cfvo type="num" val="0"/>
        <cfvo type="num" val="20"/>
        <cfvo type="num" val="40"/>
        <color rgb="FFFFFF00"/>
        <color theme="0"/>
        <color rgb="FF00B0F0"/>
      </colorScale>
    </cfRule>
  </conditionalFormatting>
  <conditionalFormatting sqref="Y8:BD8">
    <cfRule type="colorScale" priority="3">
      <colorScale>
        <cfvo type="num" val="1.5"/>
        <cfvo type="num" val="3"/>
        <cfvo type="num" val="4.5"/>
        <color rgb="FF00B050"/>
        <color theme="0"/>
        <color rgb="FFFF7128"/>
      </colorScale>
    </cfRule>
  </conditionalFormatting>
  <conditionalFormatting sqref="Y10:BD10">
    <cfRule type="colorScale" priority="10">
      <colorScale>
        <cfvo type="num" val="0"/>
        <cfvo type="num" val="50"/>
        <cfvo type="num" val="100"/>
        <color rgb="FFFF7128"/>
        <color theme="0"/>
        <color rgb="FF00B050"/>
      </colorScale>
    </cfRule>
  </conditionalFormatting>
  <conditionalFormatting sqref="Y11:BD11">
    <cfRule type="colorScale" priority="6">
      <colorScale>
        <cfvo type="num" val="0"/>
        <cfvo type="num" val="50"/>
        <cfvo type="num" val="100"/>
        <color rgb="FF00B050"/>
        <color theme="0"/>
        <color rgb="FFFF7128"/>
      </colorScale>
    </cfRule>
  </conditionalFormatting>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MainData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PyExcelerate</dc:creator>
  <cp:keywords/>
  <dc:description/>
  <cp:lastModifiedBy>Timothy Lethbridge</cp:lastModifiedBy>
  <cp:revision/>
  <dcterms:created xsi:type="dcterms:W3CDTF">2023-12-08T19:03:00Z</dcterms:created>
  <dcterms:modified xsi:type="dcterms:W3CDTF">2024-10-28T17:55:09Z</dcterms:modified>
  <cp:category/>
  <cp:contentStatus/>
</cp:coreProperties>
</file>