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1"/>
  <workbookPr autoCompressPictures="0"/>
  <mc:AlternateContent xmlns:mc="http://schemas.openxmlformats.org/markup-compatibility/2006">
    <mc:Choice Requires="x15">
      <x15ac:absPath xmlns:x15ac="http://schemas.microsoft.com/office/spreadsheetml/2010/11/ac" url="/Users/tcl/tmp/Aliaa_Alghamdi_PhD_thesis_EA_in_HEIs_docs 2/Survey/"/>
    </mc:Choice>
  </mc:AlternateContent>
  <xr:revisionPtr revIDLastSave="0" documentId="13_ncr:1_{7665748C-A199-7B4A-B1AB-3F50AB786FB7}" xr6:coauthVersionLast="45" xr6:coauthVersionMax="45" xr10:uidLastSave="{00000000-0000-0000-0000-000000000000}"/>
  <bookViews>
    <workbookView xWindow="0" yWindow="460" windowWidth="28800" windowHeight="16420" xr2:uid="{00000000-000D-0000-FFFF-FFFF00000000}"/>
  </bookViews>
  <sheets>
    <sheet name="NumericMain" sheetId="2" r:id="rId1"/>
    <sheet name="NumericPlan" sheetId="6" r:id="rId2"/>
    <sheet name="NumericMainPlusPlan" sheetId="8" r:id="rId3"/>
    <sheet name="WordsMain" sheetId="1" r:id="rId4"/>
    <sheet name="WordsPlan" sheetId="7" r:id="rId5"/>
    <sheet name="Correlations" sheetId="9" r:id="rId6"/>
    <sheet name="MeanComp-Q26Def" sheetId="10" r:id="rId7"/>
    <sheet name="MeanComp-Q27Motiv" sheetId="12" r:id="rId8"/>
    <sheet name="MeanComp-Q28Meth" sheetId="13" r:id="rId9"/>
    <sheet name="MeanComp-Q31Tool" sheetId="14" r:id="rId10"/>
    <sheet name="MeanComp-Q40SucProc" sheetId="15" r:id="rId11"/>
    <sheet name="MeanComp-Q41SucInd" sheetId="16" r:id="rId12"/>
    <sheet name="MeanComp-Q43Impact" sheetId="17" r:id="rId13"/>
    <sheet name="MeanComp-Q46Ag" sheetId="18" r:id="rId14"/>
    <sheet name="Word2Num" sheetId="3" r:id="rId15"/>
    <sheet name="Percentages" sheetId="5" r:id="rId16"/>
    <sheet name="Q31ToolUse" sheetId="4" r:id="rId17"/>
  </sheets>
  <definedNames>
    <definedName name="_xlnm._FilterDatabase" localSheetId="0" hidden="1">NumericMain!$A$21:$AEC$133</definedName>
    <definedName name="_xlnm._FilterDatabase" localSheetId="1" hidden="1">NumericPlan!$A$21:$EV$33</definedName>
    <definedName name="CountryLookup">Word2Num!$A$40:$B$57</definedName>
    <definedName name="MainDB">NumericMain!$A$21:$ADX$133</definedName>
    <definedName name="Q5Lookup">Word2Num!$A$61:$B$65</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#REF!</definedName>
    <definedName name="ScaleA">Word2Num!$A$5:$B$9</definedName>
    <definedName name="ScaleAA">Word2Num!$B$5:$C$9</definedName>
    <definedName name="ScaleB">Word2Num!$A$12:$B$17</definedName>
    <definedName name="ScaleBB">Word2Num!$B$12:$C$17</definedName>
    <definedName name="ScaleC">Word2Num!$A$20:$B$23</definedName>
    <definedName name="ScaleCC">Word2Num!$B$20:$C$23</definedName>
    <definedName name="ScaleD">Word2Num!$A$26:$B$30</definedName>
    <definedName name="ScaleDD">Word2Num!$B$26:$C$30</definedName>
    <definedName name="ScaleE">Word2Num!$A$33:$B$37</definedName>
    <definedName name="ScaleEE">Word2Num!$B$33:$C$37</definedName>
    <definedName name="ScaleF">Word2Num!$F$5:$G$9</definedName>
    <definedName name="ScaleFF">Word2Num!$G$5:$H$9</definedName>
    <definedName name="ScaleG">Word2Num!$F$13:$G$17</definedName>
    <definedName name="ScaleGG">Word2Num!$G$13:$H$17</definedName>
    <definedName name="ScaleH">Word2Num!$F$20:$G$23</definedName>
    <definedName name="ScaleHH">Word2Num!$G$20:$H$23</definedName>
    <definedName name="ScaleI">Word2Num!$F$26:$G$28</definedName>
    <definedName name="ScaleII">Word2Num!$G$26:$H$28</definedName>
    <definedName name="ScaleJ">Word2Num!$F$33:$G$39</definedName>
    <definedName name="ScaleJJ">Word2Num!$G$33:$H$39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3" l="1"/>
  <c r="ZD41" i="2" s="1"/>
  <c r="C8" i="3"/>
  <c r="ZD31" i="2" s="1"/>
  <c r="ZD29" i="2"/>
  <c r="ZD34" i="2"/>
  <c r="ZD38" i="2"/>
  <c r="C9" i="3"/>
  <c r="ZD39" i="2"/>
  <c r="ZD40" i="2"/>
  <c r="ZD50" i="2"/>
  <c r="ZD52" i="2"/>
  <c r="ZD57" i="2"/>
  <c r="C5" i="3"/>
  <c r="ZD128" i="2" s="1"/>
  <c r="ZD60" i="2"/>
  <c r="C6" i="3"/>
  <c r="ZF68" i="2" s="1"/>
  <c r="ZD62" i="2"/>
  <c r="ZD66" i="2"/>
  <c r="ZD72" i="2"/>
  <c r="ZD74" i="2"/>
  <c r="ZD87" i="2"/>
  <c r="ZD88" i="2"/>
  <c r="ZD96" i="2"/>
  <c r="ZD98" i="2"/>
  <c r="ZD99" i="2"/>
  <c r="ZD103" i="2"/>
  <c r="ZD109" i="2"/>
  <c r="ZD110" i="2"/>
  <c r="ZD118" i="2"/>
  <c r="ZD123" i="2"/>
  <c r="ZD125" i="2"/>
  <c r="ZD132" i="2"/>
  <c r="ZC22" i="2"/>
  <c r="ZC27" i="2"/>
  <c r="ZC28" i="2"/>
  <c r="ZC29" i="2"/>
  <c r="ZC31" i="2"/>
  <c r="ZC34" i="2"/>
  <c r="ZC39" i="2"/>
  <c r="ZC40" i="2"/>
  <c r="ZC48" i="2"/>
  <c r="ZC50" i="2"/>
  <c r="ZC52" i="2"/>
  <c r="ZC54" i="2"/>
  <c r="ZC56" i="2"/>
  <c r="ZC57" i="2"/>
  <c r="ZC62" i="2"/>
  <c r="ZC63" i="2"/>
  <c r="ZC65" i="2"/>
  <c r="ZC68" i="2"/>
  <c r="ZC69" i="2"/>
  <c r="ZC72" i="2"/>
  <c r="ZC74" i="2"/>
  <c r="ZC77" i="2"/>
  <c r="ZC80" i="2"/>
  <c r="ZC83" i="2"/>
  <c r="ZC85" i="2"/>
  <c r="ZC86" i="2"/>
  <c r="ZC88" i="2"/>
  <c r="ZC90" i="2"/>
  <c r="ZC92" i="2"/>
  <c r="ZC95" i="2"/>
  <c r="ZC96" i="2"/>
  <c r="ZC97" i="2"/>
  <c r="ZC99" i="2"/>
  <c r="ZC100" i="2"/>
  <c r="ZC102" i="2"/>
  <c r="ZC103" i="2"/>
  <c r="ZC104" i="2"/>
  <c r="ZC105" i="2"/>
  <c r="ZC109" i="2"/>
  <c r="ZC110" i="2"/>
  <c r="ZC112" i="2"/>
  <c r="ZC114" i="2"/>
  <c r="ZC115" i="2"/>
  <c r="ZC117" i="2"/>
  <c r="ZC118" i="2"/>
  <c r="ZC119" i="2"/>
  <c r="ZC125" i="2"/>
  <c r="ZC126" i="2"/>
  <c r="ZC128" i="2"/>
  <c r="ZC130" i="2"/>
  <c r="ZC131" i="2"/>
  <c r="ZC132" i="2"/>
  <c r="ZC133" i="2"/>
  <c r="ZG22" i="2"/>
  <c r="ZG27" i="2"/>
  <c r="ZG28" i="2"/>
  <c r="ZG29" i="2"/>
  <c r="ZG31" i="2"/>
  <c r="ZG34" i="2"/>
  <c r="ZG38" i="2"/>
  <c r="ZG39" i="2"/>
  <c r="ZG40" i="2"/>
  <c r="ZG47" i="2"/>
  <c r="ZG48" i="2"/>
  <c r="ZG52" i="2"/>
  <c r="ZG54" i="2"/>
  <c r="ZG56" i="2"/>
  <c r="ZG57" i="2"/>
  <c r="ZG62" i="2"/>
  <c r="ZG63" i="2"/>
  <c r="ZG65" i="2"/>
  <c r="ZG68" i="2"/>
  <c r="ZG69" i="2"/>
  <c r="ZG72" i="2"/>
  <c r="ZG74" i="2"/>
  <c r="ZG77" i="2"/>
  <c r="ZG80" i="2"/>
  <c r="ZG83" i="2"/>
  <c r="ZG85" i="2"/>
  <c r="ZG87" i="2"/>
  <c r="ZG88" i="2"/>
  <c r="ZG90" i="2"/>
  <c r="ZG92" i="2"/>
  <c r="ZG93" i="2"/>
  <c r="ZG95" i="2"/>
  <c r="ZG96" i="2"/>
  <c r="ZG98" i="2"/>
  <c r="ZG99" i="2"/>
  <c r="ZG100" i="2"/>
  <c r="ZG102" i="2"/>
  <c r="ZG103" i="2"/>
  <c r="ZG104" i="2"/>
  <c r="ZG105" i="2"/>
  <c r="ZG112" i="2"/>
  <c r="ZG114" i="2"/>
  <c r="ZG115" i="2"/>
  <c r="ZG117" i="2"/>
  <c r="ZG118" i="2"/>
  <c r="ZG123" i="2"/>
  <c r="ZG125" i="2"/>
  <c r="ZG126" i="2"/>
  <c r="ZG128" i="2"/>
  <c r="ZG130" i="2"/>
  <c r="ZG131" i="2"/>
  <c r="ZG132" i="2"/>
  <c r="ZF22" i="2"/>
  <c r="ZF28" i="2"/>
  <c r="ZF29" i="2"/>
  <c r="ZF39" i="2"/>
  <c r="ZF40" i="2"/>
  <c r="ZF47" i="2"/>
  <c r="ZF48" i="2"/>
  <c r="ZF54" i="2"/>
  <c r="ZF56" i="2"/>
  <c r="ZF57" i="2"/>
  <c r="ZF61" i="2"/>
  <c r="ZF62" i="2"/>
  <c r="ZF66" i="2"/>
  <c r="ZF69" i="2"/>
  <c r="ZF70" i="2"/>
  <c r="ZF72" i="2"/>
  <c r="ZF74" i="2"/>
  <c r="ZF81" i="2"/>
  <c r="ZF85" i="2"/>
  <c r="ZF86" i="2"/>
  <c r="ZF87" i="2"/>
  <c r="ZF88" i="2"/>
  <c r="ZF92" i="2"/>
  <c r="ZF93" i="2"/>
  <c r="ZF96" i="2"/>
  <c r="ZF98" i="2"/>
  <c r="ZF99" i="2"/>
  <c r="ZF102" i="2"/>
  <c r="ZF103" i="2"/>
  <c r="ZF104" i="2"/>
  <c r="ZF105" i="2"/>
  <c r="ZF109" i="2"/>
  <c r="ZF110" i="2"/>
  <c r="ZF115" i="2"/>
  <c r="ZF118" i="2"/>
  <c r="ZF123" i="2"/>
  <c r="ZF125" i="2"/>
  <c r="ZF130" i="2"/>
  <c r="ZF132" i="2"/>
  <c r="ZF133" i="2"/>
  <c r="ZE22" i="2"/>
  <c r="ZE28" i="2"/>
  <c r="ZE29" i="2"/>
  <c r="ZE31" i="2"/>
  <c r="ZE34" i="2"/>
  <c r="ZE39" i="2"/>
  <c r="ZE40" i="2"/>
  <c r="ZE47" i="2"/>
  <c r="ZE50" i="2"/>
  <c r="ZE52" i="2"/>
  <c r="ZE56" i="2"/>
  <c r="ZE57" i="2"/>
  <c r="ZE61" i="2"/>
  <c r="ZE62" i="2"/>
  <c r="ZE63" i="2"/>
  <c r="ZE65" i="2"/>
  <c r="ZE69" i="2"/>
  <c r="ZE70" i="2"/>
  <c r="ZE72" i="2"/>
  <c r="ZE77" i="2"/>
  <c r="ZE80" i="2"/>
  <c r="ZE83" i="2"/>
  <c r="ZE85" i="2"/>
  <c r="ZE86" i="2"/>
  <c r="ZE87" i="2"/>
  <c r="ZE90" i="2"/>
  <c r="ZE92" i="2"/>
  <c r="ZE96" i="2"/>
  <c r="ZE98" i="2"/>
  <c r="ZE100" i="2"/>
  <c r="ZE102" i="2"/>
  <c r="ZE105" i="2"/>
  <c r="ZE107" i="2"/>
  <c r="ZE109" i="2"/>
  <c r="ZE112" i="2"/>
  <c r="ZE114" i="2"/>
  <c r="ZE118" i="2"/>
  <c r="ZE123" i="2"/>
  <c r="ZE126" i="2"/>
  <c r="ZE128" i="2"/>
  <c r="ZE132" i="2"/>
  <c r="ZE133" i="2"/>
  <c r="ABB3" i="2"/>
  <c r="ABB2" i="2"/>
  <c r="ABB4" i="2"/>
  <c r="ZP22" i="2"/>
  <c r="ZP27" i="2"/>
  <c r="ZP28" i="2"/>
  <c r="ZP31" i="2"/>
  <c r="ZP34" i="2"/>
  <c r="ZP39" i="2"/>
  <c r="ZP40" i="2"/>
  <c r="ZP41" i="2"/>
  <c r="ZP47" i="2"/>
  <c r="ZP48" i="2"/>
  <c r="ZP50" i="2"/>
  <c r="ZP52" i="2"/>
  <c r="ZP54" i="2"/>
  <c r="ZP56" i="2"/>
  <c r="ZP57" i="2"/>
  <c r="ZP60" i="2"/>
  <c r="ZP61" i="2"/>
  <c r="ZP62" i="2"/>
  <c r="ZP63" i="2"/>
  <c r="ZP65" i="2"/>
  <c r="ZP66" i="2"/>
  <c r="ZP68" i="2"/>
  <c r="ZP69" i="2"/>
  <c r="ZP70" i="2"/>
  <c r="ZP72" i="2"/>
  <c r="ZP74" i="2"/>
  <c r="ZP77" i="2"/>
  <c r="ZP80" i="2"/>
  <c r="ZP81" i="2"/>
  <c r="ZP83" i="2"/>
  <c r="ZP85" i="2"/>
  <c r="ZP86" i="2"/>
  <c r="ZP87" i="2"/>
  <c r="ZP88" i="2"/>
  <c r="ZP90" i="2"/>
  <c r="ZP92" i="2"/>
  <c r="ZP93" i="2"/>
  <c r="ZP95" i="2"/>
  <c r="ZP96" i="2"/>
  <c r="ZP97" i="2"/>
  <c r="ZP98" i="2"/>
  <c r="ZP99" i="2"/>
  <c r="ZP100" i="2"/>
  <c r="ZP102" i="2"/>
  <c r="ZP103" i="2"/>
  <c r="ZP104" i="2"/>
  <c r="ZP105" i="2"/>
  <c r="ZP107" i="2"/>
  <c r="ZP109" i="2"/>
  <c r="ZP110" i="2"/>
  <c r="ZP112" i="2"/>
  <c r="ZP114" i="2"/>
  <c r="ZP115" i="2"/>
  <c r="ZP117" i="2"/>
  <c r="ZP118" i="2"/>
  <c r="ZP119" i="2"/>
  <c r="ZP123" i="2"/>
  <c r="ZP125" i="2"/>
  <c r="ZP126" i="2"/>
  <c r="ZP128" i="2"/>
  <c r="ZP130" i="2"/>
  <c r="ZP131" i="2"/>
  <c r="ZP132" i="2"/>
  <c r="ZP133" i="2"/>
  <c r="ZO22" i="2"/>
  <c r="ZO27" i="2"/>
  <c r="ZO28" i="2"/>
  <c r="ZO29" i="2"/>
  <c r="ZO31" i="2"/>
  <c r="ZO34" i="2"/>
  <c r="ZO38" i="2"/>
  <c r="ZO39" i="2"/>
  <c r="ZO40" i="2"/>
  <c r="ZO41" i="2"/>
  <c r="ZO47" i="2"/>
  <c r="ZO48" i="2"/>
  <c r="ZO50" i="2"/>
  <c r="ZO52" i="2"/>
  <c r="ZO54" i="2"/>
  <c r="ZO56" i="2"/>
  <c r="ZO57" i="2"/>
  <c r="ZO60" i="2"/>
  <c r="ZO61" i="2"/>
  <c r="ZO62" i="2"/>
  <c r="ZO63" i="2"/>
  <c r="ZO65" i="2"/>
  <c r="ZO68" i="2"/>
  <c r="ZO69" i="2"/>
  <c r="ZO70" i="2"/>
  <c r="ZO72" i="2"/>
  <c r="ZO74" i="2"/>
  <c r="ZO77" i="2"/>
  <c r="ZO80" i="2"/>
  <c r="ZO81" i="2"/>
  <c r="ZO83" i="2"/>
  <c r="ZO85" i="2"/>
  <c r="ZO86" i="2"/>
  <c r="ZO87" i="2"/>
  <c r="ZO88" i="2"/>
  <c r="ZO90" i="2"/>
  <c r="ZO92" i="2"/>
  <c r="ZO93" i="2"/>
  <c r="ZO95" i="2"/>
  <c r="ZO96" i="2"/>
  <c r="ZO97" i="2"/>
  <c r="ZO98" i="2"/>
  <c r="ZO99" i="2"/>
  <c r="ZO100" i="2"/>
  <c r="ZO102" i="2"/>
  <c r="ZO103" i="2"/>
  <c r="ZO104" i="2"/>
  <c r="ZO105" i="2"/>
  <c r="ZO107" i="2"/>
  <c r="ZO109" i="2"/>
  <c r="ZO110" i="2"/>
  <c r="ZO112" i="2"/>
  <c r="ZO114" i="2"/>
  <c r="ZO115" i="2"/>
  <c r="ZO117" i="2"/>
  <c r="ZO118" i="2"/>
  <c r="ZO119" i="2"/>
  <c r="ZO123" i="2"/>
  <c r="ZO125" i="2"/>
  <c r="ZO126" i="2"/>
  <c r="ZO128" i="2"/>
  <c r="ZO131" i="2"/>
  <c r="ZO132" i="2"/>
  <c r="ZO133" i="2"/>
  <c r="ZN22" i="2"/>
  <c r="ZN28" i="2"/>
  <c r="ZN29" i="2"/>
  <c r="ZN31" i="2"/>
  <c r="ZN34" i="2"/>
  <c r="ZN38" i="2"/>
  <c r="ZN39" i="2"/>
  <c r="ZN40" i="2"/>
  <c r="ZN47" i="2"/>
  <c r="ZN48" i="2"/>
  <c r="ZN50" i="2"/>
  <c r="ZN52" i="2"/>
  <c r="ZN54" i="2"/>
  <c r="ZN56" i="2"/>
  <c r="ZN57" i="2"/>
  <c r="ZN60" i="2"/>
  <c r="ZN61" i="2"/>
  <c r="ZN62" i="2"/>
  <c r="ZN63" i="2"/>
  <c r="ZN65" i="2"/>
  <c r="ZN66" i="2"/>
  <c r="ZN68" i="2"/>
  <c r="ZN69" i="2"/>
  <c r="ZN70" i="2"/>
  <c r="ZN72" i="2"/>
  <c r="ZN74" i="2"/>
  <c r="ZN77" i="2"/>
  <c r="ZN80" i="2"/>
  <c r="ZN81" i="2"/>
  <c r="ZN83" i="2"/>
  <c r="ZN85" i="2"/>
  <c r="ZN86" i="2"/>
  <c r="ZN87" i="2"/>
  <c r="ZN88" i="2"/>
  <c r="ZN90" i="2"/>
  <c r="ZN92" i="2"/>
  <c r="ZN93" i="2"/>
  <c r="ZN95" i="2"/>
  <c r="ZN96" i="2"/>
  <c r="ZN97" i="2"/>
  <c r="ZN98" i="2"/>
  <c r="ZN99" i="2"/>
  <c r="ZN102" i="2"/>
  <c r="ZN103" i="2"/>
  <c r="ZN104" i="2"/>
  <c r="ZN105" i="2"/>
  <c r="ZN107" i="2"/>
  <c r="ZN109" i="2"/>
  <c r="ZN110" i="2"/>
  <c r="ZN112" i="2"/>
  <c r="ZN114" i="2"/>
  <c r="ZN115" i="2"/>
  <c r="ZN117" i="2"/>
  <c r="ZN118" i="2"/>
  <c r="ZN123" i="2"/>
  <c r="ZN125" i="2"/>
  <c r="ZN126" i="2"/>
  <c r="ZN128" i="2"/>
  <c r="ZN130" i="2"/>
  <c r="ZN131" i="2"/>
  <c r="ZN132" i="2"/>
  <c r="ZN133" i="2"/>
  <c r="ZM22" i="2"/>
  <c r="ZM27" i="2"/>
  <c r="ZM28" i="2"/>
  <c r="ZM29" i="2"/>
  <c r="ZM31" i="2"/>
  <c r="ZM34" i="2"/>
  <c r="ZM38" i="2"/>
  <c r="ZM39" i="2"/>
  <c r="ZM40" i="2"/>
  <c r="ZM41" i="2"/>
  <c r="ZM47" i="2"/>
  <c r="ZM48" i="2"/>
  <c r="ZM52" i="2"/>
  <c r="ZM54" i="2"/>
  <c r="ZM56" i="2"/>
  <c r="ZM57" i="2"/>
  <c r="ZM60" i="2"/>
  <c r="ZM61" i="2"/>
  <c r="ZM62" i="2"/>
  <c r="ZM63" i="2"/>
  <c r="ZM65" i="2"/>
  <c r="ZM66" i="2"/>
  <c r="ZM68" i="2"/>
  <c r="ZM69" i="2"/>
  <c r="ZM70" i="2"/>
  <c r="ZM72" i="2"/>
  <c r="ZM74" i="2"/>
  <c r="ZM80" i="2"/>
  <c r="ZM81" i="2"/>
  <c r="ZM83" i="2"/>
  <c r="ZM85" i="2"/>
  <c r="ZM86" i="2"/>
  <c r="ZM87" i="2"/>
  <c r="ZM88" i="2"/>
  <c r="ZM90" i="2"/>
  <c r="ZM92" i="2"/>
  <c r="ZM93" i="2"/>
  <c r="ZM95" i="2"/>
  <c r="ZM96" i="2"/>
  <c r="ZM97" i="2"/>
  <c r="ZM98" i="2"/>
  <c r="ZM99" i="2"/>
  <c r="ZM100" i="2"/>
  <c r="ZM102" i="2"/>
  <c r="ZM103" i="2"/>
  <c r="ZM104" i="2"/>
  <c r="ZM105" i="2"/>
  <c r="ZM107" i="2"/>
  <c r="ZM109" i="2"/>
  <c r="ZM110" i="2"/>
  <c r="ZM112" i="2"/>
  <c r="ZM114" i="2"/>
  <c r="ZM115" i="2"/>
  <c r="ZM117" i="2"/>
  <c r="ZM118" i="2"/>
  <c r="ZM119" i="2"/>
  <c r="ZM123" i="2"/>
  <c r="ZM125" i="2"/>
  <c r="ZM128" i="2"/>
  <c r="ZM130" i="2"/>
  <c r="ZM131" i="2"/>
  <c r="ZM132" i="2"/>
  <c r="ZM133" i="2"/>
  <c r="ZL22" i="2"/>
  <c r="ZL27" i="2"/>
  <c r="ZL28" i="2"/>
  <c r="ZL29" i="2"/>
  <c r="ZL31" i="2"/>
  <c r="ZL34" i="2"/>
  <c r="ZL38" i="2"/>
  <c r="ZL39" i="2"/>
  <c r="ZL40" i="2"/>
  <c r="ZL41" i="2"/>
  <c r="ZL47" i="2"/>
  <c r="ZL48" i="2"/>
  <c r="ZL50" i="2"/>
  <c r="ZL52" i="2"/>
  <c r="ZL54" i="2"/>
  <c r="ZL56" i="2"/>
  <c r="ZL57" i="2"/>
  <c r="ZL60" i="2"/>
  <c r="ZL61" i="2"/>
  <c r="ZL62" i="2"/>
  <c r="ZL63" i="2"/>
  <c r="ZL65" i="2"/>
  <c r="ZL66" i="2"/>
  <c r="ZL68" i="2"/>
  <c r="ZL69" i="2"/>
  <c r="ZL70" i="2"/>
  <c r="ZL72" i="2"/>
  <c r="ZL74" i="2"/>
  <c r="ZL77" i="2"/>
  <c r="ZL80" i="2"/>
  <c r="ZL81" i="2"/>
  <c r="ZL83" i="2"/>
  <c r="ZL85" i="2"/>
  <c r="ZL86" i="2"/>
  <c r="ZL87" i="2"/>
  <c r="ZL88" i="2"/>
  <c r="ZL90" i="2"/>
  <c r="ZL92" i="2"/>
  <c r="ZL93" i="2"/>
  <c r="ZL95" i="2"/>
  <c r="ZL96" i="2"/>
  <c r="ZL97" i="2"/>
  <c r="ZL98" i="2"/>
  <c r="ZL99" i="2"/>
  <c r="ZL100" i="2"/>
  <c r="ZL102" i="2"/>
  <c r="ZL103" i="2"/>
  <c r="ZL104" i="2"/>
  <c r="ZL105" i="2"/>
  <c r="ZL107" i="2"/>
  <c r="ZL109" i="2"/>
  <c r="ZL110" i="2"/>
  <c r="ZL112" i="2"/>
  <c r="ZL114" i="2"/>
  <c r="ZL115" i="2"/>
  <c r="ZL117" i="2"/>
  <c r="ZL118" i="2"/>
  <c r="ZL119" i="2"/>
  <c r="ZL123" i="2"/>
  <c r="ZL125" i="2"/>
  <c r="ZL126" i="2"/>
  <c r="ZL128" i="2"/>
  <c r="ZL130" i="2"/>
  <c r="ZL131" i="2"/>
  <c r="ZL132" i="2"/>
  <c r="ZL133" i="2"/>
  <c r="ZK22" i="2"/>
  <c r="ZK27" i="2"/>
  <c r="ZK28" i="2"/>
  <c r="ZK29" i="2"/>
  <c r="ZK31" i="2"/>
  <c r="ZK34" i="2"/>
  <c r="ZK38" i="2"/>
  <c r="ZK39" i="2"/>
  <c r="ZK40" i="2"/>
  <c r="ZK41" i="2"/>
  <c r="ZK47" i="2"/>
  <c r="ZK48" i="2"/>
  <c r="ZK50" i="2"/>
  <c r="ZK52" i="2"/>
  <c r="ZK54" i="2"/>
  <c r="ZK56" i="2"/>
  <c r="ZK57" i="2"/>
  <c r="ZK60" i="2"/>
  <c r="ZK61" i="2"/>
  <c r="ZK62" i="2"/>
  <c r="ZK63" i="2"/>
  <c r="ZK65" i="2"/>
  <c r="ZK66" i="2"/>
  <c r="ZK68" i="2"/>
  <c r="ZK69" i="2"/>
  <c r="ZK70" i="2"/>
  <c r="ZK72" i="2"/>
  <c r="ZK74" i="2"/>
  <c r="ZK77" i="2"/>
  <c r="ZK80" i="2"/>
  <c r="ZK81" i="2"/>
  <c r="ZK83" i="2"/>
  <c r="ZK85" i="2"/>
  <c r="ZK86" i="2"/>
  <c r="ZK87" i="2"/>
  <c r="ZK88" i="2"/>
  <c r="ZK90" i="2"/>
  <c r="ZK92" i="2"/>
  <c r="ZK93" i="2"/>
  <c r="ZK95" i="2"/>
  <c r="ZK96" i="2"/>
  <c r="ZK97" i="2"/>
  <c r="ZK98" i="2"/>
  <c r="ZK99" i="2"/>
  <c r="ZK100" i="2"/>
  <c r="ZK102" i="2"/>
  <c r="ZK103" i="2"/>
  <c r="ZK104" i="2"/>
  <c r="ZK105" i="2"/>
  <c r="ZK107" i="2"/>
  <c r="ZK109" i="2"/>
  <c r="ZK110" i="2"/>
  <c r="ZK112" i="2"/>
  <c r="ZK114" i="2"/>
  <c r="ZK115" i="2"/>
  <c r="ZK117" i="2"/>
  <c r="ZK118" i="2"/>
  <c r="ZK119" i="2"/>
  <c r="ZK123" i="2"/>
  <c r="ZK125" i="2"/>
  <c r="ZK126" i="2"/>
  <c r="ZK128" i="2"/>
  <c r="ZK130" i="2"/>
  <c r="ZK131" i="2"/>
  <c r="ZK132" i="2"/>
  <c r="ZK133" i="2"/>
  <c r="ZJ22" i="2"/>
  <c r="ZJ27" i="2"/>
  <c r="ZJ28" i="2"/>
  <c r="ZJ29" i="2"/>
  <c r="ZJ31" i="2"/>
  <c r="ZJ34" i="2"/>
  <c r="ZJ38" i="2"/>
  <c r="ZJ39" i="2"/>
  <c r="ZJ40" i="2"/>
  <c r="ZJ41" i="2"/>
  <c r="ZJ47" i="2"/>
  <c r="ZJ48" i="2"/>
  <c r="ZJ50" i="2"/>
  <c r="ZJ52" i="2"/>
  <c r="ZJ54" i="2"/>
  <c r="ZJ56" i="2"/>
  <c r="ZJ57" i="2"/>
  <c r="ZJ60" i="2"/>
  <c r="ZJ61" i="2"/>
  <c r="ZJ62" i="2"/>
  <c r="ZJ63" i="2"/>
  <c r="ZJ65" i="2"/>
  <c r="ZJ66" i="2"/>
  <c r="ZJ68" i="2"/>
  <c r="ZJ69" i="2"/>
  <c r="ZJ70" i="2"/>
  <c r="ZJ72" i="2"/>
  <c r="ZJ74" i="2"/>
  <c r="ZJ77" i="2"/>
  <c r="ZJ80" i="2"/>
  <c r="ZJ81" i="2"/>
  <c r="ZJ83" i="2"/>
  <c r="ZJ85" i="2"/>
  <c r="ZJ86" i="2"/>
  <c r="ZJ87" i="2"/>
  <c r="ZJ88" i="2"/>
  <c r="ZJ90" i="2"/>
  <c r="ZJ92" i="2"/>
  <c r="ZJ93" i="2"/>
  <c r="ZJ95" i="2"/>
  <c r="ZJ96" i="2"/>
  <c r="ZJ97" i="2"/>
  <c r="ZJ98" i="2"/>
  <c r="ZJ99" i="2"/>
  <c r="ZJ100" i="2"/>
  <c r="ZJ102" i="2"/>
  <c r="ZJ103" i="2"/>
  <c r="ZJ104" i="2"/>
  <c r="ZJ105" i="2"/>
  <c r="ZJ107" i="2"/>
  <c r="ZJ109" i="2"/>
  <c r="ZJ110" i="2"/>
  <c r="ZJ112" i="2"/>
  <c r="ZJ114" i="2"/>
  <c r="ZJ115" i="2"/>
  <c r="ZJ117" i="2"/>
  <c r="ZJ118" i="2"/>
  <c r="ZJ119" i="2"/>
  <c r="ZJ123" i="2"/>
  <c r="ZJ125" i="2"/>
  <c r="ZJ126" i="2"/>
  <c r="ZJ128" i="2"/>
  <c r="ZJ130" i="2"/>
  <c r="ZJ131" i="2"/>
  <c r="ZJ132" i="2"/>
  <c r="ZJ133" i="2"/>
  <c r="ZJ4" i="2"/>
  <c r="ZI22" i="2"/>
  <c r="ZI27" i="2"/>
  <c r="ZI28" i="2"/>
  <c r="ZI29" i="2"/>
  <c r="ZI31" i="2"/>
  <c r="ZI34" i="2"/>
  <c r="ZI38" i="2"/>
  <c r="ZI39" i="2"/>
  <c r="ZI40" i="2"/>
  <c r="ZI41" i="2"/>
  <c r="ZI47" i="2"/>
  <c r="ZI48" i="2"/>
  <c r="ZI50" i="2"/>
  <c r="ZI52" i="2"/>
  <c r="ZI54" i="2"/>
  <c r="ZI56" i="2"/>
  <c r="ZI57" i="2"/>
  <c r="ZI60" i="2"/>
  <c r="ZI61" i="2"/>
  <c r="ZI62" i="2"/>
  <c r="ZI63" i="2"/>
  <c r="ZI65" i="2"/>
  <c r="ZI66" i="2"/>
  <c r="ZI68" i="2"/>
  <c r="ZI69" i="2"/>
  <c r="ZI70" i="2"/>
  <c r="ZI72" i="2"/>
  <c r="ZI74" i="2"/>
  <c r="ZI77" i="2"/>
  <c r="ZI80" i="2"/>
  <c r="ZI81" i="2"/>
  <c r="ZI83" i="2"/>
  <c r="ZI85" i="2"/>
  <c r="ZI86" i="2"/>
  <c r="ZI87" i="2"/>
  <c r="ZI88" i="2"/>
  <c r="ZI90" i="2"/>
  <c r="ZI92" i="2"/>
  <c r="ZI93" i="2"/>
  <c r="ZI95" i="2"/>
  <c r="ZI96" i="2"/>
  <c r="ZI97" i="2"/>
  <c r="ZI98" i="2"/>
  <c r="ZI99" i="2"/>
  <c r="ZI100" i="2"/>
  <c r="ZI102" i="2"/>
  <c r="ZI103" i="2"/>
  <c r="ZI104" i="2"/>
  <c r="ZI105" i="2"/>
  <c r="ZI107" i="2"/>
  <c r="ZI109" i="2"/>
  <c r="ZI110" i="2"/>
  <c r="ZI112" i="2"/>
  <c r="ZI114" i="2"/>
  <c r="ZI115" i="2"/>
  <c r="ZI117" i="2"/>
  <c r="ZI118" i="2"/>
  <c r="ZI119" i="2"/>
  <c r="ZI123" i="2"/>
  <c r="ZI125" i="2"/>
  <c r="ZI126" i="2"/>
  <c r="ZI128" i="2"/>
  <c r="ZI130" i="2"/>
  <c r="ZI131" i="2"/>
  <c r="ZI132" i="2"/>
  <c r="ZI133" i="2"/>
  <c r="ZH22" i="2"/>
  <c r="ZH27" i="2"/>
  <c r="ZH28" i="2"/>
  <c r="ZH29" i="2"/>
  <c r="ZH31" i="2"/>
  <c r="ZH34" i="2"/>
  <c r="ZH3" i="2" s="1"/>
  <c r="ZH38" i="2"/>
  <c r="ZH39" i="2"/>
  <c r="ZH40" i="2"/>
  <c r="ZH41" i="2"/>
  <c r="ZH47" i="2"/>
  <c r="ZH48" i="2"/>
  <c r="ZH50" i="2"/>
  <c r="ZH52" i="2"/>
  <c r="ZH54" i="2"/>
  <c r="ZH56" i="2"/>
  <c r="ZH57" i="2"/>
  <c r="ZH60" i="2"/>
  <c r="ZH61" i="2"/>
  <c r="ZH62" i="2"/>
  <c r="ZH63" i="2"/>
  <c r="ZH65" i="2"/>
  <c r="ZH66" i="2"/>
  <c r="ZH68" i="2"/>
  <c r="ZH69" i="2"/>
  <c r="ZH70" i="2"/>
  <c r="ZH72" i="2"/>
  <c r="ZH74" i="2"/>
  <c r="ZH77" i="2"/>
  <c r="ZH80" i="2"/>
  <c r="ZH81" i="2"/>
  <c r="ZH83" i="2"/>
  <c r="ZH85" i="2"/>
  <c r="ZH86" i="2"/>
  <c r="ZH87" i="2"/>
  <c r="ZH88" i="2"/>
  <c r="ZH90" i="2"/>
  <c r="ZH92" i="2"/>
  <c r="ZH93" i="2"/>
  <c r="ZH95" i="2"/>
  <c r="ZH96" i="2"/>
  <c r="ZH97" i="2"/>
  <c r="ZH98" i="2"/>
  <c r="ZH99" i="2"/>
  <c r="ZH100" i="2"/>
  <c r="ZH102" i="2"/>
  <c r="ZH103" i="2"/>
  <c r="ZH104" i="2"/>
  <c r="ZH105" i="2"/>
  <c r="ZH107" i="2"/>
  <c r="ZH109" i="2"/>
  <c r="ZH110" i="2"/>
  <c r="ZH112" i="2"/>
  <c r="ZH114" i="2"/>
  <c r="ZH115" i="2"/>
  <c r="ZH117" i="2"/>
  <c r="ZH118" i="2"/>
  <c r="ZH119" i="2"/>
  <c r="ZH123" i="2"/>
  <c r="ZH125" i="2"/>
  <c r="ZH126" i="2"/>
  <c r="ZH128" i="2"/>
  <c r="ZH130" i="2"/>
  <c r="ZH131" i="2"/>
  <c r="ZH132" i="2"/>
  <c r="ZH133" i="2"/>
  <c r="ABN3" i="2"/>
  <c r="ABN2" i="2"/>
  <c r="ABN4" i="2"/>
  <c r="ABM3" i="2"/>
  <c r="ABM2" i="2"/>
  <c r="ABM4" i="2"/>
  <c r="ABL3" i="2"/>
  <c r="ABL2" i="2"/>
  <c r="ABL4" i="2"/>
  <c r="ABK3" i="2"/>
  <c r="ABK2" i="2"/>
  <c r="ABK4" i="2"/>
  <c r="ABJ3" i="2"/>
  <c r="ABJ2" i="2"/>
  <c r="ABJ4" i="2"/>
  <c r="ABI3" i="2"/>
  <c r="ABI2" i="2"/>
  <c r="ABI4" i="2"/>
  <c r="ABH3" i="2"/>
  <c r="ABH2" i="2"/>
  <c r="ABH4" i="2"/>
  <c r="ABG3" i="2"/>
  <c r="ABG2" i="2"/>
  <c r="ABG4" i="2"/>
  <c r="ABF3" i="2"/>
  <c r="ABF2" i="2"/>
  <c r="ABF4" i="2"/>
  <c r="ABE3" i="2"/>
  <c r="ABE2" i="2"/>
  <c r="ABE4" i="2"/>
  <c r="ABD3" i="2"/>
  <c r="ABD2" i="2"/>
  <c r="ABD4" i="2"/>
  <c r="ABC3" i="2"/>
  <c r="ABC2" i="2"/>
  <c r="ABC4" i="2"/>
  <c r="YK22" i="2"/>
  <c r="YK27" i="2"/>
  <c r="YK28" i="2"/>
  <c r="YK29" i="2"/>
  <c r="YK31" i="2"/>
  <c r="YK34" i="2"/>
  <c r="YK38" i="2"/>
  <c r="YK39" i="2"/>
  <c r="YK40" i="2"/>
  <c r="YK41" i="2"/>
  <c r="YK47" i="2"/>
  <c r="YK48" i="2"/>
  <c r="YK50" i="2"/>
  <c r="YK52" i="2"/>
  <c r="YK54" i="2"/>
  <c r="YK56" i="2"/>
  <c r="YK57" i="2"/>
  <c r="YK60" i="2"/>
  <c r="YK61" i="2"/>
  <c r="YK62" i="2"/>
  <c r="YK63" i="2"/>
  <c r="YK65" i="2"/>
  <c r="YK66" i="2"/>
  <c r="YK68" i="2"/>
  <c r="YK69" i="2"/>
  <c r="YK70" i="2"/>
  <c r="YK72" i="2"/>
  <c r="YK74" i="2"/>
  <c r="YK77" i="2"/>
  <c r="YK80" i="2"/>
  <c r="YK81" i="2"/>
  <c r="YK83" i="2"/>
  <c r="YK85" i="2"/>
  <c r="YK86" i="2"/>
  <c r="YK87" i="2"/>
  <c r="YK88" i="2"/>
  <c r="YK90" i="2"/>
  <c r="YK92" i="2"/>
  <c r="YK93" i="2"/>
  <c r="YK95" i="2"/>
  <c r="YK96" i="2"/>
  <c r="YK97" i="2"/>
  <c r="YK98" i="2"/>
  <c r="YK99" i="2"/>
  <c r="YK100" i="2"/>
  <c r="YK102" i="2"/>
  <c r="YK103" i="2"/>
  <c r="YK104" i="2"/>
  <c r="YK105" i="2"/>
  <c r="YK107" i="2"/>
  <c r="YK109" i="2"/>
  <c r="YK110" i="2"/>
  <c r="YK112" i="2"/>
  <c r="YK114" i="2"/>
  <c r="YK115" i="2"/>
  <c r="YK117" i="2"/>
  <c r="YK118" i="2"/>
  <c r="YK119" i="2"/>
  <c r="YK123" i="2"/>
  <c r="YK125" i="2"/>
  <c r="YK126" i="2"/>
  <c r="YK128" i="2"/>
  <c r="YK130" i="2"/>
  <c r="YK131" i="2"/>
  <c r="YK132" i="2"/>
  <c r="YK133" i="2"/>
  <c r="ZB22" i="2"/>
  <c r="ZB27" i="2"/>
  <c r="ZB28" i="2"/>
  <c r="ZB29" i="2"/>
  <c r="ZB31" i="2"/>
  <c r="ZB34" i="2"/>
  <c r="ZB38" i="2"/>
  <c r="ZB39" i="2"/>
  <c r="ZB40" i="2"/>
  <c r="ZB41" i="2"/>
  <c r="ZB47" i="2"/>
  <c r="ZB48" i="2"/>
  <c r="ZB50" i="2"/>
  <c r="ZB52" i="2"/>
  <c r="ZB54" i="2"/>
  <c r="ZB56" i="2"/>
  <c r="ZB57" i="2"/>
  <c r="ZB60" i="2"/>
  <c r="ZB61" i="2"/>
  <c r="ZB62" i="2"/>
  <c r="ZB63" i="2"/>
  <c r="ZB65" i="2"/>
  <c r="ZB66" i="2"/>
  <c r="ZB68" i="2"/>
  <c r="ZB69" i="2"/>
  <c r="ZB70" i="2"/>
  <c r="ZB72" i="2"/>
  <c r="ZB74" i="2"/>
  <c r="ZB77" i="2"/>
  <c r="ZB80" i="2"/>
  <c r="ZB81" i="2"/>
  <c r="ZB83" i="2"/>
  <c r="ZB85" i="2"/>
  <c r="ZB86" i="2"/>
  <c r="ZB87" i="2"/>
  <c r="ZB88" i="2"/>
  <c r="ZB90" i="2"/>
  <c r="ZB92" i="2"/>
  <c r="ZB93" i="2"/>
  <c r="ZB95" i="2"/>
  <c r="ZB96" i="2"/>
  <c r="ZB97" i="2"/>
  <c r="ZB98" i="2"/>
  <c r="ZB99" i="2"/>
  <c r="ZB100" i="2"/>
  <c r="ZB102" i="2"/>
  <c r="ZB103" i="2"/>
  <c r="ZB104" i="2"/>
  <c r="ZB105" i="2"/>
  <c r="ZB107" i="2"/>
  <c r="ZB109" i="2"/>
  <c r="ZB110" i="2"/>
  <c r="ZB112" i="2"/>
  <c r="ZB114" i="2"/>
  <c r="ZB115" i="2"/>
  <c r="ZB117" i="2"/>
  <c r="ZB118" i="2"/>
  <c r="ZB119" i="2"/>
  <c r="ZB123" i="2"/>
  <c r="ZB125" i="2"/>
  <c r="ZB126" i="2"/>
  <c r="ZB128" i="2"/>
  <c r="ZB130" i="2"/>
  <c r="ZB131" i="2"/>
  <c r="ZB132" i="2"/>
  <c r="ZB133" i="2"/>
  <c r="ZA22" i="2"/>
  <c r="ZA27" i="2"/>
  <c r="ZA28" i="2"/>
  <c r="ZA29" i="2"/>
  <c r="ZA31" i="2"/>
  <c r="ZA34" i="2"/>
  <c r="ZA38" i="2"/>
  <c r="ZA39" i="2"/>
  <c r="ZA40" i="2"/>
  <c r="ZA41" i="2"/>
  <c r="ZA47" i="2"/>
  <c r="ZA48" i="2"/>
  <c r="ZA50" i="2"/>
  <c r="ZA52" i="2"/>
  <c r="ZA54" i="2"/>
  <c r="ZA56" i="2"/>
  <c r="ZA57" i="2"/>
  <c r="ZA60" i="2"/>
  <c r="ZA61" i="2"/>
  <c r="ZA62" i="2"/>
  <c r="ZA63" i="2"/>
  <c r="ZA65" i="2"/>
  <c r="ZA66" i="2"/>
  <c r="ZA68" i="2"/>
  <c r="ZA69" i="2"/>
  <c r="ZA70" i="2"/>
  <c r="ZA72" i="2"/>
  <c r="ZA74" i="2"/>
  <c r="ZA77" i="2"/>
  <c r="ZA80" i="2"/>
  <c r="ZA81" i="2"/>
  <c r="ZA83" i="2"/>
  <c r="ZA85" i="2"/>
  <c r="ZA86" i="2"/>
  <c r="ZA87" i="2"/>
  <c r="ZA88" i="2"/>
  <c r="ZA90" i="2"/>
  <c r="ZA92" i="2"/>
  <c r="ZA93" i="2"/>
  <c r="ZA95" i="2"/>
  <c r="ZA96" i="2"/>
  <c r="ZA97" i="2"/>
  <c r="ZA98" i="2"/>
  <c r="ZA99" i="2"/>
  <c r="ZA100" i="2"/>
  <c r="ZA102" i="2"/>
  <c r="ZA103" i="2"/>
  <c r="ZA104" i="2"/>
  <c r="ZA105" i="2"/>
  <c r="ZA107" i="2"/>
  <c r="ZA109" i="2"/>
  <c r="ZA110" i="2"/>
  <c r="ZA112" i="2"/>
  <c r="ZA114" i="2"/>
  <c r="ZA115" i="2"/>
  <c r="ZA117" i="2"/>
  <c r="ZA118" i="2"/>
  <c r="ZA119" i="2"/>
  <c r="ZA123" i="2"/>
  <c r="ZA125" i="2"/>
  <c r="ZA126" i="2"/>
  <c r="ZA128" i="2"/>
  <c r="ZA130" i="2"/>
  <c r="ZA131" i="2"/>
  <c r="ZA132" i="2"/>
  <c r="ZA133" i="2"/>
  <c r="ZA4" i="2"/>
  <c r="YZ22" i="2"/>
  <c r="YZ27" i="2"/>
  <c r="YZ28" i="2"/>
  <c r="YZ29" i="2"/>
  <c r="YZ31" i="2"/>
  <c r="YZ34" i="2"/>
  <c r="YZ38" i="2"/>
  <c r="YZ39" i="2"/>
  <c r="YZ40" i="2"/>
  <c r="YZ41" i="2"/>
  <c r="YZ47" i="2"/>
  <c r="YZ48" i="2"/>
  <c r="YZ50" i="2"/>
  <c r="YZ52" i="2"/>
  <c r="YZ54" i="2"/>
  <c r="YZ56" i="2"/>
  <c r="YZ57" i="2"/>
  <c r="YZ60" i="2"/>
  <c r="YZ61" i="2"/>
  <c r="YZ62" i="2"/>
  <c r="YZ63" i="2"/>
  <c r="YZ65" i="2"/>
  <c r="YZ66" i="2"/>
  <c r="YZ68" i="2"/>
  <c r="YZ69" i="2"/>
  <c r="YZ70" i="2"/>
  <c r="YZ72" i="2"/>
  <c r="YZ74" i="2"/>
  <c r="YZ77" i="2"/>
  <c r="YZ80" i="2"/>
  <c r="YZ81" i="2"/>
  <c r="YZ83" i="2"/>
  <c r="YZ85" i="2"/>
  <c r="YZ86" i="2"/>
  <c r="YZ87" i="2"/>
  <c r="YZ88" i="2"/>
  <c r="YZ90" i="2"/>
  <c r="YZ92" i="2"/>
  <c r="YZ93" i="2"/>
  <c r="YZ95" i="2"/>
  <c r="YZ96" i="2"/>
  <c r="YZ97" i="2"/>
  <c r="YZ98" i="2"/>
  <c r="YZ99" i="2"/>
  <c r="YZ100" i="2"/>
  <c r="YZ102" i="2"/>
  <c r="YZ103" i="2"/>
  <c r="YZ104" i="2"/>
  <c r="YZ105" i="2"/>
  <c r="YZ107" i="2"/>
  <c r="YZ109" i="2"/>
  <c r="YZ110" i="2"/>
  <c r="YZ112" i="2"/>
  <c r="YZ114" i="2"/>
  <c r="YZ115" i="2"/>
  <c r="YZ117" i="2"/>
  <c r="YZ118" i="2"/>
  <c r="YZ119" i="2"/>
  <c r="YZ123" i="2"/>
  <c r="YZ125" i="2"/>
  <c r="YZ126" i="2"/>
  <c r="YZ128" i="2"/>
  <c r="YZ130" i="2"/>
  <c r="YZ131" i="2"/>
  <c r="YZ132" i="2"/>
  <c r="YZ133" i="2"/>
  <c r="YY22" i="2"/>
  <c r="YY27" i="2"/>
  <c r="YY28" i="2"/>
  <c r="YY29" i="2"/>
  <c r="YY31" i="2"/>
  <c r="YY34" i="2"/>
  <c r="YY3" i="2" s="1"/>
  <c r="YY38" i="2"/>
  <c r="YY39" i="2"/>
  <c r="YY40" i="2"/>
  <c r="YY41" i="2"/>
  <c r="YY47" i="2"/>
  <c r="YY48" i="2"/>
  <c r="YY50" i="2"/>
  <c r="YY52" i="2"/>
  <c r="YY54" i="2"/>
  <c r="YY56" i="2"/>
  <c r="YY57" i="2"/>
  <c r="YY60" i="2"/>
  <c r="YY61" i="2"/>
  <c r="YY62" i="2"/>
  <c r="YY63" i="2"/>
  <c r="YY65" i="2"/>
  <c r="YY66" i="2"/>
  <c r="YY68" i="2"/>
  <c r="YY69" i="2"/>
  <c r="YY70" i="2"/>
  <c r="YY72" i="2"/>
  <c r="YY74" i="2"/>
  <c r="YY77" i="2"/>
  <c r="YY80" i="2"/>
  <c r="YY81" i="2"/>
  <c r="YY83" i="2"/>
  <c r="YY85" i="2"/>
  <c r="YY86" i="2"/>
  <c r="YY87" i="2"/>
  <c r="YY88" i="2"/>
  <c r="YY90" i="2"/>
  <c r="YY92" i="2"/>
  <c r="YY93" i="2"/>
  <c r="YY95" i="2"/>
  <c r="YY96" i="2"/>
  <c r="YY97" i="2"/>
  <c r="YY98" i="2"/>
  <c r="YY99" i="2"/>
  <c r="YY100" i="2"/>
  <c r="YY102" i="2"/>
  <c r="YY103" i="2"/>
  <c r="YY104" i="2"/>
  <c r="YY105" i="2"/>
  <c r="YY107" i="2"/>
  <c r="YY109" i="2"/>
  <c r="YY110" i="2"/>
  <c r="YY112" i="2"/>
  <c r="YY114" i="2"/>
  <c r="YY115" i="2"/>
  <c r="YY117" i="2"/>
  <c r="YY118" i="2"/>
  <c r="YY119" i="2"/>
  <c r="YY123" i="2"/>
  <c r="YY125" i="2"/>
  <c r="YY126" i="2"/>
  <c r="YY128" i="2"/>
  <c r="YY130" i="2"/>
  <c r="YY131" i="2"/>
  <c r="YY132" i="2"/>
  <c r="YY133" i="2"/>
  <c r="YX22" i="2"/>
  <c r="YX27" i="2"/>
  <c r="YX28" i="2"/>
  <c r="YX29" i="2"/>
  <c r="YX31" i="2"/>
  <c r="YX34" i="2"/>
  <c r="YX38" i="2"/>
  <c r="YX39" i="2"/>
  <c r="YX40" i="2"/>
  <c r="YX41" i="2"/>
  <c r="YX47" i="2"/>
  <c r="YX48" i="2"/>
  <c r="YX50" i="2"/>
  <c r="YX52" i="2"/>
  <c r="YX54" i="2"/>
  <c r="YX56" i="2"/>
  <c r="YX57" i="2"/>
  <c r="YX60" i="2"/>
  <c r="YX61" i="2"/>
  <c r="YX62" i="2"/>
  <c r="YX63" i="2"/>
  <c r="YX65" i="2"/>
  <c r="YX66" i="2"/>
  <c r="YX68" i="2"/>
  <c r="YX69" i="2"/>
  <c r="YX70" i="2"/>
  <c r="YX72" i="2"/>
  <c r="YX74" i="2"/>
  <c r="YX77" i="2"/>
  <c r="YX80" i="2"/>
  <c r="YX81" i="2"/>
  <c r="YX83" i="2"/>
  <c r="YX85" i="2"/>
  <c r="YX86" i="2"/>
  <c r="YX87" i="2"/>
  <c r="YX88" i="2"/>
  <c r="YX90" i="2"/>
  <c r="YX92" i="2"/>
  <c r="YX93" i="2"/>
  <c r="YX95" i="2"/>
  <c r="YX96" i="2"/>
  <c r="YX97" i="2"/>
  <c r="YX98" i="2"/>
  <c r="YX99" i="2"/>
  <c r="YX100" i="2"/>
  <c r="YX102" i="2"/>
  <c r="YX103" i="2"/>
  <c r="YX104" i="2"/>
  <c r="YX105" i="2"/>
  <c r="YX107" i="2"/>
  <c r="YX109" i="2"/>
  <c r="YX110" i="2"/>
  <c r="YX112" i="2"/>
  <c r="YX114" i="2"/>
  <c r="YX115" i="2"/>
  <c r="YX117" i="2"/>
  <c r="YX118" i="2"/>
  <c r="YX119" i="2"/>
  <c r="YX123" i="2"/>
  <c r="YX125" i="2"/>
  <c r="YX126" i="2"/>
  <c r="YX128" i="2"/>
  <c r="YX130" i="2"/>
  <c r="YX131" i="2"/>
  <c r="YX132" i="2"/>
  <c r="YX133" i="2"/>
  <c r="YW22" i="2"/>
  <c r="YW27" i="2"/>
  <c r="YW28" i="2"/>
  <c r="YW29" i="2"/>
  <c r="YW31" i="2"/>
  <c r="YW34" i="2"/>
  <c r="YW38" i="2"/>
  <c r="YW39" i="2"/>
  <c r="YW40" i="2"/>
  <c r="YW41" i="2"/>
  <c r="YW47" i="2"/>
  <c r="YW48" i="2"/>
  <c r="YW50" i="2"/>
  <c r="YW52" i="2"/>
  <c r="YW54" i="2"/>
  <c r="YW56" i="2"/>
  <c r="YW57" i="2"/>
  <c r="YW60" i="2"/>
  <c r="YW61" i="2"/>
  <c r="YW62" i="2"/>
  <c r="YW63" i="2"/>
  <c r="YW65" i="2"/>
  <c r="YW66" i="2"/>
  <c r="YW68" i="2"/>
  <c r="YW69" i="2"/>
  <c r="YW70" i="2"/>
  <c r="YW72" i="2"/>
  <c r="YW74" i="2"/>
  <c r="YW77" i="2"/>
  <c r="YW80" i="2"/>
  <c r="YW81" i="2"/>
  <c r="YW83" i="2"/>
  <c r="YW85" i="2"/>
  <c r="YW86" i="2"/>
  <c r="YW87" i="2"/>
  <c r="YW88" i="2"/>
  <c r="YW90" i="2"/>
  <c r="YW92" i="2"/>
  <c r="YW93" i="2"/>
  <c r="YW95" i="2"/>
  <c r="YW96" i="2"/>
  <c r="YW97" i="2"/>
  <c r="YW98" i="2"/>
  <c r="YW99" i="2"/>
  <c r="YW100" i="2"/>
  <c r="YW102" i="2"/>
  <c r="YW103" i="2"/>
  <c r="YW104" i="2"/>
  <c r="YW105" i="2"/>
  <c r="YW107" i="2"/>
  <c r="YW109" i="2"/>
  <c r="YW110" i="2"/>
  <c r="YW112" i="2"/>
  <c r="YW114" i="2"/>
  <c r="YW115" i="2"/>
  <c r="YW117" i="2"/>
  <c r="YW118" i="2"/>
  <c r="YW119" i="2"/>
  <c r="YW123" i="2"/>
  <c r="YW125" i="2"/>
  <c r="YW126" i="2"/>
  <c r="YW128" i="2"/>
  <c r="YW130" i="2"/>
  <c r="YW131" i="2"/>
  <c r="YW132" i="2"/>
  <c r="YW133" i="2"/>
  <c r="YV22" i="2"/>
  <c r="YV27" i="2"/>
  <c r="YV28" i="2"/>
  <c r="YV29" i="2"/>
  <c r="YV31" i="2"/>
  <c r="YV34" i="2"/>
  <c r="YV38" i="2"/>
  <c r="YV2" i="2" s="1"/>
  <c r="YV39" i="2"/>
  <c r="YV40" i="2"/>
  <c r="YV41" i="2"/>
  <c r="YV47" i="2"/>
  <c r="YV48" i="2"/>
  <c r="YV50" i="2"/>
  <c r="YV52" i="2"/>
  <c r="YV54" i="2"/>
  <c r="YV56" i="2"/>
  <c r="YV57" i="2"/>
  <c r="YV60" i="2"/>
  <c r="YV61" i="2"/>
  <c r="YV62" i="2"/>
  <c r="YV63" i="2"/>
  <c r="YV65" i="2"/>
  <c r="YV66" i="2"/>
  <c r="YV68" i="2"/>
  <c r="YV69" i="2"/>
  <c r="YV70" i="2"/>
  <c r="YV72" i="2"/>
  <c r="YV74" i="2"/>
  <c r="YV77" i="2"/>
  <c r="YV80" i="2"/>
  <c r="YV81" i="2"/>
  <c r="YV83" i="2"/>
  <c r="YV85" i="2"/>
  <c r="YV86" i="2"/>
  <c r="YV87" i="2"/>
  <c r="YV88" i="2"/>
  <c r="YV90" i="2"/>
  <c r="YV92" i="2"/>
  <c r="YV93" i="2"/>
  <c r="YV95" i="2"/>
  <c r="YV96" i="2"/>
  <c r="YV97" i="2"/>
  <c r="YV98" i="2"/>
  <c r="YV99" i="2"/>
  <c r="YV100" i="2"/>
  <c r="YV102" i="2"/>
  <c r="YV103" i="2"/>
  <c r="YV104" i="2"/>
  <c r="YV105" i="2"/>
  <c r="YV107" i="2"/>
  <c r="YV109" i="2"/>
  <c r="YV110" i="2"/>
  <c r="YV112" i="2"/>
  <c r="YV114" i="2"/>
  <c r="YV115" i="2"/>
  <c r="YV117" i="2"/>
  <c r="YV118" i="2"/>
  <c r="YV119" i="2"/>
  <c r="YV123" i="2"/>
  <c r="YV125" i="2"/>
  <c r="YV126" i="2"/>
  <c r="YV128" i="2"/>
  <c r="YV130" i="2"/>
  <c r="YV131" i="2"/>
  <c r="YV132" i="2"/>
  <c r="YV133" i="2"/>
  <c r="YU22" i="2"/>
  <c r="YU27" i="2"/>
  <c r="YU28" i="2"/>
  <c r="YU29" i="2"/>
  <c r="YU31" i="2"/>
  <c r="YU34" i="2"/>
  <c r="YU38" i="2"/>
  <c r="YU39" i="2"/>
  <c r="YU40" i="2"/>
  <c r="YU41" i="2"/>
  <c r="YU47" i="2"/>
  <c r="YU48" i="2"/>
  <c r="YU50" i="2"/>
  <c r="YU52" i="2"/>
  <c r="YU54" i="2"/>
  <c r="YU56" i="2"/>
  <c r="YU57" i="2"/>
  <c r="YU60" i="2"/>
  <c r="YU61" i="2"/>
  <c r="YU62" i="2"/>
  <c r="YU63" i="2"/>
  <c r="YU65" i="2"/>
  <c r="YU66" i="2"/>
  <c r="YU68" i="2"/>
  <c r="YU69" i="2"/>
  <c r="YU70" i="2"/>
  <c r="YU72" i="2"/>
  <c r="YU74" i="2"/>
  <c r="YU77" i="2"/>
  <c r="YU80" i="2"/>
  <c r="YU81" i="2"/>
  <c r="YU83" i="2"/>
  <c r="YU85" i="2"/>
  <c r="YU86" i="2"/>
  <c r="YU87" i="2"/>
  <c r="YU88" i="2"/>
  <c r="YU90" i="2"/>
  <c r="YU92" i="2"/>
  <c r="YU93" i="2"/>
  <c r="YU95" i="2"/>
  <c r="YU96" i="2"/>
  <c r="YU97" i="2"/>
  <c r="YU98" i="2"/>
  <c r="YU99" i="2"/>
  <c r="YU100" i="2"/>
  <c r="YU102" i="2"/>
  <c r="YU103" i="2"/>
  <c r="YU104" i="2"/>
  <c r="YU105" i="2"/>
  <c r="YU107" i="2"/>
  <c r="YU109" i="2"/>
  <c r="YU110" i="2"/>
  <c r="YU112" i="2"/>
  <c r="YU114" i="2"/>
  <c r="YU115" i="2"/>
  <c r="YU117" i="2"/>
  <c r="YU118" i="2"/>
  <c r="YU119" i="2"/>
  <c r="YU123" i="2"/>
  <c r="YU125" i="2"/>
  <c r="YU126" i="2"/>
  <c r="YU128" i="2"/>
  <c r="YU130" i="2"/>
  <c r="YU131" i="2"/>
  <c r="YU132" i="2"/>
  <c r="YU133" i="2"/>
  <c r="YT22" i="2"/>
  <c r="YT27" i="2"/>
  <c r="YT28" i="2"/>
  <c r="YT29" i="2"/>
  <c r="YT31" i="2"/>
  <c r="YT34" i="2"/>
  <c r="YT38" i="2"/>
  <c r="YT39" i="2"/>
  <c r="YT40" i="2"/>
  <c r="YT41" i="2"/>
  <c r="YT47" i="2"/>
  <c r="YT48" i="2"/>
  <c r="YT50" i="2"/>
  <c r="YT52" i="2"/>
  <c r="YT54" i="2"/>
  <c r="YT56" i="2"/>
  <c r="YT57" i="2"/>
  <c r="YT60" i="2"/>
  <c r="YT61" i="2"/>
  <c r="YT62" i="2"/>
  <c r="YT63" i="2"/>
  <c r="YT65" i="2"/>
  <c r="YT66" i="2"/>
  <c r="YT68" i="2"/>
  <c r="YT69" i="2"/>
  <c r="YT70" i="2"/>
  <c r="YT72" i="2"/>
  <c r="YT74" i="2"/>
  <c r="YT77" i="2"/>
  <c r="YT80" i="2"/>
  <c r="YT81" i="2"/>
  <c r="YT83" i="2"/>
  <c r="YT85" i="2"/>
  <c r="YT86" i="2"/>
  <c r="YT87" i="2"/>
  <c r="YT88" i="2"/>
  <c r="YT90" i="2"/>
  <c r="YT92" i="2"/>
  <c r="YT93" i="2"/>
  <c r="YT95" i="2"/>
  <c r="YT96" i="2"/>
  <c r="YT97" i="2"/>
  <c r="YT98" i="2"/>
  <c r="YT99" i="2"/>
  <c r="YT100" i="2"/>
  <c r="YT102" i="2"/>
  <c r="YT103" i="2"/>
  <c r="YT104" i="2"/>
  <c r="YT105" i="2"/>
  <c r="YT107" i="2"/>
  <c r="YT109" i="2"/>
  <c r="YT110" i="2"/>
  <c r="YT112" i="2"/>
  <c r="YT114" i="2"/>
  <c r="YT115" i="2"/>
  <c r="YT117" i="2"/>
  <c r="YT118" i="2"/>
  <c r="YT119" i="2"/>
  <c r="YT123" i="2"/>
  <c r="YT125" i="2"/>
  <c r="YT126" i="2"/>
  <c r="YT128" i="2"/>
  <c r="YT130" i="2"/>
  <c r="YT131" i="2"/>
  <c r="YT132" i="2"/>
  <c r="YT133" i="2"/>
  <c r="YS22" i="2"/>
  <c r="YS27" i="2"/>
  <c r="YS28" i="2"/>
  <c r="YS29" i="2"/>
  <c r="YS31" i="2"/>
  <c r="YS34" i="2"/>
  <c r="YS38" i="2"/>
  <c r="YS39" i="2"/>
  <c r="YS40" i="2"/>
  <c r="YS41" i="2"/>
  <c r="YS47" i="2"/>
  <c r="YS48" i="2"/>
  <c r="YS50" i="2"/>
  <c r="YS52" i="2"/>
  <c r="YS54" i="2"/>
  <c r="YS56" i="2"/>
  <c r="YS57" i="2"/>
  <c r="YS60" i="2"/>
  <c r="YS61" i="2"/>
  <c r="YS62" i="2"/>
  <c r="YS63" i="2"/>
  <c r="YS65" i="2"/>
  <c r="YS66" i="2"/>
  <c r="YS68" i="2"/>
  <c r="YS69" i="2"/>
  <c r="YS70" i="2"/>
  <c r="YS72" i="2"/>
  <c r="YS74" i="2"/>
  <c r="YS77" i="2"/>
  <c r="YS80" i="2"/>
  <c r="YS81" i="2"/>
  <c r="YS83" i="2"/>
  <c r="YS85" i="2"/>
  <c r="YS86" i="2"/>
  <c r="YS87" i="2"/>
  <c r="YS88" i="2"/>
  <c r="YS90" i="2"/>
  <c r="YS92" i="2"/>
  <c r="YS93" i="2"/>
  <c r="YS95" i="2"/>
  <c r="YS96" i="2"/>
  <c r="YS97" i="2"/>
  <c r="YS98" i="2"/>
  <c r="YS99" i="2"/>
  <c r="YS100" i="2"/>
  <c r="YS102" i="2"/>
  <c r="YS103" i="2"/>
  <c r="YS104" i="2"/>
  <c r="YS105" i="2"/>
  <c r="YS107" i="2"/>
  <c r="YS109" i="2"/>
  <c r="YS110" i="2"/>
  <c r="YS112" i="2"/>
  <c r="YS114" i="2"/>
  <c r="YS115" i="2"/>
  <c r="YS117" i="2"/>
  <c r="YS118" i="2"/>
  <c r="YS119" i="2"/>
  <c r="YS123" i="2"/>
  <c r="YS125" i="2"/>
  <c r="YS126" i="2"/>
  <c r="YS128" i="2"/>
  <c r="YS130" i="2"/>
  <c r="YS131" i="2"/>
  <c r="YS132" i="2"/>
  <c r="YS133" i="2"/>
  <c r="YR22" i="2"/>
  <c r="YR27" i="2"/>
  <c r="YR28" i="2"/>
  <c r="YR29" i="2"/>
  <c r="YR31" i="2"/>
  <c r="YR34" i="2"/>
  <c r="YR38" i="2"/>
  <c r="YR39" i="2"/>
  <c r="YR40" i="2"/>
  <c r="YR41" i="2"/>
  <c r="YR47" i="2"/>
  <c r="YR48" i="2"/>
  <c r="YR50" i="2"/>
  <c r="YR52" i="2"/>
  <c r="YR54" i="2"/>
  <c r="YR56" i="2"/>
  <c r="YR57" i="2"/>
  <c r="YR60" i="2"/>
  <c r="YR61" i="2"/>
  <c r="YR62" i="2"/>
  <c r="YR63" i="2"/>
  <c r="YR65" i="2"/>
  <c r="YR66" i="2"/>
  <c r="YR68" i="2"/>
  <c r="YR69" i="2"/>
  <c r="YR70" i="2"/>
  <c r="YR72" i="2"/>
  <c r="YR74" i="2"/>
  <c r="YR77" i="2"/>
  <c r="YR80" i="2"/>
  <c r="YR81" i="2"/>
  <c r="YR83" i="2"/>
  <c r="YR85" i="2"/>
  <c r="YR86" i="2"/>
  <c r="YR87" i="2"/>
  <c r="YR88" i="2"/>
  <c r="YR90" i="2"/>
  <c r="YR92" i="2"/>
  <c r="YR93" i="2"/>
  <c r="YR95" i="2"/>
  <c r="YR96" i="2"/>
  <c r="YR97" i="2"/>
  <c r="YR98" i="2"/>
  <c r="YR99" i="2"/>
  <c r="YR100" i="2"/>
  <c r="YR102" i="2"/>
  <c r="YR103" i="2"/>
  <c r="YR104" i="2"/>
  <c r="YR105" i="2"/>
  <c r="YR107" i="2"/>
  <c r="YR109" i="2"/>
  <c r="YR110" i="2"/>
  <c r="YR112" i="2"/>
  <c r="YR114" i="2"/>
  <c r="YR115" i="2"/>
  <c r="YR117" i="2"/>
  <c r="YR118" i="2"/>
  <c r="YR119" i="2"/>
  <c r="YR123" i="2"/>
  <c r="YR125" i="2"/>
  <c r="YR126" i="2"/>
  <c r="YR128" i="2"/>
  <c r="YR130" i="2"/>
  <c r="YR131" i="2"/>
  <c r="YR132" i="2"/>
  <c r="YR133" i="2"/>
  <c r="YQ22" i="2"/>
  <c r="YQ27" i="2"/>
  <c r="YQ28" i="2"/>
  <c r="YQ29" i="2"/>
  <c r="YQ3" i="2" s="1"/>
  <c r="YQ31" i="2"/>
  <c r="YQ34" i="2"/>
  <c r="YQ38" i="2"/>
  <c r="YQ39" i="2"/>
  <c r="YQ40" i="2"/>
  <c r="YQ41" i="2"/>
  <c r="YQ47" i="2"/>
  <c r="YQ48" i="2"/>
  <c r="YQ50" i="2"/>
  <c r="YQ52" i="2"/>
  <c r="YQ54" i="2"/>
  <c r="YQ56" i="2"/>
  <c r="YQ57" i="2"/>
  <c r="YQ60" i="2"/>
  <c r="YQ61" i="2"/>
  <c r="YQ62" i="2"/>
  <c r="YQ63" i="2"/>
  <c r="YQ65" i="2"/>
  <c r="YQ66" i="2"/>
  <c r="YQ68" i="2"/>
  <c r="YQ69" i="2"/>
  <c r="YQ70" i="2"/>
  <c r="YQ72" i="2"/>
  <c r="YQ74" i="2"/>
  <c r="YQ77" i="2"/>
  <c r="YQ80" i="2"/>
  <c r="YQ81" i="2"/>
  <c r="YQ83" i="2"/>
  <c r="YQ85" i="2"/>
  <c r="YQ86" i="2"/>
  <c r="YQ87" i="2"/>
  <c r="YQ88" i="2"/>
  <c r="YQ90" i="2"/>
  <c r="YQ92" i="2"/>
  <c r="YQ93" i="2"/>
  <c r="YQ95" i="2"/>
  <c r="YQ96" i="2"/>
  <c r="YQ97" i="2"/>
  <c r="YQ98" i="2"/>
  <c r="YQ99" i="2"/>
  <c r="YQ100" i="2"/>
  <c r="YQ102" i="2"/>
  <c r="YQ103" i="2"/>
  <c r="YQ104" i="2"/>
  <c r="YQ105" i="2"/>
  <c r="YQ107" i="2"/>
  <c r="YQ109" i="2"/>
  <c r="YQ110" i="2"/>
  <c r="YQ112" i="2"/>
  <c r="YQ114" i="2"/>
  <c r="YQ115" i="2"/>
  <c r="YQ117" i="2"/>
  <c r="YQ118" i="2"/>
  <c r="YQ119" i="2"/>
  <c r="YQ123" i="2"/>
  <c r="YQ125" i="2"/>
  <c r="YQ126" i="2"/>
  <c r="YQ128" i="2"/>
  <c r="YQ130" i="2"/>
  <c r="YQ131" i="2"/>
  <c r="YQ132" i="2"/>
  <c r="YQ133" i="2"/>
  <c r="YP22" i="2"/>
  <c r="YP27" i="2"/>
  <c r="YP28" i="2"/>
  <c r="YP29" i="2"/>
  <c r="YP31" i="2"/>
  <c r="YP34" i="2"/>
  <c r="YP38" i="2"/>
  <c r="YP39" i="2"/>
  <c r="YP40" i="2"/>
  <c r="YP41" i="2"/>
  <c r="YP47" i="2"/>
  <c r="YP48" i="2"/>
  <c r="YP50" i="2"/>
  <c r="YP52" i="2"/>
  <c r="YP54" i="2"/>
  <c r="YP56" i="2"/>
  <c r="YP57" i="2"/>
  <c r="YP60" i="2"/>
  <c r="YP61" i="2"/>
  <c r="YP62" i="2"/>
  <c r="YP63" i="2"/>
  <c r="YP65" i="2"/>
  <c r="YP66" i="2"/>
  <c r="YP68" i="2"/>
  <c r="YP69" i="2"/>
  <c r="YP70" i="2"/>
  <c r="YP72" i="2"/>
  <c r="YP74" i="2"/>
  <c r="YP77" i="2"/>
  <c r="YP80" i="2"/>
  <c r="YP81" i="2"/>
  <c r="YP83" i="2"/>
  <c r="YP85" i="2"/>
  <c r="YP86" i="2"/>
  <c r="YP87" i="2"/>
  <c r="YP88" i="2"/>
  <c r="YP90" i="2"/>
  <c r="YP92" i="2"/>
  <c r="YP93" i="2"/>
  <c r="YP95" i="2"/>
  <c r="YP96" i="2"/>
  <c r="YP97" i="2"/>
  <c r="YP98" i="2"/>
  <c r="YP99" i="2"/>
  <c r="YP100" i="2"/>
  <c r="YP102" i="2"/>
  <c r="YP103" i="2"/>
  <c r="YP104" i="2"/>
  <c r="YP105" i="2"/>
  <c r="YP107" i="2"/>
  <c r="YP109" i="2"/>
  <c r="YP110" i="2"/>
  <c r="YP112" i="2"/>
  <c r="YP114" i="2"/>
  <c r="YP115" i="2"/>
  <c r="YP117" i="2"/>
  <c r="YP118" i="2"/>
  <c r="YP119" i="2"/>
  <c r="YP123" i="2"/>
  <c r="YP125" i="2"/>
  <c r="YP126" i="2"/>
  <c r="YP128" i="2"/>
  <c r="YP130" i="2"/>
  <c r="YP131" i="2"/>
  <c r="YP132" i="2"/>
  <c r="YP133" i="2"/>
  <c r="YO22" i="2"/>
  <c r="YO27" i="2"/>
  <c r="YO28" i="2"/>
  <c r="YO29" i="2"/>
  <c r="YO31" i="2"/>
  <c r="YO34" i="2"/>
  <c r="YO38" i="2"/>
  <c r="YO39" i="2"/>
  <c r="YO40" i="2"/>
  <c r="YO41" i="2"/>
  <c r="YO47" i="2"/>
  <c r="YO48" i="2"/>
  <c r="YO50" i="2"/>
  <c r="YO52" i="2"/>
  <c r="YO54" i="2"/>
  <c r="YO56" i="2"/>
  <c r="YO57" i="2"/>
  <c r="YO60" i="2"/>
  <c r="YO61" i="2"/>
  <c r="YO62" i="2"/>
  <c r="YO63" i="2"/>
  <c r="YO65" i="2"/>
  <c r="YO66" i="2"/>
  <c r="YO68" i="2"/>
  <c r="YO69" i="2"/>
  <c r="YO70" i="2"/>
  <c r="YO72" i="2"/>
  <c r="YO74" i="2"/>
  <c r="YO77" i="2"/>
  <c r="YO80" i="2"/>
  <c r="YO81" i="2"/>
  <c r="YO83" i="2"/>
  <c r="YO85" i="2"/>
  <c r="YO86" i="2"/>
  <c r="YO87" i="2"/>
  <c r="YO88" i="2"/>
  <c r="YO90" i="2"/>
  <c r="YO92" i="2"/>
  <c r="YO93" i="2"/>
  <c r="YO95" i="2"/>
  <c r="YO96" i="2"/>
  <c r="YO97" i="2"/>
  <c r="YO98" i="2"/>
  <c r="YO99" i="2"/>
  <c r="YO100" i="2"/>
  <c r="YO102" i="2"/>
  <c r="YO103" i="2"/>
  <c r="YO104" i="2"/>
  <c r="YO105" i="2"/>
  <c r="YO107" i="2"/>
  <c r="YO109" i="2"/>
  <c r="YO110" i="2"/>
  <c r="YO112" i="2"/>
  <c r="YO114" i="2"/>
  <c r="YO115" i="2"/>
  <c r="YO117" i="2"/>
  <c r="YO118" i="2"/>
  <c r="YO119" i="2"/>
  <c r="YO123" i="2"/>
  <c r="YO125" i="2"/>
  <c r="YO126" i="2"/>
  <c r="YO128" i="2"/>
  <c r="YO130" i="2"/>
  <c r="YO131" i="2"/>
  <c r="YO132" i="2"/>
  <c r="YO133" i="2"/>
  <c r="YN22" i="2"/>
  <c r="YN27" i="2"/>
  <c r="YN28" i="2"/>
  <c r="YN29" i="2"/>
  <c r="YN31" i="2"/>
  <c r="YN34" i="2"/>
  <c r="YN38" i="2"/>
  <c r="YN39" i="2"/>
  <c r="YN40" i="2"/>
  <c r="YN41" i="2"/>
  <c r="YN47" i="2"/>
  <c r="YN48" i="2"/>
  <c r="YN50" i="2"/>
  <c r="YN52" i="2"/>
  <c r="YN54" i="2"/>
  <c r="YN56" i="2"/>
  <c r="YN57" i="2"/>
  <c r="YN60" i="2"/>
  <c r="YN61" i="2"/>
  <c r="YN62" i="2"/>
  <c r="YN63" i="2"/>
  <c r="YN65" i="2"/>
  <c r="YN66" i="2"/>
  <c r="YN68" i="2"/>
  <c r="YN69" i="2"/>
  <c r="YN70" i="2"/>
  <c r="YN72" i="2"/>
  <c r="YN74" i="2"/>
  <c r="YN77" i="2"/>
  <c r="YN80" i="2"/>
  <c r="YN81" i="2"/>
  <c r="YN83" i="2"/>
  <c r="YN85" i="2"/>
  <c r="YN86" i="2"/>
  <c r="YN87" i="2"/>
  <c r="YN88" i="2"/>
  <c r="YN90" i="2"/>
  <c r="YN92" i="2"/>
  <c r="YN93" i="2"/>
  <c r="YN95" i="2"/>
  <c r="YN96" i="2"/>
  <c r="YN97" i="2"/>
  <c r="YN98" i="2"/>
  <c r="YN99" i="2"/>
  <c r="YN100" i="2"/>
  <c r="YN102" i="2"/>
  <c r="YN103" i="2"/>
  <c r="YN104" i="2"/>
  <c r="YN105" i="2"/>
  <c r="YN107" i="2"/>
  <c r="YN109" i="2"/>
  <c r="YN110" i="2"/>
  <c r="YN112" i="2"/>
  <c r="YN114" i="2"/>
  <c r="YN115" i="2"/>
  <c r="YN117" i="2"/>
  <c r="YN118" i="2"/>
  <c r="YN119" i="2"/>
  <c r="YN123" i="2"/>
  <c r="YN125" i="2"/>
  <c r="YN126" i="2"/>
  <c r="YN128" i="2"/>
  <c r="YN130" i="2"/>
  <c r="YN131" i="2"/>
  <c r="YN132" i="2"/>
  <c r="YN133" i="2"/>
  <c r="YM22" i="2"/>
  <c r="YM27" i="2"/>
  <c r="YM28" i="2"/>
  <c r="YM29" i="2"/>
  <c r="YM31" i="2"/>
  <c r="YM34" i="2"/>
  <c r="YM38" i="2"/>
  <c r="YM39" i="2"/>
  <c r="YM40" i="2"/>
  <c r="YM41" i="2"/>
  <c r="YM47" i="2"/>
  <c r="YM48" i="2"/>
  <c r="YM50" i="2"/>
  <c r="YM52" i="2"/>
  <c r="YM54" i="2"/>
  <c r="YM56" i="2"/>
  <c r="YM57" i="2"/>
  <c r="YM60" i="2"/>
  <c r="YM61" i="2"/>
  <c r="YM62" i="2"/>
  <c r="YM63" i="2"/>
  <c r="YM65" i="2"/>
  <c r="YM66" i="2"/>
  <c r="YM68" i="2"/>
  <c r="YM69" i="2"/>
  <c r="YM70" i="2"/>
  <c r="YM72" i="2"/>
  <c r="YM74" i="2"/>
  <c r="YM77" i="2"/>
  <c r="YM80" i="2"/>
  <c r="YM81" i="2"/>
  <c r="YM83" i="2"/>
  <c r="YM85" i="2"/>
  <c r="YM86" i="2"/>
  <c r="YM87" i="2"/>
  <c r="YM88" i="2"/>
  <c r="YM90" i="2"/>
  <c r="YM92" i="2"/>
  <c r="YM93" i="2"/>
  <c r="YM95" i="2"/>
  <c r="YM96" i="2"/>
  <c r="YM97" i="2"/>
  <c r="YM98" i="2"/>
  <c r="YM99" i="2"/>
  <c r="YM100" i="2"/>
  <c r="YM102" i="2"/>
  <c r="YM103" i="2"/>
  <c r="YM104" i="2"/>
  <c r="YM105" i="2"/>
  <c r="YM107" i="2"/>
  <c r="YM109" i="2"/>
  <c r="YM110" i="2"/>
  <c r="YM112" i="2"/>
  <c r="YM114" i="2"/>
  <c r="YM115" i="2"/>
  <c r="YM117" i="2"/>
  <c r="YM118" i="2"/>
  <c r="YM119" i="2"/>
  <c r="YM123" i="2"/>
  <c r="YM125" i="2"/>
  <c r="YM126" i="2"/>
  <c r="YM128" i="2"/>
  <c r="YM130" i="2"/>
  <c r="YM131" i="2"/>
  <c r="YM132" i="2"/>
  <c r="YM133" i="2"/>
  <c r="YL22" i="2"/>
  <c r="YL27" i="2"/>
  <c r="YL28" i="2"/>
  <c r="YL29" i="2"/>
  <c r="YL31" i="2"/>
  <c r="YL34" i="2"/>
  <c r="YL38" i="2"/>
  <c r="YL39" i="2"/>
  <c r="YL40" i="2"/>
  <c r="YL41" i="2"/>
  <c r="YL47" i="2"/>
  <c r="YL48" i="2"/>
  <c r="YL50" i="2"/>
  <c r="YL52" i="2"/>
  <c r="YL54" i="2"/>
  <c r="YL56" i="2"/>
  <c r="YL57" i="2"/>
  <c r="YL60" i="2"/>
  <c r="YL61" i="2"/>
  <c r="YL62" i="2"/>
  <c r="YL63" i="2"/>
  <c r="YL65" i="2"/>
  <c r="YL66" i="2"/>
  <c r="YL68" i="2"/>
  <c r="YL69" i="2"/>
  <c r="YL70" i="2"/>
  <c r="YL72" i="2"/>
  <c r="YL74" i="2"/>
  <c r="YL77" i="2"/>
  <c r="YL80" i="2"/>
  <c r="YL81" i="2"/>
  <c r="YL83" i="2"/>
  <c r="YL85" i="2"/>
  <c r="YL86" i="2"/>
  <c r="YL87" i="2"/>
  <c r="YL88" i="2"/>
  <c r="YL90" i="2"/>
  <c r="YL92" i="2"/>
  <c r="YL93" i="2"/>
  <c r="YL95" i="2"/>
  <c r="YL96" i="2"/>
  <c r="YL97" i="2"/>
  <c r="YL98" i="2"/>
  <c r="YL99" i="2"/>
  <c r="YL100" i="2"/>
  <c r="YL102" i="2"/>
  <c r="YL103" i="2"/>
  <c r="YL104" i="2"/>
  <c r="YL105" i="2"/>
  <c r="YL107" i="2"/>
  <c r="YL109" i="2"/>
  <c r="YL110" i="2"/>
  <c r="YL112" i="2"/>
  <c r="YL114" i="2"/>
  <c r="YL115" i="2"/>
  <c r="YL117" i="2"/>
  <c r="YL118" i="2"/>
  <c r="YL119" i="2"/>
  <c r="YL123" i="2"/>
  <c r="YL125" i="2"/>
  <c r="YL126" i="2"/>
  <c r="YL128" i="2"/>
  <c r="YL130" i="2"/>
  <c r="YL131" i="2"/>
  <c r="YL132" i="2"/>
  <c r="YL133" i="2"/>
  <c r="C22" i="3"/>
  <c r="EB47" i="2" s="1"/>
  <c r="C20" i="3"/>
  <c r="C21" i="3"/>
  <c r="EB83" i="2" s="1"/>
  <c r="EB28" i="2"/>
  <c r="C23" i="3"/>
  <c r="EB35" i="2" s="1"/>
  <c r="EB34" i="2"/>
  <c r="EB38" i="2"/>
  <c r="EB40" i="2"/>
  <c r="EB43" i="2"/>
  <c r="EB48" i="2"/>
  <c r="EB52" i="2"/>
  <c r="EB56" i="2"/>
  <c r="EB60" i="2"/>
  <c r="EB62" i="2"/>
  <c r="EB64" i="2"/>
  <c r="EB69" i="2"/>
  <c r="EB72" i="2"/>
  <c r="EB74" i="2"/>
  <c r="EB77" i="2"/>
  <c r="EB81" i="2"/>
  <c r="EB85" i="2"/>
  <c r="EB87" i="2"/>
  <c r="EB90" i="2"/>
  <c r="EB93" i="2"/>
  <c r="EB95" i="2"/>
  <c r="EB97" i="2"/>
  <c r="EB99" i="2"/>
  <c r="EB102" i="2"/>
  <c r="EB104" i="2"/>
  <c r="EB107" i="2"/>
  <c r="EB110" i="2"/>
  <c r="EB112" i="2"/>
  <c r="EB114" i="2"/>
  <c r="EB116" i="2"/>
  <c r="EB118" i="2"/>
  <c r="EB119" i="2"/>
  <c r="EB121" i="2"/>
  <c r="EB123" i="2"/>
  <c r="EB125" i="2"/>
  <c r="EB126" i="2"/>
  <c r="EB128" i="2"/>
  <c r="EB130" i="2"/>
  <c r="EB131" i="2"/>
  <c r="EB132" i="2"/>
  <c r="EB133" i="2"/>
  <c r="ES24" i="2"/>
  <c r="ES27" i="2"/>
  <c r="ES29" i="2"/>
  <c r="ES31" i="2"/>
  <c r="ES36" i="2"/>
  <c r="ES38" i="2"/>
  <c r="ES40" i="2"/>
  <c r="ES43" i="2"/>
  <c r="ES48" i="2"/>
  <c r="ES52" i="2"/>
  <c r="ES62" i="2"/>
  <c r="ES64" i="2"/>
  <c r="ES66" i="2"/>
  <c r="ES69" i="2"/>
  <c r="ES72" i="2"/>
  <c r="ES74" i="2"/>
  <c r="ES75" i="2"/>
  <c r="ES77" i="2"/>
  <c r="ES81" i="2"/>
  <c r="ES85" i="2"/>
  <c r="ES87" i="2"/>
  <c r="ES90" i="2"/>
  <c r="ES93" i="2"/>
  <c r="ES94" i="2"/>
  <c r="ES95" i="2"/>
  <c r="ES97" i="2"/>
  <c r="ES99" i="2"/>
  <c r="ES102" i="2"/>
  <c r="ES104" i="2"/>
  <c r="ES107" i="2"/>
  <c r="ES110" i="2"/>
  <c r="ES112" i="2"/>
  <c r="ES114" i="2"/>
  <c r="ES116" i="2"/>
  <c r="ES118" i="2"/>
  <c r="ES121" i="2"/>
  <c r="ES122" i="2"/>
  <c r="ES123" i="2"/>
  <c r="ES125" i="2"/>
  <c r="ES126" i="2"/>
  <c r="ES128" i="2"/>
  <c r="ES130" i="2"/>
  <c r="ES131" i="2"/>
  <c r="ES132" i="2"/>
  <c r="ES133" i="2"/>
  <c r="ER22" i="2"/>
  <c r="ER24" i="2"/>
  <c r="ER27" i="2"/>
  <c r="ER28" i="2"/>
  <c r="ER29" i="2"/>
  <c r="ER31" i="2"/>
  <c r="ER34" i="2"/>
  <c r="ER35" i="2"/>
  <c r="ER36" i="2"/>
  <c r="ER37" i="2"/>
  <c r="ER38" i="2"/>
  <c r="ER39" i="2"/>
  <c r="ER40" i="2"/>
  <c r="ER41" i="2"/>
  <c r="ER43" i="2"/>
  <c r="ER47" i="2"/>
  <c r="ER48" i="2"/>
  <c r="ER50" i="2"/>
  <c r="ER52" i="2"/>
  <c r="ER54" i="2"/>
  <c r="ER56" i="2"/>
  <c r="ER57" i="2"/>
  <c r="ER60" i="2"/>
  <c r="ER61" i="2"/>
  <c r="ER62" i="2"/>
  <c r="ER63" i="2"/>
  <c r="ER64" i="2"/>
  <c r="ER65" i="2"/>
  <c r="ER66" i="2"/>
  <c r="ER68" i="2"/>
  <c r="ER69" i="2"/>
  <c r="ER70" i="2"/>
  <c r="ER72" i="2"/>
  <c r="ER73" i="2"/>
  <c r="ER74" i="2"/>
  <c r="ER75" i="2"/>
  <c r="ER77" i="2"/>
  <c r="ER80" i="2"/>
  <c r="ER81" i="2"/>
  <c r="ER83" i="2"/>
  <c r="ER85" i="2"/>
  <c r="ER86" i="2"/>
  <c r="ER87" i="2"/>
  <c r="ER88" i="2"/>
  <c r="ER90" i="2"/>
  <c r="ER92" i="2"/>
  <c r="ER93" i="2"/>
  <c r="ER94" i="2"/>
  <c r="ER95" i="2"/>
  <c r="ER96" i="2"/>
  <c r="ER97" i="2"/>
  <c r="ER98" i="2"/>
  <c r="ER99" i="2"/>
  <c r="ER100" i="2"/>
  <c r="ER102" i="2"/>
  <c r="ER103" i="2"/>
  <c r="ER104" i="2"/>
  <c r="ER105" i="2"/>
  <c r="ER107" i="2"/>
  <c r="ER109" i="2"/>
  <c r="ER110" i="2"/>
  <c r="ER111" i="2"/>
  <c r="ER112" i="2"/>
  <c r="ER113" i="2"/>
  <c r="ER114" i="2"/>
  <c r="ER115" i="2"/>
  <c r="ER116" i="2"/>
  <c r="ER117" i="2"/>
  <c r="ER118" i="2"/>
  <c r="ER119" i="2"/>
  <c r="ER121" i="2"/>
  <c r="ER122" i="2"/>
  <c r="ER123" i="2"/>
  <c r="ER125" i="2"/>
  <c r="ER126" i="2"/>
  <c r="ER127" i="2"/>
  <c r="ER128" i="2"/>
  <c r="ER130" i="2"/>
  <c r="ER131" i="2"/>
  <c r="ER132" i="2"/>
  <c r="ER133" i="2"/>
  <c r="EQ22" i="2"/>
  <c r="EQ24" i="2"/>
  <c r="EQ27" i="2"/>
  <c r="EQ28" i="2"/>
  <c r="EQ29" i="2"/>
  <c r="EQ31" i="2"/>
  <c r="EQ34" i="2"/>
  <c r="EQ35" i="2"/>
  <c r="EQ36" i="2"/>
  <c r="EQ37" i="2"/>
  <c r="EQ38" i="2"/>
  <c r="EQ39" i="2"/>
  <c r="EQ40" i="2"/>
  <c r="EQ41" i="2"/>
  <c r="EQ43" i="2"/>
  <c r="EQ47" i="2"/>
  <c r="EQ48" i="2"/>
  <c r="EQ50" i="2"/>
  <c r="EQ52" i="2"/>
  <c r="EQ54" i="2"/>
  <c r="EQ56" i="2"/>
  <c r="EQ57" i="2"/>
  <c r="EQ60" i="2"/>
  <c r="EQ61" i="2"/>
  <c r="EQ62" i="2"/>
  <c r="EQ63" i="2"/>
  <c r="EQ64" i="2"/>
  <c r="EQ65" i="2"/>
  <c r="EQ66" i="2"/>
  <c r="EQ68" i="2"/>
  <c r="EQ69" i="2"/>
  <c r="EQ70" i="2"/>
  <c r="EQ72" i="2"/>
  <c r="EQ73" i="2"/>
  <c r="EQ74" i="2"/>
  <c r="EQ75" i="2"/>
  <c r="EQ77" i="2"/>
  <c r="EQ80" i="2"/>
  <c r="EQ81" i="2"/>
  <c r="EQ83" i="2"/>
  <c r="EQ85" i="2"/>
  <c r="EQ86" i="2"/>
  <c r="EQ87" i="2"/>
  <c r="EQ88" i="2"/>
  <c r="EQ90" i="2"/>
  <c r="EQ92" i="2"/>
  <c r="EQ93" i="2"/>
  <c r="EQ94" i="2"/>
  <c r="EQ95" i="2"/>
  <c r="EQ96" i="2"/>
  <c r="EQ97" i="2"/>
  <c r="EQ98" i="2"/>
  <c r="EQ99" i="2"/>
  <c r="EQ100" i="2"/>
  <c r="EQ102" i="2"/>
  <c r="EQ103" i="2"/>
  <c r="EQ104" i="2"/>
  <c r="EQ105" i="2"/>
  <c r="EQ107" i="2"/>
  <c r="EQ109" i="2"/>
  <c r="EQ110" i="2"/>
  <c r="EQ111" i="2"/>
  <c r="EQ112" i="2"/>
  <c r="EQ113" i="2"/>
  <c r="EQ114" i="2"/>
  <c r="EQ115" i="2"/>
  <c r="EQ116" i="2"/>
  <c r="EQ117" i="2"/>
  <c r="EQ118" i="2"/>
  <c r="EQ119" i="2"/>
  <c r="EQ121" i="2"/>
  <c r="EQ122" i="2"/>
  <c r="EQ123" i="2"/>
  <c r="EQ125" i="2"/>
  <c r="EQ126" i="2"/>
  <c r="EQ127" i="2"/>
  <c r="EQ128" i="2"/>
  <c r="EQ130" i="2"/>
  <c r="EQ131" i="2"/>
  <c r="EQ132" i="2"/>
  <c r="EQ133" i="2"/>
  <c r="EQ3" i="2"/>
  <c r="EP22" i="2"/>
  <c r="EP24" i="2"/>
  <c r="EP27" i="2"/>
  <c r="EP28" i="2"/>
  <c r="EP29" i="2"/>
  <c r="EP31" i="2"/>
  <c r="EP34" i="2"/>
  <c r="EP35" i="2"/>
  <c r="EP36" i="2"/>
  <c r="EP37" i="2"/>
  <c r="EP38" i="2"/>
  <c r="EP39" i="2"/>
  <c r="EP40" i="2"/>
  <c r="EP41" i="2"/>
  <c r="EP43" i="2"/>
  <c r="EP47" i="2"/>
  <c r="EP48" i="2"/>
  <c r="EP50" i="2"/>
  <c r="EP52" i="2"/>
  <c r="EP54" i="2"/>
  <c r="EP56" i="2"/>
  <c r="EP57" i="2"/>
  <c r="EP60" i="2"/>
  <c r="EP61" i="2"/>
  <c r="EP62" i="2"/>
  <c r="EP63" i="2"/>
  <c r="EP64" i="2"/>
  <c r="EP65" i="2"/>
  <c r="EP66" i="2"/>
  <c r="EP68" i="2"/>
  <c r="EP69" i="2"/>
  <c r="EP70" i="2"/>
  <c r="EP72" i="2"/>
  <c r="EP73" i="2"/>
  <c r="EP74" i="2"/>
  <c r="EP75" i="2"/>
  <c r="EP77" i="2"/>
  <c r="EP80" i="2"/>
  <c r="EP81" i="2"/>
  <c r="EP83" i="2"/>
  <c r="EP85" i="2"/>
  <c r="EP86" i="2"/>
  <c r="EP87" i="2"/>
  <c r="EP88" i="2"/>
  <c r="EP90" i="2"/>
  <c r="EP92" i="2"/>
  <c r="EP93" i="2"/>
  <c r="EP94" i="2"/>
  <c r="EP95" i="2"/>
  <c r="EP96" i="2"/>
  <c r="EP97" i="2"/>
  <c r="EP98" i="2"/>
  <c r="EP99" i="2"/>
  <c r="EP100" i="2"/>
  <c r="EP102" i="2"/>
  <c r="EP103" i="2"/>
  <c r="EP104" i="2"/>
  <c r="EP105" i="2"/>
  <c r="EP107" i="2"/>
  <c r="EP109" i="2"/>
  <c r="EP110" i="2"/>
  <c r="EP111" i="2"/>
  <c r="EP112" i="2"/>
  <c r="EP113" i="2"/>
  <c r="EP114" i="2"/>
  <c r="EP115" i="2"/>
  <c r="EP116" i="2"/>
  <c r="EP117" i="2"/>
  <c r="EP118" i="2"/>
  <c r="EP119" i="2"/>
  <c r="EP121" i="2"/>
  <c r="EP122" i="2"/>
  <c r="EP123" i="2"/>
  <c r="EP125" i="2"/>
  <c r="EP126" i="2"/>
  <c r="EP127" i="2"/>
  <c r="EP128" i="2"/>
  <c r="EP130" i="2"/>
  <c r="EP131" i="2"/>
  <c r="EP132" i="2"/>
  <c r="EP133" i="2"/>
  <c r="EO22" i="2"/>
  <c r="EO24" i="2"/>
  <c r="EO27" i="2"/>
  <c r="EO28" i="2"/>
  <c r="EO29" i="2"/>
  <c r="EO31" i="2"/>
  <c r="EO34" i="2"/>
  <c r="EO35" i="2"/>
  <c r="EO36" i="2"/>
  <c r="EO37" i="2"/>
  <c r="EO38" i="2"/>
  <c r="EO39" i="2"/>
  <c r="EO40" i="2"/>
  <c r="EO41" i="2"/>
  <c r="EO43" i="2"/>
  <c r="EO47" i="2"/>
  <c r="EO48" i="2"/>
  <c r="EO50" i="2"/>
  <c r="EO52" i="2"/>
  <c r="EO54" i="2"/>
  <c r="EO56" i="2"/>
  <c r="EO57" i="2"/>
  <c r="EO60" i="2"/>
  <c r="EO61" i="2"/>
  <c r="EO62" i="2"/>
  <c r="EO63" i="2"/>
  <c r="EO64" i="2"/>
  <c r="EO65" i="2"/>
  <c r="EO66" i="2"/>
  <c r="EO68" i="2"/>
  <c r="EO69" i="2"/>
  <c r="EO70" i="2"/>
  <c r="EO72" i="2"/>
  <c r="EO73" i="2"/>
  <c r="EO74" i="2"/>
  <c r="EO75" i="2"/>
  <c r="EO77" i="2"/>
  <c r="EO80" i="2"/>
  <c r="EO81" i="2"/>
  <c r="EO83" i="2"/>
  <c r="EO85" i="2"/>
  <c r="EO86" i="2"/>
  <c r="EO87" i="2"/>
  <c r="EO88" i="2"/>
  <c r="EO90" i="2"/>
  <c r="EO92" i="2"/>
  <c r="EO93" i="2"/>
  <c r="EO94" i="2"/>
  <c r="EO95" i="2"/>
  <c r="EO96" i="2"/>
  <c r="EO97" i="2"/>
  <c r="EO98" i="2"/>
  <c r="EO99" i="2"/>
  <c r="EO100" i="2"/>
  <c r="EO102" i="2"/>
  <c r="EO103" i="2"/>
  <c r="EO104" i="2"/>
  <c r="EO105" i="2"/>
  <c r="EO107" i="2"/>
  <c r="EO109" i="2"/>
  <c r="EO110" i="2"/>
  <c r="EO111" i="2"/>
  <c r="EO112" i="2"/>
  <c r="EO113" i="2"/>
  <c r="EO114" i="2"/>
  <c r="EO115" i="2"/>
  <c r="EO116" i="2"/>
  <c r="EO117" i="2"/>
  <c r="EO118" i="2"/>
  <c r="EO119" i="2"/>
  <c r="EO121" i="2"/>
  <c r="EO122" i="2"/>
  <c r="EO123" i="2"/>
  <c r="EO125" i="2"/>
  <c r="EO126" i="2"/>
  <c r="EO127" i="2"/>
  <c r="EO128" i="2"/>
  <c r="EO130" i="2"/>
  <c r="EO131" i="2"/>
  <c r="EO132" i="2"/>
  <c r="EO133" i="2"/>
  <c r="EO3" i="2"/>
  <c r="EN22" i="2"/>
  <c r="EN24" i="2"/>
  <c r="EN27" i="2"/>
  <c r="EN28" i="2"/>
  <c r="EN29" i="2"/>
  <c r="EN31" i="2"/>
  <c r="EN34" i="2"/>
  <c r="EN35" i="2"/>
  <c r="EN36" i="2"/>
  <c r="EN37" i="2"/>
  <c r="EN38" i="2"/>
  <c r="EN39" i="2"/>
  <c r="EN40" i="2"/>
  <c r="EN41" i="2"/>
  <c r="EN43" i="2"/>
  <c r="EN47" i="2"/>
  <c r="EN48" i="2"/>
  <c r="EN50" i="2"/>
  <c r="EN52" i="2"/>
  <c r="EN54" i="2"/>
  <c r="EN56" i="2"/>
  <c r="EN57" i="2"/>
  <c r="EN60" i="2"/>
  <c r="EN61" i="2"/>
  <c r="EN62" i="2"/>
  <c r="EN63" i="2"/>
  <c r="EN64" i="2"/>
  <c r="EN65" i="2"/>
  <c r="EN66" i="2"/>
  <c r="EN68" i="2"/>
  <c r="EN69" i="2"/>
  <c r="EN70" i="2"/>
  <c r="EN72" i="2"/>
  <c r="EN73" i="2"/>
  <c r="EN74" i="2"/>
  <c r="EN75" i="2"/>
  <c r="EN77" i="2"/>
  <c r="EN80" i="2"/>
  <c r="EN81" i="2"/>
  <c r="EN83" i="2"/>
  <c r="EN85" i="2"/>
  <c r="EN86" i="2"/>
  <c r="EN87" i="2"/>
  <c r="EN88" i="2"/>
  <c r="EN90" i="2"/>
  <c r="EN92" i="2"/>
  <c r="EN93" i="2"/>
  <c r="EN94" i="2"/>
  <c r="EN95" i="2"/>
  <c r="EN96" i="2"/>
  <c r="EN97" i="2"/>
  <c r="EN98" i="2"/>
  <c r="EN99" i="2"/>
  <c r="EN100" i="2"/>
  <c r="EN102" i="2"/>
  <c r="EN103" i="2"/>
  <c r="EN104" i="2"/>
  <c r="EN105" i="2"/>
  <c r="EN107" i="2"/>
  <c r="EN109" i="2"/>
  <c r="EN110" i="2"/>
  <c r="EN111" i="2"/>
  <c r="EN112" i="2"/>
  <c r="EN113" i="2"/>
  <c r="EN114" i="2"/>
  <c r="EN115" i="2"/>
  <c r="EN116" i="2"/>
  <c r="EN117" i="2"/>
  <c r="EN118" i="2"/>
  <c r="EN119" i="2"/>
  <c r="EN121" i="2"/>
  <c r="EN122" i="2"/>
  <c r="EN123" i="2"/>
  <c r="EN125" i="2"/>
  <c r="EN126" i="2"/>
  <c r="EN127" i="2"/>
  <c r="EN128" i="2"/>
  <c r="EN130" i="2"/>
  <c r="EN131" i="2"/>
  <c r="EN132" i="2"/>
  <c r="EN133" i="2"/>
  <c r="EM22" i="2"/>
  <c r="EM24" i="2"/>
  <c r="EM27" i="2"/>
  <c r="EM28" i="2"/>
  <c r="EM29" i="2"/>
  <c r="EM31" i="2"/>
  <c r="EM34" i="2"/>
  <c r="EM35" i="2"/>
  <c r="EM36" i="2"/>
  <c r="EM37" i="2"/>
  <c r="EM38" i="2"/>
  <c r="EM39" i="2"/>
  <c r="EM40" i="2"/>
  <c r="EM41" i="2"/>
  <c r="EM43" i="2"/>
  <c r="EM47" i="2"/>
  <c r="EM48" i="2"/>
  <c r="EM50" i="2"/>
  <c r="EM52" i="2"/>
  <c r="EM54" i="2"/>
  <c r="EM56" i="2"/>
  <c r="EM57" i="2"/>
  <c r="EM60" i="2"/>
  <c r="EM61" i="2"/>
  <c r="EM62" i="2"/>
  <c r="EM63" i="2"/>
  <c r="EM64" i="2"/>
  <c r="EM65" i="2"/>
  <c r="EM66" i="2"/>
  <c r="EM68" i="2"/>
  <c r="EM69" i="2"/>
  <c r="EM70" i="2"/>
  <c r="EM72" i="2"/>
  <c r="EM73" i="2"/>
  <c r="EM74" i="2"/>
  <c r="EM75" i="2"/>
  <c r="EM77" i="2"/>
  <c r="EM80" i="2"/>
  <c r="EM81" i="2"/>
  <c r="EM83" i="2"/>
  <c r="EM85" i="2"/>
  <c r="EM86" i="2"/>
  <c r="EM87" i="2"/>
  <c r="EM88" i="2"/>
  <c r="EM90" i="2"/>
  <c r="EM92" i="2"/>
  <c r="EM93" i="2"/>
  <c r="EM94" i="2"/>
  <c r="EM95" i="2"/>
  <c r="EM96" i="2"/>
  <c r="EM97" i="2"/>
  <c r="EM98" i="2"/>
  <c r="EM99" i="2"/>
  <c r="EM100" i="2"/>
  <c r="EM102" i="2"/>
  <c r="EM103" i="2"/>
  <c r="EM104" i="2"/>
  <c r="EM105" i="2"/>
  <c r="EM107" i="2"/>
  <c r="EM109" i="2"/>
  <c r="EM110" i="2"/>
  <c r="EM111" i="2"/>
  <c r="EM112" i="2"/>
  <c r="EM113" i="2"/>
  <c r="EM114" i="2"/>
  <c r="EM115" i="2"/>
  <c r="EM116" i="2"/>
  <c r="EM117" i="2"/>
  <c r="EM118" i="2"/>
  <c r="EM119" i="2"/>
  <c r="EM121" i="2"/>
  <c r="EM122" i="2"/>
  <c r="EM123" i="2"/>
  <c r="EM125" i="2"/>
  <c r="EM126" i="2"/>
  <c r="EM127" i="2"/>
  <c r="EM128" i="2"/>
  <c r="EM130" i="2"/>
  <c r="EM131" i="2"/>
  <c r="EM132" i="2"/>
  <c r="EM133" i="2"/>
  <c r="EM3" i="2"/>
  <c r="EL22" i="2"/>
  <c r="EL24" i="2"/>
  <c r="EL27" i="2"/>
  <c r="EL28" i="2"/>
  <c r="EL29" i="2"/>
  <c r="EL31" i="2"/>
  <c r="EL34" i="2"/>
  <c r="EL35" i="2"/>
  <c r="EL36" i="2"/>
  <c r="EL37" i="2"/>
  <c r="EL38" i="2"/>
  <c r="EL39" i="2"/>
  <c r="EL40" i="2"/>
  <c r="EL41" i="2"/>
  <c r="EL43" i="2"/>
  <c r="EL47" i="2"/>
  <c r="EL48" i="2"/>
  <c r="EL50" i="2"/>
  <c r="EL52" i="2"/>
  <c r="EL54" i="2"/>
  <c r="EL56" i="2"/>
  <c r="EL57" i="2"/>
  <c r="EL60" i="2"/>
  <c r="EL61" i="2"/>
  <c r="EL62" i="2"/>
  <c r="EL63" i="2"/>
  <c r="EL64" i="2"/>
  <c r="EL65" i="2"/>
  <c r="EL66" i="2"/>
  <c r="EL68" i="2"/>
  <c r="EL69" i="2"/>
  <c r="EL70" i="2"/>
  <c r="EL72" i="2"/>
  <c r="EL73" i="2"/>
  <c r="EL74" i="2"/>
  <c r="EL75" i="2"/>
  <c r="EL77" i="2"/>
  <c r="EL80" i="2"/>
  <c r="EL81" i="2"/>
  <c r="EL83" i="2"/>
  <c r="EL85" i="2"/>
  <c r="EL86" i="2"/>
  <c r="EL87" i="2"/>
  <c r="EL88" i="2"/>
  <c r="EL90" i="2"/>
  <c r="EL92" i="2"/>
  <c r="EL93" i="2"/>
  <c r="EL94" i="2"/>
  <c r="EL95" i="2"/>
  <c r="EL96" i="2"/>
  <c r="EL97" i="2"/>
  <c r="EL98" i="2"/>
  <c r="EL99" i="2"/>
  <c r="EL100" i="2"/>
  <c r="EL102" i="2"/>
  <c r="EL103" i="2"/>
  <c r="EL104" i="2"/>
  <c r="EL105" i="2"/>
  <c r="EL107" i="2"/>
  <c r="EL109" i="2"/>
  <c r="EL110" i="2"/>
  <c r="EL111" i="2"/>
  <c r="EL112" i="2"/>
  <c r="EL113" i="2"/>
  <c r="EL114" i="2"/>
  <c r="EL115" i="2"/>
  <c r="EL116" i="2"/>
  <c r="EL117" i="2"/>
  <c r="EL118" i="2"/>
  <c r="EL119" i="2"/>
  <c r="EL121" i="2"/>
  <c r="EL122" i="2"/>
  <c r="EL123" i="2"/>
  <c r="EL125" i="2"/>
  <c r="EL126" i="2"/>
  <c r="EL127" i="2"/>
  <c r="EL128" i="2"/>
  <c r="EL130" i="2"/>
  <c r="EL131" i="2"/>
  <c r="EL132" i="2"/>
  <c r="EL133" i="2"/>
  <c r="EK22" i="2"/>
  <c r="EK24" i="2"/>
  <c r="EK27" i="2"/>
  <c r="EK28" i="2"/>
  <c r="EK29" i="2"/>
  <c r="EK31" i="2"/>
  <c r="EK34" i="2"/>
  <c r="EK35" i="2"/>
  <c r="EK36" i="2"/>
  <c r="EK37" i="2"/>
  <c r="EK38" i="2"/>
  <c r="EK39" i="2"/>
  <c r="EK40" i="2"/>
  <c r="EK41" i="2"/>
  <c r="EK43" i="2"/>
  <c r="EK47" i="2"/>
  <c r="EK48" i="2"/>
  <c r="EK50" i="2"/>
  <c r="EK52" i="2"/>
  <c r="EK54" i="2"/>
  <c r="EK56" i="2"/>
  <c r="EK57" i="2"/>
  <c r="EK60" i="2"/>
  <c r="EK61" i="2"/>
  <c r="EK62" i="2"/>
  <c r="EK63" i="2"/>
  <c r="EK64" i="2"/>
  <c r="EK65" i="2"/>
  <c r="EK66" i="2"/>
  <c r="EK68" i="2"/>
  <c r="EK69" i="2"/>
  <c r="EK70" i="2"/>
  <c r="EK72" i="2"/>
  <c r="EK73" i="2"/>
  <c r="EK74" i="2"/>
  <c r="EK75" i="2"/>
  <c r="EK77" i="2"/>
  <c r="EK80" i="2"/>
  <c r="EK81" i="2"/>
  <c r="EK83" i="2"/>
  <c r="EK85" i="2"/>
  <c r="EK86" i="2"/>
  <c r="EK87" i="2"/>
  <c r="EK88" i="2"/>
  <c r="EK90" i="2"/>
  <c r="EK92" i="2"/>
  <c r="EK93" i="2"/>
  <c r="EK94" i="2"/>
  <c r="EK95" i="2"/>
  <c r="EK96" i="2"/>
  <c r="EK97" i="2"/>
  <c r="EK98" i="2"/>
  <c r="EK99" i="2"/>
  <c r="EK100" i="2"/>
  <c r="EK102" i="2"/>
  <c r="EK103" i="2"/>
  <c r="EK104" i="2"/>
  <c r="EK105" i="2"/>
  <c r="EK107" i="2"/>
  <c r="EK109" i="2"/>
  <c r="EK110" i="2"/>
  <c r="EK111" i="2"/>
  <c r="EK112" i="2"/>
  <c r="EK113" i="2"/>
  <c r="EK114" i="2"/>
  <c r="EK115" i="2"/>
  <c r="EK116" i="2"/>
  <c r="EK117" i="2"/>
  <c r="EK118" i="2"/>
  <c r="EK119" i="2"/>
  <c r="EK121" i="2"/>
  <c r="EK122" i="2"/>
  <c r="EK123" i="2"/>
  <c r="EK125" i="2"/>
  <c r="EK126" i="2"/>
  <c r="EK127" i="2"/>
  <c r="EK128" i="2"/>
  <c r="EK130" i="2"/>
  <c r="EK131" i="2"/>
  <c r="EK132" i="2"/>
  <c r="EK133" i="2"/>
  <c r="EK3" i="2"/>
  <c r="EJ22" i="2"/>
  <c r="EJ24" i="2"/>
  <c r="EJ27" i="2"/>
  <c r="EJ28" i="2"/>
  <c r="EJ29" i="2"/>
  <c r="EJ31" i="2"/>
  <c r="EJ34" i="2"/>
  <c r="EJ35" i="2"/>
  <c r="EJ36" i="2"/>
  <c r="EJ37" i="2"/>
  <c r="EJ38" i="2"/>
  <c r="EJ39" i="2"/>
  <c r="EJ40" i="2"/>
  <c r="EJ41" i="2"/>
  <c r="EJ43" i="2"/>
  <c r="EJ47" i="2"/>
  <c r="EJ48" i="2"/>
  <c r="EJ50" i="2"/>
  <c r="EJ52" i="2"/>
  <c r="EJ54" i="2"/>
  <c r="EJ56" i="2"/>
  <c r="EJ57" i="2"/>
  <c r="EJ60" i="2"/>
  <c r="EJ61" i="2"/>
  <c r="EJ62" i="2"/>
  <c r="EJ63" i="2"/>
  <c r="EJ64" i="2"/>
  <c r="EJ65" i="2"/>
  <c r="EJ66" i="2"/>
  <c r="EJ68" i="2"/>
  <c r="EJ69" i="2"/>
  <c r="EJ70" i="2"/>
  <c r="EJ72" i="2"/>
  <c r="EJ73" i="2"/>
  <c r="EJ74" i="2"/>
  <c r="EJ75" i="2"/>
  <c r="EJ77" i="2"/>
  <c r="EJ80" i="2"/>
  <c r="EJ81" i="2"/>
  <c r="EJ83" i="2"/>
  <c r="EJ85" i="2"/>
  <c r="EJ86" i="2"/>
  <c r="EJ87" i="2"/>
  <c r="EJ88" i="2"/>
  <c r="EJ90" i="2"/>
  <c r="EJ92" i="2"/>
  <c r="EJ93" i="2"/>
  <c r="EJ94" i="2"/>
  <c r="EJ95" i="2"/>
  <c r="EJ96" i="2"/>
  <c r="EJ97" i="2"/>
  <c r="EJ98" i="2"/>
  <c r="EJ99" i="2"/>
  <c r="EJ100" i="2"/>
  <c r="EJ102" i="2"/>
  <c r="EJ103" i="2"/>
  <c r="EJ104" i="2"/>
  <c r="EJ105" i="2"/>
  <c r="EJ107" i="2"/>
  <c r="EJ109" i="2"/>
  <c r="EJ110" i="2"/>
  <c r="EJ111" i="2"/>
  <c r="EJ112" i="2"/>
  <c r="EJ113" i="2"/>
  <c r="EJ114" i="2"/>
  <c r="EJ115" i="2"/>
  <c r="EJ116" i="2"/>
  <c r="EJ117" i="2"/>
  <c r="EJ118" i="2"/>
  <c r="EJ119" i="2"/>
  <c r="EJ121" i="2"/>
  <c r="EJ122" i="2"/>
  <c r="EJ123" i="2"/>
  <c r="EJ125" i="2"/>
  <c r="EJ126" i="2"/>
  <c r="EJ127" i="2"/>
  <c r="EJ128" i="2"/>
  <c r="EJ130" i="2"/>
  <c r="EJ131" i="2"/>
  <c r="EJ132" i="2"/>
  <c r="EJ133" i="2"/>
  <c r="EI22" i="2"/>
  <c r="EI24" i="2"/>
  <c r="EI27" i="2"/>
  <c r="EI28" i="2"/>
  <c r="EI29" i="2"/>
  <c r="EI31" i="2"/>
  <c r="EI34" i="2"/>
  <c r="EI35" i="2"/>
  <c r="EI36" i="2"/>
  <c r="EI37" i="2"/>
  <c r="EI38" i="2"/>
  <c r="EI39" i="2"/>
  <c r="EI40" i="2"/>
  <c r="EI41" i="2"/>
  <c r="EI43" i="2"/>
  <c r="EI47" i="2"/>
  <c r="EI48" i="2"/>
  <c r="EI50" i="2"/>
  <c r="EI52" i="2"/>
  <c r="EI54" i="2"/>
  <c r="EI56" i="2"/>
  <c r="EI57" i="2"/>
  <c r="EI60" i="2"/>
  <c r="EI61" i="2"/>
  <c r="EI62" i="2"/>
  <c r="EI63" i="2"/>
  <c r="EI64" i="2"/>
  <c r="EI65" i="2"/>
  <c r="EI66" i="2"/>
  <c r="EI68" i="2"/>
  <c r="EI69" i="2"/>
  <c r="EI70" i="2"/>
  <c r="EI72" i="2"/>
  <c r="EI73" i="2"/>
  <c r="EI74" i="2"/>
  <c r="EI75" i="2"/>
  <c r="EI77" i="2"/>
  <c r="EI80" i="2"/>
  <c r="EI81" i="2"/>
  <c r="EI83" i="2"/>
  <c r="EI85" i="2"/>
  <c r="EI86" i="2"/>
  <c r="EI87" i="2"/>
  <c r="EI88" i="2"/>
  <c r="EI90" i="2"/>
  <c r="EI92" i="2"/>
  <c r="EI93" i="2"/>
  <c r="EI94" i="2"/>
  <c r="EI95" i="2"/>
  <c r="EI96" i="2"/>
  <c r="EI97" i="2"/>
  <c r="EI98" i="2"/>
  <c r="EI99" i="2"/>
  <c r="EI100" i="2"/>
  <c r="EI102" i="2"/>
  <c r="EI103" i="2"/>
  <c r="EI104" i="2"/>
  <c r="EI105" i="2"/>
  <c r="EI107" i="2"/>
  <c r="EI109" i="2"/>
  <c r="EI110" i="2"/>
  <c r="EI111" i="2"/>
  <c r="EI112" i="2"/>
  <c r="EI113" i="2"/>
  <c r="EI114" i="2"/>
  <c r="EI115" i="2"/>
  <c r="EI116" i="2"/>
  <c r="EI117" i="2"/>
  <c r="EI118" i="2"/>
  <c r="EI119" i="2"/>
  <c r="EI121" i="2"/>
  <c r="EI122" i="2"/>
  <c r="EI123" i="2"/>
  <c r="EI125" i="2"/>
  <c r="EI126" i="2"/>
  <c r="EI127" i="2"/>
  <c r="EI128" i="2"/>
  <c r="EI130" i="2"/>
  <c r="EI131" i="2"/>
  <c r="EI132" i="2"/>
  <c r="EI133" i="2"/>
  <c r="EI3" i="2"/>
  <c r="EH22" i="2"/>
  <c r="EH24" i="2"/>
  <c r="EH27" i="2"/>
  <c r="EH28" i="2"/>
  <c r="EH29" i="2"/>
  <c r="EH31" i="2"/>
  <c r="EH34" i="2"/>
  <c r="EH35" i="2"/>
  <c r="EH36" i="2"/>
  <c r="EH37" i="2"/>
  <c r="EH38" i="2"/>
  <c r="EH39" i="2"/>
  <c r="EH40" i="2"/>
  <c r="EH41" i="2"/>
  <c r="EH43" i="2"/>
  <c r="EH47" i="2"/>
  <c r="EH48" i="2"/>
  <c r="EH50" i="2"/>
  <c r="EH52" i="2"/>
  <c r="EH54" i="2"/>
  <c r="EH56" i="2"/>
  <c r="EH57" i="2"/>
  <c r="EH60" i="2"/>
  <c r="EH61" i="2"/>
  <c r="EH62" i="2"/>
  <c r="EH63" i="2"/>
  <c r="EH64" i="2"/>
  <c r="EH65" i="2"/>
  <c r="EH66" i="2"/>
  <c r="EH68" i="2"/>
  <c r="EH69" i="2"/>
  <c r="EH70" i="2"/>
  <c r="EH72" i="2"/>
  <c r="EH73" i="2"/>
  <c r="EH74" i="2"/>
  <c r="EH75" i="2"/>
  <c r="EH77" i="2"/>
  <c r="EH80" i="2"/>
  <c r="EH81" i="2"/>
  <c r="EH83" i="2"/>
  <c r="EH85" i="2"/>
  <c r="EH86" i="2"/>
  <c r="EH87" i="2"/>
  <c r="EH88" i="2"/>
  <c r="EH90" i="2"/>
  <c r="EH92" i="2"/>
  <c r="EH93" i="2"/>
  <c r="EH94" i="2"/>
  <c r="EH95" i="2"/>
  <c r="EH96" i="2"/>
  <c r="EH97" i="2"/>
  <c r="EH98" i="2"/>
  <c r="EH99" i="2"/>
  <c r="EH100" i="2"/>
  <c r="EH102" i="2"/>
  <c r="EH103" i="2"/>
  <c r="EH104" i="2"/>
  <c r="EH105" i="2"/>
  <c r="EH107" i="2"/>
  <c r="EH109" i="2"/>
  <c r="EH110" i="2"/>
  <c r="EH111" i="2"/>
  <c r="EH112" i="2"/>
  <c r="EH113" i="2"/>
  <c r="EH114" i="2"/>
  <c r="EH115" i="2"/>
  <c r="EH116" i="2"/>
  <c r="EH117" i="2"/>
  <c r="EH118" i="2"/>
  <c r="EH119" i="2"/>
  <c r="EH121" i="2"/>
  <c r="EH122" i="2"/>
  <c r="EH123" i="2"/>
  <c r="EH125" i="2"/>
  <c r="EH126" i="2"/>
  <c r="EH127" i="2"/>
  <c r="EH128" i="2"/>
  <c r="EH130" i="2"/>
  <c r="EH131" i="2"/>
  <c r="EH132" i="2"/>
  <c r="EH133" i="2"/>
  <c r="EG22" i="2"/>
  <c r="EG24" i="2"/>
  <c r="EG27" i="2"/>
  <c r="EG28" i="2"/>
  <c r="EG29" i="2"/>
  <c r="EG31" i="2"/>
  <c r="EG34" i="2"/>
  <c r="EG35" i="2"/>
  <c r="EG36" i="2"/>
  <c r="EG37" i="2"/>
  <c r="EG38" i="2"/>
  <c r="EG39" i="2"/>
  <c r="EG40" i="2"/>
  <c r="EG41" i="2"/>
  <c r="EG43" i="2"/>
  <c r="EG47" i="2"/>
  <c r="EG48" i="2"/>
  <c r="EG50" i="2"/>
  <c r="EG52" i="2"/>
  <c r="EG54" i="2"/>
  <c r="EG56" i="2"/>
  <c r="EG57" i="2"/>
  <c r="EG60" i="2"/>
  <c r="EG61" i="2"/>
  <c r="EG62" i="2"/>
  <c r="EG63" i="2"/>
  <c r="EG64" i="2"/>
  <c r="EG65" i="2"/>
  <c r="EG66" i="2"/>
  <c r="EG68" i="2"/>
  <c r="EG69" i="2"/>
  <c r="EG70" i="2"/>
  <c r="EG72" i="2"/>
  <c r="EG73" i="2"/>
  <c r="EG74" i="2"/>
  <c r="EG75" i="2"/>
  <c r="EG77" i="2"/>
  <c r="EG80" i="2"/>
  <c r="EG81" i="2"/>
  <c r="EG83" i="2"/>
  <c r="EG85" i="2"/>
  <c r="EG86" i="2"/>
  <c r="EG87" i="2"/>
  <c r="EG88" i="2"/>
  <c r="EG90" i="2"/>
  <c r="EG92" i="2"/>
  <c r="EG93" i="2"/>
  <c r="EG94" i="2"/>
  <c r="EG95" i="2"/>
  <c r="EG96" i="2"/>
  <c r="EG97" i="2"/>
  <c r="EG98" i="2"/>
  <c r="EG99" i="2"/>
  <c r="EG100" i="2"/>
  <c r="EG102" i="2"/>
  <c r="EG103" i="2"/>
  <c r="EG104" i="2"/>
  <c r="EG105" i="2"/>
  <c r="EG107" i="2"/>
  <c r="EG109" i="2"/>
  <c r="EG110" i="2"/>
  <c r="EG111" i="2"/>
  <c r="EG112" i="2"/>
  <c r="EG113" i="2"/>
  <c r="EG114" i="2"/>
  <c r="EG115" i="2"/>
  <c r="EG116" i="2"/>
  <c r="EG117" i="2"/>
  <c r="EG118" i="2"/>
  <c r="EG119" i="2"/>
  <c r="EG121" i="2"/>
  <c r="EG122" i="2"/>
  <c r="EG123" i="2"/>
  <c r="EG125" i="2"/>
  <c r="EG126" i="2"/>
  <c r="EG127" i="2"/>
  <c r="EG128" i="2"/>
  <c r="EG130" i="2"/>
  <c r="EG131" i="2"/>
  <c r="EG132" i="2"/>
  <c r="EG133" i="2"/>
  <c r="EG3" i="2"/>
  <c r="EF22" i="2"/>
  <c r="EF24" i="2"/>
  <c r="EF27" i="2"/>
  <c r="EF28" i="2"/>
  <c r="EF29" i="2"/>
  <c r="EF31" i="2"/>
  <c r="EF34" i="2"/>
  <c r="EF35" i="2"/>
  <c r="EF36" i="2"/>
  <c r="EF37" i="2"/>
  <c r="EF38" i="2"/>
  <c r="EF39" i="2"/>
  <c r="EF40" i="2"/>
  <c r="EF41" i="2"/>
  <c r="EF43" i="2"/>
  <c r="EF47" i="2"/>
  <c r="EF48" i="2"/>
  <c r="EF50" i="2"/>
  <c r="EF52" i="2"/>
  <c r="EF54" i="2"/>
  <c r="EF56" i="2"/>
  <c r="EF57" i="2"/>
  <c r="EF60" i="2"/>
  <c r="EF61" i="2"/>
  <c r="EF62" i="2"/>
  <c r="EF63" i="2"/>
  <c r="EF64" i="2"/>
  <c r="EF65" i="2"/>
  <c r="EF66" i="2"/>
  <c r="EF68" i="2"/>
  <c r="EF69" i="2"/>
  <c r="EF70" i="2"/>
  <c r="EF72" i="2"/>
  <c r="EF73" i="2"/>
  <c r="EF74" i="2"/>
  <c r="EF75" i="2"/>
  <c r="EF77" i="2"/>
  <c r="EF80" i="2"/>
  <c r="EF81" i="2"/>
  <c r="EF83" i="2"/>
  <c r="EF85" i="2"/>
  <c r="EF86" i="2"/>
  <c r="EF87" i="2"/>
  <c r="EF88" i="2"/>
  <c r="EF90" i="2"/>
  <c r="EF92" i="2"/>
  <c r="EF93" i="2"/>
  <c r="EF94" i="2"/>
  <c r="EF95" i="2"/>
  <c r="EF96" i="2"/>
  <c r="EF97" i="2"/>
  <c r="EF98" i="2"/>
  <c r="EF99" i="2"/>
  <c r="EF100" i="2"/>
  <c r="EF102" i="2"/>
  <c r="EF103" i="2"/>
  <c r="EF104" i="2"/>
  <c r="EF105" i="2"/>
  <c r="EF107" i="2"/>
  <c r="EF109" i="2"/>
  <c r="EF110" i="2"/>
  <c r="EF111" i="2"/>
  <c r="EF112" i="2"/>
  <c r="EF113" i="2"/>
  <c r="EF114" i="2"/>
  <c r="EF115" i="2"/>
  <c r="EF116" i="2"/>
  <c r="EF117" i="2"/>
  <c r="EF118" i="2"/>
  <c r="EF119" i="2"/>
  <c r="EF121" i="2"/>
  <c r="EF122" i="2"/>
  <c r="EF123" i="2"/>
  <c r="EF125" i="2"/>
  <c r="EF126" i="2"/>
  <c r="EF127" i="2"/>
  <c r="EF128" i="2"/>
  <c r="EF130" i="2"/>
  <c r="EF131" i="2"/>
  <c r="EF132" i="2"/>
  <c r="EF133" i="2"/>
  <c r="EE22" i="2"/>
  <c r="EE24" i="2"/>
  <c r="EE27" i="2"/>
  <c r="EE28" i="2"/>
  <c r="EE29" i="2"/>
  <c r="EE31" i="2"/>
  <c r="EE34" i="2"/>
  <c r="EE35" i="2"/>
  <c r="EE36" i="2"/>
  <c r="EE37" i="2"/>
  <c r="EE38" i="2"/>
  <c r="EE39" i="2"/>
  <c r="EE40" i="2"/>
  <c r="EE41" i="2"/>
  <c r="EE43" i="2"/>
  <c r="EE47" i="2"/>
  <c r="EE48" i="2"/>
  <c r="EE50" i="2"/>
  <c r="EE52" i="2"/>
  <c r="EE54" i="2"/>
  <c r="EE56" i="2"/>
  <c r="EE57" i="2"/>
  <c r="EE60" i="2"/>
  <c r="EE61" i="2"/>
  <c r="EE62" i="2"/>
  <c r="EE63" i="2"/>
  <c r="EE64" i="2"/>
  <c r="EE65" i="2"/>
  <c r="EE66" i="2"/>
  <c r="EE68" i="2"/>
  <c r="EE69" i="2"/>
  <c r="EE70" i="2"/>
  <c r="EE72" i="2"/>
  <c r="EE73" i="2"/>
  <c r="EE74" i="2"/>
  <c r="EE75" i="2"/>
  <c r="EE77" i="2"/>
  <c r="EE80" i="2"/>
  <c r="EE81" i="2"/>
  <c r="EE83" i="2"/>
  <c r="EE85" i="2"/>
  <c r="EE86" i="2"/>
  <c r="EE87" i="2"/>
  <c r="EE88" i="2"/>
  <c r="EE90" i="2"/>
  <c r="EE92" i="2"/>
  <c r="EE93" i="2"/>
  <c r="EE94" i="2"/>
  <c r="EE95" i="2"/>
  <c r="EE96" i="2"/>
  <c r="EE97" i="2"/>
  <c r="EE98" i="2"/>
  <c r="EE99" i="2"/>
  <c r="EE100" i="2"/>
  <c r="EE102" i="2"/>
  <c r="EE103" i="2"/>
  <c r="EE104" i="2"/>
  <c r="EE105" i="2"/>
  <c r="EE107" i="2"/>
  <c r="EE109" i="2"/>
  <c r="EE110" i="2"/>
  <c r="EE111" i="2"/>
  <c r="EE112" i="2"/>
  <c r="EE113" i="2"/>
  <c r="EE114" i="2"/>
  <c r="EE115" i="2"/>
  <c r="EE116" i="2"/>
  <c r="EE117" i="2"/>
  <c r="EE118" i="2"/>
  <c r="EE119" i="2"/>
  <c r="EE121" i="2"/>
  <c r="EE122" i="2"/>
  <c r="EE123" i="2"/>
  <c r="EE125" i="2"/>
  <c r="EE126" i="2"/>
  <c r="EE127" i="2"/>
  <c r="EE128" i="2"/>
  <c r="EE130" i="2"/>
  <c r="EE131" i="2"/>
  <c r="EE132" i="2"/>
  <c r="EE133" i="2"/>
  <c r="EE3" i="2"/>
  <c r="ED22" i="2"/>
  <c r="ED24" i="2"/>
  <c r="ED27" i="2"/>
  <c r="ED28" i="2"/>
  <c r="ED29" i="2"/>
  <c r="ED31" i="2"/>
  <c r="ED34" i="2"/>
  <c r="ED35" i="2"/>
  <c r="ED36" i="2"/>
  <c r="ED37" i="2"/>
  <c r="ED38" i="2"/>
  <c r="ED39" i="2"/>
  <c r="ED40" i="2"/>
  <c r="ED41" i="2"/>
  <c r="ED43" i="2"/>
  <c r="ED47" i="2"/>
  <c r="ED48" i="2"/>
  <c r="ED50" i="2"/>
  <c r="ED52" i="2"/>
  <c r="ED54" i="2"/>
  <c r="ED56" i="2"/>
  <c r="ED57" i="2"/>
  <c r="ED60" i="2"/>
  <c r="ED61" i="2"/>
  <c r="ED62" i="2"/>
  <c r="ED63" i="2"/>
  <c r="ED64" i="2"/>
  <c r="ED65" i="2"/>
  <c r="ED66" i="2"/>
  <c r="ED68" i="2"/>
  <c r="ED69" i="2"/>
  <c r="ED70" i="2"/>
  <c r="ED72" i="2"/>
  <c r="ED73" i="2"/>
  <c r="ED74" i="2"/>
  <c r="ED75" i="2"/>
  <c r="ED77" i="2"/>
  <c r="ED80" i="2"/>
  <c r="ED81" i="2"/>
  <c r="ED83" i="2"/>
  <c r="ED85" i="2"/>
  <c r="ED86" i="2"/>
  <c r="ED87" i="2"/>
  <c r="ED88" i="2"/>
  <c r="ED90" i="2"/>
  <c r="ED92" i="2"/>
  <c r="ED93" i="2"/>
  <c r="ED94" i="2"/>
  <c r="ED95" i="2"/>
  <c r="ED96" i="2"/>
  <c r="ED97" i="2"/>
  <c r="ED98" i="2"/>
  <c r="ED99" i="2"/>
  <c r="ED100" i="2"/>
  <c r="ED102" i="2"/>
  <c r="ED103" i="2"/>
  <c r="ED104" i="2"/>
  <c r="ED105" i="2"/>
  <c r="ED107" i="2"/>
  <c r="ED109" i="2"/>
  <c r="ED110" i="2"/>
  <c r="ED111" i="2"/>
  <c r="ED112" i="2"/>
  <c r="ED113" i="2"/>
  <c r="ED114" i="2"/>
  <c r="ED115" i="2"/>
  <c r="ED116" i="2"/>
  <c r="ED117" i="2"/>
  <c r="ED118" i="2"/>
  <c r="ED119" i="2"/>
  <c r="ED121" i="2"/>
  <c r="ED122" i="2"/>
  <c r="ED123" i="2"/>
  <c r="ED125" i="2"/>
  <c r="ED126" i="2"/>
  <c r="ED127" i="2"/>
  <c r="ED128" i="2"/>
  <c r="ED130" i="2"/>
  <c r="ED131" i="2"/>
  <c r="ED132" i="2"/>
  <c r="ED133" i="2"/>
  <c r="EC22" i="2"/>
  <c r="EC24" i="2"/>
  <c r="EC27" i="2"/>
  <c r="EC28" i="2"/>
  <c r="EC29" i="2"/>
  <c r="EC31" i="2"/>
  <c r="EC34" i="2"/>
  <c r="EC35" i="2"/>
  <c r="EC36" i="2"/>
  <c r="EC37" i="2"/>
  <c r="EC38" i="2"/>
  <c r="EC39" i="2"/>
  <c r="EC40" i="2"/>
  <c r="EC41" i="2"/>
  <c r="EC43" i="2"/>
  <c r="EC47" i="2"/>
  <c r="EC48" i="2"/>
  <c r="EC50" i="2"/>
  <c r="EC52" i="2"/>
  <c r="EC54" i="2"/>
  <c r="EC56" i="2"/>
  <c r="EC57" i="2"/>
  <c r="EC60" i="2"/>
  <c r="EC61" i="2"/>
  <c r="EC62" i="2"/>
  <c r="EC63" i="2"/>
  <c r="EC64" i="2"/>
  <c r="EC65" i="2"/>
  <c r="EC66" i="2"/>
  <c r="EC68" i="2"/>
  <c r="EC69" i="2"/>
  <c r="EC70" i="2"/>
  <c r="EC72" i="2"/>
  <c r="EC73" i="2"/>
  <c r="EC74" i="2"/>
  <c r="EC75" i="2"/>
  <c r="EC77" i="2"/>
  <c r="EC80" i="2"/>
  <c r="EC81" i="2"/>
  <c r="EC83" i="2"/>
  <c r="EC85" i="2"/>
  <c r="EC86" i="2"/>
  <c r="EC87" i="2"/>
  <c r="EC88" i="2"/>
  <c r="EC90" i="2"/>
  <c r="EC92" i="2"/>
  <c r="EC93" i="2"/>
  <c r="EC94" i="2"/>
  <c r="EC95" i="2"/>
  <c r="EC96" i="2"/>
  <c r="EC97" i="2"/>
  <c r="EC98" i="2"/>
  <c r="EC99" i="2"/>
  <c r="EC100" i="2"/>
  <c r="EC102" i="2"/>
  <c r="EC103" i="2"/>
  <c r="EC104" i="2"/>
  <c r="EC105" i="2"/>
  <c r="EC107" i="2"/>
  <c r="EC109" i="2"/>
  <c r="EC110" i="2"/>
  <c r="EC111" i="2"/>
  <c r="EC112" i="2"/>
  <c r="EC113" i="2"/>
  <c r="EC114" i="2"/>
  <c r="EC115" i="2"/>
  <c r="EC116" i="2"/>
  <c r="EC117" i="2"/>
  <c r="EC118" i="2"/>
  <c r="EC119" i="2"/>
  <c r="EC121" i="2"/>
  <c r="EC122" i="2"/>
  <c r="EC123" i="2"/>
  <c r="EC125" i="2"/>
  <c r="EC126" i="2"/>
  <c r="EC127" i="2"/>
  <c r="EC128" i="2"/>
  <c r="EC130" i="2"/>
  <c r="EC131" i="2"/>
  <c r="EC132" i="2"/>
  <c r="EC133" i="2"/>
  <c r="EC3" i="2"/>
  <c r="AU22" i="2"/>
  <c r="AU27" i="2"/>
  <c r="AU28" i="2"/>
  <c r="AU29" i="2"/>
  <c r="AU24" i="2"/>
  <c r="AU31" i="2"/>
  <c r="AU34" i="2"/>
  <c r="AU35" i="2"/>
  <c r="AU36" i="2"/>
  <c r="AU37" i="2"/>
  <c r="AU38" i="2"/>
  <c r="AU39" i="2"/>
  <c r="AU40" i="2"/>
  <c r="AU41" i="2"/>
  <c r="AU43" i="2"/>
  <c r="AU44" i="2"/>
  <c r="AU47" i="2"/>
  <c r="AU48" i="2"/>
  <c r="AU50" i="2"/>
  <c r="AU52" i="2"/>
  <c r="AU54" i="2"/>
  <c r="AU56" i="2"/>
  <c r="AU57" i="2"/>
  <c r="AU60" i="2"/>
  <c r="AU61" i="2"/>
  <c r="AU62" i="2"/>
  <c r="AU63" i="2"/>
  <c r="AU64" i="2"/>
  <c r="AU65" i="2"/>
  <c r="AU66" i="2"/>
  <c r="AU68" i="2"/>
  <c r="AU69" i="2"/>
  <c r="AU70" i="2"/>
  <c r="AU72" i="2"/>
  <c r="AU73" i="2"/>
  <c r="AU74" i="2"/>
  <c r="AU75" i="2"/>
  <c r="AU77" i="2"/>
  <c r="AU80" i="2"/>
  <c r="AU81" i="2"/>
  <c r="AU83" i="2"/>
  <c r="AU85" i="2"/>
  <c r="AU86" i="2"/>
  <c r="AU87" i="2"/>
  <c r="AU88" i="2"/>
  <c r="AU90" i="2"/>
  <c r="AU92" i="2"/>
  <c r="AU93" i="2"/>
  <c r="AU94" i="2"/>
  <c r="AU95" i="2"/>
  <c r="AU96" i="2"/>
  <c r="AU97" i="2"/>
  <c r="AU98" i="2"/>
  <c r="AU99" i="2"/>
  <c r="AU100" i="2"/>
  <c r="AU102" i="2"/>
  <c r="AU103" i="2"/>
  <c r="AU104" i="2"/>
  <c r="AU105" i="2"/>
  <c r="AU107" i="2"/>
  <c r="AU109" i="2"/>
  <c r="AU110" i="2"/>
  <c r="AU111" i="2"/>
  <c r="AU112" i="2"/>
  <c r="AU113" i="2"/>
  <c r="AU114" i="2"/>
  <c r="AU115" i="2"/>
  <c r="AU116" i="2"/>
  <c r="AU117" i="2"/>
  <c r="AU118" i="2"/>
  <c r="AU119" i="2"/>
  <c r="AU121" i="2"/>
  <c r="AU122" i="2"/>
  <c r="AU123" i="2"/>
  <c r="AU125" i="2"/>
  <c r="AU126" i="2"/>
  <c r="AU127" i="2"/>
  <c r="AU128" i="2"/>
  <c r="AU130" i="2"/>
  <c r="AU131" i="2"/>
  <c r="AU132" i="2"/>
  <c r="AU133" i="2"/>
  <c r="AT22" i="2"/>
  <c r="AT27" i="2"/>
  <c r="AT28" i="2"/>
  <c r="AT29" i="2"/>
  <c r="AT24" i="2"/>
  <c r="AT31" i="2"/>
  <c r="AT34" i="2"/>
  <c r="AT35" i="2"/>
  <c r="AT36" i="2"/>
  <c r="AT37" i="2"/>
  <c r="AT38" i="2"/>
  <c r="AT39" i="2"/>
  <c r="AT40" i="2"/>
  <c r="AT41" i="2"/>
  <c r="AT43" i="2"/>
  <c r="AT44" i="2"/>
  <c r="AT47" i="2"/>
  <c r="AT48" i="2"/>
  <c r="AT50" i="2"/>
  <c r="AT52" i="2"/>
  <c r="AT54" i="2"/>
  <c r="AT56" i="2"/>
  <c r="AT57" i="2"/>
  <c r="AT60" i="2"/>
  <c r="AT61" i="2"/>
  <c r="AT62" i="2"/>
  <c r="AT63" i="2"/>
  <c r="AT64" i="2"/>
  <c r="AT65" i="2"/>
  <c r="AT66" i="2"/>
  <c r="AT68" i="2"/>
  <c r="AT69" i="2"/>
  <c r="AT70" i="2"/>
  <c r="AT72" i="2"/>
  <c r="AT73" i="2"/>
  <c r="AT74" i="2"/>
  <c r="AT75" i="2"/>
  <c r="AT77" i="2"/>
  <c r="AT80" i="2"/>
  <c r="AT81" i="2"/>
  <c r="AT83" i="2"/>
  <c r="AT85" i="2"/>
  <c r="AT86" i="2"/>
  <c r="AT87" i="2"/>
  <c r="AT88" i="2"/>
  <c r="AT90" i="2"/>
  <c r="AT92" i="2"/>
  <c r="AT93" i="2"/>
  <c r="AT94" i="2"/>
  <c r="AT95" i="2"/>
  <c r="AT96" i="2"/>
  <c r="AT97" i="2"/>
  <c r="AT98" i="2"/>
  <c r="AT99" i="2"/>
  <c r="AT100" i="2"/>
  <c r="AT102" i="2"/>
  <c r="AT103" i="2"/>
  <c r="AT104" i="2"/>
  <c r="AT105" i="2"/>
  <c r="AT107" i="2"/>
  <c r="AT109" i="2"/>
  <c r="AT110" i="2"/>
  <c r="AT111" i="2"/>
  <c r="AT112" i="2"/>
  <c r="AT113" i="2"/>
  <c r="AT114" i="2"/>
  <c r="AT115" i="2"/>
  <c r="AT116" i="2"/>
  <c r="AT117" i="2"/>
  <c r="AT118" i="2"/>
  <c r="AT119" i="2"/>
  <c r="AT121" i="2"/>
  <c r="AT122" i="2"/>
  <c r="AT123" i="2"/>
  <c r="AT125" i="2"/>
  <c r="AT126" i="2"/>
  <c r="AT127" i="2"/>
  <c r="AT128" i="2"/>
  <c r="AT130" i="2"/>
  <c r="AT131" i="2"/>
  <c r="AT132" i="2"/>
  <c r="AT133" i="2"/>
  <c r="AS22" i="2"/>
  <c r="AS27" i="2"/>
  <c r="AS28" i="2"/>
  <c r="AS29" i="2"/>
  <c r="AS24" i="2"/>
  <c r="AS31" i="2"/>
  <c r="AS34" i="2"/>
  <c r="AS35" i="2"/>
  <c r="AS36" i="2"/>
  <c r="AS37" i="2"/>
  <c r="AS38" i="2"/>
  <c r="AS39" i="2"/>
  <c r="AS40" i="2"/>
  <c r="AS41" i="2"/>
  <c r="AS43" i="2"/>
  <c r="AS44" i="2"/>
  <c r="AS47" i="2"/>
  <c r="AS48" i="2"/>
  <c r="AS50" i="2"/>
  <c r="AS52" i="2"/>
  <c r="AS54" i="2"/>
  <c r="AS56" i="2"/>
  <c r="AS57" i="2"/>
  <c r="AS60" i="2"/>
  <c r="AS61" i="2"/>
  <c r="AS62" i="2"/>
  <c r="AS63" i="2"/>
  <c r="AS64" i="2"/>
  <c r="AS65" i="2"/>
  <c r="AS66" i="2"/>
  <c r="AS68" i="2"/>
  <c r="AS69" i="2"/>
  <c r="AS70" i="2"/>
  <c r="AS72" i="2"/>
  <c r="AS73" i="2"/>
  <c r="AS74" i="2"/>
  <c r="AS75" i="2"/>
  <c r="AS77" i="2"/>
  <c r="AS80" i="2"/>
  <c r="AS81" i="2"/>
  <c r="AS83" i="2"/>
  <c r="AS85" i="2"/>
  <c r="AS86" i="2"/>
  <c r="AS87" i="2"/>
  <c r="AS88" i="2"/>
  <c r="AS90" i="2"/>
  <c r="AS92" i="2"/>
  <c r="AS93" i="2"/>
  <c r="AS94" i="2"/>
  <c r="AS95" i="2"/>
  <c r="AS96" i="2"/>
  <c r="AS97" i="2"/>
  <c r="AS98" i="2"/>
  <c r="AS99" i="2"/>
  <c r="AS100" i="2"/>
  <c r="AS102" i="2"/>
  <c r="AS103" i="2"/>
  <c r="AS104" i="2"/>
  <c r="AS105" i="2"/>
  <c r="AS107" i="2"/>
  <c r="AS109" i="2"/>
  <c r="AS110" i="2"/>
  <c r="AS111" i="2"/>
  <c r="AS112" i="2"/>
  <c r="AS113" i="2"/>
  <c r="AS114" i="2"/>
  <c r="AS115" i="2"/>
  <c r="AS116" i="2"/>
  <c r="AS117" i="2"/>
  <c r="AS118" i="2"/>
  <c r="AS119" i="2"/>
  <c r="AS121" i="2"/>
  <c r="AS122" i="2"/>
  <c r="AS123" i="2"/>
  <c r="AS125" i="2"/>
  <c r="AS126" i="2"/>
  <c r="AS127" i="2"/>
  <c r="AS128" i="2"/>
  <c r="AS130" i="2"/>
  <c r="AS131" i="2"/>
  <c r="AS132" i="2"/>
  <c r="AS133" i="2"/>
  <c r="AS4" i="2"/>
  <c r="AR22" i="2"/>
  <c r="AR27" i="2"/>
  <c r="AR28" i="2"/>
  <c r="AR29" i="2"/>
  <c r="AR24" i="2"/>
  <c r="AR31" i="2"/>
  <c r="AR34" i="2"/>
  <c r="AR35" i="2"/>
  <c r="AR36" i="2"/>
  <c r="AR37" i="2"/>
  <c r="AR38" i="2"/>
  <c r="AR39" i="2"/>
  <c r="AR40" i="2"/>
  <c r="AR41" i="2"/>
  <c r="AR43" i="2"/>
  <c r="AR44" i="2"/>
  <c r="AR47" i="2"/>
  <c r="AR48" i="2"/>
  <c r="AR50" i="2"/>
  <c r="AR52" i="2"/>
  <c r="AR54" i="2"/>
  <c r="AR56" i="2"/>
  <c r="AR57" i="2"/>
  <c r="AR60" i="2"/>
  <c r="AR61" i="2"/>
  <c r="AR62" i="2"/>
  <c r="AR63" i="2"/>
  <c r="AR64" i="2"/>
  <c r="AR65" i="2"/>
  <c r="AR66" i="2"/>
  <c r="AR68" i="2"/>
  <c r="AR69" i="2"/>
  <c r="AR70" i="2"/>
  <c r="AR72" i="2"/>
  <c r="AR73" i="2"/>
  <c r="AR74" i="2"/>
  <c r="AR75" i="2"/>
  <c r="AR77" i="2"/>
  <c r="AR80" i="2"/>
  <c r="AR81" i="2"/>
  <c r="AR83" i="2"/>
  <c r="AR85" i="2"/>
  <c r="AR86" i="2"/>
  <c r="AR87" i="2"/>
  <c r="AR88" i="2"/>
  <c r="AR90" i="2"/>
  <c r="AR92" i="2"/>
  <c r="AR93" i="2"/>
  <c r="AR94" i="2"/>
  <c r="AR95" i="2"/>
  <c r="AR96" i="2"/>
  <c r="AR97" i="2"/>
  <c r="AR98" i="2"/>
  <c r="AR99" i="2"/>
  <c r="AR100" i="2"/>
  <c r="AR102" i="2"/>
  <c r="AR103" i="2"/>
  <c r="AR104" i="2"/>
  <c r="AR105" i="2"/>
  <c r="AR107" i="2"/>
  <c r="AR109" i="2"/>
  <c r="AR110" i="2"/>
  <c r="AR111" i="2"/>
  <c r="AR112" i="2"/>
  <c r="AR113" i="2"/>
  <c r="AR114" i="2"/>
  <c r="AR115" i="2"/>
  <c r="AR116" i="2"/>
  <c r="AR117" i="2"/>
  <c r="AR118" i="2"/>
  <c r="AR119" i="2"/>
  <c r="AR121" i="2"/>
  <c r="AR122" i="2"/>
  <c r="AR123" i="2"/>
  <c r="AR125" i="2"/>
  <c r="AR126" i="2"/>
  <c r="AR127" i="2"/>
  <c r="AR128" i="2"/>
  <c r="AR130" i="2"/>
  <c r="AR131" i="2"/>
  <c r="AR132" i="2"/>
  <c r="AR133" i="2"/>
  <c r="AQ22" i="2"/>
  <c r="AQ27" i="2"/>
  <c r="AQ28" i="2"/>
  <c r="AQ29" i="2"/>
  <c r="AQ24" i="2"/>
  <c r="AQ31" i="2"/>
  <c r="AQ34" i="2"/>
  <c r="AQ35" i="2"/>
  <c r="AQ36" i="2"/>
  <c r="AQ37" i="2"/>
  <c r="AQ38" i="2"/>
  <c r="AQ39" i="2"/>
  <c r="AQ40" i="2"/>
  <c r="AQ41" i="2"/>
  <c r="AQ43" i="2"/>
  <c r="AQ44" i="2"/>
  <c r="AQ47" i="2"/>
  <c r="AQ48" i="2"/>
  <c r="AQ50" i="2"/>
  <c r="AQ52" i="2"/>
  <c r="AQ54" i="2"/>
  <c r="AQ56" i="2"/>
  <c r="AQ57" i="2"/>
  <c r="AQ60" i="2"/>
  <c r="AQ61" i="2"/>
  <c r="AQ62" i="2"/>
  <c r="AQ63" i="2"/>
  <c r="AQ64" i="2"/>
  <c r="AQ65" i="2"/>
  <c r="AQ66" i="2"/>
  <c r="AQ68" i="2"/>
  <c r="AQ69" i="2"/>
  <c r="AQ70" i="2"/>
  <c r="AQ72" i="2"/>
  <c r="AQ73" i="2"/>
  <c r="AQ74" i="2"/>
  <c r="AQ75" i="2"/>
  <c r="AQ77" i="2"/>
  <c r="AQ3" i="2" s="1"/>
  <c r="AQ80" i="2"/>
  <c r="AQ81" i="2"/>
  <c r="AQ83" i="2"/>
  <c r="AQ85" i="2"/>
  <c r="AQ86" i="2"/>
  <c r="AQ87" i="2"/>
  <c r="AQ88" i="2"/>
  <c r="AQ90" i="2"/>
  <c r="AQ92" i="2"/>
  <c r="AQ93" i="2"/>
  <c r="AQ94" i="2"/>
  <c r="AQ95" i="2"/>
  <c r="AQ96" i="2"/>
  <c r="AQ97" i="2"/>
  <c r="AQ98" i="2"/>
  <c r="AQ99" i="2"/>
  <c r="AQ100" i="2"/>
  <c r="AQ102" i="2"/>
  <c r="AQ103" i="2"/>
  <c r="AQ104" i="2"/>
  <c r="AQ105" i="2"/>
  <c r="AQ107" i="2"/>
  <c r="AQ109" i="2"/>
  <c r="AQ110" i="2"/>
  <c r="AQ111" i="2"/>
  <c r="AQ112" i="2"/>
  <c r="AQ113" i="2"/>
  <c r="AQ114" i="2"/>
  <c r="AQ115" i="2"/>
  <c r="AQ116" i="2"/>
  <c r="AQ117" i="2"/>
  <c r="AQ118" i="2"/>
  <c r="AQ119" i="2"/>
  <c r="AQ121" i="2"/>
  <c r="AQ122" i="2"/>
  <c r="AQ123" i="2"/>
  <c r="AQ125" i="2"/>
  <c r="AQ126" i="2"/>
  <c r="AQ127" i="2"/>
  <c r="AQ128" i="2"/>
  <c r="AQ130" i="2"/>
  <c r="AQ131" i="2"/>
  <c r="AQ132" i="2"/>
  <c r="AQ133" i="2"/>
  <c r="AP22" i="2"/>
  <c r="AP27" i="2"/>
  <c r="AP28" i="2"/>
  <c r="AP29" i="2"/>
  <c r="AP24" i="2"/>
  <c r="AP31" i="2"/>
  <c r="AP34" i="2"/>
  <c r="AP35" i="2"/>
  <c r="AP36" i="2"/>
  <c r="AP37" i="2"/>
  <c r="AP38" i="2"/>
  <c r="AP39" i="2"/>
  <c r="AP40" i="2"/>
  <c r="AP41" i="2"/>
  <c r="AP43" i="2"/>
  <c r="AP44" i="2"/>
  <c r="AP47" i="2"/>
  <c r="AP48" i="2"/>
  <c r="AP50" i="2"/>
  <c r="AP52" i="2"/>
  <c r="AP54" i="2"/>
  <c r="AP56" i="2"/>
  <c r="AP57" i="2"/>
  <c r="AP60" i="2"/>
  <c r="AP61" i="2"/>
  <c r="AP62" i="2"/>
  <c r="AP63" i="2"/>
  <c r="AP64" i="2"/>
  <c r="AP65" i="2"/>
  <c r="AP66" i="2"/>
  <c r="AP68" i="2"/>
  <c r="AP69" i="2"/>
  <c r="AP70" i="2"/>
  <c r="AP72" i="2"/>
  <c r="AP73" i="2"/>
  <c r="AP74" i="2"/>
  <c r="AP75" i="2"/>
  <c r="AP77" i="2"/>
  <c r="AP80" i="2"/>
  <c r="AP81" i="2"/>
  <c r="AP83" i="2"/>
  <c r="AP85" i="2"/>
  <c r="AP86" i="2"/>
  <c r="AP87" i="2"/>
  <c r="AP88" i="2"/>
  <c r="AP90" i="2"/>
  <c r="AP92" i="2"/>
  <c r="AP93" i="2"/>
  <c r="AP94" i="2"/>
  <c r="AP95" i="2"/>
  <c r="AP96" i="2"/>
  <c r="AP97" i="2"/>
  <c r="AP98" i="2"/>
  <c r="AP99" i="2"/>
  <c r="AP100" i="2"/>
  <c r="AP102" i="2"/>
  <c r="AP103" i="2"/>
  <c r="AP104" i="2"/>
  <c r="AP105" i="2"/>
  <c r="AP107" i="2"/>
  <c r="AP109" i="2"/>
  <c r="AP110" i="2"/>
  <c r="AP111" i="2"/>
  <c r="AP112" i="2"/>
  <c r="AP113" i="2"/>
  <c r="AP114" i="2"/>
  <c r="AP115" i="2"/>
  <c r="AP116" i="2"/>
  <c r="AP117" i="2"/>
  <c r="AP118" i="2"/>
  <c r="AP119" i="2"/>
  <c r="AP121" i="2"/>
  <c r="AP122" i="2"/>
  <c r="AP123" i="2"/>
  <c r="AP125" i="2"/>
  <c r="AP126" i="2"/>
  <c r="AP127" i="2"/>
  <c r="AP128" i="2"/>
  <c r="AP130" i="2"/>
  <c r="AP131" i="2"/>
  <c r="AP132" i="2"/>
  <c r="AP133" i="2"/>
  <c r="AO22" i="2"/>
  <c r="AO27" i="2"/>
  <c r="AO28" i="2"/>
  <c r="AO29" i="2"/>
  <c r="AO24" i="2"/>
  <c r="AO31" i="2"/>
  <c r="AO34" i="2"/>
  <c r="AO35" i="2"/>
  <c r="AO36" i="2"/>
  <c r="AO37" i="2"/>
  <c r="AO38" i="2"/>
  <c r="AO39" i="2"/>
  <c r="AO40" i="2"/>
  <c r="AO41" i="2"/>
  <c r="AO43" i="2"/>
  <c r="AO44" i="2"/>
  <c r="AO47" i="2"/>
  <c r="AO48" i="2"/>
  <c r="AO50" i="2"/>
  <c r="AO52" i="2"/>
  <c r="AO54" i="2"/>
  <c r="AO56" i="2"/>
  <c r="AO57" i="2"/>
  <c r="AO60" i="2"/>
  <c r="AO61" i="2"/>
  <c r="AO62" i="2"/>
  <c r="AO63" i="2"/>
  <c r="AO64" i="2"/>
  <c r="AO65" i="2"/>
  <c r="AO66" i="2"/>
  <c r="AO68" i="2"/>
  <c r="AO69" i="2"/>
  <c r="AO70" i="2"/>
  <c r="AO72" i="2"/>
  <c r="AO73" i="2"/>
  <c r="AO74" i="2"/>
  <c r="AO75" i="2"/>
  <c r="AO77" i="2"/>
  <c r="AO80" i="2"/>
  <c r="AO81" i="2"/>
  <c r="AO83" i="2"/>
  <c r="AO85" i="2"/>
  <c r="AO86" i="2"/>
  <c r="AO87" i="2"/>
  <c r="AO88" i="2"/>
  <c r="AO90" i="2"/>
  <c r="AO92" i="2"/>
  <c r="AO93" i="2"/>
  <c r="AO94" i="2"/>
  <c r="AO95" i="2"/>
  <c r="AO96" i="2"/>
  <c r="AO97" i="2"/>
  <c r="AO98" i="2"/>
  <c r="AO99" i="2"/>
  <c r="AO100" i="2"/>
  <c r="AO102" i="2"/>
  <c r="AO103" i="2"/>
  <c r="AO104" i="2"/>
  <c r="AO105" i="2"/>
  <c r="AO107" i="2"/>
  <c r="AO109" i="2"/>
  <c r="AO110" i="2"/>
  <c r="AO111" i="2"/>
  <c r="AO112" i="2"/>
  <c r="AO113" i="2"/>
  <c r="AO114" i="2"/>
  <c r="AO115" i="2"/>
  <c r="AO116" i="2"/>
  <c r="AO117" i="2"/>
  <c r="AO118" i="2"/>
  <c r="AO119" i="2"/>
  <c r="AO121" i="2"/>
  <c r="AO122" i="2"/>
  <c r="AO123" i="2"/>
  <c r="AO125" i="2"/>
  <c r="AO126" i="2"/>
  <c r="AO127" i="2"/>
  <c r="AO128" i="2"/>
  <c r="AO130" i="2"/>
  <c r="AO131" i="2"/>
  <c r="AO132" i="2"/>
  <c r="AO133" i="2"/>
  <c r="AN22" i="2"/>
  <c r="AN27" i="2"/>
  <c r="AN28" i="2"/>
  <c r="AN29" i="2"/>
  <c r="AN24" i="2"/>
  <c r="AN31" i="2"/>
  <c r="AN34" i="2"/>
  <c r="AN35" i="2"/>
  <c r="AN36" i="2"/>
  <c r="AN37" i="2"/>
  <c r="AN38" i="2"/>
  <c r="AN39" i="2"/>
  <c r="AN40" i="2"/>
  <c r="AN41" i="2"/>
  <c r="AN43" i="2"/>
  <c r="AN44" i="2"/>
  <c r="AN47" i="2"/>
  <c r="AN48" i="2"/>
  <c r="AN50" i="2"/>
  <c r="AN52" i="2"/>
  <c r="AN54" i="2"/>
  <c r="AN56" i="2"/>
  <c r="AN57" i="2"/>
  <c r="AN60" i="2"/>
  <c r="AN61" i="2"/>
  <c r="AN62" i="2"/>
  <c r="AN63" i="2"/>
  <c r="AN64" i="2"/>
  <c r="AN65" i="2"/>
  <c r="AN66" i="2"/>
  <c r="AN68" i="2"/>
  <c r="AN69" i="2"/>
  <c r="AN70" i="2"/>
  <c r="AN72" i="2"/>
  <c r="AN73" i="2"/>
  <c r="AN74" i="2"/>
  <c r="AN75" i="2"/>
  <c r="AN77" i="2"/>
  <c r="AN80" i="2"/>
  <c r="AN81" i="2"/>
  <c r="AN83" i="2"/>
  <c r="AN85" i="2"/>
  <c r="AN86" i="2"/>
  <c r="AN87" i="2"/>
  <c r="AN88" i="2"/>
  <c r="AN90" i="2"/>
  <c r="AN92" i="2"/>
  <c r="AN93" i="2"/>
  <c r="AN94" i="2"/>
  <c r="AN95" i="2"/>
  <c r="AN96" i="2"/>
  <c r="AN97" i="2"/>
  <c r="AN98" i="2"/>
  <c r="AN99" i="2"/>
  <c r="AN100" i="2"/>
  <c r="AN102" i="2"/>
  <c r="AN103" i="2"/>
  <c r="AN104" i="2"/>
  <c r="AN105" i="2"/>
  <c r="AN107" i="2"/>
  <c r="AN109" i="2"/>
  <c r="AN110" i="2"/>
  <c r="AN111" i="2"/>
  <c r="AN2" i="2" s="1"/>
  <c r="AN112" i="2"/>
  <c r="AN113" i="2"/>
  <c r="AN114" i="2"/>
  <c r="AN115" i="2"/>
  <c r="AN116" i="2"/>
  <c r="AN117" i="2"/>
  <c r="AN118" i="2"/>
  <c r="AN119" i="2"/>
  <c r="AN121" i="2"/>
  <c r="AN122" i="2"/>
  <c r="AN123" i="2"/>
  <c r="AN125" i="2"/>
  <c r="AN126" i="2"/>
  <c r="AN127" i="2"/>
  <c r="AN128" i="2"/>
  <c r="AN130" i="2"/>
  <c r="AN131" i="2"/>
  <c r="AN132" i="2"/>
  <c r="AN133" i="2"/>
  <c r="C28" i="3"/>
  <c r="AL22" i="2" s="1"/>
  <c r="C29" i="3"/>
  <c r="AL39" i="2" s="1"/>
  <c r="AL24" i="2"/>
  <c r="C30" i="3"/>
  <c r="AL31" i="2"/>
  <c r="AL34" i="2"/>
  <c r="AL35" i="2"/>
  <c r="AL36" i="2"/>
  <c r="C27" i="3"/>
  <c r="AL37" i="2" s="1"/>
  <c r="AL38" i="2"/>
  <c r="AL41" i="2"/>
  <c r="AL43" i="2"/>
  <c r="AL48" i="2"/>
  <c r="AL50" i="2"/>
  <c r="AL52" i="2"/>
  <c r="AL56" i="2"/>
  <c r="AL57" i="2"/>
  <c r="AL60" i="2"/>
  <c r="AL61" i="2"/>
  <c r="AL62" i="2"/>
  <c r="AL63" i="2"/>
  <c r="AL64" i="2"/>
  <c r="AL65" i="2"/>
  <c r="AL66" i="2"/>
  <c r="AL68" i="2"/>
  <c r="AL69" i="2"/>
  <c r="AL70" i="2"/>
  <c r="AL72" i="2"/>
  <c r="AL73" i="2"/>
  <c r="AL74" i="2"/>
  <c r="AL75" i="2"/>
  <c r="AL77" i="2"/>
  <c r="AL80" i="2"/>
  <c r="AL81" i="2"/>
  <c r="AL83" i="2"/>
  <c r="AL85" i="2"/>
  <c r="AL86" i="2"/>
  <c r="AL87" i="2"/>
  <c r="AL88" i="2"/>
  <c r="AL90" i="2"/>
  <c r="AL92" i="2"/>
  <c r="AL93" i="2"/>
  <c r="AL94" i="2"/>
  <c r="AL95" i="2"/>
  <c r="AL96" i="2"/>
  <c r="AL97" i="2"/>
  <c r="AL98" i="2"/>
  <c r="AL99" i="2"/>
  <c r="AL100" i="2"/>
  <c r="AL102" i="2"/>
  <c r="AL103" i="2"/>
  <c r="AL104" i="2"/>
  <c r="C26" i="3"/>
  <c r="AL105" i="2" s="1"/>
  <c r="AL107" i="2"/>
  <c r="AL109" i="2"/>
  <c r="AL110" i="2"/>
  <c r="AL111" i="2"/>
  <c r="AL112" i="2"/>
  <c r="AL113" i="2"/>
  <c r="AL114" i="2"/>
  <c r="AL115" i="2"/>
  <c r="AL116" i="2"/>
  <c r="AL117" i="2"/>
  <c r="AL118" i="2"/>
  <c r="AL119" i="2"/>
  <c r="AL120" i="2"/>
  <c r="AL121" i="2"/>
  <c r="AL122" i="2"/>
  <c r="AL123" i="2"/>
  <c r="AL125" i="2"/>
  <c r="AL126" i="2"/>
  <c r="AL127" i="2"/>
  <c r="AL128" i="2"/>
  <c r="AL130" i="2"/>
  <c r="AL131" i="2"/>
  <c r="AL132" i="2"/>
  <c r="AL133" i="2"/>
  <c r="AK27" i="2"/>
  <c r="AK28" i="2"/>
  <c r="AK29" i="2"/>
  <c r="AK24" i="2"/>
  <c r="AK31" i="2"/>
  <c r="AK34" i="2"/>
  <c r="AK35" i="2"/>
  <c r="AK37" i="2"/>
  <c r="AK38" i="2"/>
  <c r="AK39" i="2"/>
  <c r="AK40" i="2"/>
  <c r="AK41" i="2"/>
  <c r="AK43" i="2"/>
  <c r="AK44" i="2"/>
  <c r="AK47" i="2"/>
  <c r="AK48" i="2"/>
  <c r="AK50" i="2"/>
  <c r="AK52" i="2"/>
  <c r="AK54" i="2"/>
  <c r="AK56" i="2"/>
  <c r="AK57" i="2"/>
  <c r="AK60" i="2"/>
  <c r="AK61" i="2"/>
  <c r="AK62" i="2"/>
  <c r="AK63" i="2"/>
  <c r="AK64" i="2"/>
  <c r="AK65" i="2"/>
  <c r="AK66" i="2"/>
  <c r="AK68" i="2"/>
  <c r="AK69" i="2"/>
  <c r="AK70" i="2"/>
  <c r="AK72" i="2"/>
  <c r="AK73" i="2"/>
  <c r="AK74" i="2"/>
  <c r="AK75" i="2"/>
  <c r="AK77" i="2"/>
  <c r="AK80" i="2"/>
  <c r="AK81" i="2"/>
  <c r="AK83" i="2"/>
  <c r="AK85" i="2"/>
  <c r="AK86" i="2"/>
  <c r="AK87" i="2"/>
  <c r="AK88" i="2"/>
  <c r="AK90" i="2"/>
  <c r="AK92" i="2"/>
  <c r="AK93" i="2"/>
  <c r="AK94" i="2"/>
  <c r="AK95" i="2"/>
  <c r="AK96" i="2"/>
  <c r="AK97" i="2"/>
  <c r="AK98" i="2"/>
  <c r="AK99" i="2"/>
  <c r="AK100" i="2"/>
  <c r="AK102" i="2"/>
  <c r="AK103" i="2"/>
  <c r="AK104" i="2"/>
  <c r="AK107" i="2"/>
  <c r="AK109" i="2"/>
  <c r="AK110" i="2"/>
  <c r="AK111" i="2"/>
  <c r="AK112" i="2"/>
  <c r="AK113" i="2"/>
  <c r="AK114" i="2"/>
  <c r="AK115" i="2"/>
  <c r="AK116" i="2"/>
  <c r="AK117" i="2"/>
  <c r="AK118" i="2"/>
  <c r="AK119" i="2"/>
  <c r="AK120" i="2"/>
  <c r="AK121" i="2"/>
  <c r="AK122" i="2"/>
  <c r="AK123" i="2"/>
  <c r="AK125" i="2"/>
  <c r="AK127" i="2"/>
  <c r="AK128" i="2"/>
  <c r="AK130" i="2"/>
  <c r="AK131" i="2"/>
  <c r="AK132" i="2"/>
  <c r="AK133" i="2"/>
  <c r="AJ22" i="2"/>
  <c r="AJ27" i="2"/>
  <c r="AJ28" i="2"/>
  <c r="AJ29" i="2"/>
  <c r="AJ24" i="2"/>
  <c r="AJ31" i="2"/>
  <c r="AJ34" i="2"/>
  <c r="AJ35" i="2"/>
  <c r="AJ36" i="2"/>
  <c r="AJ38" i="2"/>
  <c r="AJ39" i="2"/>
  <c r="AJ40" i="2"/>
  <c r="AJ41" i="2"/>
  <c r="AJ43" i="2"/>
  <c r="AJ44" i="2"/>
  <c r="AJ47" i="2"/>
  <c r="AJ48" i="2"/>
  <c r="AJ50" i="2"/>
  <c r="AJ52" i="2"/>
  <c r="AJ54" i="2"/>
  <c r="AJ56" i="2"/>
  <c r="AJ57" i="2"/>
  <c r="AJ60" i="2"/>
  <c r="AJ61" i="2"/>
  <c r="AJ62" i="2"/>
  <c r="AJ63" i="2"/>
  <c r="AJ64" i="2"/>
  <c r="AJ65" i="2"/>
  <c r="AJ66" i="2"/>
  <c r="AJ68" i="2"/>
  <c r="AJ69" i="2"/>
  <c r="AJ70" i="2"/>
  <c r="AJ72" i="2"/>
  <c r="AJ73" i="2"/>
  <c r="AJ74" i="2"/>
  <c r="AJ75" i="2"/>
  <c r="AJ77" i="2"/>
  <c r="AJ80" i="2"/>
  <c r="AJ81" i="2"/>
  <c r="AJ83" i="2"/>
  <c r="AJ85" i="2"/>
  <c r="AJ86" i="2"/>
  <c r="AJ87" i="2"/>
  <c r="AJ88" i="2"/>
  <c r="AJ90" i="2"/>
  <c r="AJ92" i="2"/>
  <c r="AJ93" i="2"/>
  <c r="AJ94" i="2"/>
  <c r="AJ95" i="2"/>
  <c r="AJ96" i="2"/>
  <c r="AJ97" i="2"/>
  <c r="AJ98" i="2"/>
  <c r="AJ99" i="2"/>
  <c r="AJ100" i="2"/>
  <c r="AJ102" i="2"/>
  <c r="AJ103" i="2"/>
  <c r="AJ104" i="2"/>
  <c r="AJ107" i="2"/>
  <c r="AJ109" i="2"/>
  <c r="AJ110" i="2"/>
  <c r="AJ111" i="2"/>
  <c r="AJ112" i="2"/>
  <c r="AJ113" i="2"/>
  <c r="AJ114" i="2"/>
  <c r="AJ115" i="2"/>
  <c r="AJ116" i="2"/>
  <c r="AJ117" i="2"/>
  <c r="AJ118" i="2"/>
  <c r="AJ119" i="2"/>
  <c r="AJ120" i="2"/>
  <c r="AJ121" i="2"/>
  <c r="AJ122" i="2"/>
  <c r="AJ123" i="2"/>
  <c r="AJ125" i="2"/>
  <c r="AJ127" i="2"/>
  <c r="AJ128" i="2"/>
  <c r="AJ130" i="2"/>
  <c r="AJ131" i="2"/>
  <c r="AJ132" i="2"/>
  <c r="AJ133" i="2"/>
  <c r="AI22" i="2"/>
  <c r="AI27" i="2"/>
  <c r="AI28" i="2"/>
  <c r="AI29" i="2"/>
  <c r="AI24" i="2"/>
  <c r="AI31" i="2"/>
  <c r="AI34" i="2"/>
  <c r="AI35" i="2"/>
  <c r="AI36" i="2"/>
  <c r="AI38" i="2"/>
  <c r="AI39" i="2"/>
  <c r="AI40" i="2"/>
  <c r="AI41" i="2"/>
  <c r="AI43" i="2"/>
  <c r="AI44" i="2"/>
  <c r="AI47" i="2"/>
  <c r="AI48" i="2"/>
  <c r="AI50" i="2"/>
  <c r="AI52" i="2"/>
  <c r="AI54" i="2"/>
  <c r="AI56" i="2"/>
  <c r="AI57" i="2"/>
  <c r="AI60" i="2"/>
  <c r="AI61" i="2"/>
  <c r="AI62" i="2"/>
  <c r="AI63" i="2"/>
  <c r="AI64" i="2"/>
  <c r="AI65" i="2"/>
  <c r="AI66" i="2"/>
  <c r="AI68" i="2"/>
  <c r="AI69" i="2"/>
  <c r="AI70" i="2"/>
  <c r="AI72" i="2"/>
  <c r="AI73" i="2"/>
  <c r="AI74" i="2"/>
  <c r="AI75" i="2"/>
  <c r="AI77" i="2"/>
  <c r="AI80" i="2"/>
  <c r="AI81" i="2"/>
  <c r="AI83" i="2"/>
  <c r="AI85" i="2"/>
  <c r="AI86" i="2"/>
  <c r="AI87" i="2"/>
  <c r="AI88" i="2"/>
  <c r="AI90" i="2"/>
  <c r="AI92" i="2"/>
  <c r="AI93" i="2"/>
  <c r="AI94" i="2"/>
  <c r="AI95" i="2"/>
  <c r="AI96" i="2"/>
  <c r="AI97" i="2"/>
  <c r="AI98" i="2"/>
  <c r="AI99" i="2"/>
  <c r="AI100" i="2"/>
  <c r="AI102" i="2"/>
  <c r="AI103" i="2"/>
  <c r="AI104" i="2"/>
  <c r="AI105" i="2"/>
  <c r="AI107" i="2"/>
  <c r="AI109" i="2"/>
  <c r="AI110" i="2"/>
  <c r="AI111" i="2"/>
  <c r="AI112" i="2"/>
  <c r="AI113" i="2"/>
  <c r="AI114" i="2"/>
  <c r="AI115" i="2"/>
  <c r="AI116" i="2"/>
  <c r="AI117" i="2"/>
  <c r="AI118" i="2"/>
  <c r="AI119" i="2"/>
  <c r="AI120" i="2"/>
  <c r="AI121" i="2"/>
  <c r="AI122" i="2"/>
  <c r="AI123" i="2"/>
  <c r="AI125" i="2"/>
  <c r="AI126" i="2"/>
  <c r="AI127" i="2"/>
  <c r="AI128" i="2"/>
  <c r="AI130" i="2"/>
  <c r="AI131" i="2"/>
  <c r="AI132" i="2"/>
  <c r="AI133" i="2"/>
  <c r="AH22" i="2"/>
  <c r="AH27" i="2"/>
  <c r="AH28" i="2"/>
  <c r="AH29" i="2"/>
  <c r="AH24" i="2"/>
  <c r="AH31" i="2"/>
  <c r="AH34" i="2"/>
  <c r="AH35" i="2"/>
  <c r="AH36" i="2"/>
  <c r="AH37" i="2"/>
  <c r="AH38" i="2"/>
  <c r="AH39" i="2"/>
  <c r="AH40" i="2"/>
  <c r="AH41" i="2"/>
  <c r="AH43" i="2"/>
  <c r="AH44" i="2"/>
  <c r="AH47" i="2"/>
  <c r="AH48" i="2"/>
  <c r="AH50" i="2"/>
  <c r="AH52" i="2"/>
  <c r="AH54" i="2"/>
  <c r="AH56" i="2"/>
  <c r="AH57" i="2"/>
  <c r="AH60" i="2"/>
  <c r="AH61" i="2"/>
  <c r="AH62" i="2"/>
  <c r="AH63" i="2"/>
  <c r="AH64" i="2"/>
  <c r="AH65" i="2"/>
  <c r="AH66" i="2"/>
  <c r="AH68" i="2"/>
  <c r="AH69" i="2"/>
  <c r="AH70" i="2"/>
  <c r="AH72" i="2"/>
  <c r="AH73" i="2"/>
  <c r="AH74" i="2"/>
  <c r="AH75" i="2"/>
  <c r="AH77" i="2"/>
  <c r="AH80" i="2"/>
  <c r="AH81" i="2"/>
  <c r="AH83" i="2"/>
  <c r="AH85" i="2"/>
  <c r="AH86" i="2"/>
  <c r="AH87" i="2"/>
  <c r="AH88" i="2"/>
  <c r="AH90" i="2"/>
  <c r="AH92" i="2"/>
  <c r="AH93" i="2"/>
  <c r="AH94" i="2"/>
  <c r="AH95" i="2"/>
  <c r="AH96" i="2"/>
  <c r="AH97" i="2"/>
  <c r="AH98" i="2"/>
  <c r="AH99" i="2"/>
  <c r="AH100" i="2"/>
  <c r="AH102" i="2"/>
  <c r="AH103" i="2"/>
  <c r="AH104" i="2"/>
  <c r="AH105" i="2"/>
  <c r="AH107" i="2"/>
  <c r="AH109" i="2"/>
  <c r="AH110" i="2"/>
  <c r="AH111" i="2"/>
  <c r="AH112" i="2"/>
  <c r="AH113" i="2"/>
  <c r="AH114" i="2"/>
  <c r="AH115" i="2"/>
  <c r="AH116" i="2"/>
  <c r="AH117" i="2"/>
  <c r="AH118" i="2"/>
  <c r="AH119" i="2"/>
  <c r="AH120" i="2"/>
  <c r="AH121" i="2"/>
  <c r="AH122" i="2"/>
  <c r="AH123" i="2"/>
  <c r="AH125" i="2"/>
  <c r="AH126" i="2"/>
  <c r="AH127" i="2"/>
  <c r="AH128" i="2"/>
  <c r="AH130" i="2"/>
  <c r="AH131" i="2"/>
  <c r="AH132" i="2"/>
  <c r="AH133" i="2"/>
  <c r="AG22" i="2"/>
  <c r="AG27" i="2"/>
  <c r="AG28" i="2"/>
  <c r="AG29" i="2"/>
  <c r="AG24" i="2"/>
  <c r="AG31" i="2"/>
  <c r="AG34" i="2"/>
  <c r="AG35" i="2"/>
  <c r="AG36" i="2"/>
  <c r="AG37" i="2"/>
  <c r="AG38" i="2"/>
  <c r="AG39" i="2"/>
  <c r="AG40" i="2"/>
  <c r="AG41" i="2"/>
  <c r="AG43" i="2"/>
  <c r="AG44" i="2"/>
  <c r="AG47" i="2"/>
  <c r="AG48" i="2"/>
  <c r="AG50" i="2"/>
  <c r="AG52" i="2"/>
  <c r="AG54" i="2"/>
  <c r="AG56" i="2"/>
  <c r="AG57" i="2"/>
  <c r="AG60" i="2"/>
  <c r="AG61" i="2"/>
  <c r="AG62" i="2"/>
  <c r="AG63" i="2"/>
  <c r="AG64" i="2"/>
  <c r="AG65" i="2"/>
  <c r="AG66" i="2"/>
  <c r="AG68" i="2"/>
  <c r="AG69" i="2"/>
  <c r="AG70" i="2"/>
  <c r="AG72" i="2"/>
  <c r="AG73" i="2"/>
  <c r="AG74" i="2"/>
  <c r="AG75" i="2"/>
  <c r="AG77" i="2"/>
  <c r="AG80" i="2"/>
  <c r="AG81" i="2"/>
  <c r="AG83" i="2"/>
  <c r="AG85" i="2"/>
  <c r="AG86" i="2"/>
  <c r="AG87" i="2"/>
  <c r="AG88" i="2"/>
  <c r="AG90" i="2"/>
  <c r="AG92" i="2"/>
  <c r="AG93" i="2"/>
  <c r="AG94" i="2"/>
  <c r="AG95" i="2"/>
  <c r="AG96" i="2"/>
  <c r="AG97" i="2"/>
  <c r="AG98" i="2"/>
  <c r="AG99" i="2"/>
  <c r="AG100" i="2"/>
  <c r="AG102" i="2"/>
  <c r="AG103" i="2"/>
  <c r="AG104" i="2"/>
  <c r="AG105" i="2"/>
  <c r="AG107" i="2"/>
  <c r="AG109" i="2"/>
  <c r="AG110" i="2"/>
  <c r="AG111" i="2"/>
  <c r="AG112" i="2"/>
  <c r="AG113" i="2"/>
  <c r="AG114" i="2"/>
  <c r="AG115" i="2"/>
  <c r="AG116" i="2"/>
  <c r="AG117" i="2"/>
  <c r="AG118" i="2"/>
  <c r="AG119" i="2"/>
  <c r="AG120" i="2"/>
  <c r="AG121" i="2"/>
  <c r="AG122" i="2"/>
  <c r="AG123" i="2"/>
  <c r="AG125" i="2"/>
  <c r="AG126" i="2"/>
  <c r="AG127" i="2"/>
  <c r="AG128" i="2"/>
  <c r="AG130" i="2"/>
  <c r="AG131" i="2"/>
  <c r="AG132" i="2"/>
  <c r="AG133" i="2"/>
  <c r="AG3" i="2"/>
  <c r="AF22" i="2"/>
  <c r="AF27" i="2"/>
  <c r="AF28" i="2"/>
  <c r="AF29" i="2"/>
  <c r="AF24" i="2"/>
  <c r="AF31" i="2"/>
  <c r="AF34" i="2"/>
  <c r="AF35" i="2"/>
  <c r="AF36" i="2"/>
  <c r="AF37" i="2"/>
  <c r="AF38" i="2"/>
  <c r="AF39" i="2"/>
  <c r="AF40" i="2"/>
  <c r="AF41" i="2"/>
  <c r="AF43" i="2"/>
  <c r="AF44" i="2"/>
  <c r="AF47" i="2"/>
  <c r="AF48" i="2"/>
  <c r="AF50" i="2"/>
  <c r="AF52" i="2"/>
  <c r="AF54" i="2"/>
  <c r="AF56" i="2"/>
  <c r="AF57" i="2"/>
  <c r="AF60" i="2"/>
  <c r="AF61" i="2"/>
  <c r="AF62" i="2"/>
  <c r="AF63" i="2"/>
  <c r="AF64" i="2"/>
  <c r="AF65" i="2"/>
  <c r="AF66" i="2"/>
  <c r="AF68" i="2"/>
  <c r="AF69" i="2"/>
  <c r="AF4" i="2" s="1"/>
  <c r="AF70" i="2"/>
  <c r="AF72" i="2"/>
  <c r="AF73" i="2"/>
  <c r="AF74" i="2"/>
  <c r="AF75" i="2"/>
  <c r="AF77" i="2"/>
  <c r="AF80" i="2"/>
  <c r="AF81" i="2"/>
  <c r="AF83" i="2"/>
  <c r="AF85" i="2"/>
  <c r="AF86" i="2"/>
  <c r="AF87" i="2"/>
  <c r="AF88" i="2"/>
  <c r="AF90" i="2"/>
  <c r="AF92" i="2"/>
  <c r="AF93" i="2"/>
  <c r="AF94" i="2"/>
  <c r="AF95" i="2"/>
  <c r="AF96" i="2"/>
  <c r="AF97" i="2"/>
  <c r="AF98" i="2"/>
  <c r="AF99" i="2"/>
  <c r="AF100" i="2"/>
  <c r="AF102" i="2"/>
  <c r="AF103" i="2"/>
  <c r="AF104" i="2"/>
  <c r="AF105" i="2"/>
  <c r="AF107" i="2"/>
  <c r="AF109" i="2"/>
  <c r="AF110" i="2"/>
  <c r="AF111" i="2"/>
  <c r="AF112" i="2"/>
  <c r="AF113" i="2"/>
  <c r="AF114" i="2"/>
  <c r="AF115" i="2"/>
  <c r="AF116" i="2"/>
  <c r="AF117" i="2"/>
  <c r="AF118" i="2"/>
  <c r="AF119" i="2"/>
  <c r="AF120" i="2"/>
  <c r="AF121" i="2"/>
  <c r="AF122" i="2"/>
  <c r="AF123" i="2"/>
  <c r="AF125" i="2"/>
  <c r="AF126" i="2"/>
  <c r="AF127" i="2"/>
  <c r="AF128" i="2"/>
  <c r="AF130" i="2"/>
  <c r="AF131" i="2"/>
  <c r="AF132" i="2"/>
  <c r="AF133" i="2"/>
  <c r="AE22" i="2"/>
  <c r="AE27" i="2"/>
  <c r="AE28" i="2"/>
  <c r="AE29" i="2"/>
  <c r="AE24" i="2"/>
  <c r="AE31" i="2"/>
  <c r="AE34" i="2"/>
  <c r="AE35" i="2"/>
  <c r="AE36" i="2"/>
  <c r="AE37" i="2"/>
  <c r="AE38" i="2"/>
  <c r="AE39" i="2"/>
  <c r="AE40" i="2"/>
  <c r="AE41" i="2"/>
  <c r="AE43" i="2"/>
  <c r="AE44" i="2"/>
  <c r="AE47" i="2"/>
  <c r="AE48" i="2"/>
  <c r="AE50" i="2"/>
  <c r="AE52" i="2"/>
  <c r="AE54" i="2"/>
  <c r="AE56" i="2"/>
  <c r="AE57" i="2"/>
  <c r="AE60" i="2"/>
  <c r="AE61" i="2"/>
  <c r="AE62" i="2"/>
  <c r="AE63" i="2"/>
  <c r="AE64" i="2"/>
  <c r="AE65" i="2"/>
  <c r="AE66" i="2"/>
  <c r="AE68" i="2"/>
  <c r="AE69" i="2"/>
  <c r="AE70" i="2"/>
  <c r="AE72" i="2"/>
  <c r="AE73" i="2"/>
  <c r="AE74" i="2"/>
  <c r="AE75" i="2"/>
  <c r="AE77" i="2"/>
  <c r="AE80" i="2"/>
  <c r="AE81" i="2"/>
  <c r="AE83" i="2"/>
  <c r="AE85" i="2"/>
  <c r="AE86" i="2"/>
  <c r="AE87" i="2"/>
  <c r="AE88" i="2"/>
  <c r="AE90" i="2"/>
  <c r="AE92" i="2"/>
  <c r="AE93" i="2"/>
  <c r="AE94" i="2"/>
  <c r="AE95" i="2"/>
  <c r="AE96" i="2"/>
  <c r="AE97" i="2"/>
  <c r="AE98" i="2"/>
  <c r="AE99" i="2"/>
  <c r="AE100" i="2"/>
  <c r="AE102" i="2"/>
  <c r="AE103" i="2"/>
  <c r="AE104" i="2"/>
  <c r="AE105" i="2"/>
  <c r="AE107" i="2"/>
  <c r="AE109" i="2"/>
  <c r="AE110" i="2"/>
  <c r="AE111" i="2"/>
  <c r="AE112" i="2"/>
  <c r="AE113" i="2"/>
  <c r="AE114" i="2"/>
  <c r="AE115" i="2"/>
  <c r="AE116" i="2"/>
  <c r="AE117" i="2"/>
  <c r="AE118" i="2"/>
  <c r="AE119" i="2"/>
  <c r="AE120" i="2"/>
  <c r="AE121" i="2"/>
  <c r="AE122" i="2"/>
  <c r="AE123" i="2"/>
  <c r="AE125" i="2"/>
  <c r="AE126" i="2"/>
  <c r="AE127" i="2"/>
  <c r="AE128" i="2"/>
  <c r="AE130" i="2"/>
  <c r="AE131" i="2"/>
  <c r="AE132" i="2"/>
  <c r="AE133" i="2"/>
  <c r="AD22" i="2"/>
  <c r="AD27" i="2"/>
  <c r="AD28" i="2"/>
  <c r="AD29" i="2"/>
  <c r="AD24" i="2"/>
  <c r="AD31" i="2"/>
  <c r="AD34" i="2"/>
  <c r="AD35" i="2"/>
  <c r="AD36" i="2"/>
  <c r="AD37" i="2"/>
  <c r="AD38" i="2"/>
  <c r="AD39" i="2"/>
  <c r="AD40" i="2"/>
  <c r="AD41" i="2"/>
  <c r="AD43" i="2"/>
  <c r="AD44" i="2"/>
  <c r="AD47" i="2"/>
  <c r="AD48" i="2"/>
  <c r="AD50" i="2"/>
  <c r="AD52" i="2"/>
  <c r="AD54" i="2"/>
  <c r="AD56" i="2"/>
  <c r="AD57" i="2"/>
  <c r="AD60" i="2"/>
  <c r="AD61" i="2"/>
  <c r="AD62" i="2"/>
  <c r="AD63" i="2"/>
  <c r="AD64" i="2"/>
  <c r="AD65" i="2"/>
  <c r="AD66" i="2"/>
  <c r="AD68" i="2"/>
  <c r="AD69" i="2"/>
  <c r="AD70" i="2"/>
  <c r="AD72" i="2"/>
  <c r="AD73" i="2"/>
  <c r="AD74" i="2"/>
  <c r="AD75" i="2"/>
  <c r="AD77" i="2"/>
  <c r="AD80" i="2"/>
  <c r="AD81" i="2"/>
  <c r="AD83" i="2"/>
  <c r="AD85" i="2"/>
  <c r="AD86" i="2"/>
  <c r="AD87" i="2"/>
  <c r="AD88" i="2"/>
  <c r="AD90" i="2"/>
  <c r="AD92" i="2"/>
  <c r="AD93" i="2"/>
  <c r="AD94" i="2"/>
  <c r="AD95" i="2"/>
  <c r="AD96" i="2"/>
  <c r="AD97" i="2"/>
  <c r="AD98" i="2"/>
  <c r="AD99" i="2"/>
  <c r="AD100" i="2"/>
  <c r="AD102" i="2"/>
  <c r="AD103" i="2"/>
  <c r="AD104" i="2"/>
  <c r="AD105" i="2"/>
  <c r="AD107" i="2"/>
  <c r="AD109" i="2"/>
  <c r="AD110" i="2"/>
  <c r="AD111" i="2"/>
  <c r="AD112" i="2"/>
  <c r="AD113" i="2"/>
  <c r="AD114" i="2"/>
  <c r="AD115" i="2"/>
  <c r="AD116" i="2"/>
  <c r="AD117" i="2"/>
  <c r="AD118" i="2"/>
  <c r="AD119" i="2"/>
  <c r="AD120" i="2"/>
  <c r="AD121" i="2"/>
  <c r="AD122" i="2"/>
  <c r="AD123" i="2"/>
  <c r="AD125" i="2"/>
  <c r="AD126" i="2"/>
  <c r="AD127" i="2"/>
  <c r="AD128" i="2"/>
  <c r="AD130" i="2"/>
  <c r="AD131" i="2"/>
  <c r="AD132" i="2"/>
  <c r="AD133" i="2"/>
  <c r="AEB129" i="2"/>
  <c r="AEB124" i="2"/>
  <c r="AEB120" i="2"/>
  <c r="AEB108" i="2"/>
  <c r="AEB106" i="2"/>
  <c r="AEB101" i="2"/>
  <c r="AEB91" i="2"/>
  <c r="AEB89" i="2"/>
  <c r="AEB84" i="2"/>
  <c r="AEB82" i="2"/>
  <c r="AEB79" i="2"/>
  <c r="AEB78" i="2"/>
  <c r="AEB76" i="2"/>
  <c r="AEB71" i="2"/>
  <c r="AEB67" i="2"/>
  <c r="AEB59" i="2"/>
  <c r="AEB58" i="2"/>
  <c r="AEB55" i="2"/>
  <c r="AEB53" i="2"/>
  <c r="AEB51" i="2"/>
  <c r="AEB49" i="2"/>
  <c r="AEB46" i="2"/>
  <c r="AEB45" i="2"/>
  <c r="AEB44" i="2"/>
  <c r="AEB42" i="2"/>
  <c r="AEB33" i="2"/>
  <c r="AEB32" i="2"/>
  <c r="AEB30" i="2"/>
  <c r="AEB26" i="2"/>
  <c r="AEB25" i="2"/>
  <c r="AEB23" i="2"/>
  <c r="AEA129" i="2"/>
  <c r="AEA124" i="2"/>
  <c r="AEA120" i="2"/>
  <c r="AEA108" i="2"/>
  <c r="AEA106" i="2"/>
  <c r="AEA101" i="2"/>
  <c r="AEA91" i="2"/>
  <c r="AEA89" i="2"/>
  <c r="AEA84" i="2"/>
  <c r="AEA82" i="2"/>
  <c r="AEA79" i="2"/>
  <c r="AEA78" i="2"/>
  <c r="AEA76" i="2"/>
  <c r="AEA71" i="2"/>
  <c r="AEA67" i="2"/>
  <c r="AEA59" i="2"/>
  <c r="AEA58" i="2"/>
  <c r="AEA55" i="2"/>
  <c r="AEA53" i="2"/>
  <c r="AEA51" i="2"/>
  <c r="AEA49" i="2"/>
  <c r="AEA46" i="2"/>
  <c r="AEA45" i="2"/>
  <c r="AEA44" i="2"/>
  <c r="AEA42" i="2"/>
  <c r="AEA33" i="2"/>
  <c r="AEA32" i="2"/>
  <c r="AEA30" i="2"/>
  <c r="AEA26" i="2"/>
  <c r="AEA25" i="2"/>
  <c r="AEA23" i="2"/>
  <c r="Q13" i="2" a="1"/>
  <c r="Q13" i="2" s="1"/>
  <c r="Q14" i="2" a="1"/>
  <c r="Q14" i="2" s="1"/>
  <c r="Q15" i="2" a="1"/>
  <c r="Q15" i="2" s="1"/>
  <c r="Q16" i="2" a="1"/>
  <c r="Q16" i="2" s="1"/>
  <c r="Q17" i="2" a="1"/>
  <c r="Q17" i="2" s="1"/>
  <c r="Q18" i="2" a="1"/>
  <c r="Q18" i="2" s="1"/>
  <c r="Q12" i="2" a="1"/>
  <c r="Q12" i="2" s="1"/>
  <c r="T13" i="2" a="1"/>
  <c r="T13" i="2" s="1"/>
  <c r="T14" i="2" a="1"/>
  <c r="T14" i="2" s="1"/>
  <c r="T15" i="2" a="1"/>
  <c r="T15" i="2" s="1"/>
  <c r="T16" i="2" a="1"/>
  <c r="T16" i="2" s="1"/>
  <c r="T17" i="2" a="1"/>
  <c r="T17" i="2" s="1"/>
  <c r="T12" i="2" a="1"/>
  <c r="T12" i="2" s="1"/>
  <c r="ADZ133" i="2"/>
  <c r="ADZ132" i="2"/>
  <c r="ADZ131" i="2"/>
  <c r="ADZ130" i="2"/>
  <c r="ADZ129" i="2"/>
  <c r="ADZ128" i="2"/>
  <c r="ADZ127" i="2"/>
  <c r="ADZ126" i="2"/>
  <c r="ADZ125" i="2"/>
  <c r="ADZ124" i="2"/>
  <c r="ADZ123" i="2"/>
  <c r="ADZ122" i="2"/>
  <c r="ADZ121" i="2"/>
  <c r="ADZ120" i="2"/>
  <c r="ADZ119" i="2"/>
  <c r="ADZ118" i="2"/>
  <c r="ADZ117" i="2"/>
  <c r="ADZ116" i="2"/>
  <c r="ADZ115" i="2"/>
  <c r="ADZ114" i="2"/>
  <c r="ADZ113" i="2"/>
  <c r="ADZ112" i="2"/>
  <c r="ADZ111" i="2"/>
  <c r="ADZ110" i="2"/>
  <c r="ADZ109" i="2"/>
  <c r="ADZ108" i="2"/>
  <c r="ADZ107" i="2"/>
  <c r="ADZ106" i="2"/>
  <c r="ADZ105" i="2"/>
  <c r="ADZ104" i="2"/>
  <c r="ADZ103" i="2"/>
  <c r="ADZ102" i="2"/>
  <c r="ADZ101" i="2"/>
  <c r="ADZ100" i="2"/>
  <c r="ADZ99" i="2"/>
  <c r="ADZ98" i="2"/>
  <c r="ADZ97" i="2"/>
  <c r="ADZ96" i="2"/>
  <c r="ADZ95" i="2"/>
  <c r="ADZ94" i="2"/>
  <c r="ADZ93" i="2"/>
  <c r="ADZ92" i="2"/>
  <c r="ADZ91" i="2"/>
  <c r="ADZ90" i="2"/>
  <c r="ADZ89" i="2"/>
  <c r="ADZ88" i="2"/>
  <c r="ADZ87" i="2"/>
  <c r="ADZ86" i="2"/>
  <c r="ADZ85" i="2"/>
  <c r="ADZ84" i="2"/>
  <c r="ADZ83" i="2"/>
  <c r="ADZ82" i="2"/>
  <c r="ADZ81" i="2"/>
  <c r="ADZ80" i="2"/>
  <c r="ADZ79" i="2"/>
  <c r="ADZ78" i="2"/>
  <c r="ADZ77" i="2"/>
  <c r="ADZ76" i="2"/>
  <c r="ADZ75" i="2"/>
  <c r="ADZ74" i="2"/>
  <c r="ADZ73" i="2"/>
  <c r="ADZ72" i="2"/>
  <c r="ADZ71" i="2"/>
  <c r="ADZ70" i="2"/>
  <c r="ADZ69" i="2"/>
  <c r="ADZ68" i="2"/>
  <c r="ADZ67" i="2"/>
  <c r="ADZ66" i="2"/>
  <c r="ADZ65" i="2"/>
  <c r="ADZ64" i="2"/>
  <c r="ADZ63" i="2"/>
  <c r="ADZ62" i="2"/>
  <c r="ADZ61" i="2"/>
  <c r="ADZ60" i="2"/>
  <c r="ADZ59" i="2"/>
  <c r="ADZ58" i="2"/>
  <c r="ADZ57" i="2"/>
  <c r="ADZ56" i="2"/>
  <c r="ADZ55" i="2"/>
  <c r="ADZ54" i="2"/>
  <c r="ADZ53" i="2"/>
  <c r="ADZ52" i="2"/>
  <c r="ADZ51" i="2"/>
  <c r="ADZ50" i="2"/>
  <c r="ADZ49" i="2"/>
  <c r="ADZ48" i="2"/>
  <c r="ADZ47" i="2"/>
  <c r="ADZ46" i="2"/>
  <c r="ADZ45" i="2"/>
  <c r="ADZ44" i="2"/>
  <c r="ADZ43" i="2"/>
  <c r="ADZ42" i="2"/>
  <c r="ADZ41" i="2"/>
  <c r="ADZ40" i="2"/>
  <c r="ADZ39" i="2"/>
  <c r="ADZ38" i="2"/>
  <c r="ADZ37" i="2"/>
  <c r="ADZ36" i="2"/>
  <c r="ADZ35" i="2"/>
  <c r="ADZ34" i="2"/>
  <c r="ADZ33" i="2"/>
  <c r="ADZ32" i="2"/>
  <c r="ADZ31" i="2"/>
  <c r="ADZ30" i="2"/>
  <c r="ADZ29" i="2"/>
  <c r="ADZ28" i="2"/>
  <c r="ADZ27" i="2"/>
  <c r="ADZ26" i="2"/>
  <c r="ADZ25" i="2"/>
  <c r="ADZ24" i="2"/>
  <c r="ADZ23" i="2"/>
  <c r="ADZ22" i="2"/>
  <c r="N17" i="6" a="1"/>
  <c r="N17" i="6" s="1"/>
  <c r="N16" i="6" a="1"/>
  <c r="N16" i="6" s="1"/>
  <c r="N15" i="6" a="1"/>
  <c r="N15" i="6" s="1"/>
  <c r="N14" i="6" a="1"/>
  <c r="N14" i="6" s="1"/>
  <c r="N13" i="6" a="1"/>
  <c r="N13" i="6" s="1"/>
  <c r="N17" i="2" a="1"/>
  <c r="N17" i="2" s="1"/>
  <c r="N17" i="8" s="1"/>
  <c r="N16" i="2" a="1"/>
  <c r="N16" i="2" s="1"/>
  <c r="N16" i="8" s="1"/>
  <c r="N15" i="2" a="1"/>
  <c r="N15" i="2" s="1"/>
  <c r="N15" i="8" s="1"/>
  <c r="N14" i="2" a="1"/>
  <c r="N14" i="2" s="1"/>
  <c r="N14" i="8" s="1"/>
  <c r="N13" i="2" a="1"/>
  <c r="N13" i="2" s="1"/>
  <c r="N13" i="8" s="1"/>
  <c r="K22" i="2"/>
  <c r="K23" i="2"/>
  <c r="K24" i="2"/>
  <c r="K25" i="2"/>
  <c r="K26" i="2"/>
  <c r="K27" i="2"/>
  <c r="K28" i="2"/>
  <c r="K30" i="2"/>
  <c r="K31" i="2"/>
  <c r="K33" i="2"/>
  <c r="K34" i="2"/>
  <c r="K35" i="2"/>
  <c r="K36" i="2"/>
  <c r="K37" i="2"/>
  <c r="K38" i="2"/>
  <c r="K40" i="2"/>
  <c r="K41" i="2"/>
  <c r="K44" i="2"/>
  <c r="K45" i="2"/>
  <c r="K46" i="2"/>
  <c r="K47" i="2"/>
  <c r="K48" i="2"/>
  <c r="K49" i="2"/>
  <c r="K50" i="2"/>
  <c r="K51" i="2"/>
  <c r="K52" i="2"/>
  <c r="K53" i="2"/>
  <c r="K54" i="2"/>
  <c r="K55" i="2"/>
  <c r="K56" i="2"/>
  <c r="K57" i="2"/>
  <c r="K58" i="2"/>
  <c r="K60" i="2"/>
  <c r="K61" i="2"/>
  <c r="K62" i="2"/>
  <c r="K65" i="2"/>
  <c r="K66" i="2"/>
  <c r="K67" i="2"/>
  <c r="K68" i="2"/>
  <c r="K69" i="2"/>
  <c r="K70" i="2"/>
  <c r="K72" i="2"/>
  <c r="K73" i="2"/>
  <c r="K74" i="2"/>
  <c r="K77" i="2"/>
  <c r="K78"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2" i="2"/>
  <c r="K113" i="2"/>
  <c r="K114" i="2"/>
  <c r="K115" i="2"/>
  <c r="K116" i="2"/>
  <c r="K117" i="2"/>
  <c r="K119" i="2"/>
  <c r="K121" i="2"/>
  <c r="K122" i="2"/>
  <c r="K123" i="2"/>
  <c r="K125" i="2"/>
  <c r="K127" i="2"/>
  <c r="K128" i="2"/>
  <c r="K129" i="2"/>
  <c r="K130" i="2"/>
  <c r="K131" i="2"/>
  <c r="K132" i="2"/>
  <c r="K133" i="2"/>
  <c r="L2" i="2"/>
  <c r="L2" i="8" s="1"/>
  <c r="M2" i="2"/>
  <c r="M2" i="8" s="1"/>
  <c r="N2" i="2"/>
  <c r="N2" i="8" s="1"/>
  <c r="V2" i="2"/>
  <c r="O2" i="8" s="1"/>
  <c r="O2" i="6"/>
  <c r="W2" i="2"/>
  <c r="P2" i="6"/>
  <c r="L14" i="2" a="1"/>
  <c r="L14" i="2" s="1"/>
  <c r="L14" i="8" s="1"/>
  <c r="L13" i="2" a="1"/>
  <c r="L13" i="2" s="1"/>
  <c r="L13" i="8" s="1"/>
  <c r="M16" i="2" a="1"/>
  <c r="M16" i="2" s="1"/>
  <c r="M16" i="8" s="1"/>
  <c r="M15" i="2" a="1"/>
  <c r="M15" i="2" s="1"/>
  <c r="M15" i="8" s="1"/>
  <c r="M14" i="2" a="1"/>
  <c r="M14" i="2" s="1"/>
  <c r="M14" i="8" s="1"/>
  <c r="M13" i="2" a="1"/>
  <c r="M13" i="2" s="1"/>
  <c r="M13" i="8" s="1"/>
  <c r="O17" i="2" a="1"/>
  <c r="O17" i="2" s="1"/>
  <c r="O16" i="2" a="1"/>
  <c r="O16" i="2" s="1"/>
  <c r="O15" i="2" a="1"/>
  <c r="O15" i="2" s="1"/>
  <c r="O14" i="2" a="1"/>
  <c r="O14" i="2" s="1"/>
  <c r="O13" i="2" a="1"/>
  <c r="O13" i="2" s="1"/>
  <c r="P16" i="2" a="1"/>
  <c r="P16" i="2" s="1"/>
  <c r="P15" i="2" a="1"/>
  <c r="P15" i="2" s="1"/>
  <c r="P14" i="2" a="1"/>
  <c r="P14" i="2" s="1"/>
  <c r="P13" i="2" a="1"/>
  <c r="P13" i="2" s="1"/>
  <c r="S17" i="2" a="1"/>
  <c r="S17" i="2" s="1"/>
  <c r="S16" i="2" a="1"/>
  <c r="S16" i="2" s="1"/>
  <c r="S15" i="2" a="1"/>
  <c r="S15" i="2" s="1"/>
  <c r="S14" i="2" a="1"/>
  <c r="S14" i="2" s="1"/>
  <c r="S13" i="2" a="1"/>
  <c r="S13" i="2" s="1"/>
  <c r="W15" i="2" a="1"/>
  <c r="W15" i="2" s="1"/>
  <c r="V15" i="2" a="1"/>
  <c r="V15" i="2" s="1"/>
  <c r="W14" i="2" a="1"/>
  <c r="W14" i="2" s="1"/>
  <c r="V14" i="2" a="1"/>
  <c r="V14" i="2" s="1"/>
  <c r="W13" i="2" a="1"/>
  <c r="W13" i="2" s="1"/>
  <c r="V13" i="2" a="1"/>
  <c r="V13" i="2" s="1"/>
  <c r="J18" i="6" a="1"/>
  <c r="J18" i="6" s="1"/>
  <c r="J17" i="6" a="1"/>
  <c r="J17" i="6" s="1"/>
  <c r="J16" i="6" a="1"/>
  <c r="J16" i="6" s="1"/>
  <c r="J15" i="6" a="1"/>
  <c r="J15" i="6" s="1"/>
  <c r="J14" i="6" a="1"/>
  <c r="J14" i="6" s="1"/>
  <c r="J13" i="6" a="1"/>
  <c r="J13" i="6" s="1"/>
  <c r="J12" i="6" a="1"/>
  <c r="J12" i="6" s="1"/>
  <c r="L14" i="6" a="1"/>
  <c r="L14" i="6" s="1"/>
  <c r="L13" i="6" a="1"/>
  <c r="L13" i="6" s="1"/>
  <c r="M16" i="6" a="1"/>
  <c r="M16" i="6" s="1"/>
  <c r="M15" i="6" a="1"/>
  <c r="M15" i="6" s="1"/>
  <c r="M14" i="6" a="1"/>
  <c r="M14" i="6" s="1"/>
  <c r="M13" i="6" a="1"/>
  <c r="M13" i="6" s="1"/>
  <c r="P15" i="6" a="1"/>
  <c r="P15" i="6" s="1"/>
  <c r="O15" i="6" a="1"/>
  <c r="O15" i="6" s="1"/>
  <c r="P14" i="6" a="1"/>
  <c r="P14" i="6" s="1"/>
  <c r="O14" i="6" a="1"/>
  <c r="O14" i="6" s="1"/>
  <c r="P13" i="6" a="1"/>
  <c r="P13" i="6" s="1"/>
  <c r="O13" i="6" a="1"/>
  <c r="O13" i="6" s="1"/>
  <c r="V22" i="6"/>
  <c r="V23" i="6"/>
  <c r="V24" i="6"/>
  <c r="V25" i="6"/>
  <c r="V26" i="6"/>
  <c r="V27" i="6"/>
  <c r="V28" i="6"/>
  <c r="V29" i="6"/>
  <c r="V30" i="6"/>
  <c r="V31" i="6"/>
  <c r="V32" i="6"/>
  <c r="V33" i="6"/>
  <c r="U22" i="6"/>
  <c r="U23" i="6"/>
  <c r="U24" i="6"/>
  <c r="U25" i="6"/>
  <c r="U26" i="6"/>
  <c r="U27" i="6"/>
  <c r="U28" i="6"/>
  <c r="U29" i="6"/>
  <c r="U30" i="6"/>
  <c r="U31" i="6"/>
  <c r="U32" i="6"/>
  <c r="U33" i="6"/>
  <c r="T22" i="6"/>
  <c r="T23" i="6"/>
  <c r="T24" i="6"/>
  <c r="T25" i="6"/>
  <c r="T26" i="6"/>
  <c r="T27" i="6"/>
  <c r="T28" i="6"/>
  <c r="T29" i="6"/>
  <c r="T30" i="6"/>
  <c r="T31" i="6"/>
  <c r="T32" i="6"/>
  <c r="T33" i="6"/>
  <c r="S22" i="6"/>
  <c r="S23" i="6"/>
  <c r="S24" i="6"/>
  <c r="S25" i="6"/>
  <c r="S26" i="6"/>
  <c r="S27" i="6"/>
  <c r="S28" i="6"/>
  <c r="S29" i="6"/>
  <c r="S30" i="6"/>
  <c r="S31" i="6"/>
  <c r="S32" i="6"/>
  <c r="S33" i="6"/>
  <c r="R22" i="6"/>
  <c r="R23" i="6"/>
  <c r="R24" i="6"/>
  <c r="R25" i="6"/>
  <c r="R26" i="6"/>
  <c r="R27" i="6"/>
  <c r="R28" i="6"/>
  <c r="R29" i="6"/>
  <c r="R30" i="6"/>
  <c r="R31" i="6"/>
  <c r="R32" i="6"/>
  <c r="R33" i="6"/>
  <c r="Q22" i="6"/>
  <c r="Q23" i="6"/>
  <c r="Q24" i="6"/>
  <c r="Q25" i="6"/>
  <c r="Q26" i="6"/>
  <c r="Q27" i="6"/>
  <c r="Q28" i="6"/>
  <c r="Q29" i="6"/>
  <c r="Q30" i="6"/>
  <c r="Q31" i="6"/>
  <c r="Q32" i="6"/>
  <c r="Q33" i="6"/>
  <c r="AC133" i="2"/>
  <c r="AB133" i="2"/>
  <c r="AA133" i="2"/>
  <c r="Z133" i="2"/>
  <c r="Y133" i="2"/>
  <c r="X133" i="2"/>
  <c r="AC132" i="2"/>
  <c r="AB132" i="2"/>
  <c r="AA132" i="2"/>
  <c r="Z132" i="2"/>
  <c r="Y132" i="2"/>
  <c r="X132" i="2"/>
  <c r="AC131" i="2"/>
  <c r="AB131" i="2"/>
  <c r="AA131" i="2"/>
  <c r="Z131" i="2"/>
  <c r="Y131" i="2"/>
  <c r="X131" i="2"/>
  <c r="AC130" i="2"/>
  <c r="AB130" i="2"/>
  <c r="AA130" i="2"/>
  <c r="Z130" i="2"/>
  <c r="Y130" i="2"/>
  <c r="X130" i="2"/>
  <c r="AC128" i="2"/>
  <c r="AB128" i="2"/>
  <c r="AA128" i="2"/>
  <c r="Z128" i="2"/>
  <c r="Y128" i="2"/>
  <c r="X128" i="2"/>
  <c r="AC127" i="2"/>
  <c r="AB127" i="2"/>
  <c r="AA127" i="2"/>
  <c r="Z127" i="2"/>
  <c r="Y127" i="2"/>
  <c r="X127" i="2"/>
  <c r="AC126" i="2"/>
  <c r="AB126" i="2"/>
  <c r="AA126" i="2"/>
  <c r="Z126" i="2"/>
  <c r="Y126" i="2"/>
  <c r="X126" i="2"/>
  <c r="AC125" i="2"/>
  <c r="AB125" i="2"/>
  <c r="AA125" i="2"/>
  <c r="Z125" i="2"/>
  <c r="Y125" i="2"/>
  <c r="X125" i="2"/>
  <c r="AC123" i="2"/>
  <c r="AB123" i="2"/>
  <c r="AA123" i="2"/>
  <c r="Z123" i="2"/>
  <c r="Y123" i="2"/>
  <c r="X123" i="2"/>
  <c r="AC122" i="2"/>
  <c r="AB122" i="2"/>
  <c r="AA122" i="2"/>
  <c r="Z122" i="2"/>
  <c r="Y122" i="2"/>
  <c r="X122" i="2"/>
  <c r="AC121" i="2"/>
  <c r="AB121" i="2"/>
  <c r="AA121" i="2"/>
  <c r="Z121" i="2"/>
  <c r="Y121" i="2"/>
  <c r="X121" i="2"/>
  <c r="AC120" i="2"/>
  <c r="AB120" i="2"/>
  <c r="AA120" i="2"/>
  <c r="Z120" i="2"/>
  <c r="Y120" i="2"/>
  <c r="X120" i="2"/>
  <c r="AC119" i="2"/>
  <c r="AB119" i="2"/>
  <c r="AA119" i="2"/>
  <c r="Z119" i="2"/>
  <c r="Y119" i="2"/>
  <c r="X119" i="2"/>
  <c r="AC118" i="2"/>
  <c r="AB118" i="2"/>
  <c r="AA118" i="2"/>
  <c r="Z118" i="2"/>
  <c r="Y118" i="2"/>
  <c r="X118" i="2"/>
  <c r="AC117" i="2"/>
  <c r="AB117" i="2"/>
  <c r="AA117" i="2"/>
  <c r="Z117" i="2"/>
  <c r="Y117" i="2"/>
  <c r="X117" i="2"/>
  <c r="AC116" i="2"/>
  <c r="AB116" i="2"/>
  <c r="AA116" i="2"/>
  <c r="Z116" i="2"/>
  <c r="Y116" i="2"/>
  <c r="X116" i="2"/>
  <c r="AC115" i="2"/>
  <c r="AB115" i="2"/>
  <c r="AA115" i="2"/>
  <c r="Z115" i="2"/>
  <c r="Y115" i="2"/>
  <c r="X115" i="2"/>
  <c r="AC114" i="2"/>
  <c r="AB114" i="2"/>
  <c r="AA114" i="2"/>
  <c r="Z114" i="2"/>
  <c r="Y114" i="2"/>
  <c r="X114" i="2"/>
  <c r="AC113" i="2"/>
  <c r="AB113" i="2"/>
  <c r="AA113" i="2"/>
  <c r="Z113" i="2"/>
  <c r="Y113" i="2"/>
  <c r="X113" i="2"/>
  <c r="AC112" i="2"/>
  <c r="AB112" i="2"/>
  <c r="AA112" i="2"/>
  <c r="Z112" i="2"/>
  <c r="Y112" i="2"/>
  <c r="X112" i="2"/>
  <c r="AC111" i="2"/>
  <c r="AB111" i="2"/>
  <c r="AA111" i="2"/>
  <c r="Z111" i="2"/>
  <c r="Y111" i="2"/>
  <c r="X111" i="2"/>
  <c r="AC110" i="2"/>
  <c r="AB110" i="2"/>
  <c r="AA110" i="2"/>
  <c r="Z110" i="2"/>
  <c r="Y110" i="2"/>
  <c r="X110" i="2"/>
  <c r="AC109" i="2"/>
  <c r="AB109" i="2"/>
  <c r="AA109" i="2"/>
  <c r="Z109" i="2"/>
  <c r="Y109" i="2"/>
  <c r="X109" i="2"/>
  <c r="AC107" i="2"/>
  <c r="AB107" i="2"/>
  <c r="AA107" i="2"/>
  <c r="Z107" i="2"/>
  <c r="Y107" i="2"/>
  <c r="X107" i="2"/>
  <c r="AC105" i="2"/>
  <c r="AB105" i="2"/>
  <c r="AA105" i="2"/>
  <c r="Z105" i="2"/>
  <c r="Y105" i="2"/>
  <c r="X105" i="2"/>
  <c r="AC104" i="2"/>
  <c r="AB104" i="2"/>
  <c r="AA104" i="2"/>
  <c r="Z104" i="2"/>
  <c r="Y104" i="2"/>
  <c r="X104" i="2"/>
  <c r="AC103" i="2"/>
  <c r="AB103" i="2"/>
  <c r="AA103" i="2"/>
  <c r="Z103" i="2"/>
  <c r="Y103" i="2"/>
  <c r="X103" i="2"/>
  <c r="AC102" i="2"/>
  <c r="AB102" i="2"/>
  <c r="AA102" i="2"/>
  <c r="Z102" i="2"/>
  <c r="Y102" i="2"/>
  <c r="X102" i="2"/>
  <c r="AC100" i="2"/>
  <c r="AB100" i="2"/>
  <c r="AA100" i="2"/>
  <c r="Z100" i="2"/>
  <c r="Y100" i="2"/>
  <c r="X100" i="2"/>
  <c r="AC99" i="2"/>
  <c r="AB99" i="2"/>
  <c r="AA99" i="2"/>
  <c r="Z99" i="2"/>
  <c r="Y99" i="2"/>
  <c r="X99" i="2"/>
  <c r="AC98" i="2"/>
  <c r="AB98" i="2"/>
  <c r="AA98" i="2"/>
  <c r="Z98" i="2"/>
  <c r="Y98" i="2"/>
  <c r="X98" i="2"/>
  <c r="AC97" i="2"/>
  <c r="AB97" i="2"/>
  <c r="AA97" i="2"/>
  <c r="Z97" i="2"/>
  <c r="Y97" i="2"/>
  <c r="X97" i="2"/>
  <c r="AC96" i="2"/>
  <c r="AB96" i="2"/>
  <c r="AA96" i="2"/>
  <c r="Z96" i="2"/>
  <c r="Y96" i="2"/>
  <c r="X96" i="2"/>
  <c r="AC95" i="2"/>
  <c r="AB95" i="2"/>
  <c r="AA95" i="2"/>
  <c r="Z95" i="2"/>
  <c r="Y95" i="2"/>
  <c r="X95" i="2"/>
  <c r="AC94" i="2"/>
  <c r="AB94" i="2"/>
  <c r="AA94" i="2"/>
  <c r="Z94" i="2"/>
  <c r="Y94" i="2"/>
  <c r="X94" i="2"/>
  <c r="AC93" i="2"/>
  <c r="AB93" i="2"/>
  <c r="AA93" i="2"/>
  <c r="Z93" i="2"/>
  <c r="Y93" i="2"/>
  <c r="X93" i="2"/>
  <c r="AC92" i="2"/>
  <c r="AB92" i="2"/>
  <c r="AA92" i="2"/>
  <c r="Z92" i="2"/>
  <c r="Y92" i="2"/>
  <c r="X92" i="2"/>
  <c r="AC90" i="2"/>
  <c r="AB90" i="2"/>
  <c r="AA90" i="2"/>
  <c r="Z90" i="2"/>
  <c r="Y90" i="2"/>
  <c r="X90" i="2"/>
  <c r="AC88" i="2"/>
  <c r="AB88" i="2"/>
  <c r="AA88" i="2"/>
  <c r="Z88" i="2"/>
  <c r="Y88" i="2"/>
  <c r="X88" i="2"/>
  <c r="AC87" i="2"/>
  <c r="AB87" i="2"/>
  <c r="AA87" i="2"/>
  <c r="Z87" i="2"/>
  <c r="Y87" i="2"/>
  <c r="X87" i="2"/>
  <c r="AC86" i="2"/>
  <c r="AB86" i="2"/>
  <c r="AA86" i="2"/>
  <c r="Z86" i="2"/>
  <c r="Y86" i="2"/>
  <c r="X86" i="2"/>
  <c r="AC85" i="2"/>
  <c r="AB85" i="2"/>
  <c r="AA85" i="2"/>
  <c r="Z85" i="2"/>
  <c r="Y85" i="2"/>
  <c r="X85" i="2"/>
  <c r="AC83" i="2"/>
  <c r="AB83" i="2"/>
  <c r="AA83" i="2"/>
  <c r="Z83" i="2"/>
  <c r="Y83" i="2"/>
  <c r="X83" i="2"/>
  <c r="AC81" i="2"/>
  <c r="AB81" i="2"/>
  <c r="AA81" i="2"/>
  <c r="Z81" i="2"/>
  <c r="Y81" i="2"/>
  <c r="X81" i="2"/>
  <c r="AC80" i="2"/>
  <c r="AB80" i="2"/>
  <c r="AA80" i="2"/>
  <c r="Z80" i="2"/>
  <c r="Y80" i="2"/>
  <c r="X80" i="2"/>
  <c r="AC77" i="2"/>
  <c r="AB77" i="2"/>
  <c r="AA77" i="2"/>
  <c r="Z77" i="2"/>
  <c r="Y77" i="2"/>
  <c r="X77" i="2"/>
  <c r="AC75" i="2"/>
  <c r="AB75" i="2"/>
  <c r="AA75" i="2"/>
  <c r="Z75" i="2"/>
  <c r="Y75" i="2"/>
  <c r="X75" i="2"/>
  <c r="AC74" i="2"/>
  <c r="AB74" i="2"/>
  <c r="AA74" i="2"/>
  <c r="Z74" i="2"/>
  <c r="Y74" i="2"/>
  <c r="X74" i="2"/>
  <c r="AC73" i="2"/>
  <c r="AB73" i="2"/>
  <c r="AA73" i="2"/>
  <c r="Z73" i="2"/>
  <c r="Y73" i="2"/>
  <c r="X73" i="2"/>
  <c r="AC72" i="2"/>
  <c r="AB72" i="2"/>
  <c r="AA72" i="2"/>
  <c r="Z72" i="2"/>
  <c r="Y72" i="2"/>
  <c r="X72" i="2"/>
  <c r="AC70" i="2"/>
  <c r="AB70" i="2"/>
  <c r="AA70" i="2"/>
  <c r="Z70" i="2"/>
  <c r="Y70" i="2"/>
  <c r="X70" i="2"/>
  <c r="AC69" i="2"/>
  <c r="AB69" i="2"/>
  <c r="AA69" i="2"/>
  <c r="Z69" i="2"/>
  <c r="Y69" i="2"/>
  <c r="X69" i="2"/>
  <c r="AC68" i="2"/>
  <c r="AB68" i="2"/>
  <c r="AA68" i="2"/>
  <c r="Z68" i="2"/>
  <c r="Y68" i="2"/>
  <c r="X68" i="2"/>
  <c r="AC66" i="2"/>
  <c r="AB66" i="2"/>
  <c r="AA66" i="2"/>
  <c r="Z66" i="2"/>
  <c r="Y66" i="2"/>
  <c r="X66" i="2"/>
  <c r="AC65" i="2"/>
  <c r="AB65" i="2"/>
  <c r="AA65" i="2"/>
  <c r="Z65" i="2"/>
  <c r="Y65" i="2"/>
  <c r="X65" i="2"/>
  <c r="AC64" i="2"/>
  <c r="AB64" i="2"/>
  <c r="AA64" i="2"/>
  <c r="Z64" i="2"/>
  <c r="Y64" i="2"/>
  <c r="X64" i="2"/>
  <c r="AC63" i="2"/>
  <c r="AB63" i="2"/>
  <c r="AA63" i="2"/>
  <c r="Z63" i="2"/>
  <c r="Y63" i="2"/>
  <c r="X63" i="2"/>
  <c r="AC62" i="2"/>
  <c r="AB62" i="2"/>
  <c r="AA62" i="2"/>
  <c r="Z62" i="2"/>
  <c r="Y62" i="2"/>
  <c r="X62" i="2"/>
  <c r="AC61" i="2"/>
  <c r="AB61" i="2"/>
  <c r="AA61" i="2"/>
  <c r="Z61" i="2"/>
  <c r="Y61" i="2"/>
  <c r="X61" i="2"/>
  <c r="AC60" i="2"/>
  <c r="AB60" i="2"/>
  <c r="AA60" i="2"/>
  <c r="Z60" i="2"/>
  <c r="Y60" i="2"/>
  <c r="X60" i="2"/>
  <c r="AC57" i="2"/>
  <c r="AB57" i="2"/>
  <c r="AA57" i="2"/>
  <c r="Z57" i="2"/>
  <c r="Y57" i="2"/>
  <c r="X57" i="2"/>
  <c r="AC56" i="2"/>
  <c r="AB56" i="2"/>
  <c r="AA56" i="2"/>
  <c r="Z56" i="2"/>
  <c r="Y56" i="2"/>
  <c r="X56" i="2"/>
  <c r="AC54" i="2"/>
  <c r="AB54" i="2"/>
  <c r="AA54" i="2"/>
  <c r="Z54" i="2"/>
  <c r="Y54" i="2"/>
  <c r="X54" i="2"/>
  <c r="AC52" i="2"/>
  <c r="AB52" i="2"/>
  <c r="AA52" i="2"/>
  <c r="Z52" i="2"/>
  <c r="Y52" i="2"/>
  <c r="Y22" i="2"/>
  <c r="Y27" i="2"/>
  <c r="Y14" i="2" s="1" a="1"/>
  <c r="Y14" i="2" s="1"/>
  <c r="Y28" i="2"/>
  <c r="Y29" i="2"/>
  <c r="Y24" i="2"/>
  <c r="Y31" i="2"/>
  <c r="Y34" i="2"/>
  <c r="Y35" i="2"/>
  <c r="Y36" i="2"/>
  <c r="Y37" i="2"/>
  <c r="Y38" i="2"/>
  <c r="Y39" i="2"/>
  <c r="Y40" i="2"/>
  <c r="Y41" i="2"/>
  <c r="Y43" i="2"/>
  <c r="Y44" i="2"/>
  <c r="Y47" i="2"/>
  <c r="Y48" i="2"/>
  <c r="Y50" i="2"/>
  <c r="X52" i="2"/>
  <c r="AC50" i="2"/>
  <c r="AB50" i="2"/>
  <c r="AA50" i="2"/>
  <c r="Z50" i="2"/>
  <c r="X50" i="2"/>
  <c r="AC48" i="2"/>
  <c r="AC22" i="2"/>
  <c r="AC27" i="2"/>
  <c r="AC28" i="2"/>
  <c r="AC29" i="2"/>
  <c r="AC24" i="2"/>
  <c r="AC31" i="2"/>
  <c r="AC34" i="2"/>
  <c r="AC35" i="2"/>
  <c r="AC36" i="2"/>
  <c r="AC37" i="2"/>
  <c r="AC38" i="2"/>
  <c r="AC39" i="2"/>
  <c r="AC40" i="2"/>
  <c r="AC41" i="2"/>
  <c r="AC43" i="2"/>
  <c r="AC44" i="2"/>
  <c r="AC47" i="2"/>
  <c r="AB48" i="2"/>
  <c r="AA48" i="2"/>
  <c r="Z48" i="2"/>
  <c r="X48" i="2"/>
  <c r="AB47" i="2"/>
  <c r="AA47" i="2"/>
  <c r="Z47" i="2"/>
  <c r="X47" i="2"/>
  <c r="AA44" i="2"/>
  <c r="Z44" i="2"/>
  <c r="X44" i="2"/>
  <c r="AB43" i="2"/>
  <c r="AA43" i="2"/>
  <c r="Z43" i="2"/>
  <c r="X43" i="2"/>
  <c r="AB41" i="2"/>
  <c r="AA41" i="2"/>
  <c r="Z41" i="2"/>
  <c r="X41" i="2"/>
  <c r="AB40" i="2"/>
  <c r="AA40" i="2"/>
  <c r="Z40" i="2"/>
  <c r="X40" i="2"/>
  <c r="AB39" i="2"/>
  <c r="AA39" i="2"/>
  <c r="Z39" i="2"/>
  <c r="X39" i="2"/>
  <c r="AB38" i="2"/>
  <c r="AA38" i="2"/>
  <c r="Z38" i="2"/>
  <c r="X38" i="2"/>
  <c r="AB37" i="2"/>
  <c r="AA37" i="2"/>
  <c r="Z37" i="2"/>
  <c r="X37" i="2"/>
  <c r="AB36" i="2"/>
  <c r="AA36" i="2"/>
  <c r="Z36" i="2"/>
  <c r="X36" i="2"/>
  <c r="AB35" i="2"/>
  <c r="AA35" i="2"/>
  <c r="Z35" i="2"/>
  <c r="X35" i="2"/>
  <c r="AB34" i="2"/>
  <c r="AA34" i="2"/>
  <c r="Z34" i="2"/>
  <c r="X34" i="2"/>
  <c r="AB31" i="2"/>
  <c r="AB22" i="2"/>
  <c r="AB27" i="2"/>
  <c r="AB28" i="2"/>
  <c r="AB29" i="2"/>
  <c r="AB24" i="2"/>
  <c r="AA31" i="2"/>
  <c r="Z31" i="2"/>
  <c r="X31" i="2"/>
  <c r="AA29" i="2"/>
  <c r="Z29" i="2"/>
  <c r="X29" i="2"/>
  <c r="AA28" i="2"/>
  <c r="Z28" i="2"/>
  <c r="X28" i="2"/>
  <c r="AA27" i="2"/>
  <c r="AA3" i="2" s="1"/>
  <c r="Z27" i="2"/>
  <c r="X27" i="2"/>
  <c r="AA24" i="2"/>
  <c r="Z24" i="2"/>
  <c r="X24" i="2"/>
  <c r="AA22" i="2"/>
  <c r="Z22" i="2"/>
  <c r="X22" i="2"/>
  <c r="AS18" i="2" a="1"/>
  <c r="AS18" i="2" s="1"/>
  <c r="AO17" i="2" a="1"/>
  <c r="AO17" i="2" s="1"/>
  <c r="AU18" i="2" a="1"/>
  <c r="AU18" i="2" s="1"/>
  <c r="AZ27" i="6"/>
  <c r="BX25" i="6"/>
  <c r="CB30" i="6"/>
  <c r="BV22" i="6"/>
  <c r="BP23" i="6"/>
  <c r="BO25" i="6"/>
  <c r="BG28" i="6"/>
  <c r="BG30" i="6"/>
  <c r="AY31" i="6"/>
  <c r="AR23" i="6"/>
  <c r="BV25" i="6"/>
  <c r="BV26" i="6"/>
  <c r="BN33" i="6"/>
  <c r="BF33" i="6"/>
  <c r="AX27" i="6"/>
  <c r="CB22" i="6"/>
  <c r="CB27" i="6"/>
  <c r="BZ33" i="6"/>
  <c r="BY23" i="6"/>
  <c r="BT23" i="6"/>
  <c r="BS22" i="6"/>
  <c r="BR26" i="6"/>
  <c r="BR28" i="6"/>
  <c r="BM30" i="6"/>
  <c r="BL33" i="6"/>
  <c r="BK30" i="6"/>
  <c r="BK32" i="6"/>
  <c r="BJ27" i="6"/>
  <c r="BI31" i="6"/>
  <c r="BI33" i="6"/>
  <c r="BC25" i="6"/>
  <c r="BB22" i="6"/>
  <c r="BB31" i="6"/>
  <c r="BA25" i="6"/>
  <c r="AW33" i="6"/>
  <c r="AV22" i="6"/>
  <c r="AU30" i="6"/>
  <c r="AT22" i="6"/>
  <c r="AT25" i="6"/>
  <c r="AS28" i="6"/>
  <c r="AS30" i="6"/>
  <c r="YG22" i="2"/>
  <c r="YG27" i="2"/>
  <c r="YG28" i="2"/>
  <c r="YG29" i="2"/>
  <c r="YG31" i="2"/>
  <c r="YG34" i="2"/>
  <c r="YG35" i="2"/>
  <c r="YG38" i="2"/>
  <c r="YG39" i="2"/>
  <c r="YG40" i="2"/>
  <c r="YG41" i="2"/>
  <c r="YG47" i="2"/>
  <c r="YG48" i="2"/>
  <c r="YG50" i="2"/>
  <c r="YG52" i="2"/>
  <c r="YG54" i="2"/>
  <c r="YG56" i="2"/>
  <c r="YG57" i="2"/>
  <c r="YG60" i="2"/>
  <c r="YG61" i="2"/>
  <c r="YG62" i="2"/>
  <c r="YG63" i="2"/>
  <c r="YG65" i="2"/>
  <c r="YG66" i="2"/>
  <c r="YG68" i="2"/>
  <c r="YG69" i="2"/>
  <c r="YG70" i="2"/>
  <c r="YG72" i="2"/>
  <c r="YG73" i="2"/>
  <c r="YG74" i="2"/>
  <c r="YG77" i="2"/>
  <c r="YG80" i="2"/>
  <c r="YG81" i="2"/>
  <c r="YG83" i="2"/>
  <c r="YG85" i="2"/>
  <c r="YG86" i="2"/>
  <c r="YG87" i="2"/>
  <c r="YG88" i="2"/>
  <c r="YG90" i="2"/>
  <c r="YG92" i="2"/>
  <c r="YG93" i="2"/>
  <c r="YG94" i="2"/>
  <c r="YG95" i="2"/>
  <c r="YG96" i="2"/>
  <c r="YG97" i="2"/>
  <c r="YG98" i="2"/>
  <c r="YG99" i="2"/>
  <c r="YG100" i="2"/>
  <c r="YG102" i="2"/>
  <c r="YG103" i="2"/>
  <c r="YG104" i="2"/>
  <c r="YG105" i="2"/>
  <c r="YG107" i="2"/>
  <c r="YG109" i="2"/>
  <c r="YG110" i="2"/>
  <c r="YG111" i="2"/>
  <c r="YG112" i="2"/>
  <c r="YG114" i="2"/>
  <c r="YG115" i="2"/>
  <c r="YG116" i="2"/>
  <c r="YG117" i="2"/>
  <c r="YG118" i="2"/>
  <c r="YG119" i="2"/>
  <c r="YG122" i="2"/>
  <c r="YG123" i="2"/>
  <c r="YG125" i="2"/>
  <c r="YG126" i="2"/>
  <c r="YG127" i="2"/>
  <c r="YG128" i="2"/>
  <c r="YG130" i="2"/>
  <c r="YG131" i="2"/>
  <c r="YG132" i="2"/>
  <c r="YG133" i="2"/>
  <c r="YF22" i="2"/>
  <c r="YF27" i="2"/>
  <c r="YF28" i="2"/>
  <c r="YF15" i="2" s="1" a="1"/>
  <c r="YF15" i="2" s="1"/>
  <c r="YF29" i="2"/>
  <c r="YF31" i="2"/>
  <c r="YF34" i="2"/>
  <c r="YF35" i="2"/>
  <c r="YF38" i="2"/>
  <c r="YF39" i="2"/>
  <c r="YF40" i="2"/>
  <c r="YF41" i="2"/>
  <c r="YF47" i="2"/>
  <c r="YF48" i="2"/>
  <c r="YF50" i="2"/>
  <c r="YF52" i="2"/>
  <c r="YF54" i="2"/>
  <c r="YF56" i="2"/>
  <c r="YF57" i="2"/>
  <c r="YF60" i="2"/>
  <c r="YF61" i="2"/>
  <c r="YF62" i="2"/>
  <c r="YF63" i="2"/>
  <c r="YF65" i="2"/>
  <c r="YF66" i="2"/>
  <c r="YF68" i="2"/>
  <c r="YF69" i="2"/>
  <c r="YF70" i="2"/>
  <c r="YF72" i="2"/>
  <c r="YF73" i="2"/>
  <c r="YF74" i="2"/>
  <c r="YF77" i="2"/>
  <c r="YF80" i="2"/>
  <c r="YF81" i="2"/>
  <c r="YF83" i="2"/>
  <c r="YF85" i="2"/>
  <c r="YF86" i="2"/>
  <c r="YF87" i="2"/>
  <c r="YF88" i="2"/>
  <c r="YF90" i="2"/>
  <c r="YF92" i="2"/>
  <c r="YF93" i="2"/>
  <c r="YF94" i="2"/>
  <c r="YF95" i="2"/>
  <c r="YF96" i="2"/>
  <c r="YF97" i="2"/>
  <c r="YF98" i="2"/>
  <c r="YF99" i="2"/>
  <c r="YF100" i="2"/>
  <c r="YF102" i="2"/>
  <c r="YF103" i="2"/>
  <c r="YF104" i="2"/>
  <c r="YF105" i="2"/>
  <c r="YF107" i="2"/>
  <c r="YF109" i="2"/>
  <c r="YF110" i="2"/>
  <c r="YF111" i="2"/>
  <c r="YF112" i="2"/>
  <c r="YF114" i="2"/>
  <c r="YF115" i="2"/>
  <c r="YF116" i="2"/>
  <c r="YF117" i="2"/>
  <c r="YF118" i="2"/>
  <c r="YF119" i="2"/>
  <c r="YF122" i="2"/>
  <c r="YF123" i="2"/>
  <c r="YF125" i="2"/>
  <c r="YF126" i="2"/>
  <c r="YF127" i="2"/>
  <c r="YF128" i="2"/>
  <c r="YF130" i="2"/>
  <c r="YF131" i="2"/>
  <c r="YF132" i="2"/>
  <c r="YF133" i="2"/>
  <c r="YE22" i="2"/>
  <c r="YE27" i="2"/>
  <c r="YE28" i="2"/>
  <c r="YE29" i="2"/>
  <c r="YE31" i="2"/>
  <c r="YE34" i="2"/>
  <c r="YE35" i="2"/>
  <c r="YE38" i="2"/>
  <c r="YE39" i="2"/>
  <c r="YE40" i="2"/>
  <c r="YE41" i="2"/>
  <c r="YE47" i="2"/>
  <c r="YE48" i="2"/>
  <c r="YE50" i="2"/>
  <c r="YE52" i="2"/>
  <c r="YE54" i="2"/>
  <c r="YE56" i="2"/>
  <c r="YE57" i="2"/>
  <c r="YE60" i="2"/>
  <c r="YE61" i="2"/>
  <c r="YE62" i="2"/>
  <c r="YE63" i="2"/>
  <c r="YE65" i="2"/>
  <c r="YE66" i="2"/>
  <c r="YE68" i="2"/>
  <c r="YE69" i="2"/>
  <c r="YE70" i="2"/>
  <c r="YE72" i="2"/>
  <c r="YE73" i="2"/>
  <c r="YE74" i="2"/>
  <c r="YE77" i="2"/>
  <c r="YE80" i="2"/>
  <c r="YE81" i="2"/>
  <c r="YE83" i="2"/>
  <c r="YE85" i="2"/>
  <c r="YE86" i="2"/>
  <c r="YE87" i="2"/>
  <c r="YE88" i="2"/>
  <c r="YE90" i="2"/>
  <c r="YE92" i="2"/>
  <c r="YE93" i="2"/>
  <c r="YE94" i="2"/>
  <c r="YE95" i="2"/>
  <c r="YE96" i="2"/>
  <c r="YE97" i="2"/>
  <c r="YE98" i="2"/>
  <c r="YE99" i="2"/>
  <c r="YE100" i="2"/>
  <c r="YE102" i="2"/>
  <c r="YE103" i="2"/>
  <c r="YE104" i="2"/>
  <c r="YE105" i="2"/>
  <c r="YE107" i="2"/>
  <c r="YE109" i="2"/>
  <c r="YE110" i="2"/>
  <c r="YE111" i="2"/>
  <c r="YE112" i="2"/>
  <c r="YE114" i="2"/>
  <c r="YE115" i="2"/>
  <c r="YE116" i="2"/>
  <c r="YE117" i="2"/>
  <c r="YE118" i="2"/>
  <c r="YE119" i="2"/>
  <c r="YE122" i="2"/>
  <c r="YE123" i="2"/>
  <c r="YE125" i="2"/>
  <c r="YE126" i="2"/>
  <c r="YE127" i="2"/>
  <c r="YE128" i="2"/>
  <c r="YE130" i="2"/>
  <c r="YE131" i="2"/>
  <c r="YE132" i="2"/>
  <c r="YE133" i="2"/>
  <c r="YD22" i="2"/>
  <c r="YD27" i="2"/>
  <c r="YD28" i="2"/>
  <c r="YD29" i="2"/>
  <c r="YD31" i="2"/>
  <c r="YD34" i="2"/>
  <c r="YD35" i="2"/>
  <c r="YD38" i="2"/>
  <c r="YD39" i="2"/>
  <c r="YD40" i="2"/>
  <c r="YD41" i="2"/>
  <c r="YD47" i="2"/>
  <c r="YD48" i="2"/>
  <c r="YD50" i="2"/>
  <c r="YD52" i="2"/>
  <c r="YD54" i="2"/>
  <c r="YD56" i="2"/>
  <c r="YD2" i="2" s="1"/>
  <c r="YD57" i="2"/>
  <c r="YD60" i="2"/>
  <c r="YD61" i="2"/>
  <c r="YD62" i="2"/>
  <c r="YD63" i="2"/>
  <c r="YD65" i="2"/>
  <c r="YD66" i="2"/>
  <c r="YD68" i="2"/>
  <c r="YD69" i="2"/>
  <c r="YD70" i="2"/>
  <c r="YD72" i="2"/>
  <c r="YD73" i="2"/>
  <c r="YD74" i="2"/>
  <c r="YD77" i="2"/>
  <c r="YD80" i="2"/>
  <c r="YD81" i="2"/>
  <c r="YD83" i="2"/>
  <c r="YD85" i="2"/>
  <c r="YD86" i="2"/>
  <c r="YD87" i="2"/>
  <c r="YD88" i="2"/>
  <c r="YD90" i="2"/>
  <c r="YD92" i="2"/>
  <c r="YD93" i="2"/>
  <c r="YD94" i="2"/>
  <c r="YD95" i="2"/>
  <c r="YD96" i="2"/>
  <c r="YD97" i="2"/>
  <c r="YD98" i="2"/>
  <c r="YD99" i="2"/>
  <c r="YD100" i="2"/>
  <c r="YD102" i="2"/>
  <c r="YD103" i="2"/>
  <c r="YD104" i="2"/>
  <c r="YD105" i="2"/>
  <c r="YD107" i="2"/>
  <c r="YD109" i="2"/>
  <c r="YD110" i="2"/>
  <c r="YD111" i="2"/>
  <c r="YD112" i="2"/>
  <c r="YD114" i="2"/>
  <c r="YD115" i="2"/>
  <c r="YD116" i="2"/>
  <c r="YD117" i="2"/>
  <c r="YD118" i="2"/>
  <c r="YD119" i="2"/>
  <c r="YD122" i="2"/>
  <c r="YD123" i="2"/>
  <c r="YD125" i="2"/>
  <c r="YD126" i="2"/>
  <c r="YD127" i="2"/>
  <c r="YD128" i="2"/>
  <c r="YD130" i="2"/>
  <c r="YD131" i="2"/>
  <c r="YD132" i="2"/>
  <c r="YD133" i="2"/>
  <c r="YC22" i="2"/>
  <c r="YC27" i="2"/>
  <c r="YC28" i="2"/>
  <c r="YC13" i="2" s="1" a="1"/>
  <c r="YC13" i="2" s="1"/>
  <c r="YC29" i="2"/>
  <c r="YC31" i="2"/>
  <c r="YC34" i="2"/>
  <c r="YC35" i="2"/>
  <c r="YC38" i="2"/>
  <c r="YC39" i="2"/>
  <c r="YC40" i="2"/>
  <c r="YC41" i="2"/>
  <c r="YC47" i="2"/>
  <c r="YC48" i="2"/>
  <c r="YC50" i="2"/>
  <c r="YC52" i="2"/>
  <c r="YC54" i="2"/>
  <c r="YC56" i="2"/>
  <c r="YC57" i="2"/>
  <c r="YC60" i="2"/>
  <c r="YC61" i="2"/>
  <c r="YC62" i="2"/>
  <c r="YC63" i="2"/>
  <c r="YC65" i="2"/>
  <c r="YC66" i="2"/>
  <c r="YC68" i="2"/>
  <c r="YC69" i="2"/>
  <c r="YC70" i="2"/>
  <c r="YC72" i="2"/>
  <c r="YC73" i="2"/>
  <c r="YC74" i="2"/>
  <c r="YC77" i="2"/>
  <c r="YC80" i="2"/>
  <c r="YC81" i="2"/>
  <c r="YC83" i="2"/>
  <c r="YC85" i="2"/>
  <c r="YC86" i="2"/>
  <c r="YC87" i="2"/>
  <c r="YC88" i="2"/>
  <c r="YC90" i="2"/>
  <c r="YC92" i="2"/>
  <c r="YC93" i="2"/>
  <c r="YC94" i="2"/>
  <c r="YC95" i="2"/>
  <c r="YC96" i="2"/>
  <c r="YC97" i="2"/>
  <c r="YC98" i="2"/>
  <c r="YC99" i="2"/>
  <c r="YC100" i="2"/>
  <c r="YC102" i="2"/>
  <c r="YC103" i="2"/>
  <c r="YC104" i="2"/>
  <c r="YC105" i="2"/>
  <c r="YC107" i="2"/>
  <c r="YC109" i="2"/>
  <c r="YC110" i="2"/>
  <c r="YC111" i="2"/>
  <c r="YC112" i="2"/>
  <c r="YC114" i="2"/>
  <c r="YC115" i="2"/>
  <c r="YC116" i="2"/>
  <c r="YC117" i="2"/>
  <c r="YC118" i="2"/>
  <c r="YC119" i="2"/>
  <c r="YC122" i="2"/>
  <c r="YC123" i="2"/>
  <c r="YC125" i="2"/>
  <c r="YC126" i="2"/>
  <c r="YC127" i="2"/>
  <c r="YC128" i="2"/>
  <c r="YC130" i="2"/>
  <c r="YC131" i="2"/>
  <c r="YC132" i="2"/>
  <c r="YC133" i="2"/>
  <c r="YB22" i="2"/>
  <c r="YB27" i="2"/>
  <c r="YB28" i="2"/>
  <c r="YB29" i="2"/>
  <c r="YB31" i="2"/>
  <c r="YB34" i="2"/>
  <c r="YB35" i="2"/>
  <c r="YB38" i="2"/>
  <c r="YB39" i="2"/>
  <c r="YB40" i="2"/>
  <c r="YB41" i="2"/>
  <c r="YB47" i="2"/>
  <c r="YB48" i="2"/>
  <c r="YB50" i="2"/>
  <c r="YB52" i="2"/>
  <c r="YB54" i="2"/>
  <c r="YB56" i="2"/>
  <c r="YB57" i="2"/>
  <c r="YB60" i="2"/>
  <c r="YB61" i="2"/>
  <c r="YB62" i="2"/>
  <c r="YB63" i="2"/>
  <c r="YB65" i="2"/>
  <c r="YB66" i="2"/>
  <c r="YB68" i="2"/>
  <c r="YB69" i="2"/>
  <c r="YB70" i="2"/>
  <c r="YB72" i="2"/>
  <c r="YB73" i="2"/>
  <c r="YB74" i="2"/>
  <c r="YB77" i="2"/>
  <c r="YB80" i="2"/>
  <c r="YB81" i="2"/>
  <c r="YB83" i="2"/>
  <c r="YB85" i="2"/>
  <c r="YB86" i="2"/>
  <c r="YB87" i="2"/>
  <c r="YB88" i="2"/>
  <c r="YB90" i="2"/>
  <c r="YB92" i="2"/>
  <c r="YB93" i="2"/>
  <c r="YB94" i="2"/>
  <c r="YB95" i="2"/>
  <c r="YB96" i="2"/>
  <c r="YB97" i="2"/>
  <c r="YB98" i="2"/>
  <c r="YB99" i="2"/>
  <c r="YB100" i="2"/>
  <c r="YB102" i="2"/>
  <c r="YB103" i="2"/>
  <c r="YB104" i="2"/>
  <c r="YB105" i="2"/>
  <c r="YB107" i="2"/>
  <c r="YB109" i="2"/>
  <c r="YB110" i="2"/>
  <c r="YB111" i="2"/>
  <c r="YB112" i="2"/>
  <c r="YB114" i="2"/>
  <c r="YB115" i="2"/>
  <c r="YB116" i="2"/>
  <c r="YB117" i="2"/>
  <c r="YB118" i="2"/>
  <c r="YB119" i="2"/>
  <c r="YB122" i="2"/>
  <c r="YB123" i="2"/>
  <c r="YB125" i="2"/>
  <c r="YB126" i="2"/>
  <c r="YB127" i="2"/>
  <c r="YB128" i="2"/>
  <c r="YB130" i="2"/>
  <c r="YB131" i="2"/>
  <c r="YB132" i="2"/>
  <c r="YB133" i="2"/>
  <c r="YA22" i="2"/>
  <c r="YA27" i="2"/>
  <c r="YA28" i="2"/>
  <c r="YA29" i="2"/>
  <c r="YA31" i="2"/>
  <c r="YA14" i="2" s="1" a="1"/>
  <c r="YA14" i="2" s="1"/>
  <c r="YA34" i="2"/>
  <c r="YA35" i="2"/>
  <c r="YA38" i="2"/>
  <c r="YA39" i="2"/>
  <c r="YA40" i="2"/>
  <c r="YA41" i="2"/>
  <c r="YA47" i="2"/>
  <c r="YA48" i="2"/>
  <c r="YA50" i="2"/>
  <c r="YA52" i="2"/>
  <c r="YA54" i="2"/>
  <c r="YA56" i="2"/>
  <c r="YA57" i="2"/>
  <c r="YA60" i="2"/>
  <c r="YA61" i="2"/>
  <c r="YA62" i="2"/>
  <c r="YA63" i="2"/>
  <c r="YA65" i="2"/>
  <c r="YA66" i="2"/>
  <c r="YA68" i="2"/>
  <c r="YA69" i="2"/>
  <c r="YA70" i="2"/>
  <c r="YA72" i="2"/>
  <c r="YA73" i="2"/>
  <c r="YA74" i="2"/>
  <c r="YA77" i="2"/>
  <c r="YA80" i="2"/>
  <c r="YA81" i="2"/>
  <c r="YA83" i="2"/>
  <c r="YA85" i="2"/>
  <c r="YA86" i="2"/>
  <c r="YA87" i="2"/>
  <c r="YA88" i="2"/>
  <c r="YA90" i="2"/>
  <c r="YA92" i="2"/>
  <c r="YA93" i="2"/>
  <c r="YA94" i="2"/>
  <c r="YA95" i="2"/>
  <c r="YA96" i="2"/>
  <c r="YA97" i="2"/>
  <c r="YA98" i="2"/>
  <c r="YA99" i="2"/>
  <c r="YA100" i="2"/>
  <c r="YA102" i="2"/>
  <c r="YA103" i="2"/>
  <c r="YA104" i="2"/>
  <c r="YA105" i="2"/>
  <c r="YA107" i="2"/>
  <c r="YA109" i="2"/>
  <c r="YA110" i="2"/>
  <c r="YA111" i="2"/>
  <c r="YA112" i="2"/>
  <c r="YA114" i="2"/>
  <c r="YA115" i="2"/>
  <c r="YA116" i="2"/>
  <c r="YA117" i="2"/>
  <c r="YA118" i="2"/>
  <c r="YA119" i="2"/>
  <c r="YA122" i="2"/>
  <c r="YA123" i="2"/>
  <c r="YA125" i="2"/>
  <c r="YA126" i="2"/>
  <c r="YA127" i="2"/>
  <c r="YA128" i="2"/>
  <c r="YA130" i="2"/>
  <c r="YA131" i="2"/>
  <c r="YA132" i="2"/>
  <c r="YA133" i="2"/>
  <c r="XZ22" i="2"/>
  <c r="XZ27" i="2"/>
  <c r="XZ28" i="2"/>
  <c r="XZ29" i="2"/>
  <c r="XZ13" i="2" s="1" a="1"/>
  <c r="XZ13" i="2" s="1"/>
  <c r="XZ31" i="2"/>
  <c r="XZ34" i="2"/>
  <c r="XZ35" i="2"/>
  <c r="XZ38" i="2"/>
  <c r="XZ39" i="2"/>
  <c r="XZ40" i="2"/>
  <c r="XZ41" i="2"/>
  <c r="XZ47" i="2"/>
  <c r="XZ48" i="2"/>
  <c r="XZ50" i="2"/>
  <c r="XZ52" i="2"/>
  <c r="XZ54" i="2"/>
  <c r="XZ56" i="2"/>
  <c r="XZ57" i="2"/>
  <c r="XZ60" i="2"/>
  <c r="XZ61" i="2"/>
  <c r="XZ62" i="2"/>
  <c r="XZ63" i="2"/>
  <c r="XZ65" i="2"/>
  <c r="XZ66" i="2"/>
  <c r="XZ68" i="2"/>
  <c r="XZ69" i="2"/>
  <c r="XZ70" i="2"/>
  <c r="XZ72" i="2"/>
  <c r="XZ73" i="2"/>
  <c r="XZ74" i="2"/>
  <c r="XZ77" i="2"/>
  <c r="XZ80" i="2"/>
  <c r="XZ81" i="2"/>
  <c r="XZ83" i="2"/>
  <c r="XZ85" i="2"/>
  <c r="XZ86" i="2"/>
  <c r="XZ87" i="2"/>
  <c r="XZ88" i="2"/>
  <c r="XZ90" i="2"/>
  <c r="XZ92" i="2"/>
  <c r="XZ93" i="2"/>
  <c r="XZ94" i="2"/>
  <c r="XZ95" i="2"/>
  <c r="XZ96" i="2"/>
  <c r="XZ97" i="2"/>
  <c r="XZ98" i="2"/>
  <c r="XZ99" i="2"/>
  <c r="XZ100" i="2"/>
  <c r="XZ102" i="2"/>
  <c r="XZ103" i="2"/>
  <c r="XZ104" i="2"/>
  <c r="XZ105" i="2"/>
  <c r="XZ107" i="2"/>
  <c r="XZ109" i="2"/>
  <c r="XZ110" i="2"/>
  <c r="XZ111" i="2"/>
  <c r="XZ112" i="2"/>
  <c r="XZ114" i="2"/>
  <c r="XZ115" i="2"/>
  <c r="XZ116" i="2"/>
  <c r="XZ117" i="2"/>
  <c r="XZ118" i="2"/>
  <c r="XZ119" i="2"/>
  <c r="XZ122" i="2"/>
  <c r="XZ123" i="2"/>
  <c r="XZ125" i="2"/>
  <c r="XZ126" i="2"/>
  <c r="XZ127" i="2"/>
  <c r="XZ128" i="2"/>
  <c r="XZ130" i="2"/>
  <c r="XZ131" i="2"/>
  <c r="XZ132" i="2"/>
  <c r="XZ133" i="2"/>
  <c r="XY22" i="2"/>
  <c r="XY27" i="2"/>
  <c r="XY28" i="2"/>
  <c r="XY29" i="2"/>
  <c r="XY31" i="2"/>
  <c r="XY34" i="2"/>
  <c r="XY35" i="2"/>
  <c r="XY38" i="2"/>
  <c r="XY39" i="2"/>
  <c r="XY40" i="2"/>
  <c r="XY41" i="2"/>
  <c r="XY47" i="2"/>
  <c r="XY48" i="2"/>
  <c r="XY50" i="2"/>
  <c r="XY52" i="2"/>
  <c r="XY54" i="2"/>
  <c r="XY56" i="2"/>
  <c r="XY57" i="2"/>
  <c r="XY60" i="2"/>
  <c r="XY61" i="2"/>
  <c r="XY62" i="2"/>
  <c r="XY63" i="2"/>
  <c r="XY65" i="2"/>
  <c r="XY66" i="2"/>
  <c r="XY68" i="2"/>
  <c r="XY69" i="2"/>
  <c r="XY70" i="2"/>
  <c r="XY72" i="2"/>
  <c r="XY73" i="2"/>
  <c r="XY74" i="2"/>
  <c r="XY77" i="2"/>
  <c r="XY80" i="2"/>
  <c r="XY81" i="2"/>
  <c r="XY83" i="2"/>
  <c r="XY85" i="2"/>
  <c r="XY86" i="2"/>
  <c r="XY87" i="2"/>
  <c r="XY88" i="2"/>
  <c r="XY90" i="2"/>
  <c r="XY92" i="2"/>
  <c r="XY93" i="2"/>
  <c r="XY94" i="2"/>
  <c r="XY95" i="2"/>
  <c r="XY96" i="2"/>
  <c r="XY97" i="2"/>
  <c r="XY98" i="2"/>
  <c r="XY99" i="2"/>
  <c r="XY100" i="2"/>
  <c r="XY102" i="2"/>
  <c r="XY103" i="2"/>
  <c r="XY104" i="2"/>
  <c r="XY105" i="2"/>
  <c r="XY107" i="2"/>
  <c r="XY109" i="2"/>
  <c r="XY110" i="2"/>
  <c r="XY111" i="2"/>
  <c r="XY112" i="2"/>
  <c r="XY114" i="2"/>
  <c r="XY115" i="2"/>
  <c r="XY116" i="2"/>
  <c r="XY117" i="2"/>
  <c r="XY118" i="2"/>
  <c r="XY119" i="2"/>
  <c r="XY122" i="2"/>
  <c r="XY123" i="2"/>
  <c r="XY125" i="2"/>
  <c r="XY126" i="2"/>
  <c r="XY127" i="2"/>
  <c r="XY128" i="2"/>
  <c r="XY130" i="2"/>
  <c r="XY131" i="2"/>
  <c r="XY132" i="2"/>
  <c r="XY133" i="2"/>
  <c r="XX22" i="2"/>
  <c r="XX27" i="2"/>
  <c r="XX28" i="2"/>
  <c r="XX29" i="2"/>
  <c r="XX31" i="2"/>
  <c r="XX34" i="2"/>
  <c r="XX35" i="2"/>
  <c r="XX38" i="2"/>
  <c r="XX39" i="2"/>
  <c r="XX40" i="2"/>
  <c r="XX41" i="2"/>
  <c r="XX47" i="2"/>
  <c r="XX48" i="2"/>
  <c r="XX50" i="2"/>
  <c r="XX52" i="2"/>
  <c r="XX54" i="2"/>
  <c r="XX56" i="2"/>
  <c r="XX57" i="2"/>
  <c r="XX60" i="2"/>
  <c r="XX61" i="2"/>
  <c r="XX62" i="2"/>
  <c r="XX63" i="2"/>
  <c r="XX65" i="2"/>
  <c r="XX66" i="2"/>
  <c r="XX68" i="2"/>
  <c r="XX69" i="2"/>
  <c r="XX70" i="2"/>
  <c r="XX72" i="2"/>
  <c r="XX73" i="2"/>
  <c r="XX74" i="2"/>
  <c r="XX77" i="2"/>
  <c r="XX80" i="2"/>
  <c r="XX81" i="2"/>
  <c r="XX83" i="2"/>
  <c r="XX85" i="2"/>
  <c r="XX86" i="2"/>
  <c r="XX87" i="2"/>
  <c r="XX88" i="2"/>
  <c r="XX90" i="2"/>
  <c r="XX92" i="2"/>
  <c r="XX93" i="2"/>
  <c r="XX94" i="2"/>
  <c r="XX95" i="2"/>
  <c r="XX96" i="2"/>
  <c r="XX97" i="2"/>
  <c r="XX98" i="2"/>
  <c r="XX99" i="2"/>
  <c r="XX100" i="2"/>
  <c r="XX102" i="2"/>
  <c r="XX103" i="2"/>
  <c r="XX104" i="2"/>
  <c r="XX105" i="2"/>
  <c r="XX107" i="2"/>
  <c r="XX109" i="2"/>
  <c r="XX110" i="2"/>
  <c r="XX111" i="2"/>
  <c r="XX112" i="2"/>
  <c r="XX114" i="2"/>
  <c r="XX115" i="2"/>
  <c r="XX116" i="2"/>
  <c r="XX117" i="2"/>
  <c r="XX118" i="2"/>
  <c r="XX119" i="2"/>
  <c r="XX122" i="2"/>
  <c r="XX123" i="2"/>
  <c r="XX125" i="2"/>
  <c r="XX126" i="2"/>
  <c r="XX127" i="2"/>
  <c r="XX128" i="2"/>
  <c r="XX130" i="2"/>
  <c r="XX131" i="2"/>
  <c r="XX132" i="2"/>
  <c r="XX133" i="2"/>
  <c r="XW22" i="2"/>
  <c r="XW27" i="2"/>
  <c r="XW28" i="2"/>
  <c r="XW29" i="2"/>
  <c r="XW31" i="2"/>
  <c r="XW34" i="2"/>
  <c r="XW35" i="2"/>
  <c r="XW38" i="2"/>
  <c r="XW39" i="2"/>
  <c r="XW40" i="2"/>
  <c r="XW41" i="2"/>
  <c r="XW47" i="2"/>
  <c r="XW48" i="2"/>
  <c r="XW50" i="2"/>
  <c r="XW52" i="2"/>
  <c r="XW54" i="2"/>
  <c r="XW56" i="2"/>
  <c r="XW57" i="2"/>
  <c r="XW60" i="2"/>
  <c r="XW61" i="2"/>
  <c r="XW62" i="2"/>
  <c r="XW63" i="2"/>
  <c r="XW65" i="2"/>
  <c r="XW66" i="2"/>
  <c r="XW68" i="2"/>
  <c r="XW69" i="2"/>
  <c r="XW70" i="2"/>
  <c r="XW72" i="2"/>
  <c r="XW73" i="2"/>
  <c r="XW74" i="2"/>
  <c r="XW77" i="2"/>
  <c r="XW80" i="2"/>
  <c r="XW81" i="2"/>
  <c r="XW83" i="2"/>
  <c r="XW85" i="2"/>
  <c r="XW86" i="2"/>
  <c r="XW87" i="2"/>
  <c r="XW88" i="2"/>
  <c r="XW90" i="2"/>
  <c r="XW92" i="2"/>
  <c r="XW93" i="2"/>
  <c r="XW94" i="2"/>
  <c r="XW95" i="2"/>
  <c r="XW96" i="2"/>
  <c r="XW97" i="2"/>
  <c r="XW98" i="2"/>
  <c r="XW99" i="2"/>
  <c r="XW100" i="2"/>
  <c r="XW102" i="2"/>
  <c r="XW103" i="2"/>
  <c r="XW104" i="2"/>
  <c r="XW105" i="2"/>
  <c r="XW107" i="2"/>
  <c r="XW109" i="2"/>
  <c r="XW110" i="2"/>
  <c r="XW111" i="2"/>
  <c r="XW112" i="2"/>
  <c r="XW114" i="2"/>
  <c r="XW115" i="2"/>
  <c r="XW116" i="2"/>
  <c r="XW117" i="2"/>
  <c r="XW118" i="2"/>
  <c r="XW119" i="2"/>
  <c r="XW122" i="2"/>
  <c r="XW123" i="2"/>
  <c r="XW125" i="2"/>
  <c r="XW126" i="2"/>
  <c r="XW127" i="2"/>
  <c r="XW128" i="2"/>
  <c r="XW130" i="2"/>
  <c r="XW131" i="2"/>
  <c r="XW132" i="2"/>
  <c r="XW133" i="2"/>
  <c r="XV22" i="2"/>
  <c r="XV27" i="2"/>
  <c r="XV28" i="2"/>
  <c r="XV29" i="2"/>
  <c r="XV31" i="2"/>
  <c r="XV34" i="2"/>
  <c r="XV35" i="2"/>
  <c r="XV38" i="2"/>
  <c r="XV39" i="2"/>
  <c r="XV40" i="2"/>
  <c r="XV41" i="2"/>
  <c r="XV47" i="2"/>
  <c r="XV48" i="2"/>
  <c r="XV50" i="2"/>
  <c r="XV52" i="2"/>
  <c r="XV54" i="2"/>
  <c r="XV56" i="2"/>
  <c r="XV57" i="2"/>
  <c r="XV60" i="2"/>
  <c r="XV61" i="2"/>
  <c r="XV62" i="2"/>
  <c r="XV63" i="2"/>
  <c r="XV65" i="2"/>
  <c r="XV66" i="2"/>
  <c r="XV68" i="2"/>
  <c r="XV69" i="2"/>
  <c r="XV70" i="2"/>
  <c r="XV72" i="2"/>
  <c r="XV73" i="2"/>
  <c r="XV74" i="2"/>
  <c r="XV77" i="2"/>
  <c r="XV80" i="2"/>
  <c r="XV81" i="2"/>
  <c r="XV83" i="2"/>
  <c r="XV85" i="2"/>
  <c r="XV86" i="2"/>
  <c r="XV87" i="2"/>
  <c r="XV88" i="2"/>
  <c r="XV90" i="2"/>
  <c r="XV92" i="2"/>
  <c r="XV93" i="2"/>
  <c r="XV94" i="2"/>
  <c r="XV95" i="2"/>
  <c r="XV96" i="2"/>
  <c r="XV97" i="2"/>
  <c r="XV98" i="2"/>
  <c r="XV99" i="2"/>
  <c r="XV100" i="2"/>
  <c r="XV102" i="2"/>
  <c r="XV103" i="2"/>
  <c r="XV104" i="2"/>
  <c r="XV105" i="2"/>
  <c r="XV107" i="2"/>
  <c r="XV109" i="2"/>
  <c r="XV110" i="2"/>
  <c r="XV111" i="2"/>
  <c r="XV112" i="2"/>
  <c r="XV114" i="2"/>
  <c r="XV115" i="2"/>
  <c r="XV116" i="2"/>
  <c r="XV117" i="2"/>
  <c r="XV118" i="2"/>
  <c r="XV119" i="2"/>
  <c r="XV122" i="2"/>
  <c r="XV123" i="2"/>
  <c r="XV125" i="2"/>
  <c r="XV126" i="2"/>
  <c r="XV127" i="2"/>
  <c r="XV128" i="2"/>
  <c r="XV130" i="2"/>
  <c r="XV131" i="2"/>
  <c r="XV132" i="2"/>
  <c r="XV133" i="2"/>
  <c r="XU22" i="2"/>
  <c r="XU27" i="2"/>
  <c r="XU28" i="2"/>
  <c r="XU29" i="2"/>
  <c r="XU31" i="2"/>
  <c r="XU34" i="2"/>
  <c r="XU35" i="2"/>
  <c r="XU38" i="2"/>
  <c r="XU39" i="2"/>
  <c r="XU40" i="2"/>
  <c r="XU41" i="2"/>
  <c r="XU47" i="2"/>
  <c r="XU48" i="2"/>
  <c r="XU50" i="2"/>
  <c r="XU52" i="2"/>
  <c r="XU54" i="2"/>
  <c r="XU56" i="2"/>
  <c r="XU57" i="2"/>
  <c r="XU60" i="2"/>
  <c r="XU61" i="2"/>
  <c r="XU62" i="2"/>
  <c r="XU63" i="2"/>
  <c r="XU65" i="2"/>
  <c r="XU66" i="2"/>
  <c r="XU68" i="2"/>
  <c r="XU69" i="2"/>
  <c r="XU70" i="2"/>
  <c r="XU72" i="2"/>
  <c r="XU73" i="2"/>
  <c r="XU74" i="2"/>
  <c r="XU77" i="2"/>
  <c r="XU80" i="2"/>
  <c r="XU81" i="2"/>
  <c r="XU83" i="2"/>
  <c r="XU85" i="2"/>
  <c r="XU86" i="2"/>
  <c r="XU87" i="2"/>
  <c r="XU88" i="2"/>
  <c r="XU90" i="2"/>
  <c r="XU92" i="2"/>
  <c r="XU93" i="2"/>
  <c r="XU94" i="2"/>
  <c r="XU95" i="2"/>
  <c r="XU96" i="2"/>
  <c r="XU97" i="2"/>
  <c r="XU98" i="2"/>
  <c r="XU99" i="2"/>
  <c r="XU100" i="2"/>
  <c r="XU102" i="2"/>
  <c r="XU103" i="2"/>
  <c r="XU104" i="2"/>
  <c r="XU105" i="2"/>
  <c r="XU107" i="2"/>
  <c r="XU109" i="2"/>
  <c r="XU110" i="2"/>
  <c r="XU111" i="2"/>
  <c r="XU112" i="2"/>
  <c r="XU114" i="2"/>
  <c r="XU115" i="2"/>
  <c r="XU116" i="2"/>
  <c r="XU117" i="2"/>
  <c r="XU118" i="2"/>
  <c r="XU119" i="2"/>
  <c r="XU122" i="2"/>
  <c r="XU123" i="2"/>
  <c r="XU125" i="2"/>
  <c r="XU126" i="2"/>
  <c r="XU127" i="2"/>
  <c r="XU128" i="2"/>
  <c r="XU130" i="2"/>
  <c r="XU131" i="2"/>
  <c r="XU132" i="2"/>
  <c r="XU133" i="2"/>
  <c r="XT22" i="2"/>
  <c r="XT27" i="2"/>
  <c r="XT28" i="2"/>
  <c r="XT29" i="2"/>
  <c r="XT31" i="2"/>
  <c r="XT34" i="2"/>
  <c r="XT35" i="2"/>
  <c r="XT38" i="2"/>
  <c r="XT39" i="2"/>
  <c r="XT40" i="2"/>
  <c r="XT41" i="2"/>
  <c r="XT47" i="2"/>
  <c r="XT48" i="2"/>
  <c r="XT50" i="2"/>
  <c r="XT52" i="2"/>
  <c r="XT54" i="2"/>
  <c r="XT56" i="2"/>
  <c r="XT57" i="2"/>
  <c r="XT60" i="2"/>
  <c r="XT61" i="2"/>
  <c r="XT62" i="2"/>
  <c r="XT63" i="2"/>
  <c r="XT65" i="2"/>
  <c r="XT66" i="2"/>
  <c r="XT68" i="2"/>
  <c r="XT69" i="2"/>
  <c r="XT70" i="2"/>
  <c r="XT72" i="2"/>
  <c r="XT73" i="2"/>
  <c r="XT74" i="2"/>
  <c r="XT77" i="2"/>
  <c r="XT80" i="2"/>
  <c r="XT81" i="2"/>
  <c r="XT83" i="2"/>
  <c r="XT85" i="2"/>
  <c r="XT86" i="2"/>
  <c r="XT87" i="2"/>
  <c r="XT88" i="2"/>
  <c r="XT90" i="2"/>
  <c r="XT92" i="2"/>
  <c r="XT93" i="2"/>
  <c r="XT94" i="2"/>
  <c r="XT95" i="2"/>
  <c r="XT96" i="2"/>
  <c r="XT97" i="2"/>
  <c r="XT98" i="2"/>
  <c r="XT99" i="2"/>
  <c r="XT100" i="2"/>
  <c r="XT102" i="2"/>
  <c r="XT103" i="2"/>
  <c r="XT104" i="2"/>
  <c r="XT105" i="2"/>
  <c r="XT107" i="2"/>
  <c r="XT109" i="2"/>
  <c r="XT110" i="2"/>
  <c r="XT111" i="2"/>
  <c r="XT112" i="2"/>
  <c r="XT114" i="2"/>
  <c r="XT115" i="2"/>
  <c r="XT116" i="2"/>
  <c r="XT117" i="2"/>
  <c r="XT118" i="2"/>
  <c r="XT119" i="2"/>
  <c r="XT122" i="2"/>
  <c r="XT123" i="2"/>
  <c r="XT125" i="2"/>
  <c r="XT126" i="2"/>
  <c r="XT127" i="2"/>
  <c r="XT128" i="2"/>
  <c r="XT130" i="2"/>
  <c r="XT131" i="2"/>
  <c r="XT132" i="2"/>
  <c r="XT133" i="2"/>
  <c r="XS22" i="2"/>
  <c r="XS27" i="2"/>
  <c r="XS28" i="2"/>
  <c r="XS29" i="2"/>
  <c r="XS31" i="2"/>
  <c r="XS34" i="2"/>
  <c r="XS35" i="2"/>
  <c r="XS38" i="2"/>
  <c r="XS39" i="2"/>
  <c r="XS40" i="2"/>
  <c r="XS41" i="2"/>
  <c r="XS47" i="2"/>
  <c r="XS48" i="2"/>
  <c r="XS50" i="2"/>
  <c r="XS52" i="2"/>
  <c r="XS54" i="2"/>
  <c r="XS56" i="2"/>
  <c r="XS57" i="2"/>
  <c r="XS60" i="2"/>
  <c r="XS61" i="2"/>
  <c r="XS62" i="2"/>
  <c r="XS63" i="2"/>
  <c r="XS65" i="2"/>
  <c r="XS66" i="2"/>
  <c r="XS68" i="2"/>
  <c r="XS69" i="2"/>
  <c r="XS70" i="2"/>
  <c r="XS72" i="2"/>
  <c r="XS73" i="2"/>
  <c r="XS74" i="2"/>
  <c r="XS77" i="2"/>
  <c r="XS80" i="2"/>
  <c r="XS81" i="2"/>
  <c r="XS83" i="2"/>
  <c r="XS85" i="2"/>
  <c r="XS86" i="2"/>
  <c r="XS87" i="2"/>
  <c r="XS88" i="2"/>
  <c r="XS90" i="2"/>
  <c r="XS92" i="2"/>
  <c r="XS93" i="2"/>
  <c r="XS94" i="2"/>
  <c r="XS95" i="2"/>
  <c r="XS96" i="2"/>
  <c r="XS97" i="2"/>
  <c r="XS98" i="2"/>
  <c r="XS99" i="2"/>
  <c r="XS100" i="2"/>
  <c r="XS102" i="2"/>
  <c r="XS103" i="2"/>
  <c r="XS104" i="2"/>
  <c r="XS105" i="2"/>
  <c r="XS107" i="2"/>
  <c r="XS109" i="2"/>
  <c r="XS110" i="2"/>
  <c r="XS111" i="2"/>
  <c r="XS112" i="2"/>
  <c r="XS114" i="2"/>
  <c r="XS115" i="2"/>
  <c r="XS116" i="2"/>
  <c r="XS117" i="2"/>
  <c r="XS118" i="2"/>
  <c r="XS119" i="2"/>
  <c r="XS122" i="2"/>
  <c r="XS123" i="2"/>
  <c r="XS125" i="2"/>
  <c r="XS126" i="2"/>
  <c r="XS127" i="2"/>
  <c r="XS128" i="2"/>
  <c r="XS130" i="2"/>
  <c r="XS131" i="2"/>
  <c r="XS132" i="2"/>
  <c r="XS133" i="2"/>
  <c r="XR22" i="2"/>
  <c r="XR27" i="2"/>
  <c r="XR28" i="2"/>
  <c r="XR29" i="2"/>
  <c r="XR13" i="2" s="1" a="1"/>
  <c r="XR13" i="2" s="1"/>
  <c r="XR31" i="2"/>
  <c r="XR34" i="2"/>
  <c r="XR35" i="2"/>
  <c r="XR38" i="2"/>
  <c r="XR39" i="2"/>
  <c r="XR40" i="2"/>
  <c r="XR41" i="2"/>
  <c r="XR47" i="2"/>
  <c r="XR48" i="2"/>
  <c r="XR50" i="2"/>
  <c r="XR52" i="2"/>
  <c r="XR54" i="2"/>
  <c r="XR56" i="2"/>
  <c r="XR57" i="2"/>
  <c r="XR60" i="2"/>
  <c r="XR61" i="2"/>
  <c r="XR62" i="2"/>
  <c r="XR63" i="2"/>
  <c r="XR65" i="2"/>
  <c r="XR66" i="2"/>
  <c r="XR68" i="2"/>
  <c r="XR69" i="2"/>
  <c r="XR70" i="2"/>
  <c r="XR72" i="2"/>
  <c r="XR73" i="2"/>
  <c r="XR74" i="2"/>
  <c r="XR77" i="2"/>
  <c r="XR80" i="2"/>
  <c r="XR81" i="2"/>
  <c r="XR83" i="2"/>
  <c r="XR85" i="2"/>
  <c r="XR86" i="2"/>
  <c r="XR87" i="2"/>
  <c r="XR88" i="2"/>
  <c r="XR90" i="2"/>
  <c r="XR92" i="2"/>
  <c r="XR93" i="2"/>
  <c r="XR94" i="2"/>
  <c r="XR95" i="2"/>
  <c r="XR96" i="2"/>
  <c r="XR97" i="2"/>
  <c r="XR98" i="2"/>
  <c r="XR99" i="2"/>
  <c r="XR100" i="2"/>
  <c r="XR102" i="2"/>
  <c r="XR103" i="2"/>
  <c r="XR104" i="2"/>
  <c r="XR105" i="2"/>
  <c r="XR107" i="2"/>
  <c r="XR109" i="2"/>
  <c r="XR110" i="2"/>
  <c r="XR111" i="2"/>
  <c r="XR112" i="2"/>
  <c r="XR114" i="2"/>
  <c r="XR115" i="2"/>
  <c r="XR116" i="2"/>
  <c r="XR117" i="2"/>
  <c r="XR118" i="2"/>
  <c r="XR119" i="2"/>
  <c r="XR122" i="2"/>
  <c r="XR123" i="2"/>
  <c r="XR125" i="2"/>
  <c r="XR126" i="2"/>
  <c r="XR127" i="2"/>
  <c r="XR128" i="2"/>
  <c r="XR130" i="2"/>
  <c r="XR131" i="2"/>
  <c r="XR132" i="2"/>
  <c r="XR133" i="2"/>
  <c r="XQ22" i="2"/>
  <c r="XQ27" i="2"/>
  <c r="XQ28" i="2"/>
  <c r="XQ29" i="2"/>
  <c r="XQ31" i="2"/>
  <c r="XQ34" i="2"/>
  <c r="XQ35" i="2"/>
  <c r="XQ38" i="2"/>
  <c r="XQ39" i="2"/>
  <c r="XQ40" i="2"/>
  <c r="XQ41" i="2"/>
  <c r="XQ47" i="2"/>
  <c r="XQ48" i="2"/>
  <c r="XQ50" i="2"/>
  <c r="XQ52" i="2"/>
  <c r="XQ54" i="2"/>
  <c r="XQ56" i="2"/>
  <c r="XQ57" i="2"/>
  <c r="XQ60" i="2"/>
  <c r="XQ61" i="2"/>
  <c r="XQ62" i="2"/>
  <c r="XQ63" i="2"/>
  <c r="XQ65" i="2"/>
  <c r="XQ66" i="2"/>
  <c r="XQ68" i="2"/>
  <c r="XQ69" i="2"/>
  <c r="XQ70" i="2"/>
  <c r="XQ72" i="2"/>
  <c r="XQ73" i="2"/>
  <c r="XQ74" i="2"/>
  <c r="XQ77" i="2"/>
  <c r="XQ80" i="2"/>
  <c r="XQ81" i="2"/>
  <c r="XQ83" i="2"/>
  <c r="XQ85" i="2"/>
  <c r="XQ86" i="2"/>
  <c r="XQ87" i="2"/>
  <c r="XQ88" i="2"/>
  <c r="XQ90" i="2"/>
  <c r="XQ92" i="2"/>
  <c r="XQ93" i="2"/>
  <c r="XQ94" i="2"/>
  <c r="XQ95" i="2"/>
  <c r="XQ96" i="2"/>
  <c r="XQ97" i="2"/>
  <c r="XQ98" i="2"/>
  <c r="XQ99" i="2"/>
  <c r="XQ100" i="2"/>
  <c r="XQ102" i="2"/>
  <c r="XQ103" i="2"/>
  <c r="XQ104" i="2"/>
  <c r="XQ105" i="2"/>
  <c r="XQ107" i="2"/>
  <c r="XQ109" i="2"/>
  <c r="XQ110" i="2"/>
  <c r="XQ111" i="2"/>
  <c r="XQ112" i="2"/>
  <c r="XQ114" i="2"/>
  <c r="XQ115" i="2"/>
  <c r="XQ116" i="2"/>
  <c r="XQ117" i="2"/>
  <c r="XQ118" i="2"/>
  <c r="XQ119" i="2"/>
  <c r="XQ122" i="2"/>
  <c r="XQ123" i="2"/>
  <c r="XQ125" i="2"/>
  <c r="XQ126" i="2"/>
  <c r="XQ127" i="2"/>
  <c r="XQ128" i="2"/>
  <c r="XQ130" i="2"/>
  <c r="XQ131" i="2"/>
  <c r="XQ132" i="2"/>
  <c r="XQ133" i="2"/>
  <c r="XP22" i="2"/>
  <c r="XP27" i="2"/>
  <c r="XP14" i="2" s="1" a="1"/>
  <c r="XP14" i="2" s="1"/>
  <c r="XP28" i="2"/>
  <c r="XP29" i="2"/>
  <c r="XP31" i="2"/>
  <c r="XP34" i="2"/>
  <c r="XP35" i="2"/>
  <c r="XP38" i="2"/>
  <c r="XP39" i="2"/>
  <c r="XP40" i="2"/>
  <c r="XP41" i="2"/>
  <c r="XP47" i="2"/>
  <c r="XP48" i="2"/>
  <c r="XP50" i="2"/>
  <c r="XP52" i="2"/>
  <c r="XP54" i="2"/>
  <c r="XP56" i="2"/>
  <c r="XP57" i="2"/>
  <c r="XP60" i="2"/>
  <c r="XP61" i="2"/>
  <c r="XP62" i="2"/>
  <c r="XP63" i="2"/>
  <c r="XP65" i="2"/>
  <c r="XP66" i="2"/>
  <c r="XP68" i="2"/>
  <c r="XP69" i="2"/>
  <c r="XP70" i="2"/>
  <c r="XP72" i="2"/>
  <c r="XP73" i="2"/>
  <c r="XP74" i="2"/>
  <c r="XP77" i="2"/>
  <c r="XP80" i="2"/>
  <c r="XP81" i="2"/>
  <c r="XP83" i="2"/>
  <c r="XP85" i="2"/>
  <c r="XP86" i="2"/>
  <c r="XP87" i="2"/>
  <c r="XP88" i="2"/>
  <c r="XP90" i="2"/>
  <c r="XP92" i="2"/>
  <c r="XP93" i="2"/>
  <c r="XP94" i="2"/>
  <c r="XP95" i="2"/>
  <c r="XP96" i="2"/>
  <c r="XP97" i="2"/>
  <c r="XP98" i="2"/>
  <c r="XP99" i="2"/>
  <c r="XP100" i="2"/>
  <c r="XP102" i="2"/>
  <c r="XP103" i="2"/>
  <c r="XP104" i="2"/>
  <c r="XP105" i="2"/>
  <c r="XP107" i="2"/>
  <c r="XP109" i="2"/>
  <c r="XP110" i="2"/>
  <c r="XP111" i="2"/>
  <c r="XP112" i="2"/>
  <c r="XP114" i="2"/>
  <c r="XP115" i="2"/>
  <c r="XP116" i="2"/>
  <c r="XP117" i="2"/>
  <c r="XP118" i="2"/>
  <c r="XP119" i="2"/>
  <c r="XP122" i="2"/>
  <c r="XP123" i="2"/>
  <c r="XP125" i="2"/>
  <c r="XP126" i="2"/>
  <c r="XP127" i="2"/>
  <c r="XP128" i="2"/>
  <c r="XP130" i="2"/>
  <c r="XP131" i="2"/>
  <c r="XP132" i="2"/>
  <c r="XP133" i="2"/>
  <c r="XO22" i="2"/>
  <c r="XO27" i="2"/>
  <c r="XO28" i="2"/>
  <c r="XO29" i="2"/>
  <c r="XO31" i="2"/>
  <c r="XO34" i="2"/>
  <c r="XO35" i="2"/>
  <c r="XO38" i="2"/>
  <c r="XO39" i="2"/>
  <c r="XO40" i="2"/>
  <c r="XO41" i="2"/>
  <c r="XO47" i="2"/>
  <c r="XO48" i="2"/>
  <c r="XO50" i="2"/>
  <c r="XO52" i="2"/>
  <c r="XO54" i="2"/>
  <c r="XO56" i="2"/>
  <c r="XO57" i="2"/>
  <c r="XO60" i="2"/>
  <c r="XO61" i="2"/>
  <c r="XO62" i="2"/>
  <c r="XO63" i="2"/>
  <c r="XO65" i="2"/>
  <c r="XO66" i="2"/>
  <c r="XO68" i="2"/>
  <c r="XO69" i="2"/>
  <c r="XO70" i="2"/>
  <c r="XO72" i="2"/>
  <c r="XO73" i="2"/>
  <c r="XO74" i="2"/>
  <c r="XO77" i="2"/>
  <c r="XO80" i="2"/>
  <c r="XO81" i="2"/>
  <c r="XO83" i="2"/>
  <c r="XO85" i="2"/>
  <c r="XO86" i="2"/>
  <c r="XO87" i="2"/>
  <c r="XO88" i="2"/>
  <c r="XO90" i="2"/>
  <c r="XO92" i="2"/>
  <c r="XO93" i="2"/>
  <c r="XO94" i="2"/>
  <c r="XO95" i="2"/>
  <c r="XO96" i="2"/>
  <c r="XO97" i="2"/>
  <c r="XO98" i="2"/>
  <c r="XO99" i="2"/>
  <c r="XO100" i="2"/>
  <c r="XO102" i="2"/>
  <c r="XO103" i="2"/>
  <c r="XO104" i="2"/>
  <c r="XO105" i="2"/>
  <c r="XO107" i="2"/>
  <c r="XO109" i="2"/>
  <c r="XO110" i="2"/>
  <c r="XO111" i="2"/>
  <c r="XO112" i="2"/>
  <c r="XO114" i="2"/>
  <c r="XO115" i="2"/>
  <c r="XO116" i="2"/>
  <c r="XO117" i="2"/>
  <c r="XO118" i="2"/>
  <c r="XO119" i="2"/>
  <c r="XO122" i="2"/>
  <c r="XO123" i="2"/>
  <c r="XO125" i="2"/>
  <c r="XO126" i="2"/>
  <c r="XO127" i="2"/>
  <c r="XO128" i="2"/>
  <c r="XO130" i="2"/>
  <c r="XO131" i="2"/>
  <c r="XO132" i="2"/>
  <c r="XO133" i="2"/>
  <c r="XN22" i="2"/>
  <c r="XN27" i="2"/>
  <c r="XN28" i="2"/>
  <c r="XN29" i="2"/>
  <c r="XN31" i="2"/>
  <c r="XN34" i="2"/>
  <c r="XN35" i="2"/>
  <c r="XN38" i="2"/>
  <c r="XN39" i="2"/>
  <c r="XN40" i="2"/>
  <c r="XN41" i="2"/>
  <c r="XN47" i="2"/>
  <c r="XN48" i="2"/>
  <c r="XN50" i="2"/>
  <c r="XN52" i="2"/>
  <c r="XN54" i="2"/>
  <c r="XN56" i="2"/>
  <c r="XN57" i="2"/>
  <c r="XN60" i="2"/>
  <c r="XN61" i="2"/>
  <c r="XN62" i="2"/>
  <c r="XN63" i="2"/>
  <c r="XN65" i="2"/>
  <c r="XN66" i="2"/>
  <c r="XN68" i="2"/>
  <c r="XN69" i="2"/>
  <c r="XN70" i="2"/>
  <c r="XN72" i="2"/>
  <c r="XN73" i="2"/>
  <c r="XN74" i="2"/>
  <c r="XN77" i="2"/>
  <c r="XN80" i="2"/>
  <c r="XN81" i="2"/>
  <c r="XN83" i="2"/>
  <c r="XN85" i="2"/>
  <c r="XN86" i="2"/>
  <c r="XN87" i="2"/>
  <c r="XN88" i="2"/>
  <c r="XN90" i="2"/>
  <c r="XN92" i="2"/>
  <c r="XN93" i="2"/>
  <c r="XN94" i="2"/>
  <c r="XN95" i="2"/>
  <c r="XN96" i="2"/>
  <c r="XN97" i="2"/>
  <c r="XN98" i="2"/>
  <c r="XN99" i="2"/>
  <c r="XN100" i="2"/>
  <c r="XN102" i="2"/>
  <c r="XN103" i="2"/>
  <c r="XN104" i="2"/>
  <c r="XN105" i="2"/>
  <c r="XN107" i="2"/>
  <c r="XN109" i="2"/>
  <c r="XN110" i="2"/>
  <c r="XN111" i="2"/>
  <c r="XN112" i="2"/>
  <c r="XN114" i="2"/>
  <c r="XN115" i="2"/>
  <c r="XN116" i="2"/>
  <c r="XN117" i="2"/>
  <c r="XN118" i="2"/>
  <c r="XN119" i="2"/>
  <c r="XN122" i="2"/>
  <c r="XN123" i="2"/>
  <c r="XN125" i="2"/>
  <c r="XN126" i="2"/>
  <c r="XN127" i="2"/>
  <c r="XN128" i="2"/>
  <c r="XN130" i="2"/>
  <c r="XN131" i="2"/>
  <c r="XN132" i="2"/>
  <c r="XN133" i="2"/>
  <c r="XM22" i="2"/>
  <c r="XM27" i="2"/>
  <c r="XM28" i="2"/>
  <c r="XM29" i="2"/>
  <c r="XM31" i="2"/>
  <c r="XM34" i="2"/>
  <c r="XM35" i="2"/>
  <c r="XM38" i="2"/>
  <c r="XM39" i="2"/>
  <c r="XM40" i="2"/>
  <c r="XM41" i="2"/>
  <c r="XM47" i="2"/>
  <c r="XM48" i="2"/>
  <c r="XM50" i="2"/>
  <c r="XM52" i="2"/>
  <c r="XM54" i="2"/>
  <c r="XM56" i="2"/>
  <c r="XM57" i="2"/>
  <c r="XM60" i="2"/>
  <c r="XM61" i="2"/>
  <c r="XM62" i="2"/>
  <c r="XM63" i="2"/>
  <c r="XM65" i="2"/>
  <c r="XM66" i="2"/>
  <c r="XM68" i="2"/>
  <c r="XM69" i="2"/>
  <c r="XM70" i="2"/>
  <c r="XM72" i="2"/>
  <c r="XM73" i="2"/>
  <c r="XM74" i="2"/>
  <c r="XM77" i="2"/>
  <c r="XM80" i="2"/>
  <c r="XM81" i="2"/>
  <c r="XM83" i="2"/>
  <c r="XM85" i="2"/>
  <c r="XM86" i="2"/>
  <c r="XM87" i="2"/>
  <c r="XM88" i="2"/>
  <c r="XM90" i="2"/>
  <c r="XM92" i="2"/>
  <c r="XM93" i="2"/>
  <c r="XM94" i="2"/>
  <c r="XM95" i="2"/>
  <c r="XM96" i="2"/>
  <c r="XM97" i="2"/>
  <c r="XM98" i="2"/>
  <c r="XM99" i="2"/>
  <c r="XM100" i="2"/>
  <c r="XM102" i="2"/>
  <c r="XM103" i="2"/>
  <c r="XM104" i="2"/>
  <c r="XM105" i="2"/>
  <c r="XM107" i="2"/>
  <c r="XM109" i="2"/>
  <c r="XM110" i="2"/>
  <c r="XM111" i="2"/>
  <c r="XM112" i="2"/>
  <c r="XM114" i="2"/>
  <c r="XM115" i="2"/>
  <c r="XM116" i="2"/>
  <c r="XM117" i="2"/>
  <c r="XM118" i="2"/>
  <c r="XM119" i="2"/>
  <c r="XM122" i="2"/>
  <c r="XM123" i="2"/>
  <c r="XM125" i="2"/>
  <c r="XM126" i="2"/>
  <c r="XM127" i="2"/>
  <c r="XM128" i="2"/>
  <c r="XM130" i="2"/>
  <c r="XM131" i="2"/>
  <c r="XM132" i="2"/>
  <c r="XM133" i="2"/>
  <c r="XL22" i="2"/>
  <c r="XL27" i="2"/>
  <c r="XL28" i="2"/>
  <c r="XL29" i="2"/>
  <c r="XL31" i="2"/>
  <c r="XL34" i="2"/>
  <c r="XL13" i="2" s="1" a="1"/>
  <c r="XL13" i="2" s="1"/>
  <c r="XL35" i="2"/>
  <c r="XL38" i="2"/>
  <c r="XL39" i="2"/>
  <c r="XL40" i="2"/>
  <c r="XL41" i="2"/>
  <c r="XL47" i="2"/>
  <c r="XL48" i="2"/>
  <c r="XL50" i="2"/>
  <c r="XL52" i="2"/>
  <c r="XL54" i="2"/>
  <c r="XL56" i="2"/>
  <c r="XL57" i="2"/>
  <c r="XL60" i="2"/>
  <c r="XL61" i="2"/>
  <c r="XL62" i="2"/>
  <c r="XL63" i="2"/>
  <c r="XL65" i="2"/>
  <c r="XL66" i="2"/>
  <c r="XL68" i="2"/>
  <c r="XL69" i="2"/>
  <c r="XL70" i="2"/>
  <c r="XL72" i="2"/>
  <c r="XL73" i="2"/>
  <c r="XL74" i="2"/>
  <c r="XL77" i="2"/>
  <c r="XL80" i="2"/>
  <c r="XL81" i="2"/>
  <c r="XL83" i="2"/>
  <c r="XL85" i="2"/>
  <c r="XL86" i="2"/>
  <c r="XL87" i="2"/>
  <c r="XL88" i="2"/>
  <c r="XL90" i="2"/>
  <c r="XL92" i="2"/>
  <c r="XL93" i="2"/>
  <c r="XL94" i="2"/>
  <c r="XL95" i="2"/>
  <c r="XL96" i="2"/>
  <c r="XL97" i="2"/>
  <c r="XL98" i="2"/>
  <c r="XL99" i="2"/>
  <c r="XL100" i="2"/>
  <c r="XL102" i="2"/>
  <c r="XL103" i="2"/>
  <c r="XL104" i="2"/>
  <c r="XL105" i="2"/>
  <c r="XL107" i="2"/>
  <c r="XL109" i="2"/>
  <c r="XL110" i="2"/>
  <c r="XL111" i="2"/>
  <c r="XL112" i="2"/>
  <c r="XL114" i="2"/>
  <c r="XL115" i="2"/>
  <c r="XL116" i="2"/>
  <c r="XL117" i="2"/>
  <c r="XL118" i="2"/>
  <c r="XL119" i="2"/>
  <c r="XL122" i="2"/>
  <c r="XL123" i="2"/>
  <c r="XL125" i="2"/>
  <c r="XL126" i="2"/>
  <c r="XL127" i="2"/>
  <c r="XL128" i="2"/>
  <c r="XL130" i="2"/>
  <c r="XL131" i="2"/>
  <c r="XL132" i="2"/>
  <c r="XL133" i="2"/>
  <c r="XK22" i="2"/>
  <c r="XK27" i="2"/>
  <c r="XK28" i="2"/>
  <c r="XK29" i="2"/>
  <c r="XK31" i="2"/>
  <c r="XK14" i="2" s="1" a="1"/>
  <c r="XK14" i="2" s="1"/>
  <c r="XK34" i="2"/>
  <c r="XK35" i="2"/>
  <c r="XK38" i="2"/>
  <c r="XK39" i="2"/>
  <c r="XK40" i="2"/>
  <c r="XK41" i="2"/>
  <c r="XK47" i="2"/>
  <c r="XK48" i="2"/>
  <c r="XK50" i="2"/>
  <c r="XK52" i="2"/>
  <c r="XK54" i="2"/>
  <c r="XK56" i="2"/>
  <c r="XK57" i="2"/>
  <c r="XK60" i="2"/>
  <c r="XK61" i="2"/>
  <c r="XK62" i="2"/>
  <c r="XK63" i="2"/>
  <c r="XK65" i="2"/>
  <c r="XK66" i="2"/>
  <c r="XK68" i="2"/>
  <c r="XK69" i="2"/>
  <c r="XK70" i="2"/>
  <c r="XK72" i="2"/>
  <c r="XK73" i="2"/>
  <c r="XK74" i="2"/>
  <c r="XK77" i="2"/>
  <c r="XK80" i="2"/>
  <c r="XK81" i="2"/>
  <c r="XK83" i="2"/>
  <c r="XK85" i="2"/>
  <c r="XK86" i="2"/>
  <c r="XK87" i="2"/>
  <c r="XK88" i="2"/>
  <c r="XK90" i="2"/>
  <c r="XK92" i="2"/>
  <c r="XK93" i="2"/>
  <c r="XK94" i="2"/>
  <c r="XK95" i="2"/>
  <c r="XK96" i="2"/>
  <c r="XK97" i="2"/>
  <c r="XK98" i="2"/>
  <c r="XK99" i="2"/>
  <c r="XK100" i="2"/>
  <c r="XK102" i="2"/>
  <c r="XK103" i="2"/>
  <c r="XK104" i="2"/>
  <c r="XK105" i="2"/>
  <c r="XK107" i="2"/>
  <c r="XK109" i="2"/>
  <c r="XK110" i="2"/>
  <c r="XK111" i="2"/>
  <c r="XK112" i="2"/>
  <c r="XK114" i="2"/>
  <c r="XK115" i="2"/>
  <c r="XK116" i="2"/>
  <c r="XK117" i="2"/>
  <c r="XK118" i="2"/>
  <c r="XK119" i="2"/>
  <c r="XK122" i="2"/>
  <c r="XK123" i="2"/>
  <c r="XK125" i="2"/>
  <c r="XK126" i="2"/>
  <c r="XK127" i="2"/>
  <c r="XK128" i="2"/>
  <c r="XK130" i="2"/>
  <c r="XK131" i="2"/>
  <c r="XK132" i="2"/>
  <c r="XK133" i="2"/>
  <c r="XJ22" i="2"/>
  <c r="XJ27" i="2"/>
  <c r="XJ28" i="2"/>
  <c r="XJ29" i="2"/>
  <c r="XJ13" i="2" s="1" a="1"/>
  <c r="XJ13" i="2" s="1"/>
  <c r="XJ31" i="2"/>
  <c r="XJ34" i="2"/>
  <c r="XJ35" i="2"/>
  <c r="XJ38" i="2"/>
  <c r="XJ39" i="2"/>
  <c r="XJ40" i="2"/>
  <c r="XJ41" i="2"/>
  <c r="XJ47" i="2"/>
  <c r="XJ48" i="2"/>
  <c r="XJ50" i="2"/>
  <c r="XJ52" i="2"/>
  <c r="XJ54" i="2"/>
  <c r="XJ56" i="2"/>
  <c r="XJ57" i="2"/>
  <c r="XJ60" i="2"/>
  <c r="XJ61" i="2"/>
  <c r="XJ62" i="2"/>
  <c r="XJ63" i="2"/>
  <c r="XJ65" i="2"/>
  <c r="XJ66" i="2"/>
  <c r="XJ68" i="2"/>
  <c r="XJ69" i="2"/>
  <c r="XJ70" i="2"/>
  <c r="XJ72" i="2"/>
  <c r="XJ73" i="2"/>
  <c r="XJ74" i="2"/>
  <c r="XJ77" i="2"/>
  <c r="XJ80" i="2"/>
  <c r="XJ81" i="2"/>
  <c r="XJ83" i="2"/>
  <c r="XJ85" i="2"/>
  <c r="XJ86" i="2"/>
  <c r="XJ87" i="2"/>
  <c r="XJ88" i="2"/>
  <c r="XJ90" i="2"/>
  <c r="XJ92" i="2"/>
  <c r="XJ93" i="2"/>
  <c r="XJ94" i="2"/>
  <c r="XJ95" i="2"/>
  <c r="XJ96" i="2"/>
  <c r="XJ97" i="2"/>
  <c r="XJ98" i="2"/>
  <c r="XJ99" i="2"/>
  <c r="XJ100" i="2"/>
  <c r="XJ102" i="2"/>
  <c r="XJ103" i="2"/>
  <c r="XJ104" i="2"/>
  <c r="XJ105" i="2"/>
  <c r="XJ107" i="2"/>
  <c r="XJ109" i="2"/>
  <c r="XJ110" i="2"/>
  <c r="XJ111" i="2"/>
  <c r="XJ112" i="2"/>
  <c r="XJ114" i="2"/>
  <c r="XJ115" i="2"/>
  <c r="XJ116" i="2"/>
  <c r="XJ117" i="2"/>
  <c r="XJ118" i="2"/>
  <c r="XJ119" i="2"/>
  <c r="XJ122" i="2"/>
  <c r="XJ123" i="2"/>
  <c r="XJ125" i="2"/>
  <c r="XJ126" i="2"/>
  <c r="XJ127" i="2"/>
  <c r="XJ128" i="2"/>
  <c r="XJ130" i="2"/>
  <c r="XJ131" i="2"/>
  <c r="XJ132" i="2"/>
  <c r="XJ133" i="2"/>
  <c r="XI22" i="2"/>
  <c r="XI27" i="2"/>
  <c r="XI28" i="2"/>
  <c r="XI2" i="2" s="1"/>
  <c r="XI29" i="2"/>
  <c r="XI31" i="2"/>
  <c r="XI34" i="2"/>
  <c r="XI35" i="2"/>
  <c r="XI38" i="2"/>
  <c r="XI39" i="2"/>
  <c r="XI40" i="2"/>
  <c r="XI41" i="2"/>
  <c r="XI47" i="2"/>
  <c r="XI48" i="2"/>
  <c r="XI50" i="2"/>
  <c r="XI52" i="2"/>
  <c r="XI54" i="2"/>
  <c r="XI56" i="2"/>
  <c r="XI57" i="2"/>
  <c r="XI60" i="2"/>
  <c r="XI61" i="2"/>
  <c r="XI62" i="2"/>
  <c r="XI63" i="2"/>
  <c r="XI65" i="2"/>
  <c r="XI66" i="2"/>
  <c r="XI68" i="2"/>
  <c r="XI69" i="2"/>
  <c r="XI70" i="2"/>
  <c r="XI72" i="2"/>
  <c r="XI73" i="2"/>
  <c r="XI74" i="2"/>
  <c r="XI77" i="2"/>
  <c r="XI80" i="2"/>
  <c r="XI81" i="2"/>
  <c r="XI83" i="2"/>
  <c r="XI85" i="2"/>
  <c r="XI86" i="2"/>
  <c r="XI87" i="2"/>
  <c r="XI88" i="2"/>
  <c r="XI90" i="2"/>
  <c r="XI92" i="2"/>
  <c r="XI93" i="2"/>
  <c r="XI94" i="2"/>
  <c r="XI95" i="2"/>
  <c r="XI96" i="2"/>
  <c r="XI97" i="2"/>
  <c r="XI98" i="2"/>
  <c r="XI99" i="2"/>
  <c r="XI100" i="2"/>
  <c r="XI102" i="2"/>
  <c r="XI103" i="2"/>
  <c r="XI104" i="2"/>
  <c r="XI105" i="2"/>
  <c r="XI107" i="2"/>
  <c r="XI109" i="2"/>
  <c r="XI110" i="2"/>
  <c r="XI111" i="2"/>
  <c r="XI112" i="2"/>
  <c r="XI114" i="2"/>
  <c r="XI115" i="2"/>
  <c r="XI116" i="2"/>
  <c r="XI117" i="2"/>
  <c r="XI118" i="2"/>
  <c r="XI119" i="2"/>
  <c r="XI122" i="2"/>
  <c r="XI123" i="2"/>
  <c r="XI125" i="2"/>
  <c r="XI126" i="2"/>
  <c r="XI127" i="2"/>
  <c r="XI128" i="2"/>
  <c r="XI130" i="2"/>
  <c r="XI131" i="2"/>
  <c r="XI132" i="2"/>
  <c r="XI133" i="2"/>
  <c r="XH22" i="2"/>
  <c r="XH27" i="2"/>
  <c r="XH28" i="2"/>
  <c r="XH29" i="2"/>
  <c r="XH31" i="2"/>
  <c r="XH34" i="2"/>
  <c r="XH35" i="2"/>
  <c r="XH38" i="2"/>
  <c r="XH39" i="2"/>
  <c r="XH40" i="2"/>
  <c r="XH41" i="2"/>
  <c r="XH47" i="2"/>
  <c r="XH48" i="2"/>
  <c r="XH50" i="2"/>
  <c r="XH52" i="2"/>
  <c r="XH54" i="2"/>
  <c r="XH56" i="2"/>
  <c r="XH57" i="2"/>
  <c r="XH60" i="2"/>
  <c r="XH61" i="2"/>
  <c r="XH62" i="2"/>
  <c r="XH63" i="2"/>
  <c r="XH65" i="2"/>
  <c r="XH66" i="2"/>
  <c r="XH68" i="2"/>
  <c r="XH69" i="2"/>
  <c r="XH70" i="2"/>
  <c r="XH72" i="2"/>
  <c r="XH73" i="2"/>
  <c r="XH74" i="2"/>
  <c r="XH77" i="2"/>
  <c r="XH80" i="2"/>
  <c r="XH81" i="2"/>
  <c r="XH83" i="2"/>
  <c r="XH85" i="2"/>
  <c r="XH86" i="2"/>
  <c r="XH87" i="2"/>
  <c r="XH88" i="2"/>
  <c r="XH90" i="2"/>
  <c r="XH92" i="2"/>
  <c r="XH93" i="2"/>
  <c r="XH94" i="2"/>
  <c r="XH95" i="2"/>
  <c r="XH96" i="2"/>
  <c r="XH97" i="2"/>
  <c r="XH98" i="2"/>
  <c r="XH99" i="2"/>
  <c r="XH100" i="2"/>
  <c r="XH102" i="2"/>
  <c r="XH103" i="2"/>
  <c r="XH104" i="2"/>
  <c r="XH105" i="2"/>
  <c r="XH107" i="2"/>
  <c r="XH109" i="2"/>
  <c r="XH110" i="2"/>
  <c r="XH111" i="2"/>
  <c r="XH112" i="2"/>
  <c r="XH114" i="2"/>
  <c r="XH115" i="2"/>
  <c r="XH116" i="2"/>
  <c r="XH117" i="2"/>
  <c r="XH118" i="2"/>
  <c r="XH119" i="2"/>
  <c r="XH122" i="2"/>
  <c r="XH123" i="2"/>
  <c r="XH125" i="2"/>
  <c r="XH126" i="2"/>
  <c r="XH127" i="2"/>
  <c r="XH128" i="2"/>
  <c r="XH130" i="2"/>
  <c r="XH131" i="2"/>
  <c r="XH132" i="2"/>
  <c r="XH133" i="2"/>
  <c r="XG22" i="2"/>
  <c r="XG27" i="2"/>
  <c r="XG28" i="2"/>
  <c r="XG29" i="2"/>
  <c r="XG31" i="2"/>
  <c r="XG34" i="2"/>
  <c r="XG35" i="2"/>
  <c r="XG38" i="2"/>
  <c r="XG39" i="2"/>
  <c r="XG40" i="2"/>
  <c r="XG41" i="2"/>
  <c r="XG47" i="2"/>
  <c r="XG48" i="2"/>
  <c r="XG50" i="2"/>
  <c r="XG52" i="2"/>
  <c r="XG54" i="2"/>
  <c r="XG56" i="2"/>
  <c r="XG57" i="2"/>
  <c r="XG60" i="2"/>
  <c r="XG61" i="2"/>
  <c r="XG62" i="2"/>
  <c r="XG63" i="2"/>
  <c r="XG65" i="2"/>
  <c r="XG66" i="2"/>
  <c r="XG68" i="2"/>
  <c r="XG69" i="2"/>
  <c r="XG70" i="2"/>
  <c r="XG72" i="2"/>
  <c r="XG73" i="2"/>
  <c r="XG74" i="2"/>
  <c r="XG77" i="2"/>
  <c r="XG80" i="2"/>
  <c r="XG81" i="2"/>
  <c r="XG83" i="2"/>
  <c r="XG85" i="2"/>
  <c r="XG86" i="2"/>
  <c r="XG87" i="2"/>
  <c r="XG88" i="2"/>
  <c r="XG90" i="2"/>
  <c r="XG92" i="2"/>
  <c r="XG93" i="2"/>
  <c r="XG94" i="2"/>
  <c r="XG95" i="2"/>
  <c r="XG96" i="2"/>
  <c r="XG97" i="2"/>
  <c r="XG98" i="2"/>
  <c r="XG99" i="2"/>
  <c r="XG100" i="2"/>
  <c r="XG102" i="2"/>
  <c r="XG103" i="2"/>
  <c r="XG104" i="2"/>
  <c r="XG105" i="2"/>
  <c r="XG107" i="2"/>
  <c r="XG109" i="2"/>
  <c r="XG110" i="2"/>
  <c r="XG111" i="2"/>
  <c r="XG112" i="2"/>
  <c r="XG114" i="2"/>
  <c r="XG115" i="2"/>
  <c r="XG116" i="2"/>
  <c r="XG117" i="2"/>
  <c r="XG118" i="2"/>
  <c r="XG119" i="2"/>
  <c r="XG122" i="2"/>
  <c r="XG123" i="2"/>
  <c r="XG125" i="2"/>
  <c r="XG126" i="2"/>
  <c r="XG127" i="2"/>
  <c r="XG128" i="2"/>
  <c r="XG130" i="2"/>
  <c r="XG131" i="2"/>
  <c r="XG132" i="2"/>
  <c r="XG133" i="2"/>
  <c r="XF22" i="2"/>
  <c r="XF27" i="2"/>
  <c r="XF28" i="2"/>
  <c r="XF29" i="2"/>
  <c r="XF31" i="2"/>
  <c r="XF34" i="2"/>
  <c r="XF35" i="2"/>
  <c r="XF38" i="2"/>
  <c r="XF39" i="2"/>
  <c r="XF40" i="2"/>
  <c r="XF41" i="2"/>
  <c r="XF47" i="2"/>
  <c r="XF48" i="2"/>
  <c r="XF50" i="2"/>
  <c r="XF52" i="2"/>
  <c r="XF54" i="2"/>
  <c r="XF56" i="2"/>
  <c r="XF57" i="2"/>
  <c r="XF60" i="2"/>
  <c r="XF61" i="2"/>
  <c r="XF62" i="2"/>
  <c r="XF63" i="2"/>
  <c r="XF65" i="2"/>
  <c r="XF66" i="2"/>
  <c r="XF68" i="2"/>
  <c r="XF69" i="2"/>
  <c r="XF70" i="2"/>
  <c r="XF72" i="2"/>
  <c r="XF73" i="2"/>
  <c r="XF74" i="2"/>
  <c r="XF77" i="2"/>
  <c r="XF80" i="2"/>
  <c r="XF81" i="2"/>
  <c r="XF83" i="2"/>
  <c r="XF85" i="2"/>
  <c r="XF86" i="2"/>
  <c r="XF87" i="2"/>
  <c r="XF88" i="2"/>
  <c r="XF90" i="2"/>
  <c r="XF92" i="2"/>
  <c r="XF93" i="2"/>
  <c r="XF94" i="2"/>
  <c r="XF95" i="2"/>
  <c r="XF96" i="2"/>
  <c r="XF97" i="2"/>
  <c r="XF98" i="2"/>
  <c r="XF99" i="2"/>
  <c r="XF100" i="2"/>
  <c r="XF102" i="2"/>
  <c r="XF103" i="2"/>
  <c r="XF104" i="2"/>
  <c r="XF105" i="2"/>
  <c r="XF107" i="2"/>
  <c r="XF109" i="2"/>
  <c r="XF110" i="2"/>
  <c r="XF111" i="2"/>
  <c r="XF112" i="2"/>
  <c r="XF114" i="2"/>
  <c r="XF115" i="2"/>
  <c r="XF116" i="2"/>
  <c r="XF117" i="2"/>
  <c r="XF118" i="2"/>
  <c r="XF119" i="2"/>
  <c r="XF122" i="2"/>
  <c r="XF123" i="2"/>
  <c r="XF125" i="2"/>
  <c r="XF126" i="2"/>
  <c r="XF127" i="2"/>
  <c r="XF128" i="2"/>
  <c r="XF130" i="2"/>
  <c r="XF131" i="2"/>
  <c r="XF132" i="2"/>
  <c r="XF133" i="2"/>
  <c r="XE22" i="2"/>
  <c r="XE27" i="2"/>
  <c r="XE2" i="2" s="1"/>
  <c r="XE28" i="2"/>
  <c r="XE29" i="2"/>
  <c r="XE31" i="2"/>
  <c r="XE34" i="2"/>
  <c r="XE35" i="2"/>
  <c r="XE38" i="2"/>
  <c r="XE39" i="2"/>
  <c r="XE40" i="2"/>
  <c r="XE41" i="2"/>
  <c r="XE47" i="2"/>
  <c r="XE48" i="2"/>
  <c r="XE50" i="2"/>
  <c r="XE52" i="2"/>
  <c r="XE54" i="2"/>
  <c r="XE56" i="2"/>
  <c r="XE57" i="2"/>
  <c r="XE60" i="2"/>
  <c r="XE61" i="2"/>
  <c r="XE62" i="2"/>
  <c r="XE63" i="2"/>
  <c r="XE65" i="2"/>
  <c r="XE66" i="2"/>
  <c r="XE68" i="2"/>
  <c r="XE69" i="2"/>
  <c r="XE70" i="2"/>
  <c r="XE72" i="2"/>
  <c r="XE73" i="2"/>
  <c r="XE74" i="2"/>
  <c r="XE77" i="2"/>
  <c r="XE80" i="2"/>
  <c r="XE81" i="2"/>
  <c r="XE83" i="2"/>
  <c r="XE85" i="2"/>
  <c r="XE86" i="2"/>
  <c r="XE87" i="2"/>
  <c r="XE88" i="2"/>
  <c r="XE90" i="2"/>
  <c r="XE92" i="2"/>
  <c r="XE93" i="2"/>
  <c r="XE94" i="2"/>
  <c r="XE95" i="2"/>
  <c r="XE96" i="2"/>
  <c r="XE97" i="2"/>
  <c r="XE98" i="2"/>
  <c r="XE99" i="2"/>
  <c r="XE100" i="2"/>
  <c r="XE102" i="2"/>
  <c r="XE103" i="2"/>
  <c r="XE104" i="2"/>
  <c r="XE105" i="2"/>
  <c r="XE107" i="2"/>
  <c r="XE109" i="2"/>
  <c r="XE110" i="2"/>
  <c r="XE111" i="2"/>
  <c r="XE112" i="2"/>
  <c r="XE114" i="2"/>
  <c r="XE115" i="2"/>
  <c r="XE116" i="2"/>
  <c r="XE117" i="2"/>
  <c r="XE118" i="2"/>
  <c r="XE119" i="2"/>
  <c r="XE122" i="2"/>
  <c r="XE123" i="2"/>
  <c r="XE125" i="2"/>
  <c r="XE126" i="2"/>
  <c r="XE127" i="2"/>
  <c r="XE128" i="2"/>
  <c r="XE130" i="2"/>
  <c r="XE131" i="2"/>
  <c r="XE132" i="2"/>
  <c r="XE133" i="2"/>
  <c r="XD22" i="2"/>
  <c r="XD13" i="2" s="1" a="1"/>
  <c r="XD13" i="2" s="1"/>
  <c r="XD27" i="2"/>
  <c r="XD28" i="2"/>
  <c r="XD29" i="2"/>
  <c r="XD31" i="2"/>
  <c r="XD34" i="2"/>
  <c r="XD35" i="2"/>
  <c r="XD38" i="2"/>
  <c r="XD39" i="2"/>
  <c r="XD40" i="2"/>
  <c r="XD41" i="2"/>
  <c r="XD47" i="2"/>
  <c r="XD48" i="2"/>
  <c r="XD50" i="2"/>
  <c r="XD52" i="2"/>
  <c r="XD54" i="2"/>
  <c r="XD56" i="2"/>
  <c r="XD57" i="2"/>
  <c r="XD60" i="2"/>
  <c r="XD61" i="2"/>
  <c r="XD62" i="2"/>
  <c r="XD63" i="2"/>
  <c r="XD65" i="2"/>
  <c r="XD66" i="2"/>
  <c r="XD68" i="2"/>
  <c r="XD69" i="2"/>
  <c r="XD70" i="2"/>
  <c r="XD72" i="2"/>
  <c r="XD73" i="2"/>
  <c r="XD74" i="2"/>
  <c r="XD77" i="2"/>
  <c r="XD80" i="2"/>
  <c r="XD81" i="2"/>
  <c r="XD83" i="2"/>
  <c r="XD85" i="2"/>
  <c r="XD86" i="2"/>
  <c r="XD87" i="2"/>
  <c r="XD88" i="2"/>
  <c r="XD90" i="2"/>
  <c r="XD92" i="2"/>
  <c r="XD93" i="2"/>
  <c r="XD94" i="2"/>
  <c r="XD95" i="2"/>
  <c r="XD96" i="2"/>
  <c r="XD97" i="2"/>
  <c r="XD98" i="2"/>
  <c r="XD99" i="2"/>
  <c r="XD100" i="2"/>
  <c r="XD102" i="2"/>
  <c r="XD103" i="2"/>
  <c r="XD104" i="2"/>
  <c r="XD105" i="2"/>
  <c r="XD107" i="2"/>
  <c r="XD109" i="2"/>
  <c r="XD110" i="2"/>
  <c r="XD111" i="2"/>
  <c r="XD112" i="2"/>
  <c r="XD114" i="2"/>
  <c r="XD115" i="2"/>
  <c r="XD116" i="2"/>
  <c r="XD117" i="2"/>
  <c r="XD118" i="2"/>
  <c r="XD119" i="2"/>
  <c r="XD122" i="2"/>
  <c r="XD123" i="2"/>
  <c r="XD125" i="2"/>
  <c r="XD126" i="2"/>
  <c r="XD127" i="2"/>
  <c r="XD128" i="2"/>
  <c r="XD130" i="2"/>
  <c r="XD131" i="2"/>
  <c r="XD132" i="2"/>
  <c r="XD133" i="2"/>
  <c r="XC22" i="2"/>
  <c r="XC27" i="2"/>
  <c r="XC28" i="2"/>
  <c r="XC29" i="2"/>
  <c r="XC31" i="2"/>
  <c r="XC34" i="2"/>
  <c r="XC35" i="2"/>
  <c r="XC38" i="2"/>
  <c r="XC39" i="2"/>
  <c r="XC40" i="2"/>
  <c r="XC41" i="2"/>
  <c r="XC47" i="2"/>
  <c r="XC48" i="2"/>
  <c r="XC50" i="2"/>
  <c r="XC52" i="2"/>
  <c r="XC54" i="2"/>
  <c r="XC56" i="2"/>
  <c r="XC57" i="2"/>
  <c r="XC60" i="2"/>
  <c r="XC61" i="2"/>
  <c r="XC62" i="2"/>
  <c r="XC63" i="2"/>
  <c r="XC65" i="2"/>
  <c r="XC66" i="2"/>
  <c r="XC68" i="2"/>
  <c r="XC69" i="2"/>
  <c r="XC70" i="2"/>
  <c r="XC72" i="2"/>
  <c r="XC73" i="2"/>
  <c r="XC74" i="2"/>
  <c r="XC77" i="2"/>
  <c r="XC80" i="2"/>
  <c r="XC81" i="2"/>
  <c r="XC83" i="2"/>
  <c r="XC85" i="2"/>
  <c r="XC86" i="2"/>
  <c r="XC87" i="2"/>
  <c r="XC88" i="2"/>
  <c r="XC90" i="2"/>
  <c r="XC92" i="2"/>
  <c r="XC93" i="2"/>
  <c r="XC94" i="2"/>
  <c r="XC95" i="2"/>
  <c r="XC96" i="2"/>
  <c r="XC97" i="2"/>
  <c r="XC98" i="2"/>
  <c r="XC99" i="2"/>
  <c r="XC100" i="2"/>
  <c r="XC102" i="2"/>
  <c r="XC103" i="2"/>
  <c r="XC104" i="2"/>
  <c r="XC105" i="2"/>
  <c r="XC107" i="2"/>
  <c r="XC109" i="2"/>
  <c r="XC110" i="2"/>
  <c r="XC111" i="2"/>
  <c r="XC112" i="2"/>
  <c r="XC114" i="2"/>
  <c r="XC115" i="2"/>
  <c r="XC116" i="2"/>
  <c r="XC117" i="2"/>
  <c r="XC118" i="2"/>
  <c r="XC119" i="2"/>
  <c r="XC122" i="2"/>
  <c r="XC123" i="2"/>
  <c r="XC125" i="2"/>
  <c r="XC126" i="2"/>
  <c r="XC127" i="2"/>
  <c r="XC128" i="2"/>
  <c r="XC130" i="2"/>
  <c r="XC131" i="2"/>
  <c r="XC132" i="2"/>
  <c r="XC133" i="2"/>
  <c r="XB22" i="2"/>
  <c r="XB27" i="2"/>
  <c r="XB28" i="2"/>
  <c r="XB29" i="2"/>
  <c r="XB13" i="2" s="1" a="1"/>
  <c r="XB13" i="2" s="1"/>
  <c r="XB31" i="2"/>
  <c r="XB34" i="2"/>
  <c r="XB35" i="2"/>
  <c r="XB38" i="2"/>
  <c r="XB39" i="2"/>
  <c r="XB40" i="2"/>
  <c r="XB41" i="2"/>
  <c r="XB47" i="2"/>
  <c r="XB48" i="2"/>
  <c r="XB50" i="2"/>
  <c r="XB52" i="2"/>
  <c r="XB54" i="2"/>
  <c r="XB56" i="2"/>
  <c r="XB57" i="2"/>
  <c r="XB60" i="2"/>
  <c r="XB61" i="2"/>
  <c r="XB62" i="2"/>
  <c r="XB63" i="2"/>
  <c r="XB65" i="2"/>
  <c r="XB66" i="2"/>
  <c r="XB68" i="2"/>
  <c r="XB69" i="2"/>
  <c r="XB70" i="2"/>
  <c r="XB72" i="2"/>
  <c r="XB73" i="2"/>
  <c r="XB74" i="2"/>
  <c r="XB77" i="2"/>
  <c r="XB80" i="2"/>
  <c r="XB81" i="2"/>
  <c r="XB83" i="2"/>
  <c r="XB85" i="2"/>
  <c r="XB86" i="2"/>
  <c r="XB87" i="2"/>
  <c r="XB88" i="2"/>
  <c r="XB90" i="2"/>
  <c r="XB92" i="2"/>
  <c r="XB93" i="2"/>
  <c r="XB94" i="2"/>
  <c r="XB95" i="2"/>
  <c r="XB96" i="2"/>
  <c r="XB97" i="2"/>
  <c r="XB98" i="2"/>
  <c r="XB99" i="2"/>
  <c r="XB100" i="2"/>
  <c r="XB102" i="2"/>
  <c r="XB103" i="2"/>
  <c r="XB104" i="2"/>
  <c r="XB105" i="2"/>
  <c r="XB107" i="2"/>
  <c r="XB109" i="2"/>
  <c r="XB110" i="2"/>
  <c r="XB111" i="2"/>
  <c r="XB112" i="2"/>
  <c r="XB114" i="2"/>
  <c r="XB115" i="2"/>
  <c r="XB116" i="2"/>
  <c r="XB117" i="2"/>
  <c r="XB118" i="2"/>
  <c r="XB119" i="2"/>
  <c r="XB122" i="2"/>
  <c r="XB123" i="2"/>
  <c r="XB125" i="2"/>
  <c r="XB126" i="2"/>
  <c r="XB127" i="2"/>
  <c r="XB128" i="2"/>
  <c r="XB130" i="2"/>
  <c r="XB131" i="2"/>
  <c r="XB132" i="2"/>
  <c r="XB133" i="2"/>
  <c r="XA22" i="2"/>
  <c r="XA27" i="2"/>
  <c r="XA28" i="2"/>
  <c r="XA29" i="2"/>
  <c r="XA31" i="2"/>
  <c r="XA34" i="2"/>
  <c r="XA35" i="2"/>
  <c r="XA38" i="2"/>
  <c r="XA39" i="2"/>
  <c r="XA40" i="2"/>
  <c r="XA41" i="2"/>
  <c r="XA47" i="2"/>
  <c r="XA48" i="2"/>
  <c r="XA50" i="2"/>
  <c r="XA52" i="2"/>
  <c r="XA54" i="2"/>
  <c r="XA56" i="2"/>
  <c r="XA57" i="2"/>
  <c r="XA60" i="2"/>
  <c r="XA61" i="2"/>
  <c r="XA62" i="2"/>
  <c r="XA63" i="2"/>
  <c r="XA65" i="2"/>
  <c r="XA66" i="2"/>
  <c r="XA68" i="2"/>
  <c r="XA69" i="2"/>
  <c r="XA70" i="2"/>
  <c r="XA72" i="2"/>
  <c r="XA73" i="2"/>
  <c r="XA74" i="2"/>
  <c r="XA77" i="2"/>
  <c r="XA80" i="2"/>
  <c r="XA81" i="2"/>
  <c r="XA83" i="2"/>
  <c r="XA85" i="2"/>
  <c r="XA86" i="2"/>
  <c r="XA87" i="2"/>
  <c r="XA88" i="2"/>
  <c r="XA90" i="2"/>
  <c r="XA92" i="2"/>
  <c r="XA93" i="2"/>
  <c r="XA94" i="2"/>
  <c r="XA95" i="2"/>
  <c r="XA96" i="2"/>
  <c r="XA97" i="2"/>
  <c r="XA98" i="2"/>
  <c r="XA99" i="2"/>
  <c r="XA100" i="2"/>
  <c r="XA102" i="2"/>
  <c r="XA103" i="2"/>
  <c r="XA104" i="2"/>
  <c r="XA105" i="2"/>
  <c r="XA107" i="2"/>
  <c r="XA109" i="2"/>
  <c r="XA110" i="2"/>
  <c r="XA111" i="2"/>
  <c r="XA112" i="2"/>
  <c r="XA114" i="2"/>
  <c r="XA115" i="2"/>
  <c r="XA116" i="2"/>
  <c r="XA117" i="2"/>
  <c r="XA118" i="2"/>
  <c r="XA119" i="2"/>
  <c r="XA122" i="2"/>
  <c r="XA123" i="2"/>
  <c r="XA125" i="2"/>
  <c r="XA126" i="2"/>
  <c r="XA127" i="2"/>
  <c r="XA128" i="2"/>
  <c r="XA130" i="2"/>
  <c r="XA131" i="2"/>
  <c r="XA132" i="2"/>
  <c r="XA133" i="2"/>
  <c r="WZ22" i="2"/>
  <c r="WZ27" i="2"/>
  <c r="WZ14" i="2" s="1" a="1"/>
  <c r="WZ14" i="2" s="1"/>
  <c r="WZ28" i="2"/>
  <c r="WZ29" i="2"/>
  <c r="WZ31" i="2"/>
  <c r="WZ34" i="2"/>
  <c r="WZ35" i="2"/>
  <c r="WZ38" i="2"/>
  <c r="WZ39" i="2"/>
  <c r="WZ40" i="2"/>
  <c r="WZ41" i="2"/>
  <c r="WZ47" i="2"/>
  <c r="WZ48" i="2"/>
  <c r="WZ50" i="2"/>
  <c r="WZ52" i="2"/>
  <c r="WZ54" i="2"/>
  <c r="WZ56" i="2"/>
  <c r="WZ57" i="2"/>
  <c r="WZ60" i="2"/>
  <c r="WZ61" i="2"/>
  <c r="WZ62" i="2"/>
  <c r="WZ63" i="2"/>
  <c r="WZ65" i="2"/>
  <c r="WZ66" i="2"/>
  <c r="WZ68" i="2"/>
  <c r="WZ69" i="2"/>
  <c r="WZ70" i="2"/>
  <c r="WZ72" i="2"/>
  <c r="WZ73" i="2"/>
  <c r="WZ74" i="2"/>
  <c r="WZ77" i="2"/>
  <c r="WZ80" i="2"/>
  <c r="WZ81" i="2"/>
  <c r="WZ83" i="2"/>
  <c r="WZ85" i="2"/>
  <c r="WZ86" i="2"/>
  <c r="WZ87" i="2"/>
  <c r="WZ88" i="2"/>
  <c r="WZ90" i="2"/>
  <c r="WZ92" i="2"/>
  <c r="WZ93" i="2"/>
  <c r="WZ94" i="2"/>
  <c r="WZ95" i="2"/>
  <c r="WZ96" i="2"/>
  <c r="WZ97" i="2"/>
  <c r="WZ98" i="2"/>
  <c r="WZ99" i="2"/>
  <c r="WZ100" i="2"/>
  <c r="WZ102" i="2"/>
  <c r="WZ103" i="2"/>
  <c r="WZ104" i="2"/>
  <c r="WZ105" i="2"/>
  <c r="WZ107" i="2"/>
  <c r="WZ109" i="2"/>
  <c r="WZ110" i="2"/>
  <c r="WZ111" i="2"/>
  <c r="WZ112" i="2"/>
  <c r="WZ114" i="2"/>
  <c r="WZ115" i="2"/>
  <c r="WZ116" i="2"/>
  <c r="WZ117" i="2"/>
  <c r="WZ118" i="2"/>
  <c r="WZ119" i="2"/>
  <c r="WZ122" i="2"/>
  <c r="WZ123" i="2"/>
  <c r="WZ125" i="2"/>
  <c r="WZ126" i="2"/>
  <c r="WZ127" i="2"/>
  <c r="WZ128" i="2"/>
  <c r="WZ130" i="2"/>
  <c r="WZ131" i="2"/>
  <c r="WZ132" i="2"/>
  <c r="WZ133" i="2"/>
  <c r="WY22" i="2"/>
  <c r="WY2" i="2" s="1"/>
  <c r="WY27" i="2"/>
  <c r="WY28" i="2"/>
  <c r="WY29" i="2"/>
  <c r="WY31" i="2"/>
  <c r="WY34" i="2"/>
  <c r="WY35" i="2"/>
  <c r="WY38" i="2"/>
  <c r="WY39" i="2"/>
  <c r="WY40" i="2"/>
  <c r="WY41" i="2"/>
  <c r="WY47" i="2"/>
  <c r="WY48" i="2"/>
  <c r="WY50" i="2"/>
  <c r="WY52" i="2"/>
  <c r="WY54" i="2"/>
  <c r="WY56" i="2"/>
  <c r="WY57" i="2"/>
  <c r="WY60" i="2"/>
  <c r="WY61" i="2"/>
  <c r="WY62" i="2"/>
  <c r="WY63" i="2"/>
  <c r="WY65" i="2"/>
  <c r="WY66" i="2"/>
  <c r="WY68" i="2"/>
  <c r="WY69" i="2"/>
  <c r="WY70" i="2"/>
  <c r="WY72" i="2"/>
  <c r="WY73" i="2"/>
  <c r="WY74" i="2"/>
  <c r="WY77" i="2"/>
  <c r="WY80" i="2"/>
  <c r="WY81" i="2"/>
  <c r="WY83" i="2"/>
  <c r="WY85" i="2"/>
  <c r="WY86" i="2"/>
  <c r="WY87" i="2"/>
  <c r="WY88" i="2"/>
  <c r="WY90" i="2"/>
  <c r="WY92" i="2"/>
  <c r="WY93" i="2"/>
  <c r="WY94" i="2"/>
  <c r="WY95" i="2"/>
  <c r="WY96" i="2"/>
  <c r="WY97" i="2"/>
  <c r="WY98" i="2"/>
  <c r="WY99" i="2"/>
  <c r="WY100" i="2"/>
  <c r="WY102" i="2"/>
  <c r="WY103" i="2"/>
  <c r="WY104" i="2"/>
  <c r="WY105" i="2"/>
  <c r="WY107" i="2"/>
  <c r="WY109" i="2"/>
  <c r="WY110" i="2"/>
  <c r="WY111" i="2"/>
  <c r="WY112" i="2"/>
  <c r="WY114" i="2"/>
  <c r="WY115" i="2"/>
  <c r="WY116" i="2"/>
  <c r="WY117" i="2"/>
  <c r="WY118" i="2"/>
  <c r="WY119" i="2"/>
  <c r="WY122" i="2"/>
  <c r="WY123" i="2"/>
  <c r="WY125" i="2"/>
  <c r="WY126" i="2"/>
  <c r="WY127" i="2"/>
  <c r="WY128" i="2"/>
  <c r="WY130" i="2"/>
  <c r="WY131" i="2"/>
  <c r="WY132" i="2"/>
  <c r="WY133" i="2"/>
  <c r="WX22" i="2"/>
  <c r="WX27" i="2"/>
  <c r="WX28" i="2"/>
  <c r="WX29" i="2"/>
  <c r="WX31" i="2"/>
  <c r="WX34" i="2"/>
  <c r="WX35" i="2"/>
  <c r="WX38" i="2"/>
  <c r="WX39" i="2"/>
  <c r="WX40" i="2"/>
  <c r="WX41" i="2"/>
  <c r="WX47" i="2"/>
  <c r="WX48" i="2"/>
  <c r="WX50" i="2"/>
  <c r="WX52" i="2"/>
  <c r="WX54" i="2"/>
  <c r="WX56" i="2"/>
  <c r="WX57" i="2"/>
  <c r="WX60" i="2"/>
  <c r="WX61" i="2"/>
  <c r="WX62" i="2"/>
  <c r="WX63" i="2"/>
  <c r="WX65" i="2"/>
  <c r="WX66" i="2"/>
  <c r="WX68" i="2"/>
  <c r="WX69" i="2"/>
  <c r="WX70" i="2"/>
  <c r="WX72" i="2"/>
  <c r="WX73" i="2"/>
  <c r="WX74" i="2"/>
  <c r="WX77" i="2"/>
  <c r="WX80" i="2"/>
  <c r="WX81" i="2"/>
  <c r="WX83" i="2"/>
  <c r="WX85" i="2"/>
  <c r="WX86" i="2"/>
  <c r="WX87" i="2"/>
  <c r="WX88" i="2"/>
  <c r="WX90" i="2"/>
  <c r="WX92" i="2"/>
  <c r="WX93" i="2"/>
  <c r="WX94" i="2"/>
  <c r="WX95" i="2"/>
  <c r="WX96" i="2"/>
  <c r="WX97" i="2"/>
  <c r="WX98" i="2"/>
  <c r="WX99" i="2"/>
  <c r="WX100" i="2"/>
  <c r="WX102" i="2"/>
  <c r="WX103" i="2"/>
  <c r="WX104" i="2"/>
  <c r="WX105" i="2"/>
  <c r="WX107" i="2"/>
  <c r="WX109" i="2"/>
  <c r="WX110" i="2"/>
  <c r="WX111" i="2"/>
  <c r="WX112" i="2"/>
  <c r="WX114" i="2"/>
  <c r="WX115" i="2"/>
  <c r="WX116" i="2"/>
  <c r="WX117" i="2"/>
  <c r="WX118" i="2"/>
  <c r="WX119" i="2"/>
  <c r="WX122" i="2"/>
  <c r="WX123" i="2"/>
  <c r="WX125" i="2"/>
  <c r="WX126" i="2"/>
  <c r="WX127" i="2"/>
  <c r="WX128" i="2"/>
  <c r="WX130" i="2"/>
  <c r="WX131" i="2"/>
  <c r="WX132" i="2"/>
  <c r="WX133" i="2"/>
  <c r="WW22" i="2"/>
  <c r="WW27" i="2"/>
  <c r="WW28" i="2"/>
  <c r="WW29" i="2"/>
  <c r="WW31" i="2"/>
  <c r="WW34" i="2"/>
  <c r="WW35" i="2"/>
  <c r="WW38" i="2"/>
  <c r="WW39" i="2"/>
  <c r="WW40" i="2"/>
  <c r="WW41" i="2"/>
  <c r="WW47" i="2"/>
  <c r="WW48" i="2"/>
  <c r="WW50" i="2"/>
  <c r="WW52" i="2"/>
  <c r="WW54" i="2"/>
  <c r="WW56" i="2"/>
  <c r="WW57" i="2"/>
  <c r="WW60" i="2"/>
  <c r="WW61" i="2"/>
  <c r="WW62" i="2"/>
  <c r="WW63" i="2"/>
  <c r="WW65" i="2"/>
  <c r="WW66" i="2"/>
  <c r="WW68" i="2"/>
  <c r="WW69" i="2"/>
  <c r="WW70" i="2"/>
  <c r="WW72" i="2"/>
  <c r="WW73" i="2"/>
  <c r="WW74" i="2"/>
  <c r="WW77" i="2"/>
  <c r="WW80" i="2"/>
  <c r="WW81" i="2"/>
  <c r="WW83" i="2"/>
  <c r="WW85" i="2"/>
  <c r="WW86" i="2"/>
  <c r="WW87" i="2"/>
  <c r="WW88" i="2"/>
  <c r="WW90" i="2"/>
  <c r="WW92" i="2"/>
  <c r="WW93" i="2"/>
  <c r="WW94" i="2"/>
  <c r="WW95" i="2"/>
  <c r="WW96" i="2"/>
  <c r="WW97" i="2"/>
  <c r="WW98" i="2"/>
  <c r="WW99" i="2"/>
  <c r="WW100" i="2"/>
  <c r="WW102" i="2"/>
  <c r="WW103" i="2"/>
  <c r="WW104" i="2"/>
  <c r="WW105" i="2"/>
  <c r="WW107" i="2"/>
  <c r="WW109" i="2"/>
  <c r="WW110" i="2"/>
  <c r="WW111" i="2"/>
  <c r="WW112" i="2"/>
  <c r="WW114" i="2"/>
  <c r="WW115" i="2"/>
  <c r="WW116" i="2"/>
  <c r="WW117" i="2"/>
  <c r="WW118" i="2"/>
  <c r="WW119" i="2"/>
  <c r="WW122" i="2"/>
  <c r="WW123" i="2"/>
  <c r="WW125" i="2"/>
  <c r="WW126" i="2"/>
  <c r="WW127" i="2"/>
  <c r="WW128" i="2"/>
  <c r="WW130" i="2"/>
  <c r="WW131" i="2"/>
  <c r="WW132" i="2"/>
  <c r="WW133" i="2"/>
  <c r="WV22" i="2"/>
  <c r="WV13" i="2" s="1" a="1"/>
  <c r="WV13" i="2" s="1"/>
  <c r="WV27" i="2"/>
  <c r="WV28" i="2"/>
  <c r="WV29" i="2"/>
  <c r="WV31" i="2"/>
  <c r="WV34" i="2"/>
  <c r="WV35" i="2"/>
  <c r="WV38" i="2"/>
  <c r="WV39" i="2"/>
  <c r="WV40" i="2"/>
  <c r="WV41" i="2"/>
  <c r="WV47" i="2"/>
  <c r="WV48" i="2"/>
  <c r="WV50" i="2"/>
  <c r="WV52" i="2"/>
  <c r="WV54" i="2"/>
  <c r="WV56" i="2"/>
  <c r="WV57" i="2"/>
  <c r="WV60" i="2"/>
  <c r="WV61" i="2"/>
  <c r="WV62" i="2"/>
  <c r="WV63" i="2"/>
  <c r="WV65" i="2"/>
  <c r="WV66" i="2"/>
  <c r="WV68" i="2"/>
  <c r="WV69" i="2"/>
  <c r="WV70" i="2"/>
  <c r="WV72" i="2"/>
  <c r="WV73" i="2"/>
  <c r="WV74" i="2"/>
  <c r="WV77" i="2"/>
  <c r="WV80" i="2"/>
  <c r="WV81" i="2"/>
  <c r="WV83" i="2"/>
  <c r="WV85" i="2"/>
  <c r="WV86" i="2"/>
  <c r="WV87" i="2"/>
  <c r="WV88" i="2"/>
  <c r="WV90" i="2"/>
  <c r="WV92" i="2"/>
  <c r="WV93" i="2"/>
  <c r="WV94" i="2"/>
  <c r="WV95" i="2"/>
  <c r="WV96" i="2"/>
  <c r="WV97" i="2"/>
  <c r="WV98" i="2"/>
  <c r="WV99" i="2"/>
  <c r="WV100" i="2"/>
  <c r="WV102" i="2"/>
  <c r="WV103" i="2"/>
  <c r="WV104" i="2"/>
  <c r="WV105" i="2"/>
  <c r="WV107" i="2"/>
  <c r="WV109" i="2"/>
  <c r="WV110" i="2"/>
  <c r="WV111" i="2"/>
  <c r="WV112" i="2"/>
  <c r="WV114" i="2"/>
  <c r="WV115" i="2"/>
  <c r="WV116" i="2"/>
  <c r="WV117" i="2"/>
  <c r="WV118" i="2"/>
  <c r="WV119" i="2"/>
  <c r="WV122" i="2"/>
  <c r="WV123" i="2"/>
  <c r="WV125" i="2"/>
  <c r="WV126" i="2"/>
  <c r="WV127" i="2"/>
  <c r="WV128" i="2"/>
  <c r="WV130" i="2"/>
  <c r="WV131" i="2"/>
  <c r="WV132" i="2"/>
  <c r="WV133" i="2"/>
  <c r="WU22" i="2"/>
  <c r="WU14" i="2" s="1" a="1"/>
  <c r="WU14" i="2" s="1"/>
  <c r="WU27" i="2"/>
  <c r="WU28" i="2"/>
  <c r="WU29" i="2"/>
  <c r="WU31" i="2"/>
  <c r="WU34" i="2"/>
  <c r="WU35" i="2"/>
  <c r="WU38" i="2"/>
  <c r="WU39" i="2"/>
  <c r="WU40" i="2"/>
  <c r="WU41" i="2"/>
  <c r="WU47" i="2"/>
  <c r="WU48" i="2"/>
  <c r="WU50" i="2"/>
  <c r="WU52" i="2"/>
  <c r="WU54" i="2"/>
  <c r="WU56" i="2"/>
  <c r="WU57" i="2"/>
  <c r="WU60" i="2"/>
  <c r="WU61" i="2"/>
  <c r="WU62" i="2"/>
  <c r="WU63" i="2"/>
  <c r="WU65" i="2"/>
  <c r="WU66" i="2"/>
  <c r="WU68" i="2"/>
  <c r="WU69" i="2"/>
  <c r="WU70" i="2"/>
  <c r="WU72" i="2"/>
  <c r="WU73" i="2"/>
  <c r="WU74" i="2"/>
  <c r="WU77" i="2"/>
  <c r="WU80" i="2"/>
  <c r="WU81" i="2"/>
  <c r="WU83" i="2"/>
  <c r="WU85" i="2"/>
  <c r="WU86" i="2"/>
  <c r="WU87" i="2"/>
  <c r="WU88" i="2"/>
  <c r="WU90" i="2"/>
  <c r="WU92" i="2"/>
  <c r="WU93" i="2"/>
  <c r="WU94" i="2"/>
  <c r="WU95" i="2"/>
  <c r="WU96" i="2"/>
  <c r="WU97" i="2"/>
  <c r="WU98" i="2"/>
  <c r="WU99" i="2"/>
  <c r="WU100" i="2"/>
  <c r="WU102" i="2"/>
  <c r="WU103" i="2"/>
  <c r="WU104" i="2"/>
  <c r="WU105" i="2"/>
  <c r="WU107" i="2"/>
  <c r="WU109" i="2"/>
  <c r="WU110" i="2"/>
  <c r="WU111" i="2"/>
  <c r="WU112" i="2"/>
  <c r="WU114" i="2"/>
  <c r="WU115" i="2"/>
  <c r="WU116" i="2"/>
  <c r="WU117" i="2"/>
  <c r="WU118" i="2"/>
  <c r="WU119" i="2"/>
  <c r="WU122" i="2"/>
  <c r="WU123" i="2"/>
  <c r="WU125" i="2"/>
  <c r="WU126" i="2"/>
  <c r="WU127" i="2"/>
  <c r="WU128" i="2"/>
  <c r="WU130" i="2"/>
  <c r="WU131" i="2"/>
  <c r="WU132" i="2"/>
  <c r="WU133" i="2"/>
  <c r="C35" i="3"/>
  <c r="DY47" i="2" s="1"/>
  <c r="C34" i="3"/>
  <c r="DS87" i="2" s="1"/>
  <c r="DY60" i="2"/>
  <c r="C36" i="3"/>
  <c r="C37" i="3"/>
  <c r="DZ41" i="2"/>
  <c r="C33" i="3"/>
  <c r="DZ60" i="2"/>
  <c r="DZ50" i="2"/>
  <c r="DZ52" i="2"/>
  <c r="DZ63" i="2"/>
  <c r="DZ74" i="2"/>
  <c r="DZ93" i="2"/>
  <c r="DZ94" i="2"/>
  <c r="DZ104" i="2"/>
  <c r="DZ116" i="2"/>
  <c r="DZ118" i="2"/>
  <c r="DZ122" i="2"/>
  <c r="DZ132" i="2"/>
  <c r="DZ133" i="2"/>
  <c r="DY28" i="2"/>
  <c r="DY34" i="2"/>
  <c r="DY35" i="2"/>
  <c r="DY50" i="2"/>
  <c r="DY66" i="2"/>
  <c r="DY75" i="2"/>
  <c r="DY83" i="2"/>
  <c r="DY98" i="2"/>
  <c r="DY105" i="2"/>
  <c r="DY114" i="2"/>
  <c r="DY122" i="2"/>
  <c r="DX34" i="2"/>
  <c r="DX37" i="2"/>
  <c r="DX38" i="2"/>
  <c r="DX43" i="2"/>
  <c r="DX50" i="2"/>
  <c r="DX60" i="2"/>
  <c r="DX62" i="2"/>
  <c r="DX63" i="2"/>
  <c r="DX64" i="2"/>
  <c r="DX70" i="2"/>
  <c r="DX94" i="2"/>
  <c r="DX97" i="2"/>
  <c r="DX99" i="2"/>
  <c r="DX104" i="2"/>
  <c r="DX105" i="2"/>
  <c r="DX109" i="2"/>
  <c r="DX116" i="2"/>
  <c r="DX127" i="2"/>
  <c r="DX130" i="2"/>
  <c r="DX133" i="2"/>
  <c r="DW47" i="2"/>
  <c r="DW50" i="2"/>
  <c r="DW52" i="2"/>
  <c r="DW62" i="2"/>
  <c r="DW63" i="2"/>
  <c r="DW83" i="2"/>
  <c r="DW87" i="2"/>
  <c r="DW94" i="2"/>
  <c r="DW105" i="2"/>
  <c r="DW109" i="2"/>
  <c r="DW110" i="2"/>
  <c r="DW119" i="2"/>
  <c r="DW122" i="2"/>
  <c r="DW128" i="2"/>
  <c r="DV34" i="2"/>
  <c r="DV41" i="2"/>
  <c r="DV61" i="2"/>
  <c r="DV62" i="2"/>
  <c r="DV72" i="2"/>
  <c r="DV74" i="2"/>
  <c r="DV80" i="2"/>
  <c r="DV88" i="2"/>
  <c r="DV104" i="2"/>
  <c r="DV117" i="2"/>
  <c r="DV126" i="2"/>
  <c r="DV127" i="2"/>
  <c r="DU27" i="2"/>
  <c r="DU38" i="2"/>
  <c r="DU41" i="2"/>
  <c r="DU63" i="2"/>
  <c r="DU66" i="2"/>
  <c r="DU70" i="2"/>
  <c r="DU72" i="2"/>
  <c r="DU73" i="2"/>
  <c r="DU74" i="2"/>
  <c r="DU85" i="2"/>
  <c r="DU96" i="2"/>
  <c r="DU98" i="2"/>
  <c r="DU100" i="2"/>
  <c r="DU109" i="2"/>
  <c r="DU110" i="2"/>
  <c r="DU115" i="2"/>
  <c r="DU122" i="2"/>
  <c r="DU126" i="2"/>
  <c r="DT34" i="2"/>
  <c r="DT39" i="2"/>
  <c r="DT54" i="2"/>
  <c r="DT56" i="2"/>
  <c r="DT64" i="2"/>
  <c r="DT65" i="2"/>
  <c r="DT74" i="2"/>
  <c r="DT75" i="2"/>
  <c r="DT86" i="2"/>
  <c r="DT87" i="2"/>
  <c r="DT98" i="2"/>
  <c r="DT107" i="2"/>
  <c r="DT122" i="2"/>
  <c r="DT127" i="2"/>
  <c r="DT128" i="2"/>
  <c r="DS39" i="2"/>
  <c r="DS61" i="2"/>
  <c r="DS64" i="2"/>
  <c r="DS80" i="2"/>
  <c r="DS83" i="2"/>
  <c r="DS94" i="2"/>
  <c r="DS102" i="2"/>
  <c r="DS103" i="2"/>
  <c r="DS109" i="2"/>
  <c r="DS110" i="2"/>
  <c r="DS116" i="2"/>
  <c r="DS117" i="2"/>
  <c r="DS118" i="2"/>
  <c r="DS127" i="2"/>
  <c r="DR29" i="2"/>
  <c r="DR34" i="2"/>
  <c r="DR41" i="2"/>
  <c r="DR47" i="2"/>
  <c r="DR50" i="2"/>
  <c r="DR60" i="2"/>
  <c r="DR63" i="2"/>
  <c r="DR75" i="2"/>
  <c r="DR81" i="2"/>
  <c r="DR85" i="2"/>
  <c r="DR87" i="2"/>
  <c r="DR88" i="2"/>
  <c r="DR97" i="2"/>
  <c r="DR100" i="2"/>
  <c r="DR102" i="2"/>
  <c r="DR109" i="2"/>
  <c r="DR122" i="2"/>
  <c r="DR127" i="2"/>
  <c r="DR128" i="2"/>
  <c r="DR133" i="2"/>
  <c r="DQ27" i="2"/>
  <c r="DQ34" i="2"/>
  <c r="DQ36" i="2"/>
  <c r="DQ37" i="2"/>
  <c r="DQ48" i="2"/>
  <c r="DQ50" i="2"/>
  <c r="DQ57" i="2"/>
  <c r="DQ65" i="2"/>
  <c r="DQ73" i="2"/>
  <c r="DQ75" i="2"/>
  <c r="DQ85" i="2"/>
  <c r="DQ86" i="2"/>
  <c r="DQ88" i="2"/>
  <c r="DQ90" i="2"/>
  <c r="DQ97" i="2"/>
  <c r="DQ99" i="2"/>
  <c r="DQ102" i="2"/>
  <c r="DQ103" i="2"/>
  <c r="DQ118" i="2"/>
  <c r="DQ131" i="2"/>
  <c r="DQ132" i="2"/>
  <c r="AE22" i="6"/>
  <c r="AE23" i="6"/>
  <c r="AE24" i="6"/>
  <c r="AE25" i="6"/>
  <c r="AE26" i="6"/>
  <c r="AE27" i="6"/>
  <c r="AE28" i="6"/>
  <c r="AE29" i="6"/>
  <c r="AE30" i="6"/>
  <c r="AE31" i="6"/>
  <c r="AE32" i="6"/>
  <c r="AE33" i="6"/>
  <c r="AD22" i="6"/>
  <c r="AD23" i="6"/>
  <c r="AD24" i="6"/>
  <c r="AD25" i="6"/>
  <c r="AD26" i="6"/>
  <c r="AD27" i="6"/>
  <c r="AD28" i="6"/>
  <c r="AD29" i="6"/>
  <c r="AD30" i="6"/>
  <c r="AD31" i="6"/>
  <c r="AD32" i="6"/>
  <c r="AD33" i="6"/>
  <c r="AC22" i="6"/>
  <c r="AC23" i="6"/>
  <c r="AC24" i="6"/>
  <c r="AC25" i="6"/>
  <c r="AC26" i="6"/>
  <c r="AC27" i="6"/>
  <c r="AC28" i="6"/>
  <c r="AC29" i="6"/>
  <c r="AC30" i="6"/>
  <c r="AC31" i="6"/>
  <c r="AC32" i="6"/>
  <c r="AC33" i="6"/>
  <c r="AB22" i="6"/>
  <c r="AB23" i="6"/>
  <c r="AB24" i="6"/>
  <c r="AB25" i="6"/>
  <c r="AB26" i="6"/>
  <c r="AB27" i="6"/>
  <c r="AB28" i="6"/>
  <c r="AB29" i="6"/>
  <c r="AB30" i="6"/>
  <c r="AB31" i="6"/>
  <c r="AB32" i="6"/>
  <c r="AB33" i="6"/>
  <c r="AA22" i="6"/>
  <c r="AA23" i="6"/>
  <c r="AA24" i="6"/>
  <c r="AA25" i="6"/>
  <c r="AA26" i="6"/>
  <c r="AA27" i="6"/>
  <c r="AA28" i="6"/>
  <c r="AA29" i="6"/>
  <c r="AA30" i="6"/>
  <c r="AA31" i="6"/>
  <c r="AA32" i="6"/>
  <c r="AA33" i="6"/>
  <c r="Z22" i="6"/>
  <c r="Z23" i="6"/>
  <c r="Z25" i="6"/>
  <c r="Z26" i="6"/>
  <c r="Z27" i="6"/>
  <c r="Z28" i="6"/>
  <c r="Z29" i="6"/>
  <c r="Z30" i="6"/>
  <c r="Z31" i="6"/>
  <c r="Z32" i="6"/>
  <c r="Z33" i="6"/>
  <c r="Y22" i="6"/>
  <c r="Y23" i="6"/>
  <c r="Y24" i="6"/>
  <c r="Y25" i="6"/>
  <c r="Y26" i="6"/>
  <c r="Y27" i="6"/>
  <c r="Y28" i="6"/>
  <c r="Y29" i="6"/>
  <c r="Y30" i="6"/>
  <c r="Y31" i="6"/>
  <c r="Y32" i="6"/>
  <c r="Y33" i="6"/>
  <c r="X22" i="6"/>
  <c r="X23" i="6"/>
  <c r="X24" i="6"/>
  <c r="X25" i="6"/>
  <c r="X26" i="6"/>
  <c r="X27" i="6"/>
  <c r="X28" i="6"/>
  <c r="X29" i="6"/>
  <c r="X30" i="6"/>
  <c r="X31" i="6"/>
  <c r="X32" i="6"/>
  <c r="X33" i="6"/>
  <c r="W22" i="6"/>
  <c r="W23" i="6"/>
  <c r="W24" i="6"/>
  <c r="W25" i="6"/>
  <c r="W26" i="6"/>
  <c r="W27" i="6"/>
  <c r="W28" i="6"/>
  <c r="W29" i="6"/>
  <c r="W30" i="6"/>
  <c r="W31" i="6"/>
  <c r="W32" i="6"/>
  <c r="W33" i="6"/>
  <c r="AP22" i="6"/>
  <c r="AP25" i="6"/>
  <c r="AP26" i="6"/>
  <c r="AP27" i="6"/>
  <c r="AP28" i="6"/>
  <c r="AP30" i="6"/>
  <c r="AP32" i="6"/>
  <c r="AO25" i="6"/>
  <c r="AO26" i="6"/>
  <c r="AO27" i="6"/>
  <c r="AO28" i="6"/>
  <c r="AO29" i="6"/>
  <c r="AO30" i="6"/>
  <c r="AO32" i="6"/>
  <c r="AO33" i="6"/>
  <c r="AN23" i="6"/>
  <c r="AN24" i="6"/>
  <c r="AN27" i="6"/>
  <c r="AN28" i="6"/>
  <c r="AN30" i="6"/>
  <c r="AN31" i="6"/>
  <c r="AN32" i="6"/>
  <c r="AN33" i="6"/>
  <c r="AM26" i="6"/>
  <c r="AM28" i="6"/>
  <c r="AM29" i="6"/>
  <c r="AM31" i="6"/>
  <c r="AM32" i="6"/>
  <c r="AM33" i="6"/>
  <c r="AL23" i="6"/>
  <c r="AL26" i="6"/>
  <c r="AL27" i="6"/>
  <c r="AL28" i="6"/>
  <c r="AL29" i="6"/>
  <c r="AL30" i="6"/>
  <c r="AL31" i="6"/>
  <c r="AL32" i="6"/>
  <c r="AL33" i="6"/>
  <c r="AK22" i="6"/>
  <c r="AK23" i="6"/>
  <c r="AK27" i="6"/>
  <c r="AK30" i="6"/>
  <c r="AK31" i="6"/>
  <c r="AJ24" i="6"/>
  <c r="AJ27" i="6"/>
  <c r="AJ31" i="6"/>
  <c r="AJ32" i="6"/>
  <c r="AI24" i="6"/>
  <c r="AI28" i="6"/>
  <c r="AI30" i="6"/>
  <c r="AI32" i="6"/>
  <c r="AH22" i="6"/>
  <c r="AH24" i="6"/>
  <c r="AH26" i="6"/>
  <c r="AH28" i="6"/>
  <c r="AH29" i="6"/>
  <c r="AH30" i="6"/>
  <c r="AH32" i="6"/>
  <c r="AH33" i="6"/>
  <c r="AG22" i="6"/>
  <c r="AG24" i="6"/>
  <c r="AG26" i="6"/>
  <c r="AG30" i="6"/>
  <c r="AG31" i="6"/>
  <c r="AG32" i="6"/>
  <c r="AG33" i="6"/>
  <c r="AQ2" i="6"/>
  <c r="AF2" i="6"/>
  <c r="N2" i="6"/>
  <c r="M2" i="6"/>
  <c r="L2" i="6"/>
  <c r="J2" i="6"/>
  <c r="K18" i="8"/>
  <c r="K17" i="8"/>
  <c r="K16" i="8"/>
  <c r="K15" i="8"/>
  <c r="K14" i="8"/>
  <c r="K13" i="8"/>
  <c r="K18" i="6"/>
  <c r="K17" i="6"/>
  <c r="K16" i="6"/>
  <c r="K15" i="6"/>
  <c r="K14" i="6"/>
  <c r="K13" i="6"/>
  <c r="K18" i="2"/>
  <c r="K17" i="2"/>
  <c r="K16" i="2"/>
  <c r="K15" i="2"/>
  <c r="K14" i="2"/>
  <c r="K13"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M2" i="2"/>
  <c r="AF2" i="8" s="1"/>
  <c r="U2" i="2"/>
  <c r="T2" i="2"/>
  <c r="S2" i="2"/>
  <c r="R2" i="2"/>
  <c r="Q2" i="2"/>
  <c r="P2" i="2"/>
  <c r="O2" i="2"/>
  <c r="J2" i="2"/>
  <c r="J2" i="8" s="1"/>
  <c r="WT2" i="2"/>
  <c r="WS2" i="2"/>
  <c r="WR2" i="2"/>
  <c r="WQ2" i="2"/>
  <c r="WP2" i="2"/>
  <c r="WO2" i="2"/>
  <c r="WN2" i="2"/>
  <c r="WM2" i="2"/>
  <c r="WL2" i="2"/>
  <c r="WK2" i="2"/>
  <c r="WJ2" i="2"/>
  <c r="WI2" i="2"/>
  <c r="WH2" i="2"/>
  <c r="WG2" i="2"/>
  <c r="WF2" i="2"/>
  <c r="WE2" i="2"/>
  <c r="WD2" i="2"/>
  <c r="WC2" i="2"/>
  <c r="WB2" i="2"/>
  <c r="WA2" i="2"/>
  <c r="VZ2" i="2"/>
  <c r="VY2" i="2"/>
  <c r="VX2" i="2"/>
  <c r="VW2" i="2"/>
  <c r="VV2" i="2"/>
  <c r="VU2" i="2"/>
  <c r="VT2" i="2"/>
  <c r="VS2" i="2"/>
  <c r="VR2" i="2"/>
  <c r="VQ2" i="2"/>
  <c r="VP2" i="2"/>
  <c r="VO2" i="2"/>
  <c r="VN2" i="2"/>
  <c r="VM2" i="2"/>
  <c r="VL2" i="2"/>
  <c r="VK2" i="2"/>
  <c r="VJ2" i="2"/>
  <c r="VI2" i="2"/>
  <c r="VH2" i="2"/>
  <c r="VG2" i="2"/>
  <c r="VF2" i="2"/>
  <c r="VE2" i="2"/>
  <c r="VD2" i="2"/>
  <c r="VC2" i="2"/>
  <c r="VB2" i="2"/>
  <c r="VA2" i="2"/>
  <c r="UZ2" i="2"/>
  <c r="UY2" i="2"/>
  <c r="UX2" i="2"/>
  <c r="UW2" i="2"/>
  <c r="UV2" i="2"/>
  <c r="UU2" i="2"/>
  <c r="UT2" i="2"/>
  <c r="US2" i="2"/>
  <c r="UR2" i="2"/>
  <c r="UQ2" i="2"/>
  <c r="UP2" i="2"/>
  <c r="UO2" i="2"/>
  <c r="UN2" i="2"/>
  <c r="UM2" i="2"/>
  <c r="UL2" i="2"/>
  <c r="UK2" i="2"/>
  <c r="UJ2" i="2"/>
  <c r="UI2" i="2"/>
  <c r="UH2" i="2"/>
  <c r="UG2" i="2"/>
  <c r="UF2" i="2"/>
  <c r="UE2" i="2"/>
  <c r="UD2" i="2"/>
  <c r="UC2" i="2"/>
  <c r="UB2" i="2"/>
  <c r="UA2" i="2"/>
  <c r="TZ2" i="2"/>
  <c r="TY2" i="2"/>
  <c r="TX2" i="2"/>
  <c r="TW2" i="2"/>
  <c r="TV2" i="2"/>
  <c r="TU2" i="2"/>
  <c r="TT2" i="2"/>
  <c r="TS2" i="2"/>
  <c r="TR2" i="2"/>
  <c r="TQ2" i="2"/>
  <c r="TP2" i="2"/>
  <c r="TO2" i="2"/>
  <c r="TN2" i="2"/>
  <c r="TM2" i="2"/>
  <c r="TL2" i="2"/>
  <c r="TK2" i="2"/>
  <c r="TJ2" i="2"/>
  <c r="TI2" i="2"/>
  <c r="TH2" i="2"/>
  <c r="TG2" i="2"/>
  <c r="TF2" i="2"/>
  <c r="TE2" i="2"/>
  <c r="TD2" i="2"/>
  <c r="TC2" i="2"/>
  <c r="TB2" i="2"/>
  <c r="TA2" i="2"/>
  <c r="SZ2" i="2"/>
  <c r="SY2" i="2"/>
  <c r="SX2" i="2"/>
  <c r="SW2" i="2"/>
  <c r="SV2" i="2"/>
  <c r="SU2" i="2"/>
  <c r="ST2" i="2"/>
  <c r="SS2" i="2"/>
  <c r="SR2" i="2"/>
  <c r="SQ2" i="2"/>
  <c r="SP2" i="2"/>
  <c r="SO2" i="2"/>
  <c r="SN2" i="2"/>
  <c r="SM2" i="2"/>
  <c r="SL2" i="2"/>
  <c r="SK2" i="2"/>
  <c r="SJ2" i="2"/>
  <c r="SI2" i="2"/>
  <c r="SH2" i="2"/>
  <c r="SG2" i="2"/>
  <c r="SF2" i="2"/>
  <c r="SE2" i="2"/>
  <c r="SD2" i="2"/>
  <c r="SC2" i="2"/>
  <c r="SB2" i="2"/>
  <c r="SA2" i="2"/>
  <c r="RZ2" i="2"/>
  <c r="RY2" i="2"/>
  <c r="RX2" i="2"/>
  <c r="RW2" i="2"/>
  <c r="RV2" i="2"/>
  <c r="RU2" i="2"/>
  <c r="RT2" i="2"/>
  <c r="RS2" i="2"/>
  <c r="RR2" i="2"/>
  <c r="RQ2" i="2"/>
  <c r="RP2" i="2"/>
  <c r="RO2" i="2"/>
  <c r="RN2" i="2"/>
  <c r="RM2" i="2"/>
  <c r="RL2" i="2"/>
  <c r="RK2" i="2"/>
  <c r="RJ2" i="2"/>
  <c r="RI2" i="2"/>
  <c r="RH2" i="2"/>
  <c r="RG2" i="2"/>
  <c r="RF2" i="2"/>
  <c r="RE2" i="2"/>
  <c r="RD2" i="2"/>
  <c r="RC2" i="2"/>
  <c r="RB2" i="2"/>
  <c r="RA2" i="2"/>
  <c r="QZ2" i="2"/>
  <c r="QY2" i="2"/>
  <c r="QX2" i="2"/>
  <c r="QW2" i="2"/>
  <c r="QV2" i="2"/>
  <c r="QU2" i="2"/>
  <c r="QT2" i="2"/>
  <c r="QS2" i="2"/>
  <c r="QR2" i="2"/>
  <c r="QQ2" i="2"/>
  <c r="QP2" i="2"/>
  <c r="QO2" i="2"/>
  <c r="QN2" i="2"/>
  <c r="QM2" i="2"/>
  <c r="QL2" i="2"/>
  <c r="QK2" i="2"/>
  <c r="QJ2" i="2"/>
  <c r="QI2" i="2"/>
  <c r="QH2" i="2"/>
  <c r="QG2" i="2"/>
  <c r="QF2" i="2"/>
  <c r="QE2" i="2"/>
  <c r="QD2" i="2"/>
  <c r="QC2" i="2"/>
  <c r="QB2" i="2"/>
  <c r="QA2" i="2"/>
  <c r="PZ2" i="2"/>
  <c r="PY2" i="2"/>
  <c r="PX2" i="2"/>
  <c r="PW2" i="2"/>
  <c r="PV2" i="2"/>
  <c r="PU2" i="2"/>
  <c r="PT2" i="2"/>
  <c r="PS2" i="2"/>
  <c r="PR2" i="2"/>
  <c r="PQ2" i="2"/>
  <c r="PP2" i="2"/>
  <c r="PO2" i="2"/>
  <c r="PN2" i="2"/>
  <c r="PM2" i="2"/>
  <c r="PL2" i="2"/>
  <c r="PK2" i="2"/>
  <c r="PJ2" i="2"/>
  <c r="PI2" i="2"/>
  <c r="PH2" i="2"/>
  <c r="PG2" i="2"/>
  <c r="PF2" i="2"/>
  <c r="PE2" i="2"/>
  <c r="PD2" i="2"/>
  <c r="PC2" i="2"/>
  <c r="PB2" i="2"/>
  <c r="PA2" i="2"/>
  <c r="OZ2" i="2"/>
  <c r="OY2" i="2"/>
  <c r="OX2" i="2"/>
  <c r="OW2" i="2"/>
  <c r="OV2" i="2"/>
  <c r="OU2" i="2"/>
  <c r="OT2" i="2"/>
  <c r="OS2" i="2"/>
  <c r="OR2" i="2"/>
  <c r="OQ2" i="2"/>
  <c r="OP2" i="2"/>
  <c r="OO2" i="2"/>
  <c r="ON2" i="2"/>
  <c r="OM2" i="2"/>
  <c r="OL2" i="2"/>
  <c r="OK2" i="2"/>
  <c r="OJ2" i="2"/>
  <c r="OI2" i="2"/>
  <c r="OH2" i="2"/>
  <c r="OG2" i="2"/>
  <c r="OF2" i="2"/>
  <c r="OE2" i="2"/>
  <c r="OD2" i="2"/>
  <c r="OC2" i="2"/>
  <c r="OB2" i="2"/>
  <c r="OA2" i="2"/>
  <c r="NZ2" i="2"/>
  <c r="NY2" i="2"/>
  <c r="NX2" i="2"/>
  <c r="NW2" i="2"/>
  <c r="NV2" i="2"/>
  <c r="NU2" i="2"/>
  <c r="NT2" i="2"/>
  <c r="NS2" i="2"/>
  <c r="NR2" i="2"/>
  <c r="NQ2" i="2"/>
  <c r="NP2" i="2"/>
  <c r="NO2" i="2"/>
  <c r="NN2" i="2"/>
  <c r="NM2" i="2"/>
  <c r="NL2" i="2"/>
  <c r="NK2" i="2"/>
  <c r="NJ2" i="2"/>
  <c r="NI2" i="2"/>
  <c r="NH2" i="2"/>
  <c r="NG2" i="2"/>
  <c r="NF2" i="2"/>
  <c r="NE2" i="2"/>
  <c r="ND2" i="2"/>
  <c r="NC2" i="2"/>
  <c r="NB2" i="2"/>
  <c r="NA2" i="2"/>
  <c r="MZ2" i="2"/>
  <c r="MY2" i="2"/>
  <c r="MX2" i="2"/>
  <c r="MW2" i="2"/>
  <c r="MV2" i="2"/>
  <c r="MU2" i="2"/>
  <c r="MT2" i="2"/>
  <c r="MS2" i="2"/>
  <c r="MR2" i="2"/>
  <c r="MQ2" i="2"/>
  <c r="MP2" i="2"/>
  <c r="MO2" i="2"/>
  <c r="MN2" i="2"/>
  <c r="MM2" i="2"/>
  <c r="ML2" i="2"/>
  <c r="MK2" i="2"/>
  <c r="MJ2" i="2"/>
  <c r="MI2" i="2"/>
  <c r="MH2" i="2"/>
  <c r="MG2" i="2"/>
  <c r="MF2" i="2"/>
  <c r="ME2" i="2"/>
  <c r="MD2" i="2"/>
  <c r="MC2" i="2"/>
  <c r="MB2" i="2"/>
  <c r="MA2" i="2"/>
  <c r="LZ2" i="2"/>
  <c r="LY2" i="2"/>
  <c r="LX2" i="2"/>
  <c r="LW2" i="2"/>
  <c r="LV2" i="2"/>
  <c r="LU2" i="2"/>
  <c r="LT2" i="2"/>
  <c r="LS2" i="2"/>
  <c r="LR2" i="2"/>
  <c r="LQ2" i="2"/>
  <c r="LP2" i="2"/>
  <c r="LO2" i="2"/>
  <c r="LN2" i="2"/>
  <c r="LM2" i="2"/>
  <c r="LL2" i="2"/>
  <c r="LK2" i="2"/>
  <c r="LJ2" i="2"/>
  <c r="LI2" i="2"/>
  <c r="LH2" i="2"/>
  <c r="LG2" i="2"/>
  <c r="LF2" i="2"/>
  <c r="LE2" i="2"/>
  <c r="LD2" i="2"/>
  <c r="LC2" i="2"/>
  <c r="LB2" i="2"/>
  <c r="LA2" i="2"/>
  <c r="KZ2" i="2"/>
  <c r="KY2" i="2"/>
  <c r="KX2" i="2"/>
  <c r="KW2" i="2"/>
  <c r="KV2" i="2"/>
  <c r="KU2" i="2"/>
  <c r="KT2" i="2"/>
  <c r="KS2" i="2"/>
  <c r="KR2" i="2"/>
  <c r="KQ2" i="2"/>
  <c r="KP2" i="2"/>
  <c r="KO2" i="2"/>
  <c r="KN2" i="2"/>
  <c r="KM2" i="2"/>
  <c r="KL2" i="2"/>
  <c r="KK2" i="2"/>
  <c r="KJ2" i="2"/>
  <c r="KI2" i="2"/>
  <c r="KH2" i="2"/>
  <c r="KG2" i="2"/>
  <c r="KF2" i="2"/>
  <c r="KE2" i="2"/>
  <c r="KD2" i="2"/>
  <c r="KC2" i="2"/>
  <c r="KB2" i="2"/>
  <c r="KA2" i="2"/>
  <c r="JZ2" i="2"/>
  <c r="JY2" i="2"/>
  <c r="JX2" i="2"/>
  <c r="JW2" i="2"/>
  <c r="JV2" i="2"/>
  <c r="JU2" i="2"/>
  <c r="JT2" i="2"/>
  <c r="JS2" i="2"/>
  <c r="JR2" i="2"/>
  <c r="JQ2" i="2"/>
  <c r="JP2" i="2"/>
  <c r="JO2" i="2"/>
  <c r="JN2" i="2"/>
  <c r="JM2" i="2"/>
  <c r="JL2" i="2"/>
  <c r="JK2" i="2"/>
  <c r="JJ2" i="2"/>
  <c r="JI2" i="2"/>
  <c r="JH2" i="2"/>
  <c r="JG2" i="2"/>
  <c r="JF2" i="2"/>
  <c r="JE2" i="2"/>
  <c r="JD2" i="2"/>
  <c r="JC2" i="2"/>
  <c r="JB2" i="2"/>
  <c r="JA2" i="2"/>
  <c r="IZ2" i="2"/>
  <c r="IY2" i="2"/>
  <c r="IX2" i="2"/>
  <c r="IW2" i="2"/>
  <c r="IV2" i="2"/>
  <c r="IU2" i="2"/>
  <c r="IT2" i="2"/>
  <c r="IS2" i="2"/>
  <c r="IR2" i="2"/>
  <c r="IQ2" i="2"/>
  <c r="IP2" i="2"/>
  <c r="IO2" i="2"/>
  <c r="IN2" i="2"/>
  <c r="IM2" i="2"/>
  <c r="IL2" i="2"/>
  <c r="IK2" i="2"/>
  <c r="IJ2" i="2"/>
  <c r="II2" i="2"/>
  <c r="IH2" i="2"/>
  <c r="IG2" i="2"/>
  <c r="IF2" i="2"/>
  <c r="IE2" i="2"/>
  <c r="ID2" i="2"/>
  <c r="IC2" i="2"/>
  <c r="IB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A2" i="2"/>
  <c r="AQ2" i="8" s="1"/>
  <c r="CE2" i="6"/>
  <c r="DI30" i="6"/>
  <c r="DK25" i="6"/>
  <c r="DK28" i="6"/>
  <c r="DJ25" i="6"/>
  <c r="DI22" i="6"/>
  <c r="DI25" i="6"/>
  <c r="DI31" i="6"/>
  <c r="DI32" i="6"/>
  <c r="DH29" i="6"/>
  <c r="DG26" i="6"/>
  <c r="DG29" i="6"/>
  <c r="DF23" i="6"/>
  <c r="DF26" i="6"/>
  <c r="DE31" i="6"/>
  <c r="DD29" i="6"/>
  <c r="DD31" i="6"/>
  <c r="DC28" i="6"/>
  <c r="DB26" i="6"/>
  <c r="DB27" i="6"/>
  <c r="DB32" i="6"/>
  <c r="DA25" i="6"/>
  <c r="DA31" i="6"/>
  <c r="CZ23" i="6"/>
  <c r="CZ33" i="6"/>
  <c r="CY26" i="6"/>
  <c r="CY33" i="6"/>
  <c r="CX26" i="6"/>
  <c r="CW23" i="6"/>
  <c r="CW26" i="6"/>
  <c r="CW29" i="6"/>
  <c r="CV27" i="6"/>
  <c r="CV29" i="6"/>
  <c r="CU30" i="6"/>
  <c r="CU32" i="6"/>
  <c r="CT22" i="6"/>
  <c r="CT29" i="6"/>
  <c r="CS32" i="6"/>
  <c r="CR26" i="6"/>
  <c r="CR29" i="6"/>
  <c r="CQ27" i="6"/>
  <c r="CP23" i="6"/>
  <c r="CP32" i="6"/>
  <c r="CO23" i="6"/>
  <c r="CO29" i="6"/>
  <c r="CN26" i="6"/>
  <c r="CN27" i="6"/>
  <c r="CN33" i="6"/>
  <c r="CM27" i="6"/>
  <c r="CL23" i="6"/>
  <c r="CL27" i="6"/>
  <c r="CL29" i="6"/>
  <c r="CL32" i="6"/>
  <c r="CK25" i="6"/>
  <c r="CK29" i="6"/>
  <c r="CJ23" i="6"/>
  <c r="CJ32" i="6"/>
  <c r="CJ33" i="6"/>
  <c r="CI22" i="6"/>
  <c r="CI27" i="6"/>
  <c r="CI33" i="6"/>
  <c r="CH26" i="6"/>
  <c r="CH29" i="6"/>
  <c r="CG22" i="6"/>
  <c r="CG27" i="6"/>
  <c r="CF23" i="6"/>
  <c r="CF26" i="6"/>
  <c r="CF32" i="6"/>
  <c r="EV2" i="6"/>
  <c r="DL2" i="6"/>
  <c r="YF14" i="2" a="1"/>
  <c r="YF14" i="2" s="1"/>
  <c r="XU13" i="2" a="1"/>
  <c r="XU13" i="2" s="1"/>
  <c r="YI2" i="2"/>
  <c r="YH2" i="2"/>
  <c r="XS2" i="2"/>
  <c r="ZQ2" i="2"/>
  <c r="DL2" i="8" s="1"/>
  <c r="ADX2" i="2"/>
  <c r="ADW2" i="2"/>
  <c r="ADV4" i="2"/>
  <c r="ADU4" i="2"/>
  <c r="ADT4" i="2"/>
  <c r="ADS4" i="2"/>
  <c r="ADR4" i="2"/>
  <c r="ADQ4" i="2"/>
  <c r="ADP4" i="2"/>
  <c r="ADO4" i="2"/>
  <c r="ADN4" i="2"/>
  <c r="ADM4" i="2"/>
  <c r="ADL4" i="2"/>
  <c r="ADK4" i="2"/>
  <c r="ADJ4" i="2"/>
  <c r="ADI4" i="2"/>
  <c r="ADH4" i="2"/>
  <c r="ADG4" i="2"/>
  <c r="ADF4" i="2"/>
  <c r="ADE4" i="2"/>
  <c r="ADD4" i="2"/>
  <c r="ADC4" i="2"/>
  <c r="ADB4" i="2"/>
  <c r="ADA4" i="2"/>
  <c r="ACZ4" i="2"/>
  <c r="ACY4" i="2"/>
  <c r="ACX4" i="2"/>
  <c r="ACW4" i="2"/>
  <c r="ACV4" i="2"/>
  <c r="ACU4" i="2"/>
  <c r="ACT4" i="2"/>
  <c r="ADV3" i="2"/>
  <c r="ADU3" i="2"/>
  <c r="ADT3" i="2"/>
  <c r="ADS3" i="2"/>
  <c r="ADR3" i="2"/>
  <c r="ADQ3" i="2"/>
  <c r="ADP3" i="2"/>
  <c r="ADO3" i="2"/>
  <c r="ADN3" i="2"/>
  <c r="ADM3" i="2"/>
  <c r="ADL3" i="2"/>
  <c r="ADK3" i="2"/>
  <c r="ADJ3" i="2"/>
  <c r="ADI3" i="2"/>
  <c r="ADH3" i="2"/>
  <c r="ADG3" i="2"/>
  <c r="ADF3" i="2"/>
  <c r="ADE3" i="2"/>
  <c r="ADD3" i="2"/>
  <c r="ADC3" i="2"/>
  <c r="ADB3" i="2"/>
  <c r="ADA3" i="2"/>
  <c r="ACZ3" i="2"/>
  <c r="ACY3" i="2"/>
  <c r="ACX3" i="2"/>
  <c r="ACW3" i="2"/>
  <c r="ACV3" i="2"/>
  <c r="ACU3" i="2"/>
  <c r="ACT3" i="2"/>
  <c r="ADV2" i="2"/>
  <c r="ADU2" i="2"/>
  <c r="ADT2" i="2"/>
  <c r="ADS2" i="2"/>
  <c r="ADR2" i="2"/>
  <c r="ADQ2" i="2"/>
  <c r="ADP2" i="2"/>
  <c r="ADO2" i="2"/>
  <c r="ADN2" i="2"/>
  <c r="ADM2" i="2"/>
  <c r="ADL2" i="2"/>
  <c r="ADK2" i="2"/>
  <c r="ADJ2" i="2"/>
  <c r="ADI2" i="2"/>
  <c r="ADH2" i="2"/>
  <c r="ADG2" i="2"/>
  <c r="ADF2" i="2"/>
  <c r="ADE2" i="2"/>
  <c r="ADD2" i="2"/>
  <c r="ADC2" i="2"/>
  <c r="ADB2" i="2"/>
  <c r="ADA2" i="2"/>
  <c r="ACZ2" i="2"/>
  <c r="ACY2" i="2"/>
  <c r="ACX2" i="2"/>
  <c r="ACW2" i="2"/>
  <c r="ACV2" i="2"/>
  <c r="ACU2" i="2"/>
  <c r="ACT2" i="2"/>
  <c r="ACS4" i="2"/>
  <c r="ACS3" i="2"/>
  <c r="ACS2" i="2"/>
  <c r="ACR22" i="2"/>
  <c r="ACR27" i="2"/>
  <c r="ACR28" i="2"/>
  <c r="ACR29" i="2"/>
  <c r="ACR31" i="2"/>
  <c r="ACR38" i="2"/>
  <c r="ACR39" i="2"/>
  <c r="ACR40" i="2"/>
  <c r="ACR41" i="2"/>
  <c r="ACR47" i="2"/>
  <c r="ACR48" i="2"/>
  <c r="ACR50" i="2"/>
  <c r="ACR52" i="2"/>
  <c r="ACR54" i="2"/>
  <c r="ACR56" i="2"/>
  <c r="ACR57" i="2"/>
  <c r="ACR60" i="2"/>
  <c r="ACR61" i="2"/>
  <c r="ACR62" i="2"/>
  <c r="ACR63" i="2"/>
  <c r="ACR65" i="2"/>
  <c r="ACR66" i="2"/>
  <c r="ACR68" i="2"/>
  <c r="ACR69" i="2"/>
  <c r="ACR70" i="2"/>
  <c r="ACR72" i="2"/>
  <c r="ACR74" i="2"/>
  <c r="ACR77" i="2"/>
  <c r="ACR80" i="2"/>
  <c r="ACR81" i="2"/>
  <c r="ACR83" i="2"/>
  <c r="ACR85" i="2"/>
  <c r="ACR86" i="2"/>
  <c r="ACR87" i="2"/>
  <c r="ACR88" i="2"/>
  <c r="ACR90" i="2"/>
  <c r="ACR92" i="2"/>
  <c r="ACR93" i="2"/>
  <c r="ACR95" i="2"/>
  <c r="ACR96" i="2"/>
  <c r="ACR97" i="2"/>
  <c r="ACR98" i="2"/>
  <c r="ACR99" i="2"/>
  <c r="ACR100" i="2"/>
  <c r="ACR102" i="2"/>
  <c r="ACR103" i="2"/>
  <c r="ACR104" i="2"/>
  <c r="ACR105" i="2"/>
  <c r="ACR107" i="2"/>
  <c r="ACR109" i="2"/>
  <c r="ACR110" i="2"/>
  <c r="ACR112" i="2"/>
  <c r="ACR114" i="2"/>
  <c r="ACR117" i="2"/>
  <c r="ACR118" i="2"/>
  <c r="ACR119" i="2"/>
  <c r="ACR123" i="2"/>
  <c r="ACR125" i="2"/>
  <c r="ACR126" i="2"/>
  <c r="ACR128" i="2"/>
  <c r="ACR130" i="2"/>
  <c r="ACR131" i="2"/>
  <c r="ACR132" i="2"/>
  <c r="ACR133" i="2"/>
  <c r="ADV12" i="2" a="1"/>
  <c r="ADV12" i="2" s="1"/>
  <c r="ADU12" i="2" a="1"/>
  <c r="ADU12" i="2" s="1"/>
  <c r="ADT12" i="2" a="1"/>
  <c r="ADT12" i="2" s="1"/>
  <c r="ADS12" i="2" a="1"/>
  <c r="ADS12" i="2" s="1"/>
  <c r="ADR12" i="2" a="1"/>
  <c r="ADR12" i="2" s="1"/>
  <c r="ADQ12" i="2" a="1"/>
  <c r="ADQ12" i="2" s="1"/>
  <c r="ADP12" i="2" a="1"/>
  <c r="ADP12" i="2" s="1"/>
  <c r="ADO12" i="2" a="1"/>
  <c r="ADO12" i="2" s="1"/>
  <c r="ADN12" i="2" a="1"/>
  <c r="ADN12" i="2" s="1"/>
  <c r="ADM12" i="2" a="1"/>
  <c r="ADM12" i="2" s="1"/>
  <c r="ADL12" i="2" a="1"/>
  <c r="ADL12" i="2" s="1"/>
  <c r="ADK12" i="2" a="1"/>
  <c r="ADK12" i="2" s="1"/>
  <c r="ADJ12" i="2" a="1"/>
  <c r="ADJ12" i="2" s="1"/>
  <c r="ADI12" i="2" a="1"/>
  <c r="ADI12" i="2" s="1"/>
  <c r="ADH12" i="2" a="1"/>
  <c r="ADH12" i="2" s="1"/>
  <c r="ADG12" i="2" a="1"/>
  <c r="ADG12" i="2" s="1"/>
  <c r="ADF12" i="2" a="1"/>
  <c r="ADF12" i="2" s="1"/>
  <c r="ADE12" i="2" a="1"/>
  <c r="ADE12" i="2" s="1"/>
  <c r="ADD12" i="2" a="1"/>
  <c r="ADD12" i="2" s="1"/>
  <c r="ADC12" i="2" a="1"/>
  <c r="ADC12" i="2" s="1"/>
  <c r="ADB12" i="2" a="1"/>
  <c r="ADB12" i="2" s="1"/>
  <c r="ADA12" i="2" a="1"/>
  <c r="ADA12" i="2" s="1"/>
  <c r="ACZ12" i="2" a="1"/>
  <c r="ACZ12" i="2" s="1"/>
  <c r="ACY12" i="2" a="1"/>
  <c r="ACY12" i="2" s="1"/>
  <c r="ACX12" i="2" a="1"/>
  <c r="ACX12" i="2" s="1"/>
  <c r="ACW12" i="2" a="1"/>
  <c r="ACW12" i="2" s="1"/>
  <c r="ACV12" i="2" a="1"/>
  <c r="ACV12" i="2" s="1"/>
  <c r="ACU12" i="2" a="1"/>
  <c r="ACU12" i="2" s="1"/>
  <c r="ACT12" i="2" a="1"/>
  <c r="ACT12" i="2" s="1"/>
  <c r="ADV11" i="2" a="1"/>
  <c r="ADV11" i="2" s="1"/>
  <c r="ADV13" i="2" s="1" a="1"/>
  <c r="ADV13" i="2" s="1"/>
  <c r="ADU11" i="2" a="1"/>
  <c r="ADU11" i="2" s="1"/>
  <c r="ADT11" i="2" a="1"/>
  <c r="ADT11" i="2" s="1"/>
  <c r="ADT13" i="2" s="1" a="1"/>
  <c r="ADT13" i="2" s="1"/>
  <c r="ADS11" i="2" a="1"/>
  <c r="ADS11" i="2" s="1"/>
  <c r="ADS13" i="2" s="1" a="1"/>
  <c r="ADS13" i="2" s="1"/>
  <c r="ADR11" i="2" a="1"/>
  <c r="ADR11" i="2" s="1"/>
  <c r="ADR13" i="2" s="1" a="1"/>
  <c r="ADR13" i="2" s="1"/>
  <c r="ADQ11" i="2" a="1"/>
  <c r="ADQ11" i="2" s="1"/>
  <c r="ADP11" i="2" a="1"/>
  <c r="ADP11" i="2" s="1"/>
  <c r="ADP13" i="2" s="1" a="1"/>
  <c r="ADP13" i="2" s="1"/>
  <c r="ADO11" i="2" a="1"/>
  <c r="ADO11" i="2" s="1"/>
  <c r="ADN11" i="2" a="1"/>
  <c r="ADN11" i="2" s="1"/>
  <c r="ADN13" i="2" s="1" a="1"/>
  <c r="ADN13" i="2" s="1"/>
  <c r="ADM11" i="2" a="1"/>
  <c r="ADM11" i="2" s="1"/>
  <c r="ADL11" i="2" a="1"/>
  <c r="ADL11" i="2" s="1"/>
  <c r="ADL13" i="2" s="1" a="1"/>
  <c r="ADL13" i="2" s="1"/>
  <c r="ADK11" i="2" a="1"/>
  <c r="ADK11" i="2" s="1"/>
  <c r="ADK13" i="2" s="1" a="1"/>
  <c r="ADK13" i="2" s="1"/>
  <c r="ADJ11" i="2" a="1"/>
  <c r="ADJ11" i="2" s="1"/>
  <c r="ADJ13" i="2" s="1" a="1"/>
  <c r="ADJ13" i="2" s="1"/>
  <c r="ADI11" i="2" a="1"/>
  <c r="ADI11" i="2" s="1"/>
  <c r="ADH11" i="2" a="1"/>
  <c r="ADH11" i="2" s="1"/>
  <c r="ADH13" i="2" s="1" a="1"/>
  <c r="ADH13" i="2" s="1"/>
  <c r="ADG11" i="2" a="1"/>
  <c r="ADG11" i="2" s="1"/>
  <c r="ADG13" i="2" s="1" a="1"/>
  <c r="ADG13" i="2" s="1"/>
  <c r="ADF11" i="2" a="1"/>
  <c r="ADF11" i="2" s="1"/>
  <c r="ADF13" i="2" s="1" a="1"/>
  <c r="ADF13" i="2" s="1"/>
  <c r="ADE11" i="2" a="1"/>
  <c r="ADE11" i="2" s="1"/>
  <c r="ADD11" i="2" a="1"/>
  <c r="ADD11" i="2" s="1"/>
  <c r="ADD13" i="2" s="1" a="1"/>
  <c r="ADD13" i="2" s="1"/>
  <c r="ADC11" i="2" a="1"/>
  <c r="ADC11" i="2" s="1"/>
  <c r="ADC13" i="2" s="1" a="1"/>
  <c r="ADC13" i="2" s="1"/>
  <c r="ADB11" i="2" a="1"/>
  <c r="ADB11" i="2" s="1"/>
  <c r="ADB13" i="2" s="1" a="1"/>
  <c r="ADB13" i="2" s="1"/>
  <c r="ADA11" i="2" a="1"/>
  <c r="ADA11" i="2" s="1"/>
  <c r="ACZ11" i="2" a="1"/>
  <c r="ACZ11" i="2" s="1"/>
  <c r="ACZ13" i="2" s="1" a="1"/>
  <c r="ACZ13" i="2" s="1"/>
  <c r="ACY11" i="2" a="1"/>
  <c r="ACY11" i="2" s="1"/>
  <c r="ACX11" i="2" a="1"/>
  <c r="ACX11" i="2" s="1"/>
  <c r="ACX13" i="2" s="1" a="1"/>
  <c r="ACX13" i="2" s="1"/>
  <c r="ACW11" i="2" a="1"/>
  <c r="ACW11" i="2" s="1"/>
  <c r="ACV11" i="2" a="1"/>
  <c r="ACV11" i="2" s="1"/>
  <c r="ACV13" i="2" s="1" a="1"/>
  <c r="ACV13" i="2" s="1"/>
  <c r="ACU11" i="2" a="1"/>
  <c r="ACU11" i="2" s="1"/>
  <c r="ACU13" i="2" s="1" a="1"/>
  <c r="ACU13" i="2" s="1"/>
  <c r="ACT11" i="2" a="1"/>
  <c r="ACT11" i="2" s="1"/>
  <c r="ACT13" i="2" s="1" a="1"/>
  <c r="ACT13" i="2" s="1"/>
  <c r="ADV10" i="2" a="1"/>
  <c r="ADV10" i="2" s="1"/>
  <c r="ADU10" i="2" a="1"/>
  <c r="ADU10" i="2" s="1"/>
  <c r="ADU14" i="2" s="1" a="1"/>
  <c r="ADU14" i="2" s="1"/>
  <c r="ADT10" i="2" a="1"/>
  <c r="ADT10" i="2" s="1"/>
  <c r="ADT14" i="2" s="1" a="1"/>
  <c r="ADT14" i="2" s="1"/>
  <c r="ADS10" i="2" a="1"/>
  <c r="ADS10" i="2" s="1"/>
  <c r="ADS14" i="2" s="1" a="1"/>
  <c r="ADS14" i="2" s="1"/>
  <c r="ADR10" i="2" a="1"/>
  <c r="ADR10" i="2" s="1"/>
  <c r="ADQ10" i="2" a="1"/>
  <c r="ADQ10" i="2" s="1"/>
  <c r="ADQ14" i="2" s="1" a="1"/>
  <c r="ADQ14" i="2" s="1"/>
  <c r="ADP10" i="2" a="1"/>
  <c r="ADP10" i="2" s="1"/>
  <c r="ADP14" i="2" s="1" a="1"/>
  <c r="ADP14" i="2" s="1"/>
  <c r="ADO10" i="2" a="1"/>
  <c r="ADO10" i="2" s="1"/>
  <c r="ADO14" i="2" s="1" a="1"/>
  <c r="ADO14" i="2" s="1"/>
  <c r="ADN10" i="2" a="1"/>
  <c r="ADN10" i="2" s="1"/>
  <c r="ADM10" i="2" a="1"/>
  <c r="ADM10" i="2" s="1"/>
  <c r="ADM14" i="2" s="1" a="1"/>
  <c r="ADM14" i="2" s="1"/>
  <c r="ADL10" i="2" a="1"/>
  <c r="ADL10" i="2" s="1"/>
  <c r="ADK10" i="2" a="1"/>
  <c r="ADK10" i="2" s="1"/>
  <c r="ADK14" i="2" s="1" a="1"/>
  <c r="ADK14" i="2" s="1"/>
  <c r="ADJ10" i="2" a="1"/>
  <c r="ADJ10" i="2" s="1"/>
  <c r="ADI10" i="2" a="1"/>
  <c r="ADI10" i="2" s="1"/>
  <c r="ADI14" i="2" s="1" a="1"/>
  <c r="ADI14" i="2" s="1"/>
  <c r="ADH10" i="2" a="1"/>
  <c r="ADH10" i="2" s="1"/>
  <c r="ADH14" i="2" s="1" a="1"/>
  <c r="ADH14" i="2" s="1"/>
  <c r="ADG10" i="2" a="1"/>
  <c r="ADG10" i="2" s="1"/>
  <c r="ADG14" i="2" s="1" a="1"/>
  <c r="ADG14" i="2" s="1"/>
  <c r="ADF10" i="2" a="1"/>
  <c r="ADF10" i="2" s="1"/>
  <c r="ADE10" i="2" a="1"/>
  <c r="ADE10" i="2" s="1"/>
  <c r="ADE14" i="2" s="1" a="1"/>
  <c r="ADE14" i="2" s="1"/>
  <c r="ADD10" i="2" a="1"/>
  <c r="ADD10" i="2" s="1"/>
  <c r="ADD14" i="2" s="1" a="1"/>
  <c r="ADD14" i="2" s="1"/>
  <c r="ADC10" i="2" a="1"/>
  <c r="ADC10" i="2" s="1"/>
  <c r="ADC14" i="2" s="1" a="1"/>
  <c r="ADC14" i="2" s="1"/>
  <c r="ADB10" i="2" a="1"/>
  <c r="ADB10" i="2" s="1"/>
  <c r="ADA10" i="2" a="1"/>
  <c r="ADA10" i="2" s="1"/>
  <c r="ADA14" i="2" s="1" a="1"/>
  <c r="ADA14" i="2" s="1"/>
  <c r="ACZ10" i="2" a="1"/>
  <c r="ACZ10" i="2" s="1"/>
  <c r="ACZ14" i="2" s="1" a="1"/>
  <c r="ACZ14" i="2" s="1"/>
  <c r="ACY10" i="2" a="1"/>
  <c r="ACY10" i="2" s="1"/>
  <c r="ACY14" i="2" s="1" a="1"/>
  <c r="ACY14" i="2" s="1"/>
  <c r="ACX10" i="2" a="1"/>
  <c r="ACX10" i="2" s="1"/>
  <c r="ACW10" i="2" a="1"/>
  <c r="ACW10" i="2" s="1"/>
  <c r="ACW14" i="2" s="1" a="1"/>
  <c r="ACW14" i="2" s="1"/>
  <c r="ACV10" i="2" a="1"/>
  <c r="ACV10" i="2" s="1"/>
  <c r="ACU10" i="2" a="1"/>
  <c r="ACU10" i="2" s="1"/>
  <c r="ACU14" i="2" s="1" a="1"/>
  <c r="ACU14" i="2" s="1"/>
  <c r="ACT10" i="2" a="1"/>
  <c r="ACT10" i="2" s="1"/>
  <c r="ACS12" i="2" a="1"/>
  <c r="ACS12" i="2" s="1"/>
  <c r="ACS11" i="2" a="1"/>
  <c r="ACS11" i="2" s="1"/>
  <c r="ACS13" i="2" s="1" a="1"/>
  <c r="ACS13" i="2" s="1"/>
  <c r="ACS10" i="2" a="1"/>
  <c r="ACS10" i="2" s="1"/>
  <c r="ACS14" i="2" s="1" a="1"/>
  <c r="ACS14" i="2" s="1"/>
  <c r="ABN12" i="2" a="1"/>
  <c r="ABN12" i="2" s="1"/>
  <c r="ABM12" i="2" a="1"/>
  <c r="ABM12" i="2" s="1"/>
  <c r="ABL12" i="2" a="1"/>
  <c r="ABL12" i="2" s="1"/>
  <c r="ABK12" i="2" a="1"/>
  <c r="ABK12" i="2" s="1"/>
  <c r="ABJ12" i="2" a="1"/>
  <c r="ABJ12" i="2" s="1"/>
  <c r="ABI12" i="2" a="1"/>
  <c r="ABI12" i="2" s="1"/>
  <c r="ABH12" i="2" a="1"/>
  <c r="ABH12" i="2" s="1"/>
  <c r="ABG12" i="2" a="1"/>
  <c r="ABG12" i="2" s="1"/>
  <c r="ABF12" i="2" a="1"/>
  <c r="ABF12" i="2" s="1"/>
  <c r="ABE12" i="2" a="1"/>
  <c r="ABE12" i="2" s="1"/>
  <c r="ABD12" i="2" a="1"/>
  <c r="ABD12" i="2" s="1"/>
  <c r="ABC12" i="2" a="1"/>
  <c r="ABC12" i="2" s="1"/>
  <c r="ABN11" i="2" a="1"/>
  <c r="ABN11" i="2" s="1"/>
  <c r="ABN13" i="2" s="1" a="1"/>
  <c r="ABN13" i="2" s="1"/>
  <c r="ABM11" i="2" a="1"/>
  <c r="ABM11" i="2" s="1"/>
  <c r="ABM13" i="2" s="1" a="1"/>
  <c r="ABM13" i="2" s="1"/>
  <c r="ABL11" i="2" a="1"/>
  <c r="ABL11" i="2" s="1"/>
  <c r="ABL13" i="2" s="1" a="1"/>
  <c r="ABL13" i="2" s="1"/>
  <c r="ABK11" i="2" a="1"/>
  <c r="ABK11" i="2" s="1"/>
  <c r="ABK13" i="2" s="1" a="1"/>
  <c r="ABK13" i="2" s="1"/>
  <c r="ABJ11" i="2" a="1"/>
  <c r="ABJ11" i="2" s="1"/>
  <c r="ABJ13" i="2" s="1" a="1"/>
  <c r="ABJ13" i="2" s="1"/>
  <c r="ABI11" i="2" a="1"/>
  <c r="ABI11" i="2" s="1"/>
  <c r="ABI13" i="2" s="1" a="1"/>
  <c r="ABI13" i="2" s="1"/>
  <c r="ABH11" i="2" a="1"/>
  <c r="ABH11" i="2" s="1"/>
  <c r="ABH13" i="2" s="1" a="1"/>
  <c r="ABH13" i="2" s="1"/>
  <c r="ABG11" i="2" a="1"/>
  <c r="ABG11" i="2" s="1"/>
  <c r="ABG13" i="2" s="1" a="1"/>
  <c r="ABG13" i="2" s="1"/>
  <c r="ABF11" i="2" a="1"/>
  <c r="ABF11" i="2" s="1"/>
  <c r="ABF13" i="2" s="1" a="1"/>
  <c r="ABF13" i="2" s="1"/>
  <c r="ABE11" i="2" a="1"/>
  <c r="ABE11" i="2" s="1"/>
  <c r="ABE13" i="2" s="1" a="1"/>
  <c r="ABE13" i="2" s="1"/>
  <c r="ABD11" i="2" a="1"/>
  <c r="ABD11" i="2" s="1"/>
  <c r="ABD13" i="2" s="1" a="1"/>
  <c r="ABD13" i="2" s="1"/>
  <c r="ABC11" i="2" a="1"/>
  <c r="ABC11" i="2" s="1"/>
  <c r="ABC13" i="2" s="1" a="1"/>
  <c r="ABC13" i="2" s="1"/>
  <c r="ABN10" i="2" a="1"/>
  <c r="ABN10" i="2" s="1"/>
  <c r="ABN14" i="2" s="1" a="1"/>
  <c r="ABN14" i="2" s="1"/>
  <c r="ABM10" i="2" a="1"/>
  <c r="ABM10" i="2" s="1"/>
  <c r="ABL10" i="2" a="1"/>
  <c r="ABL10" i="2" s="1"/>
  <c r="ABK10" i="2" a="1"/>
  <c r="ABK10" i="2" s="1"/>
  <c r="ABK14" i="2" s="1" a="1"/>
  <c r="ABK14" i="2" s="1"/>
  <c r="ABJ10" i="2" a="1"/>
  <c r="ABJ10" i="2" s="1"/>
  <c r="ABJ14" i="2" s="1" a="1"/>
  <c r="ABJ14" i="2" s="1"/>
  <c r="ABI10" i="2" a="1"/>
  <c r="ABI10" i="2" s="1"/>
  <c r="ABI14" i="2" s="1" a="1"/>
  <c r="ABI14" i="2" s="1"/>
  <c r="ABH10" i="2" a="1"/>
  <c r="ABH10" i="2" s="1"/>
  <c r="ABG10" i="2" a="1"/>
  <c r="ABG10" i="2" s="1"/>
  <c r="ABG14" i="2" s="1" a="1"/>
  <c r="ABG14" i="2" s="1"/>
  <c r="ABF10" i="2" a="1"/>
  <c r="ABF10" i="2" s="1"/>
  <c r="ABF14" i="2" s="1" a="1"/>
  <c r="ABF14" i="2" s="1"/>
  <c r="ABE10" i="2" a="1"/>
  <c r="ABE10" i="2" s="1"/>
  <c r="ABE14" i="2" s="1" a="1"/>
  <c r="ABE14" i="2" s="1"/>
  <c r="ABD10" i="2" a="1"/>
  <c r="ABD10" i="2" s="1"/>
  <c r="ABD14" i="2" s="1" a="1"/>
  <c r="ABD14" i="2" s="1"/>
  <c r="ABC10" i="2" a="1"/>
  <c r="ABC10" i="2" s="1"/>
  <c r="ABC14" i="2" s="1" a="1"/>
  <c r="ABC14" i="2" s="1"/>
  <c r="ABN9" i="2" a="1"/>
  <c r="ABN9" i="2" s="1"/>
  <c r="ABN15" i="2" s="1" a="1"/>
  <c r="ABN15" i="2" s="1"/>
  <c r="ABM9" i="2" a="1"/>
  <c r="ABM9" i="2" s="1"/>
  <c r="ABM15" i="2" s="1" a="1"/>
  <c r="ABM15" i="2" s="1"/>
  <c r="ABL9" i="2" a="1"/>
  <c r="ABL9" i="2" s="1"/>
  <c r="ABL15" i="2" s="1" a="1"/>
  <c r="ABL15" i="2" s="1"/>
  <c r="ABK9" i="2" a="1"/>
  <c r="ABK9" i="2" s="1"/>
  <c r="ABK15" i="2" s="1" a="1"/>
  <c r="ABK15" i="2" s="1"/>
  <c r="ABJ9" i="2" a="1"/>
  <c r="ABJ9" i="2" s="1"/>
  <c r="ABJ15" i="2" s="1" a="1"/>
  <c r="ABJ15" i="2" s="1"/>
  <c r="ABI9" i="2" a="1"/>
  <c r="ABI9" i="2" s="1"/>
  <c r="ABI15" i="2" s="1" a="1"/>
  <c r="ABI15" i="2" s="1"/>
  <c r="ABH9" i="2" a="1"/>
  <c r="ABH9" i="2" s="1"/>
  <c r="ABH15" i="2" s="1" a="1"/>
  <c r="ABH15" i="2" s="1"/>
  <c r="ABG9" i="2" a="1"/>
  <c r="ABG9" i="2" s="1"/>
  <c r="ABG15" i="2" s="1" a="1"/>
  <c r="ABG15" i="2" s="1"/>
  <c r="ABF9" i="2" a="1"/>
  <c r="ABF9" i="2" s="1"/>
  <c r="ABF15" i="2" s="1" a="1"/>
  <c r="ABF15" i="2" s="1"/>
  <c r="ABE9" i="2" a="1"/>
  <c r="ABE9" i="2" s="1"/>
  <c r="ABE15" i="2" s="1" a="1"/>
  <c r="ABE15" i="2" s="1"/>
  <c r="ABD9" i="2" a="1"/>
  <c r="ABD9" i="2" s="1"/>
  <c r="ABD15" i="2" s="1" a="1"/>
  <c r="ABD15" i="2" s="1"/>
  <c r="ABC9" i="2" a="1"/>
  <c r="ABC9" i="2" s="1"/>
  <c r="ABC15" i="2" s="1" a="1"/>
  <c r="ABC15" i="2" s="1"/>
  <c r="ACQ2" i="2"/>
  <c r="ACP2" i="2"/>
  <c r="ACO2" i="2"/>
  <c r="ACN2" i="2"/>
  <c r="ACM2" i="2"/>
  <c r="ACL2" i="2"/>
  <c r="ACK2" i="2"/>
  <c r="ACJ2" i="2"/>
  <c r="ACI2" i="2"/>
  <c r="ACH2" i="2"/>
  <c r="ACG2" i="2"/>
  <c r="ACF2" i="2"/>
  <c r="ACE2" i="2"/>
  <c r="ACD2" i="2"/>
  <c r="ACC2" i="2"/>
  <c r="ACB2" i="2"/>
  <c r="ACA2" i="2"/>
  <c r="ABZ2" i="2"/>
  <c r="ABY2" i="2"/>
  <c r="ABX2" i="2"/>
  <c r="ABW2" i="2"/>
  <c r="ABV2" i="2"/>
  <c r="ABU2" i="2"/>
  <c r="ABT2" i="2"/>
  <c r="ABS2" i="2"/>
  <c r="ABR2" i="2"/>
  <c r="ABQ2" i="2"/>
  <c r="ABP2" i="2"/>
  <c r="ABO2" i="2"/>
  <c r="ABD8" i="2"/>
  <c r="ABB12" i="2" a="1"/>
  <c r="ABB12" i="2" s="1"/>
  <c r="ABB11" i="2" a="1"/>
  <c r="ABB11" i="2" s="1"/>
  <c r="ABB13" i="2" s="1" a="1"/>
  <c r="ABB13" i="2" s="1"/>
  <c r="ABB10" i="2" a="1"/>
  <c r="ABB10" i="2" s="1"/>
  <c r="ABB14" i="2" s="1" a="1"/>
  <c r="ABB14" i="2" s="1"/>
  <c r="ABB9" i="2" a="1"/>
  <c r="ABB9" i="2" s="1"/>
  <c r="ABA2" i="2"/>
  <c r="EV2" i="8" s="1"/>
  <c r="H7" i="3"/>
  <c r="EH29" i="6" s="1"/>
  <c r="H9" i="3"/>
  <c r="DO24" i="6" s="1"/>
  <c r="H5" i="3"/>
  <c r="DN25" i="6" s="1"/>
  <c r="AAP22" i="2"/>
  <c r="ZV27" i="2"/>
  <c r="DN22" i="6"/>
  <c r="ES29" i="6"/>
  <c r="ET33" i="6"/>
  <c r="EP24" i="6"/>
  <c r="EP26" i="6"/>
  <c r="EJ28" i="6"/>
  <c r="EI22" i="6"/>
  <c r="EI27" i="6"/>
  <c r="EI28" i="6"/>
  <c r="EI32" i="6"/>
  <c r="EA33" i="6"/>
  <c r="DZ23" i="6"/>
  <c r="DZ32" i="6"/>
  <c r="DZ33" i="6"/>
  <c r="DW24" i="6"/>
  <c r="DW30" i="6"/>
  <c r="DR22" i="6"/>
  <c r="DR25" i="6"/>
  <c r="EM24" i="6"/>
  <c r="EK27" i="6"/>
  <c r="EF25" i="6"/>
  <c r="EE26" i="6"/>
  <c r="EE31" i="6"/>
  <c r="DX27" i="6"/>
  <c r="DU28" i="6"/>
  <c r="EQ25" i="6"/>
  <c r="EQ32" i="6"/>
  <c r="EG25" i="6"/>
  <c r="EB25" i="6"/>
  <c r="DS26" i="6"/>
  <c r="DS33" i="6"/>
  <c r="AAZ29" i="2"/>
  <c r="AAZ31" i="2"/>
  <c r="AAZ47" i="2"/>
  <c r="AAZ62" i="2"/>
  <c r="AAZ63" i="2"/>
  <c r="AAZ70" i="2"/>
  <c r="AAZ83" i="2"/>
  <c r="AAZ95" i="2"/>
  <c r="AAZ99" i="2"/>
  <c r="AAZ115" i="2"/>
  <c r="AAZ126" i="2"/>
  <c r="AAZ131" i="2"/>
  <c r="AAY29" i="2"/>
  <c r="AAY38" i="2"/>
  <c r="AAY61" i="2"/>
  <c r="AAY65" i="2"/>
  <c r="AAY98" i="2"/>
  <c r="AAY100" i="2"/>
  <c r="AAY105" i="2"/>
  <c r="AAY131" i="2"/>
  <c r="AAX31" i="2"/>
  <c r="AAX77" i="2"/>
  <c r="AAX80" i="2"/>
  <c r="AAX87" i="2"/>
  <c r="AAX95" i="2"/>
  <c r="AAX107" i="2"/>
  <c r="AAX123" i="2"/>
  <c r="AAX128" i="2"/>
  <c r="AAW28" i="2"/>
  <c r="AAW41" i="2"/>
  <c r="AAW52" i="2"/>
  <c r="AAW56" i="2"/>
  <c r="AAW60" i="2"/>
  <c r="AAW80" i="2"/>
  <c r="AAW83" i="2"/>
  <c r="AAW86" i="2"/>
  <c r="AAW87" i="2"/>
  <c r="AAW96" i="2"/>
  <c r="AAW100" i="2"/>
  <c r="AAW123" i="2"/>
  <c r="AAW128" i="2"/>
  <c r="AAW132" i="2"/>
  <c r="AAV28" i="2"/>
  <c r="AAV31" i="2"/>
  <c r="AAV66" i="2"/>
  <c r="AAV70" i="2"/>
  <c r="AAV85" i="2"/>
  <c r="AAV87" i="2"/>
  <c r="AAV97" i="2"/>
  <c r="AAV110" i="2"/>
  <c r="AAV112" i="2"/>
  <c r="AAV126" i="2"/>
  <c r="AAU31" i="2"/>
  <c r="AAU34" i="2"/>
  <c r="AAU47" i="2"/>
  <c r="AAU83" i="2"/>
  <c r="AAU85" i="2"/>
  <c r="AAU87" i="2"/>
  <c r="AAU97" i="2"/>
  <c r="AAU107" i="2"/>
  <c r="AAU112" i="2"/>
  <c r="AAU126" i="2"/>
  <c r="AAU130" i="2"/>
  <c r="AAS38" i="2"/>
  <c r="AAS41" i="2"/>
  <c r="AAS54" i="2"/>
  <c r="AAS63" i="2"/>
  <c r="AAS68" i="2"/>
  <c r="AAS80" i="2"/>
  <c r="AAS83" i="2"/>
  <c r="AAS86" i="2"/>
  <c r="AAS92" i="2"/>
  <c r="AAS93" i="2"/>
  <c r="AAS95" i="2"/>
  <c r="AAS105" i="2"/>
  <c r="AAS107" i="2"/>
  <c r="AAS110" i="2"/>
  <c r="AAS117" i="2"/>
  <c r="AAS125" i="2"/>
  <c r="AAS132" i="2"/>
  <c r="AAR28" i="2"/>
  <c r="AAR29" i="2"/>
  <c r="AAR31" i="2"/>
  <c r="AAR39" i="2"/>
  <c r="AAR62" i="2"/>
  <c r="AAR66" i="2"/>
  <c r="AAR72" i="2"/>
  <c r="AAR85" i="2"/>
  <c r="AAR87" i="2"/>
  <c r="AAR92" i="2"/>
  <c r="AAR117" i="2"/>
  <c r="AAR126" i="2"/>
  <c r="AAQ29" i="2"/>
  <c r="AAQ31" i="2"/>
  <c r="AAQ50" i="2"/>
  <c r="AAQ56" i="2"/>
  <c r="AAQ61" i="2"/>
  <c r="AAQ63" i="2"/>
  <c r="AAQ66" i="2"/>
  <c r="AAQ86" i="2"/>
  <c r="AAQ87" i="2"/>
  <c r="AAQ98" i="2"/>
  <c r="AAQ109" i="2"/>
  <c r="AAQ114" i="2"/>
  <c r="AAQ115" i="2"/>
  <c r="AAQ117" i="2"/>
  <c r="AAQ128" i="2"/>
  <c r="AAP29" i="2"/>
  <c r="AAP31" i="2"/>
  <c r="AAP41" i="2"/>
  <c r="AAP60" i="2"/>
  <c r="AAP61" i="2"/>
  <c r="AAP65" i="2"/>
  <c r="AAP66" i="2"/>
  <c r="AAP80" i="2"/>
  <c r="AAP81" i="2"/>
  <c r="AAP87" i="2"/>
  <c r="AAP90" i="2"/>
  <c r="AAP95" i="2"/>
  <c r="AAP96" i="2"/>
  <c r="AAP102" i="2"/>
  <c r="AAP105" i="2"/>
  <c r="AAP112" i="2"/>
  <c r="AAP119" i="2"/>
  <c r="AAP126" i="2"/>
  <c r="AAP128" i="2"/>
  <c r="AAP132" i="2"/>
  <c r="AAO31" i="2"/>
  <c r="AAO39" i="2"/>
  <c r="AAO47" i="2"/>
  <c r="AAO54" i="2"/>
  <c r="AAO70" i="2"/>
  <c r="AAO96" i="2"/>
  <c r="AAO99" i="2"/>
  <c r="AAO110" i="2"/>
  <c r="AAO114" i="2"/>
  <c r="AAO132" i="2"/>
  <c r="AAI31" i="2"/>
  <c r="AAI38" i="2"/>
  <c r="AAI57" i="2"/>
  <c r="AAI62" i="2"/>
  <c r="AAI70" i="2"/>
  <c r="AAI95" i="2"/>
  <c r="AAI99" i="2"/>
  <c r="AAI105" i="2"/>
  <c r="AAI128" i="2"/>
  <c r="AAI133" i="2"/>
  <c r="AAA29" i="2"/>
  <c r="AAA66" i="2"/>
  <c r="AAA70" i="2"/>
  <c r="AAA80" i="2"/>
  <c r="AAA85" i="2"/>
  <c r="AAA93" i="2"/>
  <c r="AAA97" i="2"/>
  <c r="AAA110" i="2"/>
  <c r="AAA119" i="2"/>
  <c r="AAA123" i="2"/>
  <c r="AAA126" i="2"/>
  <c r="AAA130" i="2"/>
  <c r="AAA131" i="2"/>
  <c r="AAN27" i="2"/>
  <c r="AAN29" i="2"/>
  <c r="AAN48" i="2"/>
  <c r="AAN62" i="2"/>
  <c r="AAN68" i="2"/>
  <c r="AAN70" i="2"/>
  <c r="AAN98" i="2"/>
  <c r="AAN99" i="2"/>
  <c r="AAN100" i="2"/>
  <c r="AAN117" i="2"/>
  <c r="AAN128" i="2"/>
  <c r="AAN131" i="2"/>
  <c r="AAM39" i="2"/>
  <c r="AAM40" i="2"/>
  <c r="AAM66" i="2"/>
  <c r="AAM74" i="2"/>
  <c r="AAM86" i="2"/>
  <c r="AAM103" i="2"/>
  <c r="AAM109" i="2"/>
  <c r="AAM114" i="2"/>
  <c r="AAM117" i="2"/>
  <c r="AAM119" i="2"/>
  <c r="AAM126" i="2"/>
  <c r="AAL31" i="2"/>
  <c r="AAL48" i="2"/>
  <c r="AAL52" i="2"/>
  <c r="AAL56" i="2"/>
  <c r="AAL61" i="2"/>
  <c r="AAL90" i="2"/>
  <c r="AAL96" i="2"/>
  <c r="AAL100" i="2"/>
  <c r="AAL112" i="2"/>
  <c r="AAL114" i="2"/>
  <c r="AAL131" i="2"/>
  <c r="AAK29" i="2"/>
  <c r="AAK39" i="2"/>
  <c r="AAK41" i="2"/>
  <c r="AAK48" i="2"/>
  <c r="AAK62" i="2"/>
  <c r="AAK65" i="2"/>
  <c r="AAK74" i="2"/>
  <c r="AAK77" i="2"/>
  <c r="AAK85" i="2"/>
  <c r="AAK88" i="2"/>
  <c r="AAK97" i="2"/>
  <c r="AAK99" i="2"/>
  <c r="AAK107" i="2"/>
  <c r="AAK118" i="2"/>
  <c r="AAK119" i="2"/>
  <c r="AAK128" i="2"/>
  <c r="AAJ47" i="2"/>
  <c r="AAJ52" i="2"/>
  <c r="AAJ56" i="2"/>
  <c r="AAJ62" i="2"/>
  <c r="AAJ68" i="2"/>
  <c r="AAJ69" i="2"/>
  <c r="AAJ77" i="2"/>
  <c r="AAJ80" i="2"/>
  <c r="AAJ86" i="2"/>
  <c r="AAJ87" i="2"/>
  <c r="AAJ93" i="2"/>
  <c r="AAJ95" i="2"/>
  <c r="AAJ99" i="2"/>
  <c r="AAJ102" i="2"/>
  <c r="AAJ112" i="2"/>
  <c r="AAJ117" i="2"/>
  <c r="AAJ128" i="2"/>
  <c r="AAJ131" i="2"/>
  <c r="AAJ133" i="2"/>
  <c r="AAH31" i="2"/>
  <c r="AAH34" i="2"/>
  <c r="AAH41" i="2"/>
  <c r="AAH48" i="2"/>
  <c r="AAH52" i="2"/>
  <c r="AAH57" i="2"/>
  <c r="AAH61" i="2"/>
  <c r="AAH66" i="2"/>
  <c r="AAH72" i="2"/>
  <c r="AAH85" i="2"/>
  <c r="AAH90" i="2"/>
  <c r="AAH96" i="2"/>
  <c r="AAH100" i="2"/>
  <c r="AAH123" i="2"/>
  <c r="AAH125" i="2"/>
  <c r="AAH128" i="2"/>
  <c r="AAG29" i="2"/>
  <c r="AAG31" i="2"/>
  <c r="AAG48" i="2"/>
  <c r="AAG50" i="2"/>
  <c r="AAG57" i="2"/>
  <c r="AAG60" i="2"/>
  <c r="AAG66" i="2"/>
  <c r="AAG70" i="2"/>
  <c r="AAG96" i="2"/>
  <c r="AAG97" i="2"/>
  <c r="AAG98" i="2"/>
  <c r="AAG99" i="2"/>
  <c r="AAG103" i="2"/>
  <c r="AAG107" i="2"/>
  <c r="AAG117" i="2"/>
  <c r="AAG125" i="2"/>
  <c r="AAG128" i="2"/>
  <c r="AAG130" i="2"/>
  <c r="AAG131" i="2"/>
  <c r="AAG133" i="2"/>
  <c r="AAF31" i="2"/>
  <c r="AAF38" i="2"/>
  <c r="AAF40" i="2"/>
  <c r="AAF50" i="2"/>
  <c r="AAF57" i="2"/>
  <c r="AAF68" i="2"/>
  <c r="AAF80" i="2"/>
  <c r="AAF81" i="2"/>
  <c r="AAF87" i="2"/>
  <c r="AAF92" i="2"/>
  <c r="AAF95" i="2"/>
  <c r="AAF96" i="2"/>
  <c r="AAF97" i="2"/>
  <c r="AAF123" i="2"/>
  <c r="AAF128" i="2"/>
  <c r="AAF131" i="2"/>
  <c r="AAE34" i="2"/>
  <c r="AAE38" i="2"/>
  <c r="AAE41" i="2"/>
  <c r="AAE56" i="2"/>
  <c r="AAE61" i="2"/>
  <c r="AAE70" i="2"/>
  <c r="AAE86" i="2"/>
  <c r="AAE88" i="2"/>
  <c r="AAE95" i="2"/>
  <c r="AAE98" i="2"/>
  <c r="AAE100" i="2"/>
  <c r="AAE107" i="2"/>
  <c r="AAE115" i="2"/>
  <c r="AAE117" i="2"/>
  <c r="AAE125" i="2"/>
  <c r="AAE131" i="2"/>
  <c r="AAE132" i="2"/>
  <c r="AAD31" i="2"/>
  <c r="AAD38" i="2"/>
  <c r="AAD47" i="2"/>
  <c r="AAD54" i="2"/>
  <c r="AAD57" i="2"/>
  <c r="AAD60" i="2"/>
  <c r="AAD65" i="2"/>
  <c r="AAD66" i="2"/>
  <c r="AAD68" i="2"/>
  <c r="AAD83" i="2"/>
  <c r="AAD86" i="2"/>
  <c r="AAD87" i="2"/>
  <c r="AAD93" i="2"/>
  <c r="AAD95" i="2"/>
  <c r="AAD97" i="2"/>
  <c r="AAD104" i="2"/>
  <c r="AAD105" i="2"/>
  <c r="AAD115" i="2"/>
  <c r="AAD117" i="2"/>
  <c r="AAD118" i="2"/>
  <c r="AAD128" i="2"/>
  <c r="AAD131" i="2"/>
  <c r="AAD133" i="2"/>
  <c r="AAC27" i="2"/>
  <c r="AAC31" i="2"/>
  <c r="AAC34" i="2"/>
  <c r="AAC47" i="2"/>
  <c r="AAC48" i="2"/>
  <c r="AAC52" i="2"/>
  <c r="AAC57" i="2"/>
  <c r="AAC62" i="2"/>
  <c r="AAC65" i="2"/>
  <c r="AAC69" i="2"/>
  <c r="AAC70" i="2"/>
  <c r="AAC72" i="2"/>
  <c r="AAC83" i="2"/>
  <c r="AAC87" i="2"/>
  <c r="AAC95" i="2"/>
  <c r="AAC99" i="2"/>
  <c r="AAC102" i="2"/>
  <c r="AAC103" i="2"/>
  <c r="AAC117" i="2"/>
  <c r="AAC118" i="2"/>
  <c r="AAC128" i="2"/>
  <c r="AAC130" i="2"/>
  <c r="AAC131" i="2"/>
  <c r="AAC132" i="2"/>
  <c r="AAB31" i="2"/>
  <c r="AAB47" i="2"/>
  <c r="AAB60" i="2"/>
  <c r="AAB62" i="2"/>
  <c r="AAB65" i="2"/>
  <c r="AAB66" i="2"/>
  <c r="AAB68" i="2"/>
  <c r="AAB83" i="2"/>
  <c r="AAB85" i="2"/>
  <c r="AAB88" i="2"/>
  <c r="AAB92" i="2"/>
  <c r="AAB93" i="2"/>
  <c r="AAB96" i="2"/>
  <c r="AAB99" i="2"/>
  <c r="AAB110" i="2"/>
  <c r="AAB112" i="2"/>
  <c r="AAB115" i="2"/>
  <c r="AAB119" i="2"/>
  <c r="AAB123" i="2"/>
  <c r="AAB126" i="2"/>
  <c r="AAB130" i="2"/>
  <c r="AAB131" i="2"/>
  <c r="AAB132" i="2"/>
  <c r="ZZ28" i="2"/>
  <c r="ZZ31" i="2"/>
  <c r="ZZ34" i="2"/>
  <c r="ZZ38" i="2"/>
  <c r="ZZ47" i="2"/>
  <c r="ZZ48" i="2"/>
  <c r="ZZ50" i="2"/>
  <c r="ZZ54" i="2"/>
  <c r="ZZ60" i="2"/>
  <c r="ZZ62" i="2"/>
  <c r="ZZ65" i="2"/>
  <c r="ZZ68" i="2"/>
  <c r="ZZ80" i="2"/>
  <c r="ZZ88" i="2"/>
  <c r="ZZ93" i="2"/>
  <c r="ZZ97" i="2"/>
  <c r="ZZ99" i="2"/>
  <c r="ZZ100" i="2"/>
  <c r="ZZ103" i="2"/>
  <c r="ZZ105" i="2"/>
  <c r="ZZ114" i="2"/>
  <c r="ZZ125" i="2"/>
  <c r="ZZ131" i="2"/>
  <c r="ZY29" i="2"/>
  <c r="ZY31" i="2"/>
  <c r="ZY38" i="2"/>
  <c r="ZY60" i="2"/>
  <c r="ZY65" i="2"/>
  <c r="ZY66" i="2"/>
  <c r="ZY68" i="2"/>
  <c r="ZY70" i="2"/>
  <c r="ZY80" i="2"/>
  <c r="ZY81" i="2"/>
  <c r="ZY86" i="2"/>
  <c r="ZY87" i="2"/>
  <c r="ZY88" i="2"/>
  <c r="ZY95" i="2"/>
  <c r="ZY99" i="2"/>
  <c r="ZY102" i="2"/>
  <c r="ZY103" i="2"/>
  <c r="ZY107" i="2"/>
  <c r="ZY112" i="2"/>
  <c r="ZY117" i="2"/>
  <c r="ZY119" i="2"/>
  <c r="ZY125" i="2"/>
  <c r="ZY131" i="2"/>
  <c r="ZX29" i="2"/>
  <c r="ZX31" i="2"/>
  <c r="ZX40" i="2"/>
  <c r="ZX47" i="2"/>
  <c r="ZX52" i="2"/>
  <c r="ZX56" i="2"/>
  <c r="ZX57" i="2"/>
  <c r="ZX65" i="2"/>
  <c r="ZX66" i="2"/>
  <c r="ZX68" i="2"/>
  <c r="ZX70" i="2"/>
  <c r="ZX77" i="2"/>
  <c r="ZX80" i="2"/>
  <c r="ZX81" i="2"/>
  <c r="ZX83" i="2"/>
  <c r="ZX87" i="2"/>
  <c r="ZX88" i="2"/>
  <c r="ZX93" i="2"/>
  <c r="ZX98" i="2"/>
  <c r="ZX99" i="2"/>
  <c r="ZX102" i="2"/>
  <c r="ZX103" i="2"/>
  <c r="ZX110" i="2"/>
  <c r="ZX115" i="2"/>
  <c r="ZX119" i="2"/>
  <c r="ZX128" i="2"/>
  <c r="ZX131" i="2"/>
  <c r="ZW27" i="2"/>
  <c r="ZW28" i="2"/>
  <c r="ZW29" i="2"/>
  <c r="ZW31" i="2"/>
  <c r="ZW47" i="2"/>
  <c r="ZW52" i="2"/>
  <c r="ZW54" i="2"/>
  <c r="ZW57" i="2"/>
  <c r="ZW65" i="2"/>
  <c r="ZW66" i="2"/>
  <c r="ZW68" i="2"/>
  <c r="ZW70" i="2"/>
  <c r="ZW83" i="2"/>
  <c r="ZW86" i="2"/>
  <c r="ZW88" i="2"/>
  <c r="ZW90" i="2"/>
  <c r="ZW93" i="2"/>
  <c r="ZW95" i="2"/>
  <c r="ZW99" i="2"/>
  <c r="ZW103" i="2"/>
  <c r="ZW104" i="2"/>
  <c r="ZW112" i="2"/>
  <c r="ZW114" i="2"/>
  <c r="ZW115" i="2"/>
  <c r="ZW117" i="2"/>
  <c r="ZW123" i="2"/>
  <c r="ZW128" i="2"/>
  <c r="ZW130" i="2"/>
  <c r="ZW131" i="2"/>
  <c r="ZW132" i="2"/>
  <c r="ZV29" i="2"/>
  <c r="ZV31" i="2"/>
  <c r="ZV34" i="2"/>
  <c r="ZV38" i="2"/>
  <c r="ZV39" i="2"/>
  <c r="ZV41" i="2"/>
  <c r="ZV52" i="2"/>
  <c r="ZV54" i="2"/>
  <c r="ZV57" i="2"/>
  <c r="ZV60" i="2"/>
  <c r="ZV61" i="2"/>
  <c r="ZV62" i="2"/>
  <c r="ZV66" i="2"/>
  <c r="ZV68" i="2"/>
  <c r="ZV77" i="2"/>
  <c r="ZV80" i="2"/>
  <c r="ZV81" i="2"/>
  <c r="ZV83" i="2"/>
  <c r="ZV86" i="2"/>
  <c r="ZV87" i="2"/>
  <c r="ZV92" i="2"/>
  <c r="ZV93" i="2"/>
  <c r="ZV95" i="2"/>
  <c r="ZV98" i="2"/>
  <c r="ZV99" i="2"/>
  <c r="ZV107" i="2"/>
  <c r="ZV110" i="2"/>
  <c r="ZV114" i="2"/>
  <c r="ZV115" i="2"/>
  <c r="ZV119" i="2"/>
  <c r="ZV126" i="2"/>
  <c r="ZV130" i="2"/>
  <c r="ZV131" i="2"/>
  <c r="ZV133" i="2"/>
  <c r="ZU28" i="2"/>
  <c r="ZU31" i="2"/>
  <c r="ZU34" i="2"/>
  <c r="ZU39" i="2"/>
  <c r="ZU41" i="2"/>
  <c r="ZU47" i="2"/>
  <c r="ZU52" i="2"/>
  <c r="ZU54" i="2"/>
  <c r="ZU60" i="2"/>
  <c r="ZU63" i="2"/>
  <c r="ZU65" i="2"/>
  <c r="ZU66" i="2"/>
  <c r="ZU68" i="2"/>
  <c r="ZU70" i="2"/>
  <c r="ZU83" i="2"/>
  <c r="ZU85" i="2"/>
  <c r="ZU86" i="2"/>
  <c r="ZU88" i="2"/>
  <c r="ZU90" i="2"/>
  <c r="ZU93" i="2"/>
  <c r="ZU95" i="2"/>
  <c r="ZU97" i="2"/>
  <c r="ZU98" i="2"/>
  <c r="ZU107" i="2"/>
  <c r="ZU115" i="2"/>
  <c r="ZU117" i="2"/>
  <c r="ZU119" i="2"/>
  <c r="ZU123" i="2"/>
  <c r="ZU128" i="2"/>
  <c r="ZT27" i="2"/>
  <c r="ZT29" i="2"/>
  <c r="ZT31" i="2"/>
  <c r="ZT34" i="2"/>
  <c r="ZT40" i="2"/>
  <c r="ZT41" i="2"/>
  <c r="ZT52" i="2"/>
  <c r="ZT54" i="2"/>
  <c r="ZT56" i="2"/>
  <c r="ZT57" i="2"/>
  <c r="ZT60" i="2"/>
  <c r="ZT61" i="2"/>
  <c r="ZT62" i="2"/>
  <c r="ZT66" i="2"/>
  <c r="ZT68" i="2"/>
  <c r="ZT70" i="2"/>
  <c r="ZT72" i="2"/>
  <c r="ZT81" i="2"/>
  <c r="ZT83" i="2"/>
  <c r="ZT85" i="2"/>
  <c r="ZT86" i="2"/>
  <c r="ZT87" i="2"/>
  <c r="ZT88" i="2"/>
  <c r="ZT90" i="2"/>
  <c r="ZT93" i="2"/>
  <c r="ZT95" i="2"/>
  <c r="ZT96" i="2"/>
  <c r="ZT97" i="2"/>
  <c r="ZT99" i="2"/>
  <c r="ZT102" i="2"/>
  <c r="ZT103" i="2"/>
  <c r="ZT104" i="2"/>
  <c r="ZT109" i="2"/>
  <c r="ZT114" i="2"/>
  <c r="ZT115" i="2"/>
  <c r="ZT119" i="2"/>
  <c r="ZT123" i="2"/>
  <c r="ZT125" i="2"/>
  <c r="ZT126" i="2"/>
  <c r="ZT128" i="2"/>
  <c r="ZT130" i="2"/>
  <c r="ZT131" i="2"/>
  <c r="ZT133" i="2"/>
  <c r="ZR27" i="2"/>
  <c r="ZR31" i="2"/>
  <c r="ZR40" i="2"/>
  <c r="ZR50" i="2"/>
  <c r="ZR52" i="2"/>
  <c r="ZR54" i="2"/>
  <c r="ZR60" i="2"/>
  <c r="ZR61" i="2"/>
  <c r="ZR62" i="2"/>
  <c r="ZR65" i="2"/>
  <c r="ZR66" i="2"/>
  <c r="ZR70" i="2"/>
  <c r="ZR74" i="2"/>
  <c r="ZR77" i="2"/>
  <c r="ZR83" i="2"/>
  <c r="ZR85" i="2"/>
  <c r="ZR86" i="2"/>
  <c r="ZR87" i="2"/>
  <c r="ZR88" i="2"/>
  <c r="ZR99" i="2"/>
  <c r="ZR100" i="2"/>
  <c r="ZR104" i="2"/>
  <c r="ZR107" i="2"/>
  <c r="ZR115" i="2"/>
  <c r="ZR119" i="2"/>
  <c r="ZR132" i="2"/>
  <c r="H8" i="3"/>
  <c r="H6" i="3"/>
  <c r="C13" i="3"/>
  <c r="YJ40" i="2"/>
  <c r="C16" i="3"/>
  <c r="YJ86" i="2" s="1"/>
  <c r="C17" i="3"/>
  <c r="YJ34" i="2"/>
  <c r="YJ28" i="2"/>
  <c r="C15" i="3"/>
  <c r="YJ99" i="2"/>
  <c r="YJ57" i="2"/>
  <c r="C14" i="3"/>
  <c r="YJ54" i="2" s="1"/>
  <c r="YJ66" i="2"/>
  <c r="YJ73" i="2"/>
  <c r="YJ88" i="2"/>
  <c r="K32" i="6"/>
  <c r="K31" i="6"/>
  <c r="K29" i="6"/>
  <c r="K27" i="6"/>
  <c r="K26" i="6"/>
  <c r="K25" i="6"/>
  <c r="K24" i="6"/>
  <c r="K23" i="6"/>
  <c r="K22" i="6"/>
  <c r="ADA7" i="2"/>
  <c r="J19" i="7"/>
  <c r="J18" i="7"/>
  <c r="EU17" i="7"/>
  <c r="ET17" i="7"/>
  <c r="ES17" i="7"/>
  <c r="ER17" i="7"/>
  <c r="EQ17" i="7"/>
  <c r="EP17" i="7"/>
  <c r="EO17" i="7"/>
  <c r="EN17" i="7"/>
  <c r="EM17" i="7"/>
  <c r="EL17" i="7"/>
  <c r="EK17" i="7"/>
  <c r="EJ17" i="7"/>
  <c r="EI17" i="7"/>
  <c r="EH17" i="7"/>
  <c r="EG17" i="7"/>
  <c r="EF17" i="7"/>
  <c r="EE17" i="7"/>
  <c r="ED17" i="7"/>
  <c r="EC17" i="7"/>
  <c r="EB17" i="7"/>
  <c r="EA17" i="7"/>
  <c r="DZ17" i="7"/>
  <c r="DY17" i="7"/>
  <c r="DX17" i="7"/>
  <c r="DW17" i="7"/>
  <c r="DV17" i="7"/>
  <c r="DU17" i="7"/>
  <c r="DT17" i="7"/>
  <c r="DS17" i="7"/>
  <c r="DR17" i="7"/>
  <c r="DQ17" i="7"/>
  <c r="DP17" i="7"/>
  <c r="DO17" i="7"/>
  <c r="DN17" i="7"/>
  <c r="DM17" i="7"/>
  <c r="N17" i="7"/>
  <c r="J17" i="7"/>
  <c r="EU16" i="7"/>
  <c r="ET16" i="7"/>
  <c r="ES16" i="7"/>
  <c r="ER16" i="7"/>
  <c r="EQ16" i="7"/>
  <c r="EP16" i="7"/>
  <c r="EO16" i="7"/>
  <c r="EN16" i="7"/>
  <c r="EM16" i="7"/>
  <c r="EL16" i="7"/>
  <c r="EK16" i="7"/>
  <c r="EJ16" i="7"/>
  <c r="EI16" i="7"/>
  <c r="EH16" i="7"/>
  <c r="EG16" i="7"/>
  <c r="EF16" i="7"/>
  <c r="EE16" i="7"/>
  <c r="ED16" i="7"/>
  <c r="EC16" i="7"/>
  <c r="EB16" i="7"/>
  <c r="EA16" i="7"/>
  <c r="DZ16" i="7"/>
  <c r="DY16" i="7"/>
  <c r="DX16" i="7"/>
  <c r="DW16" i="7"/>
  <c r="DV16" i="7"/>
  <c r="DU16" i="7"/>
  <c r="DT16" i="7"/>
  <c r="DS16" i="7"/>
  <c r="DR16" i="7"/>
  <c r="DQ16" i="7"/>
  <c r="DP16" i="7"/>
  <c r="DO16" i="7"/>
  <c r="DN16" i="7"/>
  <c r="DM16" i="7"/>
  <c r="DK16" i="7"/>
  <c r="DJ16" i="7"/>
  <c r="DI16" i="7"/>
  <c r="DH16" i="7"/>
  <c r="DG16" i="7"/>
  <c r="DF16" i="7"/>
  <c r="DE16" i="7"/>
  <c r="DD16" i="7"/>
  <c r="DC16" i="7"/>
  <c r="DB16" i="7"/>
  <c r="DA16" i="7"/>
  <c r="CZ16" i="7"/>
  <c r="CY16" i="7"/>
  <c r="CX16" i="7"/>
  <c r="CW16" i="7"/>
  <c r="CV16" i="7"/>
  <c r="CU16" i="7"/>
  <c r="CT16" i="7"/>
  <c r="CS16" i="7"/>
  <c r="CR16" i="7"/>
  <c r="CQ16" i="7"/>
  <c r="CP16" i="7"/>
  <c r="CO16" i="7"/>
  <c r="CN16" i="7"/>
  <c r="CM16" i="7"/>
  <c r="CL16" i="7"/>
  <c r="CK16" i="7"/>
  <c r="CJ16" i="7"/>
  <c r="CI16" i="7"/>
  <c r="CH16" i="7"/>
  <c r="CG16" i="7"/>
  <c r="CF16" i="7"/>
  <c r="CD16" i="7"/>
  <c r="CC16" i="7"/>
  <c r="CB16" i="7"/>
  <c r="CA16" i="7"/>
  <c r="BZ16" i="7"/>
  <c r="BY16" i="7"/>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P16" i="7"/>
  <c r="AO16" i="7"/>
  <c r="AN16" i="7"/>
  <c r="AM16" i="7"/>
  <c r="AL16" i="7"/>
  <c r="AK16" i="7"/>
  <c r="AJ16" i="7"/>
  <c r="AI16" i="7"/>
  <c r="AH16" i="7"/>
  <c r="AG16" i="7"/>
  <c r="AE16" i="7"/>
  <c r="AD16" i="7"/>
  <c r="AC16" i="7"/>
  <c r="AB16" i="7"/>
  <c r="AA16" i="7"/>
  <c r="Z16" i="7"/>
  <c r="Y16" i="7"/>
  <c r="X16" i="7"/>
  <c r="W16" i="7"/>
  <c r="N16" i="7"/>
  <c r="M16" i="7"/>
  <c r="J16" i="7"/>
  <c r="EU15" i="7"/>
  <c r="ET15" i="7"/>
  <c r="ES15" i="7"/>
  <c r="ER15" i="7"/>
  <c r="EQ15" i="7"/>
  <c r="EP15" i="7"/>
  <c r="EO15" i="7"/>
  <c r="EN15" i="7"/>
  <c r="EM15" i="7"/>
  <c r="EL15" i="7"/>
  <c r="EK15" i="7"/>
  <c r="EJ15" i="7"/>
  <c r="EI15" i="7"/>
  <c r="EH15" i="7"/>
  <c r="EG15" i="7"/>
  <c r="EF15" i="7"/>
  <c r="EE15" i="7"/>
  <c r="ED15" i="7"/>
  <c r="EC15" i="7"/>
  <c r="EB15" i="7"/>
  <c r="EA15" i="7"/>
  <c r="DZ15" i="7"/>
  <c r="DY15" i="7"/>
  <c r="DX15" i="7"/>
  <c r="DW15" i="7"/>
  <c r="DV15" i="7"/>
  <c r="DU15" i="7"/>
  <c r="DT15" i="7"/>
  <c r="DS15" i="7"/>
  <c r="DR15" i="7"/>
  <c r="DQ15" i="7"/>
  <c r="DP15" i="7"/>
  <c r="DO15" i="7"/>
  <c r="DN15" i="7"/>
  <c r="DM15" i="7"/>
  <c r="DK15" i="7"/>
  <c r="DJ15" i="7"/>
  <c r="DI15" i="7"/>
  <c r="DH15" i="7"/>
  <c r="DG15" i="7"/>
  <c r="DF15" i="7"/>
  <c r="DE15" i="7"/>
  <c r="DD15" i="7"/>
  <c r="DC15" i="7"/>
  <c r="DB15" i="7"/>
  <c r="DA15" i="7"/>
  <c r="CZ15" i="7"/>
  <c r="CY15" i="7"/>
  <c r="CX15" i="7"/>
  <c r="CW15" i="7"/>
  <c r="CV15" i="7"/>
  <c r="CU15" i="7"/>
  <c r="CT15" i="7"/>
  <c r="CS15" i="7"/>
  <c r="CR15" i="7"/>
  <c r="CQ15" i="7"/>
  <c r="CP15" i="7"/>
  <c r="CO15" i="7"/>
  <c r="CN15" i="7"/>
  <c r="CM15" i="7"/>
  <c r="CL15" i="7"/>
  <c r="CK15" i="7"/>
  <c r="CJ15" i="7"/>
  <c r="CI15" i="7"/>
  <c r="CH15" i="7"/>
  <c r="CG15" i="7"/>
  <c r="CF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P15" i="7"/>
  <c r="AO15" i="7"/>
  <c r="AN15" i="7"/>
  <c r="AM15" i="7"/>
  <c r="AL15" i="7"/>
  <c r="AK15" i="7"/>
  <c r="AJ15" i="7"/>
  <c r="AI15" i="7"/>
  <c r="AH15" i="7"/>
  <c r="AG15" i="7"/>
  <c r="AE15" i="7"/>
  <c r="AD15" i="7"/>
  <c r="AC15" i="7"/>
  <c r="AB15" i="7"/>
  <c r="AA15" i="7"/>
  <c r="Z15" i="7"/>
  <c r="Y15" i="7"/>
  <c r="X15" i="7"/>
  <c r="W15" i="7"/>
  <c r="V15" i="7"/>
  <c r="U15" i="7"/>
  <c r="T15" i="7"/>
  <c r="S15" i="7"/>
  <c r="R15" i="7"/>
  <c r="Q15" i="7"/>
  <c r="P15" i="7"/>
  <c r="O15" i="7"/>
  <c r="N15" i="7"/>
  <c r="M15" i="7"/>
  <c r="J15" i="7"/>
  <c r="EU14" i="7"/>
  <c r="ET14" i="7"/>
  <c r="ES14" i="7"/>
  <c r="ER14" i="7"/>
  <c r="EQ14" i="7"/>
  <c r="EP14" i="7"/>
  <c r="EO14" i="7"/>
  <c r="EN14" i="7"/>
  <c r="EM14" i="7"/>
  <c r="EL14" i="7"/>
  <c r="EK14" i="7"/>
  <c r="EJ14" i="7"/>
  <c r="EI14" i="7"/>
  <c r="EH14" i="7"/>
  <c r="EG14" i="7"/>
  <c r="EF14" i="7"/>
  <c r="EE14" i="7"/>
  <c r="ED14" i="7"/>
  <c r="EC14" i="7"/>
  <c r="EB14" i="7"/>
  <c r="EA14" i="7"/>
  <c r="DZ14" i="7"/>
  <c r="DY14" i="7"/>
  <c r="DX14" i="7"/>
  <c r="DW14" i="7"/>
  <c r="DV14" i="7"/>
  <c r="DU14" i="7"/>
  <c r="DT14" i="7"/>
  <c r="DS14" i="7"/>
  <c r="DR14" i="7"/>
  <c r="DQ14" i="7"/>
  <c r="DP14" i="7"/>
  <c r="DO14" i="7"/>
  <c r="DN14" i="7"/>
  <c r="DM14" i="7"/>
  <c r="DK14" i="7"/>
  <c r="DJ14" i="7"/>
  <c r="DI14" i="7"/>
  <c r="DH14" i="7"/>
  <c r="DG14" i="7"/>
  <c r="DF14" i="7"/>
  <c r="DE14" i="7"/>
  <c r="DD14" i="7"/>
  <c r="DC14" i="7"/>
  <c r="DB14" i="7"/>
  <c r="DA14" i="7"/>
  <c r="CZ14" i="7"/>
  <c r="CY14" i="7"/>
  <c r="CX14" i="7"/>
  <c r="CW14" i="7"/>
  <c r="CV14" i="7"/>
  <c r="CU14" i="7"/>
  <c r="CT14" i="7"/>
  <c r="CS14" i="7"/>
  <c r="CR14" i="7"/>
  <c r="CQ14" i="7"/>
  <c r="CP14" i="7"/>
  <c r="CO14" i="7"/>
  <c r="CN14" i="7"/>
  <c r="CM14" i="7"/>
  <c r="CL14" i="7"/>
  <c r="CK14" i="7"/>
  <c r="CJ14" i="7"/>
  <c r="CI14" i="7"/>
  <c r="CH14" i="7"/>
  <c r="CG14" i="7"/>
  <c r="CF14" i="7"/>
  <c r="CD14" i="7"/>
  <c r="CC14" i="7"/>
  <c r="CB14" i="7"/>
  <c r="CA14" i="7"/>
  <c r="BZ14" i="7"/>
  <c r="BY14" i="7"/>
  <c r="BX14" i="7"/>
  <c r="BW14" i="7"/>
  <c r="BV14" i="7"/>
  <c r="BU14" i="7"/>
  <c r="BT14"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P14" i="7"/>
  <c r="AO14" i="7"/>
  <c r="AN14" i="7"/>
  <c r="AM14" i="7"/>
  <c r="AL14" i="7"/>
  <c r="AK14" i="7"/>
  <c r="AJ14" i="7"/>
  <c r="AI14" i="7"/>
  <c r="AH14" i="7"/>
  <c r="AG14" i="7"/>
  <c r="AE14" i="7"/>
  <c r="AD14" i="7"/>
  <c r="AC14" i="7"/>
  <c r="AB14" i="7"/>
  <c r="AA14" i="7"/>
  <c r="Z14" i="7"/>
  <c r="Y14" i="7"/>
  <c r="X14" i="7"/>
  <c r="W14" i="7"/>
  <c r="V14" i="7"/>
  <c r="U14" i="7"/>
  <c r="T14" i="7"/>
  <c r="S14" i="7"/>
  <c r="R14" i="7"/>
  <c r="Q14" i="7"/>
  <c r="P14" i="7"/>
  <c r="O14" i="7"/>
  <c r="N14" i="7"/>
  <c r="M14" i="7"/>
  <c r="L14" i="7"/>
  <c r="J14"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P13" i="7"/>
  <c r="AO13" i="7"/>
  <c r="AN13" i="7"/>
  <c r="AM13" i="7"/>
  <c r="AL13" i="7"/>
  <c r="AK13" i="7"/>
  <c r="AJ13" i="7"/>
  <c r="AI13" i="7"/>
  <c r="AH13" i="7"/>
  <c r="AG13" i="7"/>
  <c r="AE13" i="7"/>
  <c r="AD13" i="7"/>
  <c r="AC13" i="7"/>
  <c r="AB13" i="7"/>
  <c r="AA13" i="7"/>
  <c r="Z13" i="7"/>
  <c r="Y13" i="7"/>
  <c r="X13" i="7"/>
  <c r="W13" i="7"/>
  <c r="V13" i="7"/>
  <c r="U13" i="7"/>
  <c r="T13" i="7"/>
  <c r="S13" i="7"/>
  <c r="R13" i="7"/>
  <c r="Q13" i="7"/>
  <c r="P13" i="7"/>
  <c r="O13" i="7"/>
  <c r="N13" i="7"/>
  <c r="M13" i="7"/>
  <c r="L13" i="7"/>
  <c r="J13" i="7"/>
  <c r="EU12" i="7"/>
  <c r="ET12" i="7"/>
  <c r="ES12" i="7"/>
  <c r="ER12" i="7"/>
  <c r="EQ12" i="7"/>
  <c r="EP12" i="7"/>
  <c r="EO12" i="7"/>
  <c r="EN12" i="7"/>
  <c r="EM12" i="7"/>
  <c r="EL12" i="7"/>
  <c r="EK12" i="7"/>
  <c r="EJ12" i="7"/>
  <c r="EI12" i="7"/>
  <c r="EH12" i="7"/>
  <c r="EG12" i="7"/>
  <c r="EF12" i="7"/>
  <c r="EE12" i="7"/>
  <c r="ED12" i="7"/>
  <c r="EC12" i="7"/>
  <c r="EB12" i="7"/>
  <c r="EA12" i="7"/>
  <c r="DZ12" i="7"/>
  <c r="DY12" i="7"/>
  <c r="DX12" i="7"/>
  <c r="DW12" i="7"/>
  <c r="DV12" i="7"/>
  <c r="DU12" i="7"/>
  <c r="DT12" i="7"/>
  <c r="DS12" i="7"/>
  <c r="DR12" i="7"/>
  <c r="DQ12" i="7"/>
  <c r="DP12" i="7"/>
  <c r="DO12" i="7"/>
  <c r="DN12" i="7"/>
  <c r="DM12" i="7"/>
  <c r="DK12" i="7"/>
  <c r="DJ12" i="7"/>
  <c r="DI12" i="7"/>
  <c r="DH12" i="7"/>
  <c r="DG12" i="7"/>
  <c r="DF12" i="7"/>
  <c r="DE12" i="7"/>
  <c r="DD12" i="7"/>
  <c r="DC12" i="7"/>
  <c r="DB12" i="7"/>
  <c r="DA12" i="7"/>
  <c r="CZ12" i="7"/>
  <c r="CY12" i="7"/>
  <c r="CX12" i="7"/>
  <c r="CW12" i="7"/>
  <c r="CV12" i="7"/>
  <c r="CU12" i="7"/>
  <c r="CT12" i="7"/>
  <c r="CS12" i="7"/>
  <c r="CR12" i="7"/>
  <c r="CQ12" i="7"/>
  <c r="CP12" i="7"/>
  <c r="CO12" i="7"/>
  <c r="CN12" i="7"/>
  <c r="CM12" i="7"/>
  <c r="CL12" i="7"/>
  <c r="CK12" i="7"/>
  <c r="CJ12" i="7"/>
  <c r="CI12" i="7"/>
  <c r="CH12" i="7"/>
  <c r="CG12" i="7"/>
  <c r="CF12" i="7"/>
  <c r="AP12" i="7"/>
  <c r="AO12" i="7"/>
  <c r="AN12" i="7"/>
  <c r="AM12" i="7"/>
  <c r="AL12" i="7"/>
  <c r="AK12" i="7"/>
  <c r="AJ12" i="7"/>
  <c r="AI12" i="7"/>
  <c r="AH12" i="7"/>
  <c r="AG12" i="7"/>
  <c r="AE12" i="7"/>
  <c r="AD12" i="7"/>
  <c r="AC12" i="7"/>
  <c r="AB12" i="7"/>
  <c r="AA12" i="7"/>
  <c r="Z12" i="7"/>
  <c r="Y12" i="7"/>
  <c r="X12" i="7"/>
  <c r="W12" i="7"/>
  <c r="J12" i="7"/>
  <c r="AI3" i="7"/>
  <c r="AI4" i="7"/>
  <c r="AI2" i="7"/>
  <c r="Z3" i="7"/>
  <c r="Z4" i="7"/>
  <c r="Z2" i="7"/>
  <c r="Z8" i="7" s="1"/>
  <c r="AL3" i="7"/>
  <c r="AL4" i="7"/>
  <c r="AL2" i="7"/>
  <c r="AL7" i="7" s="1"/>
  <c r="AD3" i="7"/>
  <c r="AD4" i="7"/>
  <c r="AD2" i="7"/>
  <c r="AC3" i="7"/>
  <c r="AC7" i="7" s="1"/>
  <c r="AC4" i="7"/>
  <c r="AC2" i="7"/>
  <c r="EU4" i="7"/>
  <c r="ET4" i="7"/>
  <c r="ES4" i="7"/>
  <c r="ER4" i="7"/>
  <c r="EQ4" i="7"/>
  <c r="EP4" i="7"/>
  <c r="EO4" i="7"/>
  <c r="EN4" i="7"/>
  <c r="EM4" i="7"/>
  <c r="EL4" i="7"/>
  <c r="EK4" i="7"/>
  <c r="EJ4" i="7"/>
  <c r="EI4" i="7"/>
  <c r="EH4" i="7"/>
  <c r="EG4" i="7"/>
  <c r="EF4" i="7"/>
  <c r="EE4" i="7"/>
  <c r="ED4" i="7"/>
  <c r="EC4" i="7"/>
  <c r="EB4" i="7"/>
  <c r="EA4" i="7"/>
  <c r="DZ4" i="7"/>
  <c r="DY4" i="7"/>
  <c r="DX4" i="7"/>
  <c r="DW4" i="7"/>
  <c r="DV4" i="7"/>
  <c r="DU4" i="7"/>
  <c r="DT4" i="7"/>
  <c r="DS4" i="7"/>
  <c r="DR4" i="7"/>
  <c r="DQ4" i="7"/>
  <c r="DP4" i="7"/>
  <c r="DO4" i="7"/>
  <c r="DN4" i="7"/>
  <c r="DM4" i="7"/>
  <c r="DK4" i="7"/>
  <c r="DJ4" i="7"/>
  <c r="DI4" i="7"/>
  <c r="DH4" i="7"/>
  <c r="DG4" i="7"/>
  <c r="DF4" i="7"/>
  <c r="DE4" i="7"/>
  <c r="DD4" i="7"/>
  <c r="DC4" i="7"/>
  <c r="DB4" i="7"/>
  <c r="DA4" i="7"/>
  <c r="CZ4" i="7"/>
  <c r="CY4" i="7"/>
  <c r="CX4" i="7"/>
  <c r="CW4" i="7"/>
  <c r="CV4" i="7"/>
  <c r="CU4" i="7"/>
  <c r="CT4" i="7"/>
  <c r="CS4" i="7"/>
  <c r="CR4" i="7"/>
  <c r="CQ4" i="7"/>
  <c r="CP4" i="7"/>
  <c r="CO4" i="7"/>
  <c r="CN4" i="7"/>
  <c r="CM4" i="7"/>
  <c r="CL4" i="7"/>
  <c r="CK4" i="7"/>
  <c r="CJ4" i="7"/>
  <c r="CI4" i="7"/>
  <c r="CH4" i="7"/>
  <c r="CG4" i="7"/>
  <c r="CF4" i="7"/>
  <c r="AP4" i="7"/>
  <c r="AP7" i="7" s="1"/>
  <c r="AO4" i="7"/>
  <c r="AN4" i="7"/>
  <c r="AM4" i="7"/>
  <c r="AM3" i="7"/>
  <c r="AM8" i="7" s="1"/>
  <c r="AM2" i="7"/>
  <c r="AM7" i="7"/>
  <c r="AK4" i="7"/>
  <c r="AK3" i="7"/>
  <c r="AK7" i="7" s="1"/>
  <c r="AK2" i="7"/>
  <c r="AJ4" i="7"/>
  <c r="AJ3" i="7"/>
  <c r="AJ2" i="7"/>
  <c r="AJ7" i="7"/>
  <c r="AH4" i="7"/>
  <c r="AG4" i="7"/>
  <c r="AG8" i="7" s="1"/>
  <c r="AE4" i="7"/>
  <c r="AB4" i="7"/>
  <c r="AB3" i="7"/>
  <c r="AB2" i="7"/>
  <c r="AA4" i="7"/>
  <c r="AA3" i="7"/>
  <c r="AA8" i="7" s="1"/>
  <c r="AA2" i="7"/>
  <c r="Y4" i="7"/>
  <c r="X4" i="7"/>
  <c r="W4" i="7"/>
  <c r="W7" i="7" s="1"/>
  <c r="V4" i="7"/>
  <c r="U4" i="7"/>
  <c r="T4" i="7"/>
  <c r="S4" i="7"/>
  <c r="R4" i="7"/>
  <c r="Q4"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K3" i="7"/>
  <c r="DJ3" i="7"/>
  <c r="DI3" i="7"/>
  <c r="DH3" i="7"/>
  <c r="DG3" i="7"/>
  <c r="DF3" i="7"/>
  <c r="DE3" i="7"/>
  <c r="DD3" i="7"/>
  <c r="DC3" i="7"/>
  <c r="DB3" i="7"/>
  <c r="DA3" i="7"/>
  <c r="CZ3" i="7"/>
  <c r="CY3" i="7"/>
  <c r="CX3" i="7"/>
  <c r="CW3" i="7"/>
  <c r="CV3" i="7"/>
  <c r="CU3" i="7"/>
  <c r="CT3" i="7"/>
  <c r="CS3" i="7"/>
  <c r="CR3" i="7"/>
  <c r="CQ3" i="7"/>
  <c r="CP3" i="7"/>
  <c r="CO3" i="7"/>
  <c r="CN3" i="7"/>
  <c r="CM3" i="7"/>
  <c r="CL3" i="7"/>
  <c r="CK3" i="7"/>
  <c r="CJ3" i="7"/>
  <c r="CI3" i="7"/>
  <c r="CH3" i="7"/>
  <c r="CG3" i="7"/>
  <c r="CF3" i="7"/>
  <c r="AP3" i="7"/>
  <c r="AP2" i="7"/>
  <c r="AP8" i="7" s="1"/>
  <c r="AO3" i="7"/>
  <c r="AO8" i="7" s="1"/>
  <c r="AO2" i="7"/>
  <c r="AN3" i="7"/>
  <c r="AN8" i="7" s="1"/>
  <c r="AN2" i="7"/>
  <c r="AH3" i="7"/>
  <c r="AH7" i="7" s="1"/>
  <c r="AH2" i="7"/>
  <c r="AG3" i="7"/>
  <c r="AG2" i="7"/>
  <c r="AE3" i="7"/>
  <c r="AE7" i="7" s="1"/>
  <c r="AE2" i="7"/>
  <c r="AE8" i="7"/>
  <c r="Y3" i="7"/>
  <c r="Y8" i="7" s="1"/>
  <c r="Y2" i="7"/>
  <c r="X3" i="7"/>
  <c r="X2" i="7"/>
  <c r="X8" i="7" s="1"/>
  <c r="W3" i="7"/>
  <c r="W2" i="7"/>
  <c r="W8" i="7" s="1"/>
  <c r="V3" i="7"/>
  <c r="U3" i="7"/>
  <c r="T3" i="7"/>
  <c r="S3" i="7"/>
  <c r="R3" i="7"/>
  <c r="Q3"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F2" i="7"/>
  <c r="V2" i="7"/>
  <c r="U2" i="7"/>
  <c r="T2" i="7"/>
  <c r="S2" i="7"/>
  <c r="R2" i="7"/>
  <c r="Q2" i="7"/>
  <c r="P2" i="7"/>
  <c r="O2" i="7"/>
  <c r="N2" i="7"/>
  <c r="M2" i="7"/>
  <c r="L2" i="7"/>
  <c r="K2" i="7"/>
  <c r="J2" i="7"/>
  <c r="YS15" i="2" a="1"/>
  <c r="YS15" i="2" s="1"/>
  <c r="AN7" i="7"/>
  <c r="X7" i="7"/>
  <c r="AG7" i="7"/>
  <c r="Y7" i="7"/>
  <c r="L21" i="5"/>
  <c r="K21" i="5"/>
  <c r="L20" i="5"/>
  <c r="K20" i="5"/>
  <c r="L19" i="5"/>
  <c r="K19" i="5"/>
  <c r="I18" i="5"/>
  <c r="I23" i="5"/>
  <c r="H23" i="5"/>
  <c r="I22" i="5"/>
  <c r="H22" i="5"/>
  <c r="I21" i="5"/>
  <c r="H21" i="5"/>
  <c r="I20" i="5"/>
  <c r="H20" i="5"/>
  <c r="I19" i="5"/>
  <c r="H19" i="5"/>
  <c r="F24" i="5"/>
  <c r="F23" i="5"/>
  <c r="F22" i="5"/>
  <c r="F21" i="5"/>
  <c r="F20" i="5"/>
  <c r="F19" i="5"/>
  <c r="F18" i="5"/>
  <c r="D23" i="5"/>
  <c r="C23" i="5"/>
  <c r="E22" i="5"/>
  <c r="D22" i="5"/>
  <c r="C22" i="5"/>
  <c r="B22" i="5"/>
  <c r="E21" i="5"/>
  <c r="D21" i="5"/>
  <c r="C21" i="5"/>
  <c r="B21" i="5"/>
  <c r="E20" i="5"/>
  <c r="D20" i="5"/>
  <c r="C20" i="5"/>
  <c r="B20" i="5"/>
  <c r="E19" i="5"/>
  <c r="D19" i="5"/>
  <c r="C19" i="5"/>
  <c r="B19" i="5"/>
  <c r="A20" i="5"/>
  <c r="A19" i="5"/>
  <c r="W4" i="4"/>
  <c r="V4" i="4"/>
  <c r="U4" i="4"/>
  <c r="T4" i="4"/>
  <c r="S4" i="4"/>
  <c r="R4" i="4"/>
  <c r="Q4" i="4"/>
  <c r="P4" i="4"/>
  <c r="O4" i="4"/>
  <c r="N4" i="4"/>
  <c r="M4" i="4"/>
  <c r="L4" i="4"/>
  <c r="K4" i="4"/>
  <c r="J4" i="4"/>
  <c r="I4" i="4"/>
  <c r="E9" i="4"/>
  <c r="A9" i="4" s="1"/>
  <c r="F9" i="4"/>
  <c r="B9" i="4" s="1"/>
  <c r="H10" i="4"/>
  <c r="D10" i="4" s="1"/>
  <c r="E11" i="4"/>
  <c r="A11" i="4" s="1"/>
  <c r="F11" i="4"/>
  <c r="B11" i="4" s="1"/>
  <c r="H12" i="4"/>
  <c r="D12" i="4" s="1"/>
  <c r="E13" i="4"/>
  <c r="A13" i="4" s="1"/>
  <c r="F13" i="4"/>
  <c r="B13" i="4" s="1"/>
  <c r="H14" i="4"/>
  <c r="D14" i="4" s="1"/>
  <c r="E15" i="4"/>
  <c r="A15" i="4" s="1"/>
  <c r="F15" i="4"/>
  <c r="B15" i="4" s="1"/>
  <c r="H16" i="4"/>
  <c r="D16" i="4" s="1"/>
  <c r="E17" i="4"/>
  <c r="A17" i="4" s="1"/>
  <c r="F17" i="4"/>
  <c r="B17" i="4" s="1"/>
  <c r="H18" i="4"/>
  <c r="D18" i="4" s="1"/>
  <c r="E19" i="4"/>
  <c r="A19" i="4" s="1"/>
  <c r="F19" i="4"/>
  <c r="B19" i="4" s="1"/>
  <c r="H20" i="4"/>
  <c r="D20" i="4" s="1"/>
  <c r="E21" i="4"/>
  <c r="A21" i="4" s="1"/>
  <c r="F21" i="4"/>
  <c r="B21" i="4" s="1"/>
  <c r="H22" i="4"/>
  <c r="D22" i="4" s="1"/>
  <c r="E23" i="4"/>
  <c r="A23" i="4" s="1"/>
  <c r="F23" i="4"/>
  <c r="B23" i="4" s="1"/>
  <c r="H24" i="4"/>
  <c r="D24" i="4" s="1"/>
  <c r="E25" i="4"/>
  <c r="A25" i="4" s="1"/>
  <c r="F25" i="4"/>
  <c r="B25" i="4" s="1"/>
  <c r="H26" i="4"/>
  <c r="D26" i="4" s="1"/>
  <c r="E27" i="4"/>
  <c r="A27" i="4" s="1"/>
  <c r="F27" i="4"/>
  <c r="B27" i="4" s="1"/>
  <c r="H28" i="4"/>
  <c r="D28" i="4" s="1"/>
  <c r="E29" i="4"/>
  <c r="A29" i="4" s="1"/>
  <c r="F29" i="4"/>
  <c r="B29" i="4" s="1"/>
  <c r="H30" i="4"/>
  <c r="D30" i="4" s="1"/>
  <c r="E31" i="4"/>
  <c r="A31" i="4" s="1"/>
  <c r="F31" i="4"/>
  <c r="B31" i="4" s="1"/>
  <c r="H32" i="4"/>
  <c r="D32" i="4" s="1"/>
  <c r="E33" i="4"/>
  <c r="A33" i="4" s="1"/>
  <c r="F33" i="4"/>
  <c r="B33" i="4" s="1"/>
  <c r="H34" i="4"/>
  <c r="D34" i="4" s="1"/>
  <c r="E35" i="4"/>
  <c r="A35" i="4" s="1"/>
  <c r="F35" i="4"/>
  <c r="B35" i="4" s="1"/>
  <c r="H36" i="4"/>
  <c r="D36" i="4" s="1"/>
  <c r="E37" i="4"/>
  <c r="A37" i="4" s="1"/>
  <c r="F37" i="4"/>
  <c r="B37" i="4" s="1"/>
  <c r="H38" i="4"/>
  <c r="D38" i="4" s="1"/>
  <c r="E39" i="4"/>
  <c r="A39" i="4" s="1"/>
  <c r="F39" i="4"/>
  <c r="B39" i="4" s="1"/>
  <c r="H40" i="4"/>
  <c r="D40" i="4" s="1"/>
  <c r="E41" i="4"/>
  <c r="A41" i="4" s="1"/>
  <c r="F41" i="4"/>
  <c r="B41" i="4" s="1"/>
  <c r="H42" i="4"/>
  <c r="D42" i="4" s="1"/>
  <c r="E43" i="4"/>
  <c r="A43" i="4" s="1"/>
  <c r="F43" i="4"/>
  <c r="B43" i="4" s="1"/>
  <c r="H44" i="4"/>
  <c r="D44" i="4" s="1"/>
  <c r="E45" i="4"/>
  <c r="A45" i="4" s="1"/>
  <c r="F45" i="4"/>
  <c r="B45" i="4" s="1"/>
  <c r="H46" i="4"/>
  <c r="D46" i="4" s="1"/>
  <c r="E47" i="4"/>
  <c r="A47" i="4" s="1"/>
  <c r="F47" i="4"/>
  <c r="B47" i="4" s="1"/>
  <c r="H48" i="4"/>
  <c r="D48" i="4" s="1"/>
  <c r="E49" i="4"/>
  <c r="A49" i="4" s="1"/>
  <c r="F49" i="4"/>
  <c r="B49" i="4" s="1"/>
  <c r="H50" i="4"/>
  <c r="D50" i="4" s="1"/>
  <c r="E51" i="4"/>
  <c r="A51" i="4" s="1"/>
  <c r="F51" i="4"/>
  <c r="B51" i="4" s="1"/>
  <c r="H52" i="4"/>
  <c r="D52" i="4" s="1"/>
  <c r="E53" i="4"/>
  <c r="A53" i="4" s="1"/>
  <c r="F53" i="4"/>
  <c r="B53" i="4" s="1"/>
  <c r="H54" i="4"/>
  <c r="D54" i="4" s="1"/>
  <c r="E55" i="4"/>
  <c r="A55" i="4" s="1"/>
  <c r="F55" i="4"/>
  <c r="B55" i="4" s="1"/>
  <c r="H56" i="4"/>
  <c r="D56" i="4" s="1"/>
  <c r="E57" i="4"/>
  <c r="A57" i="4" s="1"/>
  <c r="F57" i="4"/>
  <c r="B57" i="4" s="1"/>
  <c r="H58" i="4"/>
  <c r="D58" i="4" s="1"/>
  <c r="E59" i="4"/>
  <c r="A59" i="4" s="1"/>
  <c r="F59" i="4"/>
  <c r="B59" i="4" s="1"/>
  <c r="H60" i="4"/>
  <c r="D60" i="4" s="1"/>
  <c r="E61" i="4"/>
  <c r="A61" i="4" s="1"/>
  <c r="F61" i="4"/>
  <c r="B61" i="4" s="1"/>
  <c r="H62" i="4"/>
  <c r="D62" i="4" s="1"/>
  <c r="E63" i="4"/>
  <c r="A63" i="4" s="1"/>
  <c r="F63" i="4"/>
  <c r="B63" i="4" s="1"/>
  <c r="H64" i="4"/>
  <c r="D64" i="4" s="1"/>
  <c r="E65" i="4"/>
  <c r="A65" i="4" s="1"/>
  <c r="F65" i="4"/>
  <c r="B65" i="4" s="1"/>
  <c r="H66" i="4"/>
  <c r="D66" i="4" s="1"/>
  <c r="E67" i="4"/>
  <c r="A67" i="4" s="1"/>
  <c r="F67" i="4"/>
  <c r="B67" i="4" s="1"/>
  <c r="H68" i="4"/>
  <c r="D68" i="4" s="1"/>
  <c r="G8" i="4"/>
  <c r="C8" i="4" s="1"/>
  <c r="G68" i="4"/>
  <c r="C68" i="4" s="1"/>
  <c r="F68" i="4"/>
  <c r="B68" i="4" s="1"/>
  <c r="E68" i="4"/>
  <c r="A68" i="4" s="1"/>
  <c r="H67" i="4"/>
  <c r="D67" i="4" s="1"/>
  <c r="G67" i="4"/>
  <c r="C67" i="4" s="1"/>
  <c r="G66" i="4"/>
  <c r="C66" i="4" s="1"/>
  <c r="F66" i="4"/>
  <c r="B66" i="4" s="1"/>
  <c r="E66" i="4"/>
  <c r="A66" i="4" s="1"/>
  <c r="H65" i="4"/>
  <c r="D65" i="4" s="1"/>
  <c r="G65" i="4"/>
  <c r="C65" i="4" s="1"/>
  <c r="G64" i="4"/>
  <c r="C64" i="4" s="1"/>
  <c r="F64" i="4"/>
  <c r="B64" i="4" s="1"/>
  <c r="E64" i="4"/>
  <c r="A64" i="4" s="1"/>
  <c r="H63" i="4"/>
  <c r="D63" i="4" s="1"/>
  <c r="G63" i="4"/>
  <c r="C63" i="4" s="1"/>
  <c r="G62" i="4"/>
  <c r="C62" i="4" s="1"/>
  <c r="F62" i="4"/>
  <c r="B62" i="4" s="1"/>
  <c r="E62" i="4"/>
  <c r="A62" i="4" s="1"/>
  <c r="H61" i="4"/>
  <c r="D61" i="4" s="1"/>
  <c r="G61" i="4"/>
  <c r="C61" i="4" s="1"/>
  <c r="G60" i="4"/>
  <c r="C60" i="4" s="1"/>
  <c r="F60" i="4"/>
  <c r="B60" i="4" s="1"/>
  <c r="E60" i="4"/>
  <c r="A60" i="4" s="1"/>
  <c r="H59" i="4"/>
  <c r="D59" i="4" s="1"/>
  <c r="G59" i="4"/>
  <c r="C59" i="4" s="1"/>
  <c r="G58" i="4"/>
  <c r="C58" i="4" s="1"/>
  <c r="F58" i="4"/>
  <c r="B58" i="4" s="1"/>
  <c r="E58" i="4"/>
  <c r="A58" i="4" s="1"/>
  <c r="H57" i="4"/>
  <c r="D57" i="4" s="1"/>
  <c r="G57" i="4"/>
  <c r="C57" i="4" s="1"/>
  <c r="G56" i="4"/>
  <c r="C56" i="4" s="1"/>
  <c r="F56" i="4"/>
  <c r="B56" i="4" s="1"/>
  <c r="E56" i="4"/>
  <c r="A56" i="4" s="1"/>
  <c r="H55" i="4"/>
  <c r="D55" i="4" s="1"/>
  <c r="G55" i="4"/>
  <c r="C55" i="4" s="1"/>
  <c r="G54" i="4"/>
  <c r="C54" i="4" s="1"/>
  <c r="F54" i="4"/>
  <c r="B54" i="4" s="1"/>
  <c r="E54" i="4"/>
  <c r="A54" i="4" s="1"/>
  <c r="H53" i="4"/>
  <c r="D53" i="4" s="1"/>
  <c r="G53" i="4"/>
  <c r="C53" i="4" s="1"/>
  <c r="G52" i="4"/>
  <c r="C52" i="4" s="1"/>
  <c r="F52" i="4"/>
  <c r="B52" i="4" s="1"/>
  <c r="E52" i="4"/>
  <c r="A52" i="4" s="1"/>
  <c r="H51" i="4"/>
  <c r="D51" i="4" s="1"/>
  <c r="G51" i="4"/>
  <c r="C51" i="4" s="1"/>
  <c r="G50" i="4"/>
  <c r="C50" i="4" s="1"/>
  <c r="F50" i="4"/>
  <c r="B50" i="4" s="1"/>
  <c r="E50" i="4"/>
  <c r="A50" i="4" s="1"/>
  <c r="H49" i="4"/>
  <c r="D49" i="4" s="1"/>
  <c r="G49" i="4"/>
  <c r="C49" i="4" s="1"/>
  <c r="G48" i="4"/>
  <c r="C48" i="4" s="1"/>
  <c r="F48" i="4"/>
  <c r="B48" i="4" s="1"/>
  <c r="E48" i="4"/>
  <c r="A48" i="4" s="1"/>
  <c r="H47" i="4"/>
  <c r="D47" i="4" s="1"/>
  <c r="G47" i="4"/>
  <c r="C47" i="4" s="1"/>
  <c r="G46" i="4"/>
  <c r="C46" i="4" s="1"/>
  <c r="F46" i="4"/>
  <c r="B46" i="4" s="1"/>
  <c r="E46" i="4"/>
  <c r="A46" i="4" s="1"/>
  <c r="H45" i="4"/>
  <c r="D45" i="4" s="1"/>
  <c r="G45" i="4"/>
  <c r="C45" i="4" s="1"/>
  <c r="G44" i="4"/>
  <c r="C44" i="4" s="1"/>
  <c r="F44" i="4"/>
  <c r="B44" i="4" s="1"/>
  <c r="E44" i="4"/>
  <c r="A44" i="4" s="1"/>
  <c r="H43" i="4"/>
  <c r="D43" i="4" s="1"/>
  <c r="G43" i="4"/>
  <c r="C43" i="4" s="1"/>
  <c r="G42" i="4"/>
  <c r="C42" i="4" s="1"/>
  <c r="F42" i="4"/>
  <c r="B42" i="4" s="1"/>
  <c r="E42" i="4"/>
  <c r="A42" i="4" s="1"/>
  <c r="H41" i="4"/>
  <c r="D41" i="4" s="1"/>
  <c r="G41" i="4"/>
  <c r="C41" i="4" s="1"/>
  <c r="G40" i="4"/>
  <c r="C40" i="4" s="1"/>
  <c r="F40" i="4"/>
  <c r="B40" i="4" s="1"/>
  <c r="E40" i="4"/>
  <c r="A40" i="4" s="1"/>
  <c r="H39" i="4"/>
  <c r="D39" i="4" s="1"/>
  <c r="G39" i="4"/>
  <c r="C39" i="4" s="1"/>
  <c r="G38" i="4"/>
  <c r="C38" i="4" s="1"/>
  <c r="F38" i="4"/>
  <c r="B38" i="4" s="1"/>
  <c r="E38" i="4"/>
  <c r="A38" i="4" s="1"/>
  <c r="H37" i="4"/>
  <c r="D37" i="4" s="1"/>
  <c r="G37" i="4"/>
  <c r="C37" i="4" s="1"/>
  <c r="G36" i="4"/>
  <c r="C36" i="4" s="1"/>
  <c r="F36" i="4"/>
  <c r="B36" i="4" s="1"/>
  <c r="E36" i="4"/>
  <c r="A36" i="4" s="1"/>
  <c r="H35" i="4"/>
  <c r="D35" i="4" s="1"/>
  <c r="G35" i="4"/>
  <c r="C35" i="4" s="1"/>
  <c r="G34" i="4"/>
  <c r="C34" i="4" s="1"/>
  <c r="F34" i="4"/>
  <c r="B34" i="4" s="1"/>
  <c r="E34" i="4"/>
  <c r="A34" i="4" s="1"/>
  <c r="H33" i="4"/>
  <c r="D33" i="4" s="1"/>
  <c r="G33" i="4"/>
  <c r="C33" i="4" s="1"/>
  <c r="G32" i="4"/>
  <c r="C32" i="4" s="1"/>
  <c r="F32" i="4"/>
  <c r="B32" i="4" s="1"/>
  <c r="E32" i="4"/>
  <c r="A32" i="4" s="1"/>
  <c r="H31" i="4"/>
  <c r="D31" i="4" s="1"/>
  <c r="G31" i="4"/>
  <c r="C31" i="4" s="1"/>
  <c r="G30" i="4"/>
  <c r="C30" i="4" s="1"/>
  <c r="F30" i="4"/>
  <c r="B30" i="4" s="1"/>
  <c r="E30" i="4"/>
  <c r="A30" i="4" s="1"/>
  <c r="H29" i="4"/>
  <c r="D29" i="4" s="1"/>
  <c r="G29" i="4"/>
  <c r="C29" i="4" s="1"/>
  <c r="G28" i="4"/>
  <c r="C28" i="4" s="1"/>
  <c r="F28" i="4"/>
  <c r="B28" i="4" s="1"/>
  <c r="E28" i="4"/>
  <c r="A28" i="4" s="1"/>
  <c r="H27" i="4"/>
  <c r="D27" i="4" s="1"/>
  <c r="G27" i="4"/>
  <c r="C27" i="4" s="1"/>
  <c r="G26" i="4"/>
  <c r="C26" i="4" s="1"/>
  <c r="F26" i="4"/>
  <c r="B26" i="4" s="1"/>
  <c r="E26" i="4"/>
  <c r="A26" i="4" s="1"/>
  <c r="H25" i="4"/>
  <c r="D25" i="4" s="1"/>
  <c r="G25" i="4"/>
  <c r="C25" i="4" s="1"/>
  <c r="G24" i="4"/>
  <c r="C24" i="4" s="1"/>
  <c r="F24" i="4"/>
  <c r="B24" i="4" s="1"/>
  <c r="E24" i="4"/>
  <c r="A24" i="4" s="1"/>
  <c r="H23" i="4"/>
  <c r="D23" i="4" s="1"/>
  <c r="G23" i="4"/>
  <c r="C23" i="4" s="1"/>
  <c r="G22" i="4"/>
  <c r="C22" i="4" s="1"/>
  <c r="F22" i="4"/>
  <c r="B22" i="4" s="1"/>
  <c r="E22" i="4"/>
  <c r="A22" i="4" s="1"/>
  <c r="H21" i="4"/>
  <c r="D21" i="4" s="1"/>
  <c r="G21" i="4"/>
  <c r="C21" i="4" s="1"/>
  <c r="G20" i="4"/>
  <c r="C20" i="4" s="1"/>
  <c r="F20" i="4"/>
  <c r="B20" i="4" s="1"/>
  <c r="E20" i="4"/>
  <c r="A20" i="4" s="1"/>
  <c r="H19" i="4"/>
  <c r="D19" i="4" s="1"/>
  <c r="G19" i="4"/>
  <c r="C19" i="4" s="1"/>
  <c r="G18" i="4"/>
  <c r="C18" i="4" s="1"/>
  <c r="F18" i="4"/>
  <c r="B18" i="4" s="1"/>
  <c r="E18" i="4"/>
  <c r="A18" i="4" s="1"/>
  <c r="H17" i="4"/>
  <c r="D17" i="4" s="1"/>
  <c r="G17" i="4"/>
  <c r="C17" i="4" s="1"/>
  <c r="G16" i="4"/>
  <c r="C16" i="4" s="1"/>
  <c r="F16" i="4"/>
  <c r="B16" i="4" s="1"/>
  <c r="E16" i="4"/>
  <c r="A16" i="4" s="1"/>
  <c r="H15" i="4"/>
  <c r="D15" i="4" s="1"/>
  <c r="G15" i="4"/>
  <c r="C15" i="4" s="1"/>
  <c r="G14" i="4"/>
  <c r="C14" i="4" s="1"/>
  <c r="F14" i="4"/>
  <c r="B14" i="4" s="1"/>
  <c r="E14" i="4"/>
  <c r="A14" i="4" s="1"/>
  <c r="H13" i="4"/>
  <c r="D13" i="4" s="1"/>
  <c r="G13" i="4"/>
  <c r="C13" i="4" s="1"/>
  <c r="G12" i="4"/>
  <c r="C12" i="4" s="1"/>
  <c r="F12" i="4"/>
  <c r="B12" i="4" s="1"/>
  <c r="E12" i="4"/>
  <c r="A12" i="4" s="1"/>
  <c r="H11" i="4"/>
  <c r="D11" i="4" s="1"/>
  <c r="G11" i="4"/>
  <c r="C11" i="4" s="1"/>
  <c r="G10" i="4"/>
  <c r="C10" i="4" s="1"/>
  <c r="F10" i="4"/>
  <c r="B10" i="4" s="1"/>
  <c r="E10" i="4"/>
  <c r="A10" i="4" s="1"/>
  <c r="H9" i="4"/>
  <c r="D9" i="4" s="1"/>
  <c r="G9" i="4"/>
  <c r="C9" i="4" s="1"/>
  <c r="E8" i="4"/>
  <c r="A8" i="4" s="1"/>
  <c r="F8" i="4"/>
  <c r="B8" i="4" s="1"/>
  <c r="B4" i="4" s="1"/>
  <c r="H8" i="4"/>
  <c r="D8" i="4" s="1"/>
  <c r="AE15" i="2" a="1"/>
  <c r="AE15" i="2" s="1"/>
  <c r="AE16" i="2" a="1"/>
  <c r="AE16" i="2" s="1"/>
  <c r="AH12" i="2" a="1"/>
  <c r="AH12" i="2" s="1"/>
  <c r="AH13" i="2" a="1"/>
  <c r="AH13" i="2" s="1"/>
  <c r="AE12" i="2" a="1"/>
  <c r="AE12" i="2" s="1"/>
  <c r="AE13" i="2" a="1"/>
  <c r="AE13" i="2" s="1"/>
  <c r="AF12" i="2" a="1"/>
  <c r="AF12" i="2" s="1"/>
  <c r="AF13" i="2" a="1"/>
  <c r="AF13" i="2" s="1"/>
  <c r="AD12" i="2" a="1"/>
  <c r="AD12" i="2" s="1"/>
  <c r="AD13" i="2" a="1"/>
  <c r="AD13" i="2" s="1"/>
  <c r="AG15" i="2" a="1"/>
  <c r="AG15" i="2" s="1"/>
  <c r="AG16" i="2" a="1"/>
  <c r="AG16" i="2" s="1"/>
  <c r="AH15" i="2" a="1"/>
  <c r="AH15" i="2" s="1"/>
  <c r="AH16" i="2" a="1"/>
  <c r="AH16" i="2" s="1"/>
  <c r="AD15" i="2" a="1"/>
  <c r="AD15" i="2" s="1"/>
  <c r="AD16" i="2" a="1"/>
  <c r="AD16" i="2" s="1"/>
  <c r="AG12" i="2" a="1"/>
  <c r="AG12" i="2" s="1"/>
  <c r="AG13" i="2" a="1"/>
  <c r="AG13" i="2" s="1"/>
  <c r="AF15" i="2" a="1"/>
  <c r="AF15" i="2" s="1"/>
  <c r="AF16" i="2" a="1"/>
  <c r="AF16" i="2" s="1"/>
  <c r="AN12" i="2" a="1"/>
  <c r="AN12" i="2" s="1"/>
  <c r="AU12" i="2" a="1"/>
  <c r="AU12" i="2" s="1"/>
  <c r="AT12" i="2" a="1"/>
  <c r="AT12" i="2" s="1"/>
  <c r="AS12" i="2" a="1"/>
  <c r="AS12" i="2" s="1"/>
  <c r="AR12" i="2" a="1"/>
  <c r="AR12" i="2" s="1"/>
  <c r="AQ12" i="2" a="1"/>
  <c r="AQ12" i="2" s="1"/>
  <c r="AP12" i="2" a="1"/>
  <c r="AP12" i="2" s="1"/>
  <c r="AO12" i="2" a="1"/>
  <c r="AO12" i="2" s="1"/>
  <c r="AD14" i="2" a="1"/>
  <c r="AD14" i="2" s="1"/>
  <c r="AE14" i="2" a="1"/>
  <c r="AE14" i="2" s="1"/>
  <c r="AF14" i="2" a="1"/>
  <c r="AF14" i="2" s="1"/>
  <c r="AG14" i="2" a="1"/>
  <c r="AG14" i="2" s="1"/>
  <c r="AH14" i="2" a="1"/>
  <c r="AH14" i="2" s="1"/>
  <c r="ADF7" i="2"/>
  <c r="ADN8" i="2"/>
  <c r="ADN7" i="2"/>
  <c r="AB4" i="6"/>
  <c r="AB13" i="6" a="1"/>
  <c r="AB13" i="6" s="1"/>
  <c r="AE14" i="6" a="1"/>
  <c r="AE14" i="6" s="1"/>
  <c r="Z4" i="8"/>
  <c r="Z3" i="8"/>
  <c r="XU3" i="2"/>
  <c r="Q4" i="8"/>
  <c r="Q3" i="8"/>
  <c r="U12" i="6" a="1"/>
  <c r="U12" i="6" s="1"/>
  <c r="V2" i="6"/>
  <c r="W12" i="6" a="1"/>
  <c r="W12" i="6" s="1"/>
  <c r="AD13" i="6" a="1"/>
  <c r="AD13" i="6" s="1"/>
  <c r="YA3" i="2"/>
  <c r="AS15" i="2" a="1"/>
  <c r="AS15" i="2" s="1"/>
  <c r="R3" i="8"/>
  <c r="R4" i="8"/>
  <c r="Y4" i="6"/>
  <c r="Y14" i="6" a="1"/>
  <c r="Y14" i="6" s="1"/>
  <c r="X4" i="8"/>
  <c r="X3" i="8"/>
  <c r="XI4" i="2"/>
  <c r="XS4" i="2"/>
  <c r="AT15" i="2" a="1"/>
  <c r="AT15" i="2" s="1"/>
  <c r="S4" i="8"/>
  <c r="S3" i="8"/>
  <c r="S2" i="6"/>
  <c r="AB14" i="6" a="1"/>
  <c r="AB14" i="6" s="1"/>
  <c r="AD12" i="6" a="1"/>
  <c r="AD12" i="6" s="1"/>
  <c r="AD5" i="6" s="1"/>
  <c r="AA4" i="8"/>
  <c r="AA3" i="8"/>
  <c r="XM12" i="2" a="1"/>
  <c r="XM12" i="2" s="1"/>
  <c r="XR4" i="2"/>
  <c r="T3" i="8"/>
  <c r="T4" i="8"/>
  <c r="R12" i="6" a="1"/>
  <c r="R12" i="6" s="1"/>
  <c r="T12" i="6" a="1"/>
  <c r="T12" i="6" s="1"/>
  <c r="Y12" i="6" a="1"/>
  <c r="Y12" i="6" s="1"/>
  <c r="W15" i="6" a="1"/>
  <c r="W15" i="6" s="1"/>
  <c r="U4" i="8"/>
  <c r="U3" i="8"/>
  <c r="W2" i="6"/>
  <c r="AB12" i="6" a="1"/>
  <c r="AB12" i="6" s="1"/>
  <c r="AA13" i="6" a="1"/>
  <c r="AA13" i="6" s="1"/>
  <c r="AE13" i="6" a="1"/>
  <c r="AE13" i="6" s="1"/>
  <c r="Y3" i="8"/>
  <c r="Y4" i="8"/>
  <c r="WW4" i="2"/>
  <c r="XO4" i="2"/>
  <c r="YB4" i="2"/>
  <c r="V3" i="8"/>
  <c r="V4" i="8"/>
  <c r="Q13" i="6" a="1"/>
  <c r="Q13" i="6" s="1"/>
  <c r="Q12" i="6" a="1"/>
  <c r="Q12" i="6" s="1"/>
  <c r="Q5" i="6" s="1"/>
  <c r="Q14" i="6" a="1"/>
  <c r="Q14" i="6" s="1"/>
  <c r="W3" i="6"/>
  <c r="W13" i="6" a="1"/>
  <c r="W13" i="6" s="1"/>
  <c r="AD4" i="6"/>
  <c r="XE4" i="2"/>
  <c r="Y16" i="6" a="1"/>
  <c r="Y16" i="6" s="1"/>
  <c r="AC13" i="6" a="1"/>
  <c r="AC13" i="6" s="1"/>
  <c r="AD15" i="6" a="1"/>
  <c r="AD15" i="6" s="1"/>
  <c r="W4" i="8"/>
  <c r="W3" i="8"/>
  <c r="XX4" i="2"/>
  <c r="P2" i="8"/>
  <c r="ADK8" i="2"/>
  <c r="ACX7" i="2"/>
  <c r="ADR7" i="2"/>
  <c r="K2" i="2"/>
  <c r="K2" i="8" s="1"/>
  <c r="ADF8" i="2"/>
  <c r="ADV7" i="2"/>
  <c r="ADI7" i="2"/>
  <c r="ADT7" i="2"/>
  <c r="ABH7" i="2"/>
  <c r="ABH8" i="2"/>
  <c r="ABG7" i="2"/>
  <c r="YJ123" i="2"/>
  <c r="YJ50" i="2"/>
  <c r="AJ8" i="7"/>
  <c r="AL8" i="7"/>
  <c r="YJ48" i="2"/>
  <c r="YJ35" i="2"/>
  <c r="YJ111" i="2"/>
  <c r="YJ27" i="2"/>
  <c r="YJ93" i="2"/>
  <c r="YJ96" i="2"/>
  <c r="AA7" i="7"/>
  <c r="YJ83" i="2"/>
  <c r="YJ98" i="2"/>
  <c r="YJ22" i="2"/>
  <c r="YJ65" i="2"/>
  <c r="YJ77" i="2"/>
  <c r="YJ100" i="2"/>
  <c r="YJ122" i="2"/>
  <c r="YJ132" i="2"/>
  <c r="YJ81" i="2"/>
  <c r="YJ103" i="2"/>
  <c r="YJ29" i="2"/>
  <c r="YJ60" i="2"/>
  <c r="YJ116" i="2"/>
  <c r="AC8" i="7"/>
  <c r="YJ95" i="2"/>
  <c r="YJ61" i="2"/>
  <c r="AK8" i="7"/>
  <c r="YJ38" i="2"/>
  <c r="AAT57" i="2"/>
  <c r="EO28" i="6"/>
  <c r="AAN22" i="2"/>
  <c r="AAE27" i="2"/>
  <c r="AAB28" i="2"/>
  <c r="ZS119" i="2"/>
  <c r="ES32" i="6"/>
  <c r="EL32" i="6"/>
  <c r="ET32" i="6"/>
  <c r="EP28" i="6"/>
  <c r="EK30" i="6"/>
  <c r="AAT47" i="2"/>
  <c r="AAT61" i="2"/>
  <c r="AAT109" i="2"/>
  <c r="AAM22" i="2"/>
  <c r="AAD22" i="2"/>
  <c r="AAA22" i="2"/>
  <c r="ZX28" i="2"/>
  <c r="ZS125" i="2"/>
  <c r="AAZ22" i="2"/>
  <c r="AAT50" i="2"/>
  <c r="AAT77" i="2"/>
  <c r="AAT90" i="2"/>
  <c r="AAT126" i="2"/>
  <c r="EO24" i="6"/>
  <c r="AAT81" i="2"/>
  <c r="AAO27" i="2"/>
  <c r="ZS39" i="2"/>
  <c r="ZS100" i="2"/>
  <c r="ZS115" i="2"/>
  <c r="DN32" i="6"/>
  <c r="ES22" i="6"/>
  <c r="EL31" i="6"/>
  <c r="ET27" i="6"/>
  <c r="EP25" i="6"/>
  <c r="DZ31" i="6"/>
  <c r="DM22" i="6"/>
  <c r="EM25" i="6"/>
  <c r="EE27" i="6"/>
  <c r="ED31" i="6"/>
  <c r="DX30" i="6"/>
  <c r="DU30" i="6"/>
  <c r="DO28" i="6"/>
  <c r="ER31" i="6"/>
  <c r="EB30" i="6"/>
  <c r="DS27" i="6"/>
  <c r="AAZ50" i="2"/>
  <c r="AAZ100" i="2"/>
  <c r="AAY50" i="2"/>
  <c r="AAY63" i="2"/>
  <c r="AAY114" i="2"/>
  <c r="AAX62" i="2"/>
  <c r="AAX110" i="2"/>
  <c r="AAW57" i="2"/>
  <c r="AAW69" i="2"/>
  <c r="AAV52" i="2"/>
  <c r="AAV65" i="2"/>
  <c r="AAV114" i="2"/>
  <c r="AAR22" i="2"/>
  <c r="AAI27" i="2"/>
  <c r="ZS40" i="2"/>
  <c r="ZS102" i="2"/>
  <c r="AAT39" i="2"/>
  <c r="AAT65" i="2"/>
  <c r="EO27" i="6"/>
  <c r="ZS47" i="2"/>
  <c r="ZS90" i="2"/>
  <c r="ZS103" i="2"/>
  <c r="EJ33" i="6"/>
  <c r="EI29" i="6"/>
  <c r="EH22" i="6"/>
  <c r="EH23" i="6"/>
  <c r="EH25" i="6"/>
  <c r="EH26" i="6"/>
  <c r="EH27" i="6"/>
  <c r="EH28" i="6"/>
  <c r="EH30" i="6"/>
  <c r="EH31" i="6"/>
  <c r="EH32" i="6"/>
  <c r="EH33" i="6"/>
  <c r="EU31" i="6"/>
  <c r="EK31" i="6"/>
  <c r="ED33" i="6"/>
  <c r="DU32" i="6"/>
  <c r="DO30" i="6"/>
  <c r="EG28" i="6"/>
  <c r="EB32" i="6"/>
  <c r="DT24" i="6"/>
  <c r="DT22" i="6"/>
  <c r="DT23" i="6"/>
  <c r="DT25" i="6"/>
  <c r="DT26" i="6"/>
  <c r="DT27" i="6"/>
  <c r="DT28" i="6"/>
  <c r="DT29" i="6"/>
  <c r="DT30" i="6"/>
  <c r="DT31" i="6"/>
  <c r="DT32" i="6"/>
  <c r="DT33" i="6"/>
  <c r="AAT66" i="2"/>
  <c r="AAT88" i="2"/>
  <c r="AAT104" i="2"/>
  <c r="ZS92" i="2"/>
  <c r="ZR22" i="2"/>
  <c r="EC23" i="6"/>
  <c r="ES33" i="6"/>
  <c r="EL26" i="6"/>
  <c r="DV28" i="6"/>
  <c r="ET30" i="6"/>
  <c r="DW32" i="6"/>
  <c r="DS23" i="6"/>
  <c r="EU23" i="6"/>
  <c r="EU32" i="6"/>
  <c r="ER26" i="6"/>
  <c r="EB33" i="6"/>
  <c r="DQ33" i="6"/>
  <c r="AAY28" i="2"/>
  <c r="AAT130" i="2"/>
  <c r="ZS54" i="2"/>
  <c r="ZS72" i="2"/>
  <c r="EC31" i="6"/>
  <c r="EL27" i="6"/>
  <c r="ET31" i="6"/>
  <c r="EJ26" i="6"/>
  <c r="DZ26" i="6"/>
  <c r="EU24" i="6"/>
  <c r="EU33" i="6"/>
  <c r="EK33" i="6"/>
  <c r="EF27" i="6"/>
  <c r="DX26" i="6"/>
  <c r="DM23" i="6"/>
  <c r="DM31" i="6"/>
  <c r="ER27" i="6"/>
  <c r="EQ31" i="6"/>
  <c r="EG30" i="6"/>
  <c r="EB26" i="6"/>
  <c r="AAT110" i="2"/>
  <c r="EO33" i="6"/>
  <c r="AAK22" i="2"/>
  <c r="ZS77" i="2"/>
  <c r="ZS128" i="2"/>
  <c r="EC33" i="6"/>
  <c r="ES26" i="6"/>
  <c r="EF28" i="6"/>
  <c r="DU27" i="6"/>
  <c r="EG31" i="6"/>
  <c r="DS32" i="6"/>
  <c r="AAT54" i="2"/>
  <c r="AAT95" i="2"/>
  <c r="AAT114" i="2"/>
  <c r="ZS81" i="2"/>
  <c r="ZS130" i="2"/>
  <c r="ZS38" i="2"/>
  <c r="ZS98" i="2"/>
  <c r="DN30" i="6"/>
  <c r="ES28" i="6"/>
  <c r="EL30" i="6"/>
  <c r="EL22" i="6"/>
  <c r="EL23" i="6"/>
  <c r="EL24" i="6"/>
  <c r="EL28" i="6"/>
  <c r="EL29" i="6"/>
  <c r="EL33" i="6"/>
  <c r="EK22" i="6"/>
  <c r="ED22" i="6"/>
  <c r="DZ30" i="6"/>
  <c r="DU24" i="6"/>
  <c r="EU28" i="6"/>
  <c r="EF30" i="6"/>
  <c r="ED30" i="6"/>
  <c r="DU29" i="6"/>
  <c r="DM26" i="6"/>
  <c r="ER30" i="6"/>
  <c r="EQ26" i="6"/>
  <c r="EG33" i="6"/>
  <c r="EA24" i="6"/>
  <c r="AAY57" i="2"/>
  <c r="AAY88" i="2"/>
  <c r="AAY110" i="2"/>
  <c r="AAX63" i="2"/>
  <c r="AAV125" i="2"/>
  <c r="AAU61" i="2"/>
  <c r="AAU109" i="2"/>
  <c r="AAQ38" i="2"/>
  <c r="AAP115" i="2"/>
  <c r="AAI54" i="2"/>
  <c r="AAI115" i="2"/>
  <c r="AAZ54" i="2"/>
  <c r="AAZ81" i="2"/>
  <c r="AAY40" i="2"/>
  <c r="AAY60" i="2"/>
  <c r="AAW39" i="2"/>
  <c r="AAV40" i="2"/>
  <c r="AAV99" i="2"/>
  <c r="AAU29" i="2"/>
  <c r="AAU62" i="2"/>
  <c r="AAU110" i="2"/>
  <c r="AAU125" i="2"/>
  <c r="EC28" i="6"/>
  <c r="EA28" i="6"/>
  <c r="DM28" i="6"/>
  <c r="ER29" i="6"/>
  <c r="AAZ56" i="2"/>
  <c r="AAZ105" i="2"/>
  <c r="AAZ119" i="2"/>
  <c r="AAY74" i="2"/>
  <c r="AAY130" i="2"/>
  <c r="AAX96" i="2"/>
  <c r="AAW72" i="2"/>
  <c r="AAV88" i="2"/>
  <c r="AAV100" i="2"/>
  <c r="AAU63" i="2"/>
  <c r="AAS29" i="2"/>
  <c r="AAR132" i="2"/>
  <c r="AAQ40" i="2"/>
  <c r="AAQ57" i="2"/>
  <c r="AAP56" i="2"/>
  <c r="AAO65" i="2"/>
  <c r="AAO102" i="2"/>
  <c r="AAI40" i="2"/>
  <c r="AAI96" i="2"/>
  <c r="DZ28" i="6"/>
  <c r="EU26" i="6"/>
  <c r="EK29" i="6"/>
  <c r="EQ33" i="6"/>
  <c r="EB28" i="6"/>
  <c r="AAZ57" i="2"/>
  <c r="AAZ85" i="2"/>
  <c r="AAZ123" i="2"/>
  <c r="AAY47" i="2"/>
  <c r="AAY80" i="2"/>
  <c r="AAV47" i="2"/>
  <c r="AAV130" i="2"/>
  <c r="AAU80" i="2"/>
  <c r="AAU92" i="2"/>
  <c r="AAR41" i="2"/>
  <c r="AAR107" i="2"/>
  <c r="DX28" i="6"/>
  <c r="DS28" i="6"/>
  <c r="AAZ40" i="2"/>
  <c r="AAZ109" i="2"/>
  <c r="AAZ125" i="2"/>
  <c r="AAY48" i="2"/>
  <c r="AAY95" i="2"/>
  <c r="AAY104" i="2"/>
  <c r="AAX38" i="2"/>
  <c r="AAX98" i="2"/>
  <c r="AAW47" i="2"/>
  <c r="AAW62" i="2"/>
  <c r="AAV48" i="2"/>
  <c r="AAV63" i="2"/>
  <c r="AAU115" i="2"/>
  <c r="AAR61" i="2"/>
  <c r="AAO95" i="2"/>
  <c r="AAI28" i="2"/>
  <c r="AAI109" i="2"/>
  <c r="AAA39" i="2"/>
  <c r="AAN110" i="2"/>
  <c r="AAM57" i="2"/>
  <c r="AAM132" i="2"/>
  <c r="AAL38" i="2"/>
  <c r="AAK63" i="2"/>
  <c r="AAK90" i="2"/>
  <c r="AAJ63" i="2"/>
  <c r="DX31" i="6"/>
  <c r="DQ28" i="6"/>
  <c r="DM33" i="6"/>
  <c r="DQ31" i="6"/>
  <c r="AAZ88" i="2"/>
  <c r="AAZ114" i="2"/>
  <c r="AAY123" i="2"/>
  <c r="AAX72" i="2"/>
  <c r="AAV83" i="2"/>
  <c r="AAV96" i="2"/>
  <c r="AAV105" i="2"/>
  <c r="AAU40" i="2"/>
  <c r="AAU57" i="2"/>
  <c r="AAS56" i="2"/>
  <c r="AAR50" i="2"/>
  <c r="AAR63" i="2"/>
  <c r="AAR77" i="2"/>
  <c r="AAR100" i="2"/>
  <c r="AAQ77" i="2"/>
  <c r="AAQ126" i="2"/>
  <c r="EB22" i="6"/>
  <c r="DP33" i="6"/>
  <c r="AAZ48" i="2"/>
  <c r="AAZ130" i="2"/>
  <c r="AAY56" i="2"/>
  <c r="AAX61" i="2"/>
  <c r="AAX92" i="2"/>
  <c r="AAX102" i="2"/>
  <c r="AAU133" i="2"/>
  <c r="AAS40" i="2"/>
  <c r="AAR114" i="2"/>
  <c r="AAS123" i="2"/>
  <c r="AAR99" i="2"/>
  <c r="AAQ131" i="2"/>
  <c r="AAO100" i="2"/>
  <c r="AAO130" i="2"/>
  <c r="AAI125" i="2"/>
  <c r="AAA81" i="2"/>
  <c r="AAA96" i="2"/>
  <c r="AAN112" i="2"/>
  <c r="AAM48" i="2"/>
  <c r="AAM63" i="2"/>
  <c r="AAM80" i="2"/>
  <c r="AAM115" i="2"/>
  <c r="AAK56" i="2"/>
  <c r="AAK109" i="2"/>
  <c r="AAG39" i="2"/>
  <c r="AAG104" i="2"/>
  <c r="AAF63" i="2"/>
  <c r="AAF77" i="2"/>
  <c r="AAF100" i="2"/>
  <c r="AAD123" i="2"/>
  <c r="AAC105" i="2"/>
  <c r="AAB57" i="2"/>
  <c r="AAB133" i="2"/>
  <c r="ZZ39" i="2"/>
  <c r="ZZ56" i="2"/>
  <c r="ZY52" i="2"/>
  <c r="ZY92" i="2"/>
  <c r="ZY114" i="2"/>
  <c r="ZX50" i="2"/>
  <c r="ZX63" i="2"/>
  <c r="ZX90" i="2"/>
  <c r="ZX100" i="2"/>
  <c r="ZR29" i="2"/>
  <c r="ZR28" i="2"/>
  <c r="ZR34" i="2"/>
  <c r="ZR38" i="2"/>
  <c r="ZR39" i="2"/>
  <c r="ZR41" i="2"/>
  <c r="ZR47" i="2"/>
  <c r="ZR48" i="2"/>
  <c r="ZR57" i="2"/>
  <c r="ZR68" i="2"/>
  <c r="ZR69" i="2"/>
  <c r="ZR72" i="2"/>
  <c r="ZR80" i="2"/>
  <c r="ZR81" i="2"/>
  <c r="ZR92" i="2"/>
  <c r="ZR93" i="2"/>
  <c r="ZR95" i="2"/>
  <c r="ZR96" i="2"/>
  <c r="ZR97" i="2"/>
  <c r="ZR98" i="2"/>
  <c r="ZR102" i="2"/>
  <c r="ZR103" i="2"/>
  <c r="ZR105" i="2"/>
  <c r="ZR109" i="2"/>
  <c r="ZR112" i="2"/>
  <c r="ZR114" i="2"/>
  <c r="ZR117" i="2"/>
  <c r="ZR118" i="2"/>
  <c r="ZR123" i="2"/>
  <c r="ZR125" i="2"/>
  <c r="ZR130" i="2"/>
  <c r="ZR133" i="2"/>
  <c r="AAV104" i="2"/>
  <c r="AAR68" i="2"/>
  <c r="AAP62" i="2"/>
  <c r="AAP114" i="2"/>
  <c r="AAO115" i="2"/>
  <c r="AAI39" i="2"/>
  <c r="AAI77" i="2"/>
  <c r="AAI90" i="2"/>
  <c r="AAI126" i="2"/>
  <c r="AAN47" i="2"/>
  <c r="AAN72" i="2"/>
  <c r="AAM65" i="2"/>
  <c r="AAM104" i="2"/>
  <c r="AAL123" i="2"/>
  <c r="AAK57" i="2"/>
  <c r="AAK110" i="2"/>
  <c r="AAF65" i="2"/>
  <c r="AAF102" i="2"/>
  <c r="AAF115" i="2"/>
  <c r="AAF130" i="2"/>
  <c r="AAE63" i="2"/>
  <c r="AAE77" i="2"/>
  <c r="AAE90" i="2"/>
  <c r="AAD110" i="2"/>
  <c r="AAD125" i="2"/>
  <c r="AAB109" i="2"/>
  <c r="ZZ40" i="2"/>
  <c r="ZZ85" i="2"/>
  <c r="ZZ96" i="2"/>
  <c r="ZX92" i="2"/>
  <c r="ZV72" i="2"/>
  <c r="ZV125" i="2"/>
  <c r="ZU72" i="2"/>
  <c r="AAZ41" i="2"/>
  <c r="AAQ102" i="2"/>
  <c r="AAP63" i="2"/>
  <c r="AAP77" i="2"/>
  <c r="AAO57" i="2"/>
  <c r="AAA38" i="2"/>
  <c r="AAM52" i="2"/>
  <c r="AAL57" i="2"/>
  <c r="AAL109" i="2"/>
  <c r="AAK27" i="2"/>
  <c r="AAK60" i="2"/>
  <c r="AAK72" i="2"/>
  <c r="AAK112" i="2"/>
  <c r="AAJ29" i="2"/>
  <c r="AAH98" i="2"/>
  <c r="AAH109" i="2"/>
  <c r="AAG41" i="2"/>
  <c r="AAE92" i="2"/>
  <c r="AAE102" i="2"/>
  <c r="AAE130" i="2"/>
  <c r="AAD63" i="2"/>
  <c r="AAD77" i="2"/>
  <c r="AAD100" i="2"/>
  <c r="AAB61" i="2"/>
  <c r="AAB72" i="2"/>
  <c r="AAB98" i="2"/>
  <c r="AAB125" i="2"/>
  <c r="ZZ27" i="2"/>
  <c r="ZZ41" i="2"/>
  <c r="ZZ70" i="2"/>
  <c r="ZZ107" i="2"/>
  <c r="ZY104" i="2"/>
  <c r="ZX130" i="2"/>
  <c r="ZW62" i="2"/>
  <c r="ZV48" i="2"/>
  <c r="ZU29" i="2"/>
  <c r="ZU62" i="2"/>
  <c r="ZU99" i="2"/>
  <c r="ZU126" i="2"/>
  <c r="AAZ110" i="2"/>
  <c r="AAY133" i="2"/>
  <c r="AAP50" i="2"/>
  <c r="AAP104" i="2"/>
  <c r="AAI63" i="2"/>
  <c r="AAI110" i="2"/>
  <c r="AAA40" i="2"/>
  <c r="AAN63" i="2"/>
  <c r="AAN80" i="2"/>
  <c r="AAN103" i="2"/>
  <c r="AAL126" i="2"/>
  <c r="AAK28" i="2"/>
  <c r="AAK61" i="2"/>
  <c r="AAJ92" i="2"/>
  <c r="AAH29" i="2"/>
  <c r="AAH62" i="2"/>
  <c r="AAH74" i="2"/>
  <c r="AAG72" i="2"/>
  <c r="AAF105" i="2"/>
  <c r="AAD92" i="2"/>
  <c r="AAD102" i="2"/>
  <c r="AAB29" i="2"/>
  <c r="AAB74" i="2"/>
  <c r="ZZ98" i="2"/>
  <c r="ZZ109" i="2"/>
  <c r="ZZ123" i="2"/>
  <c r="ZY40" i="2"/>
  <c r="ZY57" i="2"/>
  <c r="ZY69" i="2"/>
  <c r="ZY105" i="2"/>
  <c r="ZY132" i="2"/>
  <c r="ZX39" i="2"/>
  <c r="ZX117" i="2"/>
  <c r="ZW63" i="2"/>
  <c r="ZW100" i="2"/>
  <c r="ZV63" i="2"/>
  <c r="ZU50" i="2"/>
  <c r="ZU77" i="2"/>
  <c r="ZU100" i="2"/>
  <c r="ZT110" i="2"/>
  <c r="AAY96" i="2"/>
  <c r="AAV132" i="2"/>
  <c r="AAO40" i="2"/>
  <c r="AAO61" i="2"/>
  <c r="AAI65" i="2"/>
  <c r="AAA60" i="2"/>
  <c r="AAN52" i="2"/>
  <c r="AAN65" i="2"/>
  <c r="AAM70" i="2"/>
  <c r="AAK92" i="2"/>
  <c r="AAK130" i="2"/>
  <c r="AAH126" i="2"/>
  <c r="AAG110" i="2"/>
  <c r="AAE39" i="2"/>
  <c r="AAC50" i="2"/>
  <c r="AAC63" i="2"/>
  <c r="AAC77" i="2"/>
  <c r="AAB50" i="2"/>
  <c r="AAB63" i="2"/>
  <c r="AAB77" i="2"/>
  <c r="AAB90" i="2"/>
  <c r="ZZ110" i="2"/>
  <c r="ZY27" i="2"/>
  <c r="ZY41" i="2"/>
  <c r="ZY133" i="2"/>
  <c r="ZX96" i="2"/>
  <c r="ZX105" i="2"/>
  <c r="ZX132" i="2"/>
  <c r="ZU80" i="2"/>
  <c r="ZU92" i="2"/>
  <c r="ZU130" i="2"/>
  <c r="ZT63" i="2"/>
  <c r="ZT100" i="2"/>
  <c r="AAV50" i="2"/>
  <c r="AAQ39" i="2"/>
  <c r="AAP54" i="2"/>
  <c r="AAO63" i="2"/>
  <c r="AAO123" i="2"/>
  <c r="AAI52" i="2"/>
  <c r="AAI114" i="2"/>
  <c r="AAN38" i="2"/>
  <c r="AAN83" i="2"/>
  <c r="AAM88" i="2"/>
  <c r="AAM99" i="2"/>
  <c r="AAM110" i="2"/>
  <c r="AAL62" i="2"/>
  <c r="AAL102" i="2"/>
  <c r="AAK104" i="2"/>
  <c r="AAK117" i="2"/>
  <c r="AAK131" i="2"/>
  <c r="AAJ38" i="2"/>
  <c r="AAH80" i="2"/>
  <c r="AAH102" i="2"/>
  <c r="AAG63" i="2"/>
  <c r="AAG90" i="2"/>
  <c r="AAG126" i="2"/>
  <c r="AAE57" i="2"/>
  <c r="AAB34" i="2"/>
  <c r="AAB52" i="2"/>
  <c r="ZZ63" i="2"/>
  <c r="ZZ77" i="2"/>
  <c r="ZZ126" i="2"/>
  <c r="ZY47" i="2"/>
  <c r="ZY61" i="2"/>
  <c r="ZY72" i="2"/>
  <c r="ZY98" i="2"/>
  <c r="ZY109" i="2"/>
  <c r="ZX41" i="2"/>
  <c r="ZW38" i="2"/>
  <c r="ZU38" i="2"/>
  <c r="ZT92" i="2"/>
  <c r="AAW114" i="2"/>
  <c r="AAS72" i="2"/>
  <c r="AAP38" i="2"/>
  <c r="AAP57" i="2"/>
  <c r="AAI56" i="2"/>
  <c r="AAA62" i="2"/>
  <c r="AAA77" i="2"/>
  <c r="AAN123" i="2"/>
  <c r="AAM27" i="2"/>
  <c r="AAM90" i="2"/>
  <c r="AAL29" i="2"/>
  <c r="AAL63" i="2"/>
  <c r="AAL77" i="2"/>
  <c r="AAL92" i="2"/>
  <c r="AAL117" i="2"/>
  <c r="AAK81" i="2"/>
  <c r="AAK105" i="2"/>
  <c r="AAJ39" i="2"/>
  <c r="AAH81" i="2"/>
  <c r="AAH115" i="2"/>
  <c r="AAH130" i="2"/>
  <c r="AAG92" i="2"/>
  <c r="AAG102" i="2"/>
  <c r="AAF28" i="2"/>
  <c r="AAE109" i="2"/>
  <c r="AAC38" i="2"/>
  <c r="AAC81" i="2"/>
  <c r="AAB38" i="2"/>
  <c r="AAB54" i="2"/>
  <c r="ZZ52" i="2"/>
  <c r="ZZ92" i="2"/>
  <c r="ZZ102" i="2"/>
  <c r="ZY48" i="2"/>
  <c r="ZY110" i="2"/>
  <c r="ZX61" i="2"/>
  <c r="ZV132" i="2"/>
  <c r="ZU56" i="2"/>
  <c r="AAY52" i="2"/>
  <c r="AAY119" i="2"/>
  <c r="AAW63" i="2"/>
  <c r="AAQ110" i="2"/>
  <c r="AAP40" i="2"/>
  <c r="AAP110" i="2"/>
  <c r="AAO112" i="2"/>
  <c r="AAI34" i="2"/>
  <c r="AAA28" i="2"/>
  <c r="AAA63" i="2"/>
  <c r="AAN40" i="2"/>
  <c r="AAN57" i="2"/>
  <c r="AAN109" i="2"/>
  <c r="AAM77" i="2"/>
  <c r="AAL95" i="2"/>
  <c r="AAK38" i="2"/>
  <c r="AAK68" i="2"/>
  <c r="AAJ40" i="2"/>
  <c r="AAH56" i="2"/>
  <c r="AAH131" i="2"/>
  <c r="AAG115" i="2"/>
  <c r="AAE28" i="2"/>
  <c r="AAE110" i="2"/>
  <c r="AAC39" i="2"/>
  <c r="AAB56" i="2"/>
  <c r="AAB105" i="2"/>
  <c r="ZZ130" i="2"/>
  <c r="ZY63" i="2"/>
  <c r="ZY77" i="2"/>
  <c r="ZY90" i="2"/>
  <c r="ZY100" i="2"/>
  <c r="ZW40" i="2"/>
  <c r="ZV96" i="2"/>
  <c r="ZU40" i="2"/>
  <c r="YJ31" i="2"/>
  <c r="YJ87" i="2"/>
  <c r="YJ109" i="2"/>
  <c r="YJ118" i="2"/>
  <c r="YJ52" i="2"/>
  <c r="YJ70" i="2"/>
  <c r="YJ105" i="2"/>
  <c r="YJ127" i="2"/>
  <c r="AAT69" i="2"/>
  <c r="AAT118" i="2"/>
  <c r="AAH27" i="2"/>
  <c r="ZV28" i="2"/>
  <c r="ZS41" i="2"/>
  <c r="DN29" i="6"/>
  <c r="EC24" i="6"/>
  <c r="EC32" i="6"/>
  <c r="ES24" i="6"/>
  <c r="DV24" i="6"/>
  <c r="DV32" i="6"/>
  <c r="DZ29" i="6"/>
  <c r="DQ22" i="6"/>
  <c r="EU27" i="6"/>
  <c r="EE25" i="6"/>
  <c r="EE33" i="6"/>
  <c r="ED27" i="6"/>
  <c r="AAJ28" i="2"/>
  <c r="ZS48" i="2"/>
  <c r="ZS74" i="2"/>
  <c r="EO32" i="6"/>
  <c r="AAL22" i="2"/>
  <c r="AAC22" i="2"/>
  <c r="ZZ22" i="2"/>
  <c r="ZW22" i="2"/>
  <c r="ZS34" i="2"/>
  <c r="ZS80" i="2"/>
  <c r="AAW22" i="2"/>
  <c r="AAT60" i="2"/>
  <c r="AAS28" i="2"/>
  <c r="ZS132" i="2"/>
  <c r="EC27" i="6"/>
  <c r="DV25" i="6"/>
  <c r="ER23" i="6"/>
  <c r="DX22" i="6"/>
  <c r="EU29" i="6"/>
  <c r="EN31" i="6"/>
  <c r="EG26" i="6"/>
  <c r="DQ30" i="6"/>
  <c r="DP27" i="6"/>
  <c r="AAZ112" i="2"/>
  <c r="AAY77" i="2"/>
  <c r="AAX48" i="2"/>
  <c r="AAX74" i="2"/>
  <c r="AAX88" i="2"/>
  <c r="AAX125" i="2"/>
  <c r="AAW118" i="2"/>
  <c r="AAV34" i="2"/>
  <c r="AAV92" i="2"/>
  <c r="AAV22" i="2"/>
  <c r="AAT38" i="2"/>
  <c r="AAT102" i="2"/>
  <c r="AAT119" i="2"/>
  <c r="EO26" i="6"/>
  <c r="ZY22" i="2"/>
  <c r="ZU27" i="2"/>
  <c r="ZS117" i="2"/>
  <c r="AAT103" i="2"/>
  <c r="AAT125" i="2"/>
  <c r="ZT22" i="2"/>
  <c r="EU22" i="6"/>
  <c r="EQ22" i="6"/>
  <c r="EP27" i="6"/>
  <c r="EA22" i="6"/>
  <c r="EA29" i="6"/>
  <c r="DR28" i="6"/>
  <c r="DX32" i="6"/>
  <c r="EQ29" i="6"/>
  <c r="EN33" i="6"/>
  <c r="DY28" i="6"/>
  <c r="DQ32" i="6"/>
  <c r="EO29" i="6"/>
  <c r="ZS69" i="2"/>
  <c r="EP29" i="6"/>
  <c r="EN23" i="6"/>
  <c r="EF23" i="6"/>
  <c r="DP23" i="6"/>
  <c r="EM28" i="6"/>
  <c r="EK23" i="6"/>
  <c r="EF26" i="6"/>
  <c r="EE30" i="6"/>
  <c r="ED25" i="6"/>
  <c r="DY29" i="6"/>
  <c r="DY22" i="6"/>
  <c r="DY23" i="6"/>
  <c r="DY26" i="6"/>
  <c r="DY30" i="6"/>
  <c r="DY31" i="6"/>
  <c r="DY32" i="6"/>
  <c r="AAU28" i="2"/>
  <c r="AAT68" i="2"/>
  <c r="AAQ28" i="2"/>
  <c r="ZS93" i="2"/>
  <c r="ZS105" i="2"/>
  <c r="ES25" i="6"/>
  <c r="DV22" i="6"/>
  <c r="DV29" i="6"/>
  <c r="EP23" i="6"/>
  <c r="ED26" i="6"/>
  <c r="DO32" i="6"/>
  <c r="AAG27" i="2"/>
  <c r="ZS109" i="2"/>
  <c r="DN27" i="6"/>
  <c r="EM22" i="6"/>
  <c r="EJ27" i="6"/>
  <c r="EE22" i="6"/>
  <c r="EA23" i="6"/>
  <c r="DZ27" i="6"/>
  <c r="EU25" i="6"/>
  <c r="EM31" i="6"/>
  <c r="EE23" i="6"/>
  <c r="DO25" i="6"/>
  <c r="EQ24" i="6"/>
  <c r="EN28" i="6"/>
  <c r="DQ27" i="6"/>
  <c r="AAX27" i="2"/>
  <c r="AAT74" i="2"/>
  <c r="AAP28" i="2"/>
  <c r="AAF22" i="2"/>
  <c r="ZS112" i="2"/>
  <c r="EO23" i="6"/>
  <c r="ZS83" i="2"/>
  <c r="ET26" i="6"/>
  <c r="EA25" i="6"/>
  <c r="EM33" i="6"/>
  <c r="DX29" i="6"/>
  <c r="DO27" i="6"/>
  <c r="EN30" i="6"/>
  <c r="DQ29" i="6"/>
  <c r="DP26" i="6"/>
  <c r="EC25" i="6"/>
  <c r="EP32" i="6"/>
  <c r="DR26" i="6"/>
  <c r="DM25" i="6"/>
  <c r="EN29" i="6"/>
  <c r="AAZ65" i="2"/>
  <c r="AAZ117" i="2"/>
  <c r="AAY99" i="2"/>
  <c r="AAX47" i="2"/>
  <c r="AAX103" i="2"/>
  <c r="AAX132" i="2"/>
  <c r="AAW38" i="2"/>
  <c r="AAW68" i="2"/>
  <c r="AAW119" i="2"/>
  <c r="AAV98" i="2"/>
  <c r="AAU98" i="2"/>
  <c r="AAU123" i="2"/>
  <c r="AAR103" i="2"/>
  <c r="AAR115" i="2"/>
  <c r="AAQ54" i="2"/>
  <c r="AAQ81" i="2"/>
  <c r="AAQ103" i="2"/>
  <c r="AAP92" i="2"/>
  <c r="AAP130" i="2"/>
  <c r="AAO28" i="2"/>
  <c r="AAO48" i="2"/>
  <c r="AAO62" i="2"/>
  <c r="AAO74" i="2"/>
  <c r="AAO125" i="2"/>
  <c r="AAI66" i="2"/>
  <c r="AAI93" i="2"/>
  <c r="AAI103" i="2"/>
  <c r="DO23" i="6"/>
  <c r="EM26" i="6"/>
  <c r="DO26" i="6"/>
  <c r="AAZ118" i="2"/>
  <c r="AAY72" i="2"/>
  <c r="AAX81" i="2"/>
  <c r="AAX118" i="2"/>
  <c r="AAX133" i="2"/>
  <c r="AAW97" i="2"/>
  <c r="AAW107" i="2"/>
  <c r="AAV72" i="2"/>
  <c r="AAU48" i="2"/>
  <c r="AAU74" i="2"/>
  <c r="AAS47" i="2"/>
  <c r="AAS61" i="2"/>
  <c r="ED23" i="6"/>
  <c r="DO29" i="6"/>
  <c r="DS25" i="6"/>
  <c r="AAX66" i="2"/>
  <c r="AAX105" i="2"/>
  <c r="AAV41" i="2"/>
  <c r="AAV61" i="2"/>
  <c r="AAV74" i="2"/>
  <c r="AAU50" i="2"/>
  <c r="AAU77" i="2"/>
  <c r="AAS48" i="2"/>
  <c r="AAS74" i="2"/>
  <c r="AAR69" i="2"/>
  <c r="AAR105" i="2"/>
  <c r="AAR118" i="2"/>
  <c r="AAQ69" i="2"/>
  <c r="AAQ85" i="2"/>
  <c r="AAQ118" i="2"/>
  <c r="AAQ132" i="2"/>
  <c r="AAP39" i="2"/>
  <c r="AAO80" i="2"/>
  <c r="AAO92" i="2"/>
  <c r="AAI69" i="2"/>
  <c r="AAI118" i="2"/>
  <c r="AAA34" i="2"/>
  <c r="AAA65" i="2"/>
  <c r="AAA92" i="2"/>
  <c r="AAA102" i="2"/>
  <c r="AAA115" i="2"/>
  <c r="EJ32" i="6"/>
  <c r="DP29" i="6"/>
  <c r="AAZ69" i="2"/>
  <c r="AAZ107" i="2"/>
  <c r="AAY103" i="2"/>
  <c r="AAX34" i="2"/>
  <c r="AAX68" i="2"/>
  <c r="AAX85" i="2"/>
  <c r="AAX97" i="2"/>
  <c r="AAW27" i="2"/>
  <c r="AAW74" i="2"/>
  <c r="AAW88" i="2"/>
  <c r="AAV77" i="2"/>
  <c r="AAV115" i="2"/>
  <c r="AAU114" i="2"/>
  <c r="AAS50" i="2"/>
  <c r="AAS77" i="2"/>
  <c r="AAS100" i="2"/>
  <c r="AAS112" i="2"/>
  <c r="AAS126" i="2"/>
  <c r="AAR60" i="2"/>
  <c r="AAR97" i="2"/>
  <c r="AAR119" i="2"/>
  <c r="DV26" i="6"/>
  <c r="DR32" i="6"/>
  <c r="AAZ97" i="2"/>
  <c r="AAY81" i="2"/>
  <c r="AAY132" i="2"/>
  <c r="AAX69" i="2"/>
  <c r="AAW112" i="2"/>
  <c r="AAU54" i="2"/>
  <c r="AAU66" i="2"/>
  <c r="AAS34" i="2"/>
  <c r="AAS65" i="2"/>
  <c r="AAS114" i="2"/>
  <c r="AAR98" i="2"/>
  <c r="AAR109" i="2"/>
  <c r="AAR123" i="2"/>
  <c r="AAQ47" i="2"/>
  <c r="AAO131" i="2"/>
  <c r="AAI47" i="2"/>
  <c r="AAI98" i="2"/>
  <c r="AAI123" i="2"/>
  <c r="AAA83" i="2"/>
  <c r="AAA118" i="2"/>
  <c r="AAN74" i="2"/>
  <c r="AAN88" i="2"/>
  <c r="AAN125" i="2"/>
  <c r="AAM69" i="2"/>
  <c r="AAM85" i="2"/>
  <c r="AAL81" i="2"/>
  <c r="AAL93" i="2"/>
  <c r="AAL115" i="2"/>
  <c r="EG23" i="6"/>
  <c r="EG32" i="6"/>
  <c r="AAZ74" i="2"/>
  <c r="AAY34" i="2"/>
  <c r="AAY97" i="2"/>
  <c r="AAX60" i="2"/>
  <c r="AAX114" i="2"/>
  <c r="AAX130" i="2"/>
  <c r="AAW50" i="2"/>
  <c r="AAW81" i="2"/>
  <c r="AAV119" i="2"/>
  <c r="AAU69" i="2"/>
  <c r="AAU96" i="2"/>
  <c r="AAU118" i="2"/>
  <c r="AAU132" i="2"/>
  <c r="AAS104" i="2"/>
  <c r="AAR112" i="2"/>
  <c r="AAQ112" i="2"/>
  <c r="EM23" i="6"/>
  <c r="EB23" i="6"/>
  <c r="AAZ102" i="2"/>
  <c r="AAY69" i="2"/>
  <c r="AAY86" i="2"/>
  <c r="AAY125" i="2"/>
  <c r="AAX41" i="2"/>
  <c r="AAX115" i="2"/>
  <c r="AAW34" i="2"/>
  <c r="AAW66" i="2"/>
  <c r="AAW117" i="2"/>
  <c r="AAV38" i="2"/>
  <c r="AAV69" i="2"/>
  <c r="AAU60" i="2"/>
  <c r="AAU119" i="2"/>
  <c r="AAS69" i="2"/>
  <c r="AAR80" i="2"/>
  <c r="AAR102" i="2"/>
  <c r="AAQ80" i="2"/>
  <c r="ZT117" i="2"/>
  <c r="ZT39" i="2"/>
  <c r="ZU133" i="2"/>
  <c r="ZU96" i="2"/>
  <c r="ZU69" i="2"/>
  <c r="ZU57" i="2"/>
  <c r="ZV69" i="2"/>
  <c r="ZW118" i="2"/>
  <c r="ZW96" i="2"/>
  <c r="ZW85" i="2"/>
  <c r="ZW69" i="2"/>
  <c r="ZX125" i="2"/>
  <c r="ZX62" i="2"/>
  <c r="ZZ115" i="2"/>
  <c r="ZZ81" i="2"/>
  <c r="ZZ66" i="2"/>
  <c r="AAB118" i="2"/>
  <c r="AAC104" i="2"/>
  <c r="AAC68" i="2"/>
  <c r="AAD119" i="2"/>
  <c r="AAD107" i="2"/>
  <c r="AAD41" i="2"/>
  <c r="AAE72" i="2"/>
  <c r="AAE47" i="2"/>
  <c r="AAF112" i="2"/>
  <c r="AAF88" i="2"/>
  <c r="AAF74" i="2"/>
  <c r="AAG93" i="2"/>
  <c r="AAG54" i="2"/>
  <c r="AAH117" i="2"/>
  <c r="AAH83" i="2"/>
  <c r="AAH68" i="2"/>
  <c r="AAH39" i="2"/>
  <c r="AAJ107" i="2"/>
  <c r="AAJ57" i="2"/>
  <c r="AAK133" i="2"/>
  <c r="AAK96" i="2"/>
  <c r="AAK83" i="2"/>
  <c r="AAL118" i="2"/>
  <c r="AAM102" i="2"/>
  <c r="AAM62" i="2"/>
  <c r="AAM28" i="2"/>
  <c r="AAN126" i="2"/>
  <c r="AAN69" i="2"/>
  <c r="AAA50" i="2"/>
  <c r="AAP98" i="2"/>
  <c r="AAQ48" i="2"/>
  <c r="AAU68" i="2"/>
  <c r="AAV118" i="2"/>
  <c r="AAV81" i="2"/>
  <c r="AAY83" i="2"/>
  <c r="AAZ98" i="2"/>
  <c r="ZT38" i="2"/>
  <c r="ZU132" i="2"/>
  <c r="ZU118" i="2"/>
  <c r="ZV118" i="2"/>
  <c r="ZV56" i="2"/>
  <c r="ZW39" i="2"/>
  <c r="ZX72" i="2"/>
  <c r="ZY74" i="2"/>
  <c r="ZZ128" i="2"/>
  <c r="AAB104" i="2"/>
  <c r="AAC115" i="2"/>
  <c r="AAC66" i="2"/>
  <c r="AAD132" i="2"/>
  <c r="AAD96" i="2"/>
  <c r="AAD69" i="2"/>
  <c r="AAE60" i="2"/>
  <c r="AAG34" i="2"/>
  <c r="AAJ118" i="2"/>
  <c r="AAK34" i="2"/>
  <c r="AAM61" i="2"/>
  <c r="AAM41" i="2"/>
  <c r="AAN107" i="2"/>
  <c r="AAN85" i="2"/>
  <c r="AAA48" i="2"/>
  <c r="AAA27" i="2"/>
  <c r="AAI117" i="2"/>
  <c r="AAO98" i="2"/>
  <c r="AAO85" i="2"/>
  <c r="AAO66" i="2"/>
  <c r="AAP125" i="2"/>
  <c r="AAP85" i="2"/>
  <c r="AAP69" i="2"/>
  <c r="ZT80" i="2"/>
  <c r="ZT65" i="2"/>
  <c r="ZU131" i="2"/>
  <c r="ZU104" i="2"/>
  <c r="ZV117" i="2"/>
  <c r="ZV104" i="2"/>
  <c r="ZX107" i="2"/>
  <c r="ZX97" i="2"/>
  <c r="ZX86" i="2"/>
  <c r="ZX60" i="2"/>
  <c r="ZY123" i="2"/>
  <c r="ZY28" i="2"/>
  <c r="ZZ112" i="2"/>
  <c r="AAB102" i="2"/>
  <c r="AAB80" i="2"/>
  <c r="AAC114" i="2"/>
  <c r="AAC92" i="2"/>
  <c r="AAC80" i="2"/>
  <c r="AAE85" i="2"/>
  <c r="AAE69" i="2"/>
  <c r="AAF109" i="2"/>
  <c r="AAF41" i="2"/>
  <c r="AAF27" i="2"/>
  <c r="AAG100" i="2"/>
  <c r="AAH92" i="2"/>
  <c r="AAH65" i="2"/>
  <c r="AAJ104" i="2"/>
  <c r="AAL74" i="2"/>
  <c r="AAL28" i="2"/>
  <c r="AAM125" i="2"/>
  <c r="AAM60" i="2"/>
  <c r="AAN96" i="2"/>
  <c r="AAN66" i="2"/>
  <c r="AAN54" i="2"/>
  <c r="AAA104" i="2"/>
  <c r="AAA47" i="2"/>
  <c r="AAI68" i="2"/>
  <c r="AAP107" i="2"/>
  <c r="AAQ125" i="2"/>
  <c r="AAQ107" i="2"/>
  <c r="AAQ83" i="2"/>
  <c r="AAX112" i="2"/>
  <c r="AAX57" i="2"/>
  <c r="ZT112" i="2"/>
  <c r="ZT50" i="2"/>
  <c r="ZU102" i="2"/>
  <c r="ZV102" i="2"/>
  <c r="ZV65" i="2"/>
  <c r="ZW102" i="2"/>
  <c r="ZW92" i="2"/>
  <c r="ZW80" i="2"/>
  <c r="ZW34" i="2"/>
  <c r="ZX118" i="2"/>
  <c r="ZX85" i="2"/>
  <c r="ZX69" i="2"/>
  <c r="ZZ74" i="2"/>
  <c r="AAB128" i="2"/>
  <c r="AAB100" i="2"/>
  <c r="AAC126" i="2"/>
  <c r="AAC112" i="2"/>
  <c r="AAD130" i="2"/>
  <c r="AAD103" i="2"/>
  <c r="AAE118" i="2"/>
  <c r="AAE83" i="2"/>
  <c r="AAF107" i="2"/>
  <c r="AAF85" i="2"/>
  <c r="AAF69" i="2"/>
  <c r="AAG88" i="2"/>
  <c r="AAH112" i="2"/>
  <c r="AAJ115" i="2"/>
  <c r="AAJ103" i="2"/>
  <c r="AAJ81" i="2"/>
  <c r="AAJ66" i="2"/>
  <c r="AAJ34" i="2"/>
  <c r="AAL128" i="2"/>
  <c r="AAL88" i="2"/>
  <c r="AAN118" i="2"/>
  <c r="AAN34" i="2"/>
  <c r="AAA88" i="2"/>
  <c r="AAI83" i="2"/>
  <c r="AAI50" i="2"/>
  <c r="AAO107" i="2"/>
  <c r="AAO81" i="2"/>
  <c r="AAQ74" i="2"/>
  <c r="AAR74" i="2"/>
  <c r="AAS115" i="2"/>
  <c r="AAS98" i="2"/>
  <c r="AAU117" i="2"/>
  <c r="AAW130" i="2"/>
  <c r="AAY66" i="2"/>
  <c r="ZT74" i="2"/>
  <c r="ZT48" i="2"/>
  <c r="ZV100" i="2"/>
  <c r="ZV50" i="2"/>
  <c r="ZW50" i="2"/>
  <c r="ZY118" i="2"/>
  <c r="ZY34" i="2"/>
  <c r="ZY54" i="2"/>
  <c r="ZY56" i="2"/>
  <c r="ZY83" i="2"/>
  <c r="ZY85" i="2"/>
  <c r="ZY93" i="2"/>
  <c r="ZY115" i="2"/>
  <c r="ZY126" i="2"/>
  <c r="ZY128" i="2"/>
  <c r="ZY130" i="2"/>
  <c r="ZZ87" i="2"/>
  <c r="ZZ72" i="2"/>
  <c r="AAC88" i="2"/>
  <c r="AAC74" i="2"/>
  <c r="AAD114" i="2"/>
  <c r="AAD80" i="2"/>
  <c r="AAD34" i="2"/>
  <c r="AAE81" i="2"/>
  <c r="AAE66" i="2"/>
  <c r="AAE54" i="2"/>
  <c r="AAF132" i="2"/>
  <c r="AAG109" i="2"/>
  <c r="AAG47" i="2"/>
  <c r="AAH88" i="2"/>
  <c r="AAJ65" i="2"/>
  <c r="AAL99" i="2"/>
  <c r="AAL87" i="2"/>
  <c r="AAL41" i="2"/>
  <c r="AAM107" i="2"/>
  <c r="AAM97" i="2"/>
  <c r="AAM54" i="2"/>
  <c r="AAN93" i="2"/>
  <c r="AAN31" i="2"/>
  <c r="AAA114" i="2"/>
  <c r="AAA57" i="2"/>
  <c r="AAI48" i="2"/>
  <c r="AAO118" i="2"/>
  <c r="AAQ104" i="2"/>
  <c r="ZT98" i="2"/>
  <c r="ZT47" i="2"/>
  <c r="ZT28" i="2"/>
  <c r="ZT69" i="2"/>
  <c r="ZT105" i="2"/>
  <c r="ZT107" i="2"/>
  <c r="ZT118" i="2"/>
  <c r="ZT132" i="2"/>
  <c r="ZU74" i="2"/>
  <c r="ZU48" i="2"/>
  <c r="ZU22" i="2"/>
  <c r="ZU61" i="2"/>
  <c r="ZU81" i="2"/>
  <c r="ZU87" i="2"/>
  <c r="ZU109" i="2"/>
  <c r="ZU110" i="2"/>
  <c r="ZU125" i="2"/>
  <c r="ZV112" i="2"/>
  <c r="ZV88" i="2"/>
  <c r="ZV74" i="2"/>
  <c r="ZW125" i="2"/>
  <c r="ZW110" i="2"/>
  <c r="ZW74" i="2"/>
  <c r="ZW48" i="2"/>
  <c r="ZX54" i="2"/>
  <c r="ZZ133" i="2"/>
  <c r="ZZ86" i="2"/>
  <c r="AAB87" i="2"/>
  <c r="AAC123" i="2"/>
  <c r="AAC98" i="2"/>
  <c r="AAD126" i="2"/>
  <c r="AAD112" i="2"/>
  <c r="AAD50" i="2"/>
  <c r="AAE80" i="2"/>
  <c r="AAF117" i="2"/>
  <c r="AAF54" i="2"/>
  <c r="AAG86" i="2"/>
  <c r="AAH87" i="2"/>
  <c r="AAJ126" i="2"/>
  <c r="AAJ90" i="2"/>
  <c r="AAJ48" i="2"/>
  <c r="AAK87" i="2"/>
  <c r="AAL125" i="2"/>
  <c r="AAL86" i="2"/>
  <c r="AAL69" i="2"/>
  <c r="AAM34" i="2"/>
  <c r="AAN92" i="2"/>
  <c r="AAA86" i="2"/>
  <c r="AAA69" i="2"/>
  <c r="AAI107" i="2"/>
  <c r="AAI80" i="2"/>
  <c r="AAI41" i="2"/>
  <c r="AAO133" i="2"/>
  <c r="AAR88" i="2"/>
  <c r="ZW98" i="2"/>
  <c r="ZW72" i="2"/>
  <c r="ZW61" i="2"/>
  <c r="ZZ132" i="2"/>
  <c r="ZZ118" i="2"/>
  <c r="ZZ69" i="2"/>
  <c r="AAB41" i="2"/>
  <c r="AAC107" i="2"/>
  <c r="AAC97" i="2"/>
  <c r="AAC86" i="2"/>
  <c r="AAC41" i="2"/>
  <c r="AAD74" i="2"/>
  <c r="AAD48" i="2"/>
  <c r="AAE114" i="2"/>
  <c r="AAG132" i="2"/>
  <c r="AAG118" i="2"/>
  <c r="AAG85" i="2"/>
  <c r="AAG69" i="2"/>
  <c r="AAH119" i="2"/>
  <c r="AAH97" i="2"/>
  <c r="AAH86" i="2"/>
  <c r="AAJ74" i="2"/>
  <c r="AAL107" i="2"/>
  <c r="AAL85" i="2"/>
  <c r="AAL68" i="2"/>
  <c r="AAM95" i="2"/>
  <c r="AAM81" i="2"/>
  <c r="AAN130" i="2"/>
  <c r="AAN114" i="2"/>
  <c r="AAN61" i="2"/>
  <c r="AAN28" i="2"/>
  <c r="AAA54" i="2"/>
  <c r="AAO103" i="2"/>
  <c r="AAO34" i="2"/>
  <c r="AAP88" i="2"/>
  <c r="AAP74" i="2"/>
  <c r="AAP47" i="2"/>
  <c r="AAR104" i="2"/>
  <c r="AAW48" i="2"/>
  <c r="ZV123" i="2"/>
  <c r="ZV97" i="2"/>
  <c r="ZV70" i="2"/>
  <c r="ZW107" i="2"/>
  <c r="ZW97" i="2"/>
  <c r="ZW41" i="2"/>
  <c r="ZZ83" i="2"/>
  <c r="AAB107" i="2"/>
  <c r="AAB69" i="2"/>
  <c r="AAC96" i="2"/>
  <c r="AAC85" i="2"/>
  <c r="AAD72" i="2"/>
  <c r="AAD61" i="2"/>
  <c r="AAD28" i="2"/>
  <c r="AAE112" i="2"/>
  <c r="AAE99" i="2"/>
  <c r="AAE74" i="2"/>
  <c r="AAE62" i="2"/>
  <c r="AAH132" i="2"/>
  <c r="AAH118" i="2"/>
  <c r="AAH105" i="2"/>
  <c r="AAH69" i="2"/>
  <c r="AAJ98" i="2"/>
  <c r="AAK69" i="2"/>
  <c r="AAL133" i="2"/>
  <c r="AAL119" i="2"/>
  <c r="AAL105" i="2"/>
  <c r="AAM130" i="2"/>
  <c r="AAN87" i="2"/>
  <c r="AAN60" i="2"/>
  <c r="AAA109" i="2"/>
  <c r="AAI104" i="2"/>
  <c r="AAI88" i="2"/>
  <c r="AAI74" i="2"/>
  <c r="AAI60" i="2"/>
  <c r="AAO69" i="2"/>
  <c r="AAP72" i="2"/>
  <c r="AAQ99" i="2"/>
  <c r="AAU131" i="2"/>
  <c r="AAJ27" i="2"/>
  <c r="AAS22" i="2"/>
  <c r="AAT115" i="2"/>
  <c r="AAT97" i="2"/>
  <c r="AAT80" i="2"/>
  <c r="AAT56" i="2"/>
  <c r="AAT29" i="2"/>
  <c r="ACR4" i="2"/>
  <c r="ACR3" i="2"/>
  <c r="ACR2" i="2"/>
  <c r="AAT131" i="2"/>
  <c r="AAT93" i="2"/>
  <c r="AAT70" i="2"/>
  <c r="AAT52" i="2"/>
  <c r="AAT105" i="2"/>
  <c r="ZX22" i="2"/>
  <c r="EJ22" i="6"/>
  <c r="EJ30" i="6"/>
  <c r="EF22" i="6"/>
  <c r="DW33" i="6"/>
  <c r="EO22" i="6"/>
  <c r="EO25" i="6"/>
  <c r="EO30" i="6"/>
  <c r="EO31" i="6"/>
  <c r="ZS62" i="2"/>
  <c r="ZS110" i="2"/>
  <c r="DN31" i="6"/>
  <c r="AAX22" i="2"/>
  <c r="ZS123" i="2"/>
  <c r="ZS104" i="2"/>
  <c r="ZS50" i="2"/>
  <c r="ZX27" i="2"/>
  <c r="AAH22" i="2"/>
  <c r="AAQ27" i="2"/>
  <c r="AAT128" i="2"/>
  <c r="AAT41" i="2"/>
  <c r="AAU27" i="2"/>
  <c r="AAT22" i="2"/>
  <c r="AAS27" i="2"/>
  <c r="AAJ22" i="2"/>
  <c r="ZS27" i="2"/>
  <c r="ZS60" i="2"/>
  <c r="ZS70" i="2"/>
  <c r="ZS97" i="2"/>
  <c r="ET24" i="6"/>
  <c r="AAT72" i="2"/>
  <c r="AAT87" i="2"/>
  <c r="AAP27" i="2"/>
  <c r="AAU22" i="2"/>
  <c r="AAT31" i="2"/>
  <c r="AAT112" i="2"/>
  <c r="ZS52" i="2"/>
  <c r="AAY27" i="2"/>
  <c r="AAT40" i="2"/>
  <c r="AAT85" i="2"/>
  <c r="AAT96" i="2"/>
  <c r="AAT132" i="2"/>
  <c r="ZS86" i="2"/>
  <c r="ZS107" i="2"/>
  <c r="ZS133" i="2"/>
  <c r="EP22" i="6"/>
  <c r="EI25" i="6"/>
  <c r="EI33" i="6"/>
  <c r="EA27" i="6"/>
  <c r="DW25" i="6"/>
  <c r="DS22" i="6"/>
  <c r="DR27" i="6"/>
  <c r="EM29" i="6"/>
  <c r="EF31" i="6"/>
  <c r="AAT28" i="2"/>
  <c r="AAT98" i="2"/>
  <c r="AAT123" i="2"/>
  <c r="AAG22" i="2"/>
  <c r="ZS29" i="2"/>
  <c r="ZS88" i="2"/>
  <c r="ZS99" i="2"/>
  <c r="DN23" i="6"/>
  <c r="AAT63" i="2"/>
  <c r="AAT100" i="2"/>
  <c r="AAI22" i="2"/>
  <c r="ZS65" i="2"/>
  <c r="ZS85" i="2"/>
  <c r="ZS63" i="2"/>
  <c r="AAE22" i="2"/>
  <c r="AAT117" i="2"/>
  <c r="AAT99" i="2"/>
  <c r="AAT34" i="2"/>
  <c r="X4" i="6"/>
  <c r="X3" i="6"/>
  <c r="X2" i="6"/>
  <c r="Z4" i="6"/>
  <c r="AC12" i="6" a="1"/>
  <c r="AC12" i="6" s="1"/>
  <c r="Z13" i="6" a="1"/>
  <c r="Z13" i="6" s="1"/>
  <c r="X14" i="6" a="1"/>
  <c r="X14" i="6" s="1"/>
  <c r="AD14" i="6" a="1"/>
  <c r="AD14" i="6" s="1"/>
  <c r="AC2" i="6"/>
  <c r="AC16" i="6" a="1"/>
  <c r="AC16" i="6" s="1"/>
  <c r="CQ22" i="6"/>
  <c r="CS25" i="6"/>
  <c r="CT30" i="6"/>
  <c r="CU27" i="6"/>
  <c r="DA32" i="6"/>
  <c r="DK31" i="6"/>
  <c r="DJ26" i="6"/>
  <c r="DI29" i="6"/>
  <c r="DH32" i="6"/>
  <c r="DF29" i="6"/>
  <c r="DE23" i="6"/>
  <c r="DC30" i="6"/>
  <c r="DB25" i="6"/>
  <c r="DA28" i="6"/>
  <c r="CZ22" i="6"/>
  <c r="AB15" i="6" a="1"/>
  <c r="AB15" i="6" s="1"/>
  <c r="AC4" i="6"/>
  <c r="AC7" i="6" s="1"/>
  <c r="X12" i="6" a="1"/>
  <c r="X12" i="6" s="1"/>
  <c r="AC15" i="6" a="1"/>
  <c r="AC15" i="6" s="1"/>
  <c r="W4" i="6"/>
  <c r="W7" i="6"/>
  <c r="AA16" i="6" a="1"/>
  <c r="AA16" i="6" s="1"/>
  <c r="AE4" i="6"/>
  <c r="AE2" i="6"/>
  <c r="DH23" i="6"/>
  <c r="DG27" i="6"/>
  <c r="DD27" i="6"/>
  <c r="AC3" i="6"/>
  <c r="AD2" i="6"/>
  <c r="AE12" i="6" a="1"/>
  <c r="AE12" i="6" s="1"/>
  <c r="Z14" i="6" a="1"/>
  <c r="Z14" i="6" s="1"/>
  <c r="X16" i="6" a="1"/>
  <c r="X16" i="6" s="1"/>
  <c r="AB16" i="6" a="1"/>
  <c r="AB16" i="6" s="1"/>
  <c r="Z2" i="6"/>
  <c r="Z12" i="6" a="1"/>
  <c r="Z12" i="6" s="1"/>
  <c r="AA14" i="6" a="1"/>
  <c r="AA14" i="6" s="1"/>
  <c r="X15" i="6" a="1"/>
  <c r="X15" i="6" s="1"/>
  <c r="AE15" i="6" a="1"/>
  <c r="AE15" i="6" s="1"/>
  <c r="Y3" i="6"/>
  <c r="AD16" i="6" a="1"/>
  <c r="AD16" i="6" s="1"/>
  <c r="Z3" i="6"/>
  <c r="X13" i="6" a="1"/>
  <c r="X13" i="6" s="1"/>
  <c r="Y15" i="6" a="1"/>
  <c r="Y15" i="6" s="1"/>
  <c r="Y2" i="6"/>
  <c r="Z16" i="6" a="1"/>
  <c r="Z16" i="6" s="1"/>
  <c r="AA4" i="6"/>
  <c r="AD3" i="6"/>
  <c r="AE3" i="6"/>
  <c r="AE8" i="6" s="1"/>
  <c r="AA2" i="6"/>
  <c r="Z15" i="6" a="1"/>
  <c r="Z15" i="6" s="1"/>
  <c r="W16" i="6" a="1"/>
  <c r="W16" i="6" s="1"/>
  <c r="WZ12" i="2" a="1"/>
  <c r="WZ12" i="2" s="1"/>
  <c r="XB3" i="2"/>
  <c r="XB4" i="2"/>
  <c r="XB12" i="2" a="1"/>
  <c r="XB12" i="2" s="1"/>
  <c r="DQ116" i="2"/>
  <c r="DQ105" i="2"/>
  <c r="DR74" i="2"/>
  <c r="DR27" i="2"/>
  <c r="DS60" i="2"/>
  <c r="DT97" i="2"/>
  <c r="DT22" i="2"/>
  <c r="DU107" i="2"/>
  <c r="DU35" i="2"/>
  <c r="DV105" i="2"/>
  <c r="DV36" i="2"/>
  <c r="DW113" i="2"/>
  <c r="DW43" i="2"/>
  <c r="DW22" i="2"/>
  <c r="DX87" i="2"/>
  <c r="DZ28" i="2"/>
  <c r="DZ37" i="2"/>
  <c r="DZ98" i="2"/>
  <c r="DZ109" i="2"/>
  <c r="DY117" i="2"/>
  <c r="DX27" i="2"/>
  <c r="DX88" i="2"/>
  <c r="DX98" i="2"/>
  <c r="DW27" i="2"/>
  <c r="DW88" i="2"/>
  <c r="DW98" i="2"/>
  <c r="DW117" i="2"/>
  <c r="DV90" i="2"/>
  <c r="DV99" i="2"/>
  <c r="DV128" i="2"/>
  <c r="DU90" i="2"/>
  <c r="DU130" i="2"/>
  <c r="DT80" i="2"/>
  <c r="DT92" i="2"/>
  <c r="DT100" i="2"/>
  <c r="DT111" i="2"/>
  <c r="DT130" i="2"/>
  <c r="DS57" i="2"/>
  <c r="DS93" i="2"/>
  <c r="DS121" i="2"/>
  <c r="DR69" i="2"/>
  <c r="DR83" i="2"/>
  <c r="DR103" i="2"/>
  <c r="DQ60" i="2"/>
  <c r="DQ95" i="2"/>
  <c r="DZ38" i="2"/>
  <c r="DZ128" i="2"/>
  <c r="DY90" i="2"/>
  <c r="DY128" i="2"/>
  <c r="DX65" i="2"/>
  <c r="DX90" i="2"/>
  <c r="DX118" i="2"/>
  <c r="DW54" i="2"/>
  <c r="DW90" i="2"/>
  <c r="DW118" i="2"/>
  <c r="DV100" i="2"/>
  <c r="DV119" i="2"/>
  <c r="DV130" i="2"/>
  <c r="DU92" i="2"/>
  <c r="DZ90" i="2"/>
  <c r="DZ119" i="2"/>
  <c r="DY119" i="2"/>
  <c r="DX100" i="2"/>
  <c r="DX111" i="2"/>
  <c r="DW130" i="2"/>
  <c r="DV68" i="2"/>
  <c r="DV93" i="2"/>
  <c r="DV131" i="2"/>
  <c r="DU93" i="2"/>
  <c r="DT43" i="2"/>
  <c r="DT69" i="2"/>
  <c r="DT83" i="2"/>
  <c r="DS85" i="2"/>
  <c r="DS104" i="2"/>
  <c r="DS114" i="2"/>
  <c r="DS123" i="2"/>
  <c r="DR48" i="2"/>
  <c r="DZ121" i="2"/>
  <c r="DZ131" i="2"/>
  <c r="DY68" i="2"/>
  <c r="DY93" i="2"/>
  <c r="DY131" i="2"/>
  <c r="DX93" i="2"/>
  <c r="DX121" i="2"/>
  <c r="DW81" i="2"/>
  <c r="DV60" i="2"/>
  <c r="DV69" i="2"/>
  <c r="DV113" i="2"/>
  <c r="DV122" i="2"/>
  <c r="DU123" i="2"/>
  <c r="DU133" i="2"/>
  <c r="DT70" i="2"/>
  <c r="DS105" i="2"/>
  <c r="DR126" i="2"/>
  <c r="DQ22" i="2"/>
  <c r="DQ128" i="2"/>
  <c r="DY36" i="2"/>
  <c r="DX36" i="2"/>
  <c r="DX125" i="2"/>
  <c r="DW36" i="2"/>
  <c r="DW125" i="2"/>
  <c r="DV50" i="2"/>
  <c r="DV107" i="2"/>
  <c r="DU22" i="2"/>
  <c r="DU50" i="2"/>
  <c r="DT27" i="2"/>
  <c r="DT117" i="2"/>
  <c r="DS27" i="2"/>
  <c r="DS54" i="2"/>
  <c r="DS90" i="2"/>
  <c r="DS99" i="2"/>
  <c r="DR28" i="2"/>
  <c r="DR80" i="2"/>
  <c r="DR111" i="2"/>
  <c r="DR119" i="2"/>
  <c r="DQ29" i="2"/>
  <c r="DQ122" i="2"/>
  <c r="AB2" i="6"/>
  <c r="AB8" i="6" s="1"/>
  <c r="AB3" i="6"/>
  <c r="DQ113" i="2"/>
  <c r="DQ38" i="2"/>
  <c r="DR39" i="2"/>
  <c r="DS100" i="2"/>
  <c r="DS28" i="2"/>
  <c r="DT37" i="2"/>
  <c r="DU131" i="2"/>
  <c r="DW123" i="2"/>
  <c r="DW73" i="2"/>
  <c r="DX83" i="2"/>
  <c r="DX22" i="2"/>
  <c r="DY116" i="2"/>
  <c r="DZ107" i="2"/>
  <c r="DZ61" i="2"/>
  <c r="WU4" i="2"/>
  <c r="DR131" i="2"/>
  <c r="DR38" i="2"/>
  <c r="DS130" i="2"/>
  <c r="DS113" i="2"/>
  <c r="DS50" i="2"/>
  <c r="DT90" i="2"/>
  <c r="DU128" i="2"/>
  <c r="DV98" i="2"/>
  <c r="DV22" i="2"/>
  <c r="DY61" i="2"/>
  <c r="DZ126" i="2"/>
  <c r="DZ83" i="2"/>
  <c r="DY38" i="2"/>
  <c r="DY88" i="2"/>
  <c r="DX74" i="2"/>
  <c r="DX117" i="2"/>
  <c r="DW64" i="2"/>
  <c r="DV27" i="2"/>
  <c r="DV39" i="2"/>
  <c r="DV65" i="2"/>
  <c r="DV118" i="2"/>
  <c r="DT29" i="2"/>
  <c r="DT40" i="2"/>
  <c r="DT119" i="2"/>
  <c r="DS29" i="2"/>
  <c r="DS40" i="2"/>
  <c r="DS81" i="2"/>
  <c r="DS112" i="2"/>
  <c r="DS131" i="2"/>
  <c r="DR43" i="2"/>
  <c r="DR94" i="2"/>
  <c r="DR113" i="2"/>
  <c r="DR132" i="2"/>
  <c r="DQ43" i="2"/>
  <c r="DQ70" i="2"/>
  <c r="DQ104" i="2"/>
  <c r="DQ114" i="2"/>
  <c r="DZ88" i="2"/>
  <c r="DZ110" i="2"/>
  <c r="DY39" i="2"/>
  <c r="DY54" i="2"/>
  <c r="DY65" i="2"/>
  <c r="DX39" i="2"/>
  <c r="DX54" i="2"/>
  <c r="DW39" i="2"/>
  <c r="DW65" i="2"/>
  <c r="DV28" i="2"/>
  <c r="DV40" i="2"/>
  <c r="DV66" i="2"/>
  <c r="DV92" i="2"/>
  <c r="DU40" i="2"/>
  <c r="DU121" i="2"/>
  <c r="DZ39" i="2"/>
  <c r="DZ65" i="2"/>
  <c r="DZ100" i="2"/>
  <c r="DZ130" i="2"/>
  <c r="DY92" i="2"/>
  <c r="DY111" i="2"/>
  <c r="DY130" i="2"/>
  <c r="DX92" i="2"/>
  <c r="DW40" i="2"/>
  <c r="DW92" i="2"/>
  <c r="DV29" i="2"/>
  <c r="DV81" i="2"/>
  <c r="DV121" i="2"/>
  <c r="DU113" i="2"/>
  <c r="DU132" i="2"/>
  <c r="DT60" i="2"/>
  <c r="DT94" i="2"/>
  <c r="DT103" i="2"/>
  <c r="DT113" i="2"/>
  <c r="DT132" i="2"/>
  <c r="DS34" i="2"/>
  <c r="DS43" i="2"/>
  <c r="DS133" i="2"/>
  <c r="DR96" i="2"/>
  <c r="DR115" i="2"/>
  <c r="DR125" i="2"/>
  <c r="DZ54" i="2"/>
  <c r="DZ92" i="2"/>
  <c r="DY81" i="2"/>
  <c r="DY112" i="2"/>
  <c r="DY121" i="2"/>
  <c r="DX68" i="2"/>
  <c r="DX112" i="2"/>
  <c r="DW93" i="2"/>
  <c r="DW112" i="2"/>
  <c r="DV94" i="2"/>
  <c r="DV103" i="2"/>
  <c r="DV132" i="2"/>
  <c r="DU69" i="2"/>
  <c r="DT47" i="2"/>
  <c r="DS48" i="2"/>
  <c r="DS72" i="2"/>
  <c r="DS96" i="2"/>
  <c r="DS125" i="2"/>
  <c r="DR37" i="2"/>
  <c r="DR107" i="2"/>
  <c r="DR116" i="2"/>
  <c r="DQ64" i="2"/>
  <c r="DQ74" i="2"/>
  <c r="DQ117" i="2"/>
  <c r="DZ27" i="2"/>
  <c r="DZ85" i="2"/>
  <c r="DZ95" i="2"/>
  <c r="DZ115" i="2"/>
  <c r="DZ125" i="2"/>
  <c r="DY62" i="2"/>
  <c r="DY72" i="2"/>
  <c r="DY125" i="2"/>
  <c r="DX48" i="2"/>
  <c r="DX72" i="2"/>
  <c r="DX86" i="2"/>
  <c r="DX115" i="2"/>
  <c r="DW115" i="2"/>
  <c r="DV37" i="2"/>
  <c r="DV87" i="2"/>
  <c r="DV97" i="2"/>
  <c r="DV116" i="2"/>
  <c r="DU37" i="2"/>
  <c r="DU87" i="2"/>
  <c r="DU97" i="2"/>
  <c r="DU117" i="2"/>
  <c r="DT38" i="2"/>
  <c r="DT52" i="2"/>
  <c r="DS38" i="2"/>
  <c r="DS65" i="2"/>
  <c r="DS128" i="2"/>
  <c r="DR40" i="2"/>
  <c r="DR56" i="2"/>
  <c r="DR92" i="2"/>
  <c r="DQ40" i="2"/>
  <c r="DQ56" i="2"/>
  <c r="DQ68" i="2"/>
  <c r="DQ93" i="2"/>
  <c r="XK12" i="2" a="1"/>
  <c r="XK12" i="2" s="1"/>
  <c r="XV3" i="2"/>
  <c r="XV4" i="2"/>
  <c r="XV12" i="2" a="1"/>
  <c r="XV12" i="2" s="1"/>
  <c r="XW3" i="2"/>
  <c r="XW12" i="2" a="1"/>
  <c r="XW12" i="2" s="1"/>
  <c r="DV73" i="2"/>
  <c r="DV63" i="2"/>
  <c r="DW96" i="2"/>
  <c r="DW72" i="2"/>
  <c r="DX96" i="2"/>
  <c r="DY115" i="2"/>
  <c r="DY96" i="2"/>
  <c r="DY86" i="2"/>
  <c r="DY48" i="2"/>
  <c r="DZ70" i="2"/>
  <c r="DZ47" i="2"/>
  <c r="DZ35" i="2"/>
  <c r="WZ4" i="2"/>
  <c r="WZ3" i="2"/>
  <c r="XA3" i="2"/>
  <c r="XK3" i="2"/>
  <c r="XU4" i="2"/>
  <c r="XE3" i="2"/>
  <c r="WY4" i="2"/>
  <c r="XJ3" i="2"/>
  <c r="XS3" i="2"/>
  <c r="YD4" i="2"/>
  <c r="WX4" i="2"/>
  <c r="WX3" i="2"/>
  <c r="XH4" i="2"/>
  <c r="XH3" i="2"/>
  <c r="XI3" i="2"/>
  <c r="XR3" i="2"/>
  <c r="DS115" i="2"/>
  <c r="DT123" i="2"/>
  <c r="DT114" i="2"/>
  <c r="DT104" i="2"/>
  <c r="DT95" i="2"/>
  <c r="DT61" i="2"/>
  <c r="DU103" i="2"/>
  <c r="DU94" i="2"/>
  <c r="DU83" i="2"/>
  <c r="DU60" i="2"/>
  <c r="DU43" i="2"/>
  <c r="DU34" i="2"/>
  <c r="DV43" i="2"/>
  <c r="DW102" i="2"/>
  <c r="DW68" i="2"/>
  <c r="DX131" i="2"/>
  <c r="DX81" i="2"/>
  <c r="DY57" i="2"/>
  <c r="DY41" i="2"/>
  <c r="DZ112" i="2"/>
  <c r="DZ102" i="2"/>
  <c r="DZ80" i="2"/>
  <c r="DZ40" i="2"/>
  <c r="WV4" i="2"/>
  <c r="WV3" i="2"/>
  <c r="XG4" i="2"/>
  <c r="XG3" i="2"/>
  <c r="YD12" i="2" a="1"/>
  <c r="YD12" i="2" s="1"/>
  <c r="YD3" i="2"/>
  <c r="YE12" i="2" a="1"/>
  <c r="YE12" i="2" s="1"/>
  <c r="YE3" i="2"/>
  <c r="YF3" i="2"/>
  <c r="YG3" i="2"/>
  <c r="YG12" i="2" a="1"/>
  <c r="YG12" i="2" s="1"/>
  <c r="DW80" i="2"/>
  <c r="DW29" i="2"/>
  <c r="DX80" i="2"/>
  <c r="DX40" i="2"/>
  <c r="DX29" i="2"/>
  <c r="DY100" i="2"/>
  <c r="DY80" i="2"/>
  <c r="DY40" i="2"/>
  <c r="DY29" i="2"/>
  <c r="DZ111" i="2"/>
  <c r="DZ75" i="2"/>
  <c r="DZ29" i="2"/>
  <c r="WU2" i="2"/>
  <c r="WY3" i="2"/>
  <c r="XF4" i="2"/>
  <c r="XF3" i="2"/>
  <c r="XP4" i="2"/>
  <c r="XP3" i="2"/>
  <c r="XQ3" i="2"/>
  <c r="WU3" i="2"/>
  <c r="XD4" i="2"/>
  <c r="XZ4" i="2"/>
  <c r="XZ3" i="2"/>
  <c r="DU111" i="2"/>
  <c r="DU75" i="2"/>
  <c r="DU54" i="2"/>
  <c r="DU39" i="2"/>
  <c r="DU28" i="2"/>
  <c r="DV110" i="2"/>
  <c r="DV75" i="2"/>
  <c r="DV54" i="2"/>
  <c r="DW74" i="2"/>
  <c r="DY74" i="2"/>
  <c r="DY27" i="2"/>
  <c r="DZ117" i="2"/>
  <c r="DZ87" i="2"/>
  <c r="DZ73" i="2"/>
  <c r="XC3" i="2"/>
  <c r="XC4" i="2"/>
  <c r="XN4" i="2"/>
  <c r="XX3" i="2"/>
  <c r="XY3" i="2"/>
  <c r="YA4" i="2"/>
  <c r="XN3" i="2"/>
  <c r="XJ4" i="2"/>
  <c r="YG4" i="2"/>
  <c r="XO3" i="2"/>
  <c r="XW4" i="2"/>
  <c r="XK4" i="2"/>
  <c r="YC4" i="2"/>
  <c r="XY4" i="2"/>
  <c r="YE4" i="2"/>
  <c r="AV29" i="6"/>
  <c r="AW24" i="6"/>
  <c r="BC24" i="6"/>
  <c r="BI22" i="6"/>
  <c r="BJ25" i="6"/>
  <c r="BL22" i="6"/>
  <c r="BY24" i="6"/>
  <c r="CC29" i="6"/>
  <c r="CD27" i="6"/>
  <c r="AR32" i="6"/>
  <c r="AR22" i="6"/>
  <c r="BO32" i="6"/>
  <c r="BO22" i="6"/>
  <c r="BW33" i="6"/>
  <c r="BX28" i="6"/>
  <c r="BW27" i="6"/>
  <c r="BG26" i="6"/>
  <c r="AZ26" i="6"/>
  <c r="BN22" i="6"/>
  <c r="BF28" i="6"/>
  <c r="AX26" i="6"/>
  <c r="CB28" i="6"/>
  <c r="CA31" i="6"/>
  <c r="BY29" i="6"/>
  <c r="BJ26" i="6"/>
  <c r="BD27" i="6"/>
  <c r="BC22" i="6"/>
  <c r="BH27" i="6"/>
  <c r="AZ22" i="6"/>
  <c r="CD29" i="6"/>
  <c r="AX30" i="6"/>
  <c r="BU30" i="6"/>
  <c r="BL26" i="6"/>
  <c r="BE29" i="6"/>
  <c r="BD25" i="6"/>
  <c r="BB27" i="6"/>
  <c r="BA23" i="6"/>
  <c r="AT26" i="6"/>
  <c r="BT30" i="6"/>
  <c r="AW22" i="6"/>
  <c r="BC23" i="6"/>
  <c r="BD24" i="6"/>
  <c r="BJ33" i="6"/>
  <c r="BJ24" i="6"/>
  <c r="BL31" i="6"/>
  <c r="BM24" i="6"/>
  <c r="BZ27" i="6"/>
  <c r="CA29" i="6"/>
  <c r="CB33" i="6"/>
  <c r="CB24" i="6"/>
  <c r="AX24" i="6"/>
  <c r="BF32" i="6"/>
  <c r="BN31" i="6"/>
  <c r="BV28" i="6"/>
  <c r="AZ33" i="6"/>
  <c r="BH25" i="6"/>
  <c r="BO31" i="6"/>
  <c r="AT30" i="6"/>
  <c r="AU24" i="6"/>
  <c r="AW30" i="6"/>
  <c r="BE26" i="6"/>
  <c r="BL30" i="6"/>
  <c r="BY22" i="6"/>
  <c r="CD24" i="6"/>
  <c r="AY27" i="6"/>
  <c r="AZ32" i="6"/>
  <c r="BH24" i="6"/>
  <c r="BO30" i="6"/>
  <c r="BP25" i="6"/>
  <c r="AV25" i="6"/>
  <c r="BA24" i="6"/>
  <c r="BC29" i="6"/>
  <c r="BJ31" i="6"/>
  <c r="BJ22" i="6"/>
  <c r="BM31" i="6"/>
  <c r="BM22" i="6"/>
  <c r="BY31" i="6"/>
  <c r="BZ24" i="6"/>
  <c r="CC26" i="6"/>
  <c r="AX22" i="6"/>
  <c r="CD33" i="6"/>
  <c r="BH33" i="6"/>
  <c r="BO29" i="6"/>
  <c r="BP24" i="6"/>
  <c r="AU31" i="6"/>
  <c r="BA22" i="6"/>
  <c r="BQ33" i="6"/>
  <c r="BQ24" i="6"/>
  <c r="CC24" i="6"/>
  <c r="BP33" i="6"/>
  <c r="AV26" i="6"/>
  <c r="BW29" i="6"/>
  <c r="BE33" i="6"/>
  <c r="BE22" i="6"/>
  <c r="BI26" i="6"/>
  <c r="BK24" i="6"/>
  <c r="BM29" i="6"/>
  <c r="BQ32" i="6"/>
  <c r="CB29" i="6"/>
  <c r="AX29" i="6"/>
  <c r="BN25" i="6"/>
  <c r="BV33" i="6"/>
  <c r="AZ29" i="6"/>
  <c r="BO27" i="6"/>
  <c r="BO26" i="6"/>
  <c r="BV24" i="6"/>
  <c r="CC25" i="6"/>
  <c r="CC33" i="6"/>
  <c r="BZ26" i="6"/>
  <c r="BQ22" i="6"/>
  <c r="BM33" i="6"/>
  <c r="BK31" i="6"/>
  <c r="BE24" i="6"/>
  <c r="BE32" i="6"/>
  <c r="BA28" i="6"/>
  <c r="BP22" i="6"/>
  <c r="BP31" i="6"/>
  <c r="BO24" i="6"/>
  <c r="BO33" i="6"/>
  <c r="AY24" i="6"/>
  <c r="AR27" i="6"/>
  <c r="BN29" i="6"/>
  <c r="CC22" i="6"/>
  <c r="CA33" i="6"/>
  <c r="BY25" i="6"/>
  <c r="BS33" i="6"/>
  <c r="BK22" i="6"/>
  <c r="BI24" i="6"/>
  <c r="AV33" i="6"/>
  <c r="AN18" i="2" a="1"/>
  <c r="AN18" i="2" s="1"/>
  <c r="AN17" i="2" a="1"/>
  <c r="AN17" i="2" s="1"/>
  <c r="AN16" i="2" a="1"/>
  <c r="AN16" i="2" s="1"/>
  <c r="AP18" i="2" a="1"/>
  <c r="AP18" i="2" s="1"/>
  <c r="AP17" i="2" a="1"/>
  <c r="AP17" i="2" s="1"/>
  <c r="AP16" i="2" a="1"/>
  <c r="AP16" i="2" s="1"/>
  <c r="T2" i="6"/>
  <c r="BI29" i="6"/>
  <c r="AU29" i="6"/>
  <c r="BX22" i="6"/>
  <c r="BP26" i="6"/>
  <c r="BH26" i="6"/>
  <c r="AY26" i="6"/>
  <c r="AR26" i="6"/>
  <c r="CD26" i="6"/>
  <c r="BV32" i="6"/>
  <c r="BN30" i="6"/>
  <c r="CA23" i="6"/>
  <c r="BU24" i="6"/>
  <c r="BU32" i="6"/>
  <c r="BS24" i="6"/>
  <c r="BS32" i="6"/>
  <c r="BR27" i="6"/>
  <c r="BQ30" i="6"/>
  <c r="BM25" i="6"/>
  <c r="BL28" i="6"/>
  <c r="BK23" i="6"/>
  <c r="BC30" i="6"/>
  <c r="BB25" i="6"/>
  <c r="BB33" i="6"/>
  <c r="AW23" i="6"/>
  <c r="AW31" i="6"/>
  <c r="AT24" i="6"/>
  <c r="AT32" i="6"/>
  <c r="AR18" i="2" a="1"/>
  <c r="AR18" i="2" s="1"/>
  <c r="AR17" i="2" a="1"/>
  <c r="AR17" i="2" s="1"/>
  <c r="AR16" i="2" a="1"/>
  <c r="AR16" i="2" s="1"/>
  <c r="AT16" i="2" a="1"/>
  <c r="AT16" i="2" s="1"/>
  <c r="AT17" i="2" a="1"/>
  <c r="AT17" i="2" s="1"/>
  <c r="AD8" i="6"/>
  <c r="YW14" i="2" a="1"/>
  <c r="YW14" i="2" s="1"/>
  <c r="YW16" i="2" a="1"/>
  <c r="YW16" i="2" s="1"/>
  <c r="YW12" i="2" a="1"/>
  <c r="YW12" i="2" s="1"/>
  <c r="YW13" i="2" a="1"/>
  <c r="YW13" i="2" s="1"/>
  <c r="YW15" i="2" a="1"/>
  <c r="YW15" i="2" s="1"/>
  <c r="W8" i="6"/>
  <c r="ABF7" i="2"/>
  <c r="ABI8" i="2"/>
  <c r="ABL7" i="2"/>
  <c r="ABB8" i="2"/>
  <c r="ABJ7" i="2"/>
  <c r="ABE7" i="2"/>
  <c r="ABC8" i="2"/>
  <c r="ABK8" i="2"/>
  <c r="ABB7" i="2"/>
  <c r="ABE8" i="2"/>
  <c r="ABF8" i="2"/>
  <c r="ABN8" i="2"/>
  <c r="ABJ8" i="2"/>
  <c r="ABC7" i="2"/>
  <c r="ABM8" i="2"/>
  <c r="ABN7" i="2"/>
  <c r="ABL8" i="2"/>
  <c r="J18" i="2" a="1"/>
  <c r="J18" i="2" s="1"/>
  <c r="J18" i="8" s="1"/>
  <c r="J17" i="2" a="1"/>
  <c r="J17" i="2" s="1"/>
  <c r="J17" i="8" s="1"/>
  <c r="J16" i="2" a="1"/>
  <c r="J16" i="2" s="1"/>
  <c r="J14" i="2" a="1"/>
  <c r="J14" i="2" s="1"/>
  <c r="J14" i="8" s="1"/>
  <c r="J13" i="2" a="1"/>
  <c r="J13" i="2" s="1"/>
  <c r="J13" i="8" s="1"/>
  <c r="D4" i="4"/>
  <c r="A4" i="4"/>
  <c r="YT12" i="2" a="1"/>
  <c r="YT12" i="2" s="1"/>
  <c r="YT13" i="2" a="1"/>
  <c r="YT13" i="2" s="1"/>
  <c r="YT14" i="2" a="1"/>
  <c r="YT14" i="2" s="1"/>
  <c r="YU15" i="2" a="1"/>
  <c r="YU15" i="2" s="1"/>
  <c r="YU12" i="2" a="1"/>
  <c r="YU12" i="2" s="1"/>
  <c r="YU16" i="2" a="1"/>
  <c r="YU16" i="2" s="1"/>
  <c r="YU13" i="2" a="1"/>
  <c r="YU13" i="2" s="1"/>
  <c r="YT15" i="2" a="1"/>
  <c r="YT15" i="2" s="1"/>
  <c r="AI7" i="7"/>
  <c r="AI8" i="7"/>
  <c r="YR16" i="2" a="1"/>
  <c r="YR16" i="2" s="1"/>
  <c r="YR13" i="2" a="1"/>
  <c r="YR13" i="2" s="1"/>
  <c r="YR15" i="2" a="1"/>
  <c r="YR15" i="2" s="1"/>
  <c r="AB7" i="7"/>
  <c r="AB8" i="7"/>
  <c r="AD7" i="7"/>
  <c r="AD8" i="7"/>
  <c r="YX13" i="2" a="1"/>
  <c r="YX13" i="2" s="1"/>
  <c r="YJ115" i="2"/>
  <c r="YJ97" i="2"/>
  <c r="YJ72" i="2"/>
  <c r="YJ47" i="2"/>
  <c r="AAT27" i="2"/>
  <c r="ZS22" i="2"/>
  <c r="DN24" i="6"/>
  <c r="ES27" i="6"/>
  <c r="EP31" i="6"/>
  <c r="EA32" i="6"/>
  <c r="DW22" i="6"/>
  <c r="DR30" i="6"/>
  <c r="EM30" i="6"/>
  <c r="EF24" i="6"/>
  <c r="EE29" i="6"/>
  <c r="DM32" i="6"/>
  <c r="EQ27" i="6"/>
  <c r="EB29" i="6"/>
  <c r="DP32" i="6"/>
  <c r="AAY22" i="2"/>
  <c r="ZS57" i="2"/>
  <c r="ZS118" i="2"/>
  <c r="EC26" i="6"/>
  <c r="DV31" i="6"/>
  <c r="EJ24" i="6"/>
  <c r="EI26" i="6"/>
  <c r="EG22" i="6"/>
  <c r="DW27" i="6"/>
  <c r="DR23" i="6"/>
  <c r="DO22" i="6"/>
  <c r="DO31" i="6"/>
  <c r="EK26" i="6"/>
  <c r="EF33" i="6"/>
  <c r="ED28" i="6"/>
  <c r="DM24" i="6"/>
  <c r="ER32" i="6"/>
  <c r="EG29" i="6"/>
  <c r="AAB27" i="2"/>
  <c r="AAB22" i="2"/>
  <c r="AAB40" i="2"/>
  <c r="AAB70" i="2"/>
  <c r="AAB95" i="2"/>
  <c r="AAB117" i="2"/>
  <c r="DN28" i="6"/>
  <c r="AAT83" i="2"/>
  <c r="ZS95" i="2"/>
  <c r="DN33" i="6"/>
  <c r="ES30" i="6"/>
  <c r="DV33" i="6"/>
  <c r="EP30" i="6"/>
  <c r="EI23" i="6"/>
  <c r="EA26" i="6"/>
  <c r="DU23" i="6"/>
  <c r="EU30" i="6"/>
  <c r="EU3" i="6" s="1"/>
  <c r="EK32" i="6"/>
  <c r="EE32" i="6"/>
  <c r="DU26" i="6"/>
  <c r="EQ30" i="6"/>
  <c r="EB24" i="6"/>
  <c r="DT15" i="6" a="1"/>
  <c r="DT15" i="6" s="1"/>
  <c r="DQ26" i="6"/>
  <c r="AAZ38" i="2"/>
  <c r="AAZ66" i="2"/>
  <c r="AAZ87" i="2"/>
  <c r="AAY68" i="2"/>
  <c r="AAY102" i="2"/>
  <c r="AAX50" i="2"/>
  <c r="AAX104" i="2"/>
  <c r="AAW85" i="2"/>
  <c r="AAW98" i="2"/>
  <c r="AAW133" i="2"/>
  <c r="AAV57" i="2"/>
  <c r="AAV107" i="2"/>
  <c r="AAV131" i="2"/>
  <c r="AAU86" i="2"/>
  <c r="AAU100" i="2"/>
  <c r="AAS57" i="2"/>
  <c r="AAR34" i="2"/>
  <c r="AAR83" i="2"/>
  <c r="AAR96" i="2"/>
  <c r="AAR133" i="2"/>
  <c r="AAQ96" i="2"/>
  <c r="AAP68" i="2"/>
  <c r="AAP109" i="2"/>
  <c r="AAO50" i="2"/>
  <c r="AAI61" i="2"/>
  <c r="AAI92" i="2"/>
  <c r="AAI119" i="2"/>
  <c r="AAA74" i="2"/>
  <c r="AAA98" i="2"/>
  <c r="AAA133" i="2"/>
  <c r="AAM38" i="2"/>
  <c r="AAM72" i="2"/>
  <c r="AAM118" i="2"/>
  <c r="AAK100" i="2"/>
  <c r="AAK125" i="2"/>
  <c r="AAH103" i="2"/>
  <c r="AAH133" i="2"/>
  <c r="AAG95" i="2"/>
  <c r="AAG112" i="2"/>
  <c r="AAF47" i="2"/>
  <c r="AAF98" i="2"/>
  <c r="AAF125" i="2"/>
  <c r="AAE96" i="2"/>
  <c r="AAE133" i="2"/>
  <c r="AAD90" i="2"/>
  <c r="AAD109" i="2"/>
  <c r="AAC28" i="2"/>
  <c r="AAC54" i="2"/>
  <c r="AAC100" i="2"/>
  <c r="AAC125" i="2"/>
  <c r="ZZ29" i="2"/>
  <c r="ZZ57" i="2"/>
  <c r="ZZ90" i="2"/>
  <c r="DU25" i="6"/>
  <c r="DU33" i="6"/>
  <c r="ZX74" i="2"/>
  <c r="ZX112" i="2"/>
  <c r="ZX133" i="2"/>
  <c r="ZW81" i="2"/>
  <c r="ZW133" i="2"/>
  <c r="ZV47" i="2"/>
  <c r="ZV90" i="2"/>
  <c r="EC22" i="6"/>
  <c r="ET28" i="6"/>
  <c r="EJ23" i="6"/>
  <c r="DW26" i="6"/>
  <c r="EM32" i="6"/>
  <c r="EF32" i="6"/>
  <c r="ED32" i="6"/>
  <c r="ER28" i="6"/>
  <c r="ER22" i="6"/>
  <c r="ER33" i="6"/>
  <c r="DS29" i="6"/>
  <c r="DP30" i="6"/>
  <c r="AAZ27" i="2"/>
  <c r="AAZ52" i="2"/>
  <c r="AAZ72" i="2"/>
  <c r="AAY41" i="2"/>
  <c r="AAY90" i="2"/>
  <c r="AAX90" i="2"/>
  <c r="AAW65" i="2"/>
  <c r="AAW90" i="2"/>
  <c r="AAW102" i="2"/>
  <c r="AAW125" i="2"/>
  <c r="AAV29" i="2"/>
  <c r="AAV93" i="2"/>
  <c r="AAU90" i="2"/>
  <c r="AAU104" i="2"/>
  <c r="AAQ34" i="2"/>
  <c r="AAQ88" i="2"/>
  <c r="AAQ100" i="2"/>
  <c r="AAP118" i="2"/>
  <c r="AAO29" i="2"/>
  <c r="AAO56" i="2"/>
  <c r="AAQ22" i="2"/>
  <c r="EC29" i="6"/>
  <c r="ET29" i="6"/>
  <c r="EI30" i="6"/>
  <c r="DZ22" i="6"/>
  <c r="DR29" i="6"/>
  <c r="EE24" i="6"/>
  <c r="DX23" i="6"/>
  <c r="EN27" i="6"/>
  <c r="DP31" i="6"/>
  <c r="AAZ60" i="2"/>
  <c r="AAY54" i="2"/>
  <c r="AAY92" i="2"/>
  <c r="AAY112" i="2"/>
  <c r="AAX29" i="2"/>
  <c r="AAX65" i="2"/>
  <c r="AAW92" i="2"/>
  <c r="AAW103" i="2"/>
  <c r="AAV68" i="2"/>
  <c r="AAV95" i="2"/>
  <c r="AAV117" i="2"/>
  <c r="AAU38" i="2"/>
  <c r="AAU72" i="2"/>
  <c r="AAU105" i="2"/>
  <c r="AAS118" i="2"/>
  <c r="AAR27" i="2"/>
  <c r="AAR47" i="2"/>
  <c r="AAQ41" i="2"/>
  <c r="AAQ65" i="2"/>
  <c r="AAQ90" i="2"/>
  <c r="AAQ105" i="2"/>
  <c r="AAO60" i="2"/>
  <c r="AAO88" i="2"/>
  <c r="AAI29" i="2"/>
  <c r="AAI81" i="2"/>
  <c r="AAI100" i="2"/>
  <c r="AAI132" i="2"/>
  <c r="AAA90" i="2"/>
  <c r="AAN41" i="2"/>
  <c r="AAN102" i="2"/>
  <c r="AAN132" i="2"/>
  <c r="AAM87" i="2"/>
  <c r="AAM128" i="2"/>
  <c r="AAL47" i="2"/>
  <c r="AAL65" i="2"/>
  <c r="AAL130" i="2"/>
  <c r="AAK47" i="2"/>
  <c r="AAK95" i="2"/>
  <c r="AAK115" i="2"/>
  <c r="AAJ61" i="2"/>
  <c r="AAJ114" i="2"/>
  <c r="AAH47" i="2"/>
  <c r="AAH114" i="2"/>
  <c r="AAG61" i="2"/>
  <c r="AAG80" i="2"/>
  <c r="AAG123" i="2"/>
  <c r="AAF72" i="2"/>
  <c r="AAF114" i="2"/>
  <c r="AAE50" i="2"/>
  <c r="AAC40" i="2"/>
  <c r="AAC61" i="2"/>
  <c r="YX15" i="2" a="1"/>
  <c r="YX15" i="2" s="1"/>
  <c r="ZK15" i="2" a="1"/>
  <c r="ZK15" i="2" s="1"/>
  <c r="YJ131" i="2"/>
  <c r="YJ114" i="2"/>
  <c r="YJ92" i="2"/>
  <c r="YJ69" i="2"/>
  <c r="YJ41" i="2"/>
  <c r="YJ130" i="2"/>
  <c r="YJ112" i="2"/>
  <c r="YJ90" i="2"/>
  <c r="YJ68" i="2"/>
  <c r="YJ39" i="2"/>
  <c r="YX12" i="2" a="1"/>
  <c r="YX12" i="2" s="1"/>
  <c r="YJ126" i="2"/>
  <c r="YJ107" i="2"/>
  <c r="YJ85" i="2"/>
  <c r="YJ125" i="2"/>
  <c r="YJ104" i="2"/>
  <c r="YJ80" i="2"/>
  <c r="YJ62" i="2"/>
  <c r="YJ119" i="2"/>
  <c r="YJ74" i="2"/>
  <c r="ZS87" i="2"/>
  <c r="ET25" i="6"/>
  <c r="EN32" i="6"/>
  <c r="EN24" i="6"/>
  <c r="AAT86" i="2"/>
  <c r="DZ24" i="6"/>
  <c r="DP25" i="6"/>
  <c r="EJ31" i="6"/>
  <c r="EI31" i="6"/>
  <c r="DW31" i="6"/>
  <c r="DX24" i="6"/>
  <c r="DQ24" i="6"/>
  <c r="DS30" i="6"/>
  <c r="ZV22" i="2"/>
  <c r="DA26" i="6"/>
  <c r="CZ26" i="6"/>
  <c r="CT32" i="6"/>
  <c r="CS30" i="6"/>
  <c r="CR27" i="6"/>
  <c r="CK31" i="6"/>
  <c r="CF27" i="6"/>
  <c r="DE27" i="6"/>
  <c r="DD23" i="6"/>
  <c r="DA27" i="6"/>
  <c r="DA22" i="6"/>
  <c r="DA23" i="6"/>
  <c r="DA29" i="6"/>
  <c r="DA30" i="6"/>
  <c r="DA2" i="6" s="1"/>
  <c r="DA33" i="6"/>
  <c r="CZ27" i="6"/>
  <c r="CY30" i="6"/>
  <c r="CT23" i="6"/>
  <c r="DH27" i="6"/>
  <c r="CY23" i="6"/>
  <c r="CY32" i="6"/>
  <c r="CX27" i="6"/>
  <c r="CU29" i="6"/>
  <c r="CT26" i="6"/>
  <c r="CL31" i="6"/>
  <c r="AA3" i="6"/>
  <c r="AA8" i="6" s="1"/>
  <c r="AA15" i="6" a="1"/>
  <c r="AA15" i="6" s="1"/>
  <c r="AA12" i="6" a="1"/>
  <c r="AA12" i="6" s="1"/>
  <c r="AC14" i="6" a="1"/>
  <c r="AC14" i="6" s="1"/>
  <c r="CF22" i="6"/>
  <c r="CM26" i="6"/>
  <c r="CR32" i="6"/>
  <c r="CZ32" i="6"/>
  <c r="CM23" i="6"/>
  <c r="CQ32" i="6"/>
  <c r="CS29" i="6"/>
  <c r="CU23" i="6"/>
  <c r="CZ31" i="6"/>
  <c r="DF27" i="6"/>
  <c r="CS23" i="6"/>
  <c r="DJ22" i="6"/>
  <c r="CI23" i="6"/>
  <c r="CO27" i="6"/>
  <c r="CV26" i="6"/>
  <c r="CK27" i="6"/>
  <c r="CO26" i="6"/>
  <c r="CY27" i="6"/>
  <c r="DG23" i="6"/>
  <c r="DK23" i="6"/>
  <c r="DK29" i="6"/>
  <c r="DJ28" i="6"/>
  <c r="DH22" i="6"/>
  <c r="DE26" i="6"/>
  <c r="DD22" i="6"/>
  <c r="DD32" i="6"/>
  <c r="DC29" i="6"/>
  <c r="CY22" i="6"/>
  <c r="CY29" i="6"/>
  <c r="CX23" i="6"/>
  <c r="CW27" i="6"/>
  <c r="CV23" i="6"/>
  <c r="CU25" i="6"/>
  <c r="CQ25" i="6"/>
  <c r="CO25" i="6"/>
  <c r="CN28" i="6"/>
  <c r="CM25" i="6"/>
  <c r="CM31" i="6"/>
  <c r="CJ26" i="6"/>
  <c r="CI32" i="6"/>
  <c r="CH27" i="6"/>
  <c r="CG30" i="6"/>
  <c r="DJ29" i="6"/>
  <c r="DH25" i="6"/>
  <c r="DG22" i="6"/>
  <c r="DG32" i="6"/>
  <c r="DF28" i="6"/>
  <c r="DC31" i="6"/>
  <c r="DB29" i="6"/>
  <c r="CX25" i="6"/>
  <c r="CX31" i="6"/>
  <c r="CU26" i="6"/>
  <c r="CT33" i="6"/>
  <c r="CS31" i="6"/>
  <c r="CQ26" i="6"/>
  <c r="CP29" i="6"/>
  <c r="DK26" i="6"/>
  <c r="DK33" i="6"/>
  <c r="DJ31" i="6"/>
  <c r="DG25" i="6"/>
  <c r="DF22" i="6"/>
  <c r="DE29" i="6"/>
  <c r="DD26" i="6"/>
  <c r="DC23" i="6"/>
  <c r="DB31" i="6"/>
  <c r="CZ29" i="6"/>
  <c r="CX33" i="6"/>
  <c r="CW30" i="6"/>
  <c r="CV25" i="6"/>
  <c r="CV31" i="6"/>
  <c r="CS33" i="6"/>
  <c r="CR30" i="6"/>
  <c r="CQ28" i="6"/>
  <c r="CN25" i="6"/>
  <c r="CN31" i="6"/>
  <c r="CM28" i="6"/>
  <c r="CK26" i="6"/>
  <c r="CJ29" i="6"/>
  <c r="CI26" i="6"/>
  <c r="CH30" i="6"/>
  <c r="CG25" i="6"/>
  <c r="CG33" i="6"/>
  <c r="CW33" i="6"/>
  <c r="CY25" i="6"/>
  <c r="DC27" i="6"/>
  <c r="DK27" i="6"/>
  <c r="CL26" i="6"/>
  <c r="CM29" i="6"/>
  <c r="DC26" i="6"/>
  <c r="DD25" i="6"/>
  <c r="DF33" i="6"/>
  <c r="DI27" i="6"/>
  <c r="DJ27" i="6"/>
  <c r="DX31" i="2"/>
  <c r="DZ31" i="2"/>
  <c r="DX56" i="2"/>
  <c r="DW57" i="2"/>
  <c r="DV70" i="2"/>
  <c r="XF12" i="2" a="1"/>
  <c r="XF12" i="2" s="1"/>
  <c r="XM3" i="2"/>
  <c r="XM4" i="2"/>
  <c r="XN12" i="2" a="1"/>
  <c r="XN12" i="2" s="1"/>
  <c r="DR86" i="2"/>
  <c r="DT115" i="2"/>
  <c r="DV102" i="2"/>
  <c r="DV48" i="2"/>
  <c r="DX102" i="2"/>
  <c r="DY102" i="2"/>
  <c r="DZ62" i="2"/>
  <c r="DY63" i="2"/>
  <c r="DY118" i="2"/>
  <c r="DW95" i="2"/>
  <c r="DV38" i="2"/>
  <c r="DY37" i="2"/>
  <c r="DY94" i="2"/>
  <c r="DW75" i="2"/>
  <c r="DW111" i="2"/>
  <c r="DV47" i="2"/>
  <c r="AEA36" i="2"/>
  <c r="DT112" i="2"/>
  <c r="DT96" i="2"/>
  <c r="DU88" i="2"/>
  <c r="DU57" i="2"/>
  <c r="DU31" i="2"/>
  <c r="DW41" i="2"/>
  <c r="XP12" i="2" a="1"/>
  <c r="XP12" i="2" s="1"/>
  <c r="XQ4" i="2"/>
  <c r="CF30" i="6"/>
  <c r="CJ22" i="6"/>
  <c r="CL22" i="6"/>
  <c r="CO28" i="6"/>
  <c r="CP31" i="6"/>
  <c r="DC33" i="6"/>
  <c r="DF31" i="6"/>
  <c r="AN29" i="6"/>
  <c r="DQ112" i="2"/>
  <c r="DR110" i="2"/>
  <c r="DS132" i="2"/>
  <c r="DS95" i="2"/>
  <c r="DS75" i="2"/>
  <c r="DS63" i="2"/>
  <c r="DS36" i="2"/>
  <c r="DT126" i="2"/>
  <c r="DT110" i="2"/>
  <c r="DT73" i="2"/>
  <c r="DT57" i="2"/>
  <c r="DT35" i="2"/>
  <c r="DU86" i="2"/>
  <c r="DU68" i="2"/>
  <c r="DU56" i="2"/>
  <c r="DU29" i="2"/>
  <c r="DV64" i="2"/>
  <c r="DW86" i="2"/>
  <c r="DW61" i="2"/>
  <c r="DX110" i="2"/>
  <c r="DX47" i="2"/>
  <c r="DY133" i="2"/>
  <c r="DY110" i="2"/>
  <c r="DZ48" i="2"/>
  <c r="DX95" i="2"/>
  <c r="DX126" i="2"/>
  <c r="DZ103" i="2"/>
  <c r="DX113" i="2"/>
  <c r="AM30" i="6"/>
  <c r="AP31" i="6"/>
  <c r="DQ31" i="2"/>
  <c r="DR62" i="2"/>
  <c r="DS31" i="2"/>
  <c r="DT31" i="2"/>
  <c r="DU81" i="2"/>
  <c r="DU65" i="2"/>
  <c r="DU48" i="2"/>
  <c r="DV112" i="2"/>
  <c r="DV86" i="2"/>
  <c r="DW56" i="2"/>
  <c r="DX41" i="2"/>
  <c r="EK13" i="2" a="1"/>
  <c r="EK13" i="2" s="1"/>
  <c r="XD3" i="2"/>
  <c r="DQ125" i="2"/>
  <c r="DQ96" i="2"/>
  <c r="DR90" i="2"/>
  <c r="DR72" i="2"/>
  <c r="DR36" i="2"/>
  <c r="DS107" i="2"/>
  <c r="DS88" i="2"/>
  <c r="DS70" i="2"/>
  <c r="DS56" i="2"/>
  <c r="DT121" i="2"/>
  <c r="DU80" i="2"/>
  <c r="DU64" i="2"/>
  <c r="DU47" i="2"/>
  <c r="DV111" i="2"/>
  <c r="DV85" i="2"/>
  <c r="DV57" i="2"/>
  <c r="DX75" i="2"/>
  <c r="DX61" i="2"/>
  <c r="DY87" i="2"/>
  <c r="DY31" i="2"/>
  <c r="DZ57" i="2"/>
  <c r="DQ81" i="2"/>
  <c r="DT133" i="2"/>
  <c r="DT102" i="2"/>
  <c r="DT85" i="2"/>
  <c r="DT48" i="2"/>
  <c r="DU114" i="2"/>
  <c r="DV83" i="2"/>
  <c r="DV56" i="2"/>
  <c r="DW31" i="2"/>
  <c r="DZ56" i="2"/>
  <c r="XQ12" i="2" a="1"/>
  <c r="XQ12" i="2" s="1"/>
  <c r="XD12" i="2" a="1"/>
  <c r="XD12" i="2" s="1"/>
  <c r="YF12" i="2" a="1"/>
  <c r="YF12" i="2" s="1"/>
  <c r="XJ12" i="2" a="1"/>
  <c r="XJ12" i="2" s="1"/>
  <c r="XY12" i="2" a="1"/>
  <c r="XY12" i="2" s="1"/>
  <c r="XT12" i="2" a="1"/>
  <c r="XT12" i="2" s="1"/>
  <c r="AT14" i="2" a="1"/>
  <c r="AT14" i="2" s="1"/>
  <c r="AT13" i="2" a="1"/>
  <c r="AT13" i="2" s="1"/>
  <c r="AT18" i="2" a="1"/>
  <c r="AT18" i="2" s="1"/>
  <c r="DZ127" i="2"/>
  <c r="EO12" i="2" a="1"/>
  <c r="EO12" i="2" s="1"/>
  <c r="XA4" i="2"/>
  <c r="XG12" i="2" a="1"/>
  <c r="XG12" i="2" s="1"/>
  <c r="YB3" i="2"/>
  <c r="YB12" i="2" a="1"/>
  <c r="YB12" i="2" s="1"/>
  <c r="EL12" i="2" a="1"/>
  <c r="EL12" i="2" s="1"/>
  <c r="XR12" i="2" a="1"/>
  <c r="XR12" i="2" s="1"/>
  <c r="XS12" i="2" a="1"/>
  <c r="XS12" i="2" s="1"/>
  <c r="YC3" i="2"/>
  <c r="BW31" i="6"/>
  <c r="AY29" i="6"/>
  <c r="BX29" i="6"/>
  <c r="BH29" i="6"/>
  <c r="BR23" i="6"/>
  <c r="BC33" i="6"/>
  <c r="BH32" i="6"/>
  <c r="AY33" i="6"/>
  <c r="BU22" i="6"/>
  <c r="BD22" i="6"/>
  <c r="AU33" i="6"/>
  <c r="CB23" i="6"/>
  <c r="BT22" i="6"/>
  <c r="BT4" i="6" s="1"/>
  <c r="BB23" i="6"/>
  <c r="BG33" i="6"/>
  <c r="BV29" i="6"/>
  <c r="CA25" i="6"/>
  <c r="BI23" i="6"/>
  <c r="BD26" i="6"/>
  <c r="AS23" i="6"/>
  <c r="BA27" i="6"/>
  <c r="BH23" i="6"/>
  <c r="BF23" i="6"/>
  <c r="BZ29" i="6"/>
  <c r="BD29" i="6"/>
  <c r="WX12" i="2" a="1"/>
  <c r="WX12" i="2" s="1"/>
  <c r="Q2" i="6"/>
  <c r="BT29" i="6"/>
  <c r="BA29" i="6"/>
  <c r="BI27" i="6"/>
  <c r="BR30" i="6"/>
  <c r="BY28" i="6"/>
  <c r="CA27" i="6"/>
  <c r="AX23" i="6"/>
  <c r="AR29" i="6"/>
  <c r="BW24" i="6"/>
  <c r="AP15" i="2" a="1"/>
  <c r="AP15" i="2" s="1"/>
  <c r="AP14" i="2" a="1"/>
  <c r="AP14" i="2" s="1"/>
  <c r="AP13" i="2" a="1"/>
  <c r="AP13" i="2" s="1"/>
  <c r="YC12" i="2" a="1"/>
  <c r="YC12" i="2" s="1"/>
  <c r="AS24" i="6"/>
  <c r="AU26" i="6"/>
  <c r="AV27" i="6"/>
  <c r="BC27" i="6"/>
  <c r="BU26" i="6"/>
  <c r="BY27" i="6"/>
  <c r="CB26" i="6"/>
  <c r="BF22" i="6"/>
  <c r="CD30" i="6"/>
  <c r="AR25" i="6"/>
  <c r="AZ23" i="6"/>
  <c r="BT27" i="6"/>
  <c r="AT23" i="6"/>
  <c r="AW26" i="6"/>
  <c r="BB24" i="6"/>
  <c r="BE23" i="6"/>
  <c r="BL32" i="6"/>
  <c r="BU25" i="6"/>
  <c r="BZ25" i="6"/>
  <c r="AY23" i="6"/>
  <c r="BG23" i="6"/>
  <c r="AR15" i="2" a="1"/>
  <c r="AR15" i="2" s="1"/>
  <c r="AR14" i="2" a="1"/>
  <c r="AR14" i="2" s="1"/>
  <c r="AR13" i="2" a="1"/>
  <c r="AR13" i="2" s="1"/>
  <c r="V12" i="6" a="1"/>
  <c r="V12" i="6" s="1"/>
  <c r="V5" i="6" s="1"/>
  <c r="BT33" i="6"/>
  <c r="BT24" i="6"/>
  <c r="BL25" i="6"/>
  <c r="BR33" i="6"/>
  <c r="CA32" i="6"/>
  <c r="BF26" i="6"/>
  <c r="AZ30" i="6"/>
  <c r="BH30" i="6"/>
  <c r="BP30" i="6"/>
  <c r="BW28" i="6"/>
  <c r="BT32" i="6"/>
  <c r="AT29" i="6"/>
  <c r="BK27" i="6"/>
  <c r="BL24" i="6"/>
  <c r="BQ31" i="6"/>
  <c r="BR32" i="6"/>
  <c r="BU29" i="6"/>
  <c r="BZ31" i="6"/>
  <c r="CB31" i="6"/>
  <c r="BF25" i="6"/>
  <c r="BN24" i="6"/>
  <c r="BP29" i="6"/>
  <c r="BX26" i="6"/>
  <c r="BO23" i="6"/>
  <c r="BH31" i="6"/>
  <c r="BG29" i="6"/>
  <c r="AR28" i="6"/>
  <c r="CD28" i="6"/>
  <c r="BV27" i="6"/>
  <c r="BN28" i="6"/>
  <c r="BF27" i="6"/>
  <c r="AX28" i="6"/>
  <c r="AN15" i="2" a="1"/>
  <c r="AN15" i="2" s="1"/>
  <c r="AN14" i="2" a="1"/>
  <c r="AN14" i="2" s="1"/>
  <c r="AN13" i="2" a="1"/>
  <c r="AN13" i="2" s="1"/>
  <c r="AO18" i="2" a="1"/>
  <c r="AO18" i="2" s="1"/>
  <c r="AQ18" i="2" a="1"/>
  <c r="AQ18" i="2" s="1"/>
  <c r="EK15" i="2" a="1"/>
  <c r="EK15" i="2" s="1"/>
  <c r="EK12" i="2" a="1"/>
  <c r="EK12" i="2" s="1"/>
  <c r="EK14" i="2" a="1"/>
  <c r="EK14" i="2" s="1"/>
  <c r="EQ15" i="2" a="1"/>
  <c r="EQ15" i="2" s="1"/>
  <c r="EO13" i="6" a="1"/>
  <c r="EO13" i="6" s="1"/>
  <c r="EO2" i="6"/>
  <c r="EO15" i="6" a="1"/>
  <c r="EO15" i="6" s="1"/>
  <c r="EO4" i="6"/>
  <c r="EO7" i="6" s="1"/>
  <c r="EO3" i="6"/>
  <c r="DA15" i="6" a="1"/>
  <c r="DA15" i="6" s="1"/>
  <c r="EU12" i="6" a="1"/>
  <c r="EU12" i="6" s="1"/>
  <c r="ACZ6" i="2"/>
  <c r="ADP6" i="2"/>
  <c r="EL13" i="2" a="1"/>
  <c r="EL13" i="2" s="1"/>
  <c r="EI14" i="2" a="1"/>
  <c r="EI14" i="2" s="1"/>
  <c r="EI12" i="2" a="1"/>
  <c r="EI12" i="2" s="1"/>
  <c r="XQ2" i="2"/>
  <c r="EI15" i="2" a="1"/>
  <c r="EI15" i="2" s="1"/>
  <c r="Y8" i="6"/>
  <c r="EC13" i="2" a="1"/>
  <c r="EC13" i="2" s="1"/>
  <c r="EN13" i="2" a="1"/>
  <c r="EN13" i="2" s="1"/>
  <c r="Y7" i="6"/>
  <c r="EI13" i="2" a="1"/>
  <c r="EI13" i="2" s="1"/>
  <c r="EQ12" i="2" a="1"/>
  <c r="EQ12" i="2" s="1"/>
  <c r="EN15" i="2" a="1"/>
  <c r="EN15" i="2" s="1"/>
  <c r="YU14" i="2" a="1"/>
  <c r="YU14" i="2" s="1"/>
  <c r="DA3" i="6"/>
  <c r="ED14" i="2" a="1"/>
  <c r="ED14" i="2" s="1"/>
  <c r="AEA121" i="2"/>
  <c r="XB2" i="2"/>
  <c r="XG2" i="2"/>
  <c r="YA2" i="2"/>
  <c r="WX14" i="2" a="1"/>
  <c r="WX14" i="2" s="1"/>
  <c r="XN14" i="2" a="1"/>
  <c r="XN14" i="2" s="1"/>
  <c r="YD14" i="2" a="1"/>
  <c r="YD14" i="2" s="1"/>
  <c r="EU4" i="6"/>
  <c r="DA12" i="6" a="1"/>
  <c r="DA12" i="6" s="1"/>
  <c r="EO16" i="6" a="1"/>
  <c r="EO16" i="6" s="1"/>
  <c r="K2" i="6"/>
  <c r="YS16" i="2" a="1"/>
  <c r="YS16" i="2" s="1"/>
  <c r="YT16" i="2" a="1"/>
  <c r="YT16" i="2" s="1"/>
  <c r="YX14" i="2" a="1"/>
  <c r="YX14" i="2" s="1"/>
  <c r="ZA16" i="2" a="1"/>
  <c r="ZA16" i="2" s="1"/>
  <c r="ZI16" i="2" a="1"/>
  <c r="ZI16" i="2" s="1"/>
  <c r="ZK12" i="2" a="1"/>
  <c r="ZK12" i="2" s="1"/>
  <c r="ZL16" i="2" a="1"/>
  <c r="ZL16" i="2" s="1"/>
  <c r="WX2" i="2"/>
  <c r="XH2" i="2"/>
  <c r="XO14" i="2" a="1"/>
  <c r="XO14" i="2" s="1"/>
  <c r="YE14" i="2" a="1"/>
  <c r="YE14" i="2" s="1"/>
  <c r="AS13" i="2" a="1"/>
  <c r="AS13" i="2" s="1"/>
  <c r="WU15" i="2" a="1"/>
  <c r="WU15" i="2" s="1"/>
  <c r="WV14" i="2" a="1"/>
  <c r="WV14" i="2" s="1"/>
  <c r="WW14" i="2" a="1"/>
  <c r="WW14" i="2" s="1"/>
  <c r="WX15" i="2" a="1"/>
  <c r="WX15" i="2" s="1"/>
  <c r="WY15" i="2" a="1"/>
  <c r="WY15" i="2" s="1"/>
  <c r="XA14" i="2" a="1"/>
  <c r="XA14" i="2" s="1"/>
  <c r="XB14" i="2" a="1"/>
  <c r="XB14" i="2" s="1"/>
  <c r="XC15" i="2" a="1"/>
  <c r="XC15" i="2" s="1"/>
  <c r="XD14" i="2" a="1"/>
  <c r="XD14" i="2" s="1"/>
  <c r="XE14" i="2" a="1"/>
  <c r="XE14" i="2" s="1"/>
  <c r="XF15" i="2" a="1"/>
  <c r="XF15" i="2" s="1"/>
  <c r="XG15" i="2" a="1"/>
  <c r="XG15" i="2" s="1"/>
  <c r="XH12" i="2" a="1"/>
  <c r="XH12" i="2" s="1"/>
  <c r="XI14" i="2" a="1"/>
  <c r="XI14" i="2" s="1"/>
  <c r="XJ14" i="2" a="1"/>
  <c r="XJ14" i="2" s="1"/>
  <c r="XK15" i="2" a="1"/>
  <c r="XK15" i="2" s="1"/>
  <c r="XK2" i="2"/>
  <c r="XL14" i="2" a="1"/>
  <c r="XL14" i="2" s="1"/>
  <c r="XM14" i="2" a="1"/>
  <c r="XM14" i="2" s="1"/>
  <c r="XN15" i="2" a="1"/>
  <c r="XN15" i="2" s="1"/>
  <c r="XO15" i="2" a="1"/>
  <c r="XO15" i="2" s="1"/>
  <c r="XQ14" i="2" a="1"/>
  <c r="XQ14" i="2" s="1"/>
  <c r="XR14" i="2" a="1"/>
  <c r="XR14" i="2" s="1"/>
  <c r="XS15" i="2" a="1"/>
  <c r="XS15" i="2" s="1"/>
  <c r="XT14" i="2" a="1"/>
  <c r="XT14" i="2" s="1"/>
  <c r="XU14" i="2" a="1"/>
  <c r="XU14" i="2" s="1"/>
  <c r="XV15" i="2" a="1"/>
  <c r="XV15" i="2" s="1"/>
  <c r="XW15" i="2" a="1"/>
  <c r="XW15" i="2" s="1"/>
  <c r="XX2" i="2"/>
  <c r="XY14" i="2" a="1"/>
  <c r="XY14" i="2" s="1"/>
  <c r="XZ14" i="2" a="1"/>
  <c r="XZ14" i="2" s="1"/>
  <c r="YA15" i="2" a="1"/>
  <c r="YA15" i="2" s="1"/>
  <c r="YB14" i="2" a="1"/>
  <c r="YB14" i="2" s="1"/>
  <c r="YC14" i="2" a="1"/>
  <c r="YC14" i="2" s="1"/>
  <c r="YD15" i="2" a="1"/>
  <c r="YD15" i="2" s="1"/>
  <c r="YE15" i="2" a="1"/>
  <c r="YE15" i="2" s="1"/>
  <c r="YG14" i="2" a="1"/>
  <c r="YG14" i="2" s="1"/>
  <c r="AS16" i="2" a="1"/>
  <c r="AS16" i="2" s="1"/>
  <c r="EU16" i="6" a="1"/>
  <c r="EU16" i="6" s="1"/>
  <c r="DA13" i="6" a="1"/>
  <c r="DA13" i="6" s="1"/>
  <c r="EO12" i="6" a="1"/>
  <c r="EO12" i="6" s="1"/>
  <c r="ZJ12" i="2" a="1"/>
  <c r="ZJ12" i="2" s="1"/>
  <c r="WZ2" i="2"/>
  <c r="XJ2" i="2"/>
  <c r="YE2" i="2"/>
  <c r="WW13" i="2" a="1"/>
  <c r="WW13" i="2" s="1"/>
  <c r="XE13" i="2" a="1"/>
  <c r="XE13" i="2" s="1"/>
  <c r="XN13" i="2" a="1"/>
  <c r="XN13" i="2" s="1"/>
  <c r="XV13" i="2" a="1"/>
  <c r="XV13" i="2" s="1"/>
  <c r="XV2" i="2"/>
  <c r="XC14" i="2" a="1"/>
  <c r="XC14" i="2" s="1"/>
  <c r="XS14" i="2" a="1"/>
  <c r="XS14" i="2" s="1"/>
  <c r="WZ15" i="2" a="1"/>
  <c r="WZ15" i="2" s="1"/>
  <c r="R3" i="6"/>
  <c r="DT16" i="6" a="1"/>
  <c r="DT16" i="6" s="1"/>
  <c r="ACR16" i="2" a="1"/>
  <c r="ACR16" i="2" s="1"/>
  <c r="XA2" i="2"/>
  <c r="YF2" i="2"/>
  <c r="XG13" i="2" a="1"/>
  <c r="XG13" i="2" s="1"/>
  <c r="XW13" i="2" a="1"/>
  <c r="XW13" i="2" s="1"/>
  <c r="XH15" i="2" a="1"/>
  <c r="XH15" i="2" s="1"/>
  <c r="AD7" i="6"/>
  <c r="XM2" i="2"/>
  <c r="XM8" i="2" s="1"/>
  <c r="XW2" i="2"/>
  <c r="YG2" i="2"/>
  <c r="XH13" i="2" a="1"/>
  <c r="XH13" i="2" s="1"/>
  <c r="XP13" i="2" a="1"/>
  <c r="XP13" i="2" s="1"/>
  <c r="XX13" i="2" a="1"/>
  <c r="XX13" i="2" s="1"/>
  <c r="XC2" i="2"/>
  <c r="XY2" i="2"/>
  <c r="XA13" i="2" a="1"/>
  <c r="XA13" i="2" s="1"/>
  <c r="XI13" i="2" a="1"/>
  <c r="XI13" i="2" s="1"/>
  <c r="XX14" i="2" a="1"/>
  <c r="XX14" i="2" s="1"/>
  <c r="Y2" i="2"/>
  <c r="AC14" i="2" a="1"/>
  <c r="AC14" i="2" s="1"/>
  <c r="AA4" i="2"/>
  <c r="Z3" i="2"/>
  <c r="AB4" i="2"/>
  <c r="X13" i="2" a="1"/>
  <c r="X13" i="2" s="1"/>
  <c r="Q3" i="6"/>
  <c r="R4" i="6"/>
  <c r="S4" i="6"/>
  <c r="T13" i="6" a="1"/>
  <c r="T13" i="6" s="1"/>
  <c r="U13" i="6" a="1"/>
  <c r="U13" i="6" s="1"/>
  <c r="V13" i="6" a="1"/>
  <c r="V13" i="6" s="1"/>
  <c r="ADP5" i="2"/>
  <c r="P14" i="8"/>
  <c r="ACZ5" i="2"/>
  <c r="ADH5" i="2"/>
  <c r="P15" i="8"/>
  <c r="ADS5" i="2"/>
  <c r="ACU5" i="2"/>
  <c r="ADC5" i="2"/>
  <c r="O13" i="8"/>
  <c r="ABN5" i="2"/>
  <c r="P13" i="8"/>
  <c r="ADH6" i="2"/>
  <c r="ABJ5" i="2"/>
  <c r="ADD6" i="2"/>
  <c r="ADT5" i="2"/>
  <c r="ADD5" i="2"/>
  <c r="EN12" i="2" a="1"/>
  <c r="EN12" i="2" s="1"/>
  <c r="AE7" i="6"/>
  <c r="ED13" i="2" a="1"/>
  <c r="ED13" i="2" s="1"/>
  <c r="EN14" i="2" a="1"/>
  <c r="EN14" i="2" s="1"/>
  <c r="EL14" i="2" a="1"/>
  <c r="EL14" i="2" s="1"/>
  <c r="EQ13" i="2" a="1"/>
  <c r="EQ13" i="2" s="1"/>
  <c r="EO13" i="2" a="1"/>
  <c r="EO13" i="2" s="1"/>
  <c r="ED12" i="2" a="1"/>
  <c r="ED12" i="2" s="1"/>
  <c r="EO14" i="2" a="1"/>
  <c r="EO14" i="2" s="1"/>
  <c r="BT3" i="6"/>
  <c r="AEB75" i="2"/>
  <c r="DT12" i="6" a="1"/>
  <c r="DT12" i="6" s="1"/>
  <c r="DT4" i="6"/>
  <c r="Z7" i="6"/>
  <c r="Z8" i="6"/>
  <c r="EC14" i="2" a="1"/>
  <c r="EC14" i="2" s="1"/>
  <c r="EL15" i="2" a="1"/>
  <c r="EL15" i="2" s="1"/>
  <c r="EO15" i="2" a="1"/>
  <c r="EO15" i="2" s="1"/>
  <c r="DT13" i="6" a="1"/>
  <c r="DT13" i="6" s="1"/>
  <c r="XS8" i="2"/>
  <c r="AB7" i="6"/>
  <c r="EC12" i="2" a="1"/>
  <c r="EC12" i="2" s="1"/>
  <c r="DT2" i="6"/>
  <c r="AEA110" i="2"/>
  <c r="EO8" i="6"/>
  <c r="DT3" i="6"/>
  <c r="EQ14" i="2" a="1"/>
  <c r="EQ14" i="2" s="1"/>
  <c r="ZA14" i="2" a="1"/>
  <c r="ZA14" i="2" s="1"/>
  <c r="YS14" i="2" a="1"/>
  <c r="YS14" i="2" s="1"/>
  <c r="ZJ16" i="2" a="1"/>
  <c r="ZJ16" i="2" s="1"/>
  <c r="ZH15" i="2" a="1"/>
  <c r="ZH15" i="2" s="1"/>
  <c r="YR14" i="2" a="1"/>
  <c r="YR14" i="2" s="1"/>
  <c r="YP15" i="2" a="1"/>
  <c r="YP15" i="2" s="1"/>
  <c r="ZL14" i="2" a="1"/>
  <c r="ZL14" i="2" s="1"/>
  <c r="ZK13" i="2" a="1"/>
  <c r="ZK13" i="2" s="1"/>
  <c r="ACR12" i="2" a="1"/>
  <c r="ACR12" i="2" s="1"/>
  <c r="XA15" i="2" a="1"/>
  <c r="XA15" i="2" s="1"/>
  <c r="XI15" i="2" a="1"/>
  <c r="XI15" i="2" s="1"/>
  <c r="XQ15" i="2" a="1"/>
  <c r="XQ15" i="2" s="1"/>
  <c r="XY15" i="2" a="1"/>
  <c r="XY15" i="2" s="1"/>
  <c r="YG15" i="2" a="1"/>
  <c r="YG15" i="2" s="1"/>
  <c r="S3" i="6"/>
  <c r="U4" i="6"/>
  <c r="S14" i="6" a="1"/>
  <c r="S14" i="6" s="1"/>
  <c r="S6" i="6" s="1"/>
  <c r="AB3" i="2"/>
  <c r="X12" i="2" a="1"/>
  <c r="X12" i="2" s="1"/>
  <c r="Z13" i="2" a="1"/>
  <c r="Z13" i="2" s="1"/>
  <c r="Z2" i="2"/>
  <c r="S2" i="8" s="1"/>
  <c r="S6" i="8" s="1"/>
  <c r="XU12" i="2" a="1"/>
  <c r="XU12" i="2" s="1"/>
  <c r="AO14" i="2" a="1"/>
  <c r="AO14" i="2" s="1"/>
  <c r="ZI13" i="2" a="1"/>
  <c r="ZI13" i="2" s="1"/>
  <c r="ZA13" i="2" a="1"/>
  <c r="ZA13" i="2" s="1"/>
  <c r="YS13" i="2" a="1"/>
  <c r="YS13" i="2" s="1"/>
  <c r="ZJ15" i="2" a="1"/>
  <c r="ZJ15" i="2" s="1"/>
  <c r="ZH14" i="2" a="1"/>
  <c r="ZH14" i="2" s="1"/>
  <c r="YR12" i="2" a="1"/>
  <c r="YR12" i="2" s="1"/>
  <c r="YP14" i="2" a="1"/>
  <c r="YP14" i="2" s="1"/>
  <c r="ZK16" i="2" a="1"/>
  <c r="ZK16" i="2" s="1"/>
  <c r="ZL13" i="2" a="1"/>
  <c r="ZL13" i="2" s="1"/>
  <c r="ACR13" i="2" a="1"/>
  <c r="ACR13" i="2" s="1"/>
  <c r="XB15" i="2" a="1"/>
  <c r="XB15" i="2" s="1"/>
  <c r="XJ15" i="2" a="1"/>
  <c r="XJ15" i="2" s="1"/>
  <c r="XR15" i="2" a="1"/>
  <c r="XR15" i="2" s="1"/>
  <c r="XZ15" i="2" a="1"/>
  <c r="XZ15" i="2" s="1"/>
  <c r="T3" i="6"/>
  <c r="V4" i="6"/>
  <c r="T14" i="6" a="1"/>
  <c r="T14" i="6" s="1"/>
  <c r="T6" i="6" s="1"/>
  <c r="AC3" i="2"/>
  <c r="Y12" i="2" a="1"/>
  <c r="Y12" i="2" s="1"/>
  <c r="AA13" i="2" a="1"/>
  <c r="AA13" i="2" s="1"/>
  <c r="Z14" i="2" a="1"/>
  <c r="Z14" i="2" s="1"/>
  <c r="AQ14" i="2" a="1"/>
  <c r="AQ14" i="2" s="1"/>
  <c r="XF2" i="2"/>
  <c r="ZI12" i="2" a="1"/>
  <c r="ZI12" i="2" s="1"/>
  <c r="ZA12" i="2" a="1"/>
  <c r="ZA12" i="2" s="1"/>
  <c r="YS12" i="2" a="1"/>
  <c r="YS12" i="2" s="1"/>
  <c r="ZJ14" i="2" a="1"/>
  <c r="ZJ14" i="2" s="1"/>
  <c r="ZH13" i="2" a="1"/>
  <c r="ZH13" i="2" s="1"/>
  <c r="ZK14" i="2" a="1"/>
  <c r="ZK14" i="2" s="1"/>
  <c r="ACR14" i="2" a="1"/>
  <c r="ACR14" i="2" s="1"/>
  <c r="U3" i="6"/>
  <c r="R13" i="6" a="1"/>
  <c r="R13" i="6" s="1"/>
  <c r="U14" i="6" a="1"/>
  <c r="U14" i="6" s="1"/>
  <c r="X4" i="2"/>
  <c r="Z12" i="2" a="1"/>
  <c r="Z12" i="2" s="1"/>
  <c r="AB13" i="2" a="1"/>
  <c r="AB13" i="2" s="1"/>
  <c r="AA2" i="2"/>
  <c r="XE12" i="2" a="1"/>
  <c r="XE12" i="2" s="1"/>
  <c r="AS14" i="2" a="1"/>
  <c r="AS14" i="2" s="1"/>
  <c r="ZJ13" i="2" a="1"/>
  <c r="ZJ13" i="2" s="1"/>
  <c r="ZH12" i="2" a="1"/>
  <c r="ZH12" i="2" s="1"/>
  <c r="YP13" i="2" a="1"/>
  <c r="YP13" i="2" s="1"/>
  <c r="ZL12" i="2" a="1"/>
  <c r="ZL12" i="2" s="1"/>
  <c r="ACR15" i="2" a="1"/>
  <c r="ACR15" i="2" s="1"/>
  <c r="WV15" i="2" a="1"/>
  <c r="WV15" i="2" s="1"/>
  <c r="XD15" i="2" a="1"/>
  <c r="XD15" i="2" s="1"/>
  <c r="XL15" i="2" a="1"/>
  <c r="XL15" i="2" s="1"/>
  <c r="XT15" i="2" a="1"/>
  <c r="XT15" i="2" s="1"/>
  <c r="YB15" i="2" a="1"/>
  <c r="YB15" i="2" s="1"/>
  <c r="YB2" i="2"/>
  <c r="Y13" i="6" a="1"/>
  <c r="Y13" i="6" s="1"/>
  <c r="S13" i="6" a="1"/>
  <c r="S13" i="6" s="1"/>
  <c r="V14" i="6" a="1"/>
  <c r="V14" i="6" s="1"/>
  <c r="V6" i="6" s="1"/>
  <c r="Y4" i="2"/>
  <c r="AA12" i="2" a="1"/>
  <c r="AA12" i="2" s="1"/>
  <c r="AC13" i="2" a="1"/>
  <c r="AC13" i="2" s="1"/>
  <c r="AA14" i="2" a="1"/>
  <c r="AA14" i="2" s="1"/>
  <c r="AO15" i="2" a="1"/>
  <c r="AO15" i="2" s="1"/>
  <c r="AS17" i="2" a="1"/>
  <c r="AS17" i="2" s="1"/>
  <c r="ED15" i="2" a="1"/>
  <c r="ED15" i="2" s="1"/>
  <c r="YP12" i="2" a="1"/>
  <c r="YP12" i="2" s="1"/>
  <c r="WW2" i="2"/>
  <c r="XO2" i="2"/>
  <c r="WY13" i="2" a="1"/>
  <c r="WY13" i="2" s="1"/>
  <c r="XF13" i="2" a="1"/>
  <c r="XF13" i="2" s="1"/>
  <c r="XM13" i="2" a="1"/>
  <c r="XM13" i="2" s="1"/>
  <c r="XT13" i="2" a="1"/>
  <c r="XT13" i="2" s="1"/>
  <c r="WW15" i="2" a="1"/>
  <c r="WW15" i="2" s="1"/>
  <c r="XE15" i="2" a="1"/>
  <c r="XE15" i="2" s="1"/>
  <c r="XM15" i="2" a="1"/>
  <c r="XM15" i="2" s="1"/>
  <c r="XU15" i="2" a="1"/>
  <c r="XU15" i="2" s="1"/>
  <c r="YC15" i="2" a="1"/>
  <c r="YC15" i="2" s="1"/>
  <c r="Q4" i="6"/>
  <c r="Q7" i="6" s="1"/>
  <c r="X3" i="2"/>
  <c r="Z4" i="2"/>
  <c r="AB12" i="2" a="1"/>
  <c r="AB12" i="2" s="1"/>
  <c r="X2" i="2"/>
  <c r="Q2" i="8" s="1"/>
  <c r="Q7" i="8" s="1"/>
  <c r="AB14" i="2" a="1"/>
  <c r="AB14" i="2" s="1"/>
  <c r="WY12" i="2" a="1"/>
  <c r="WY12" i="2" s="1"/>
  <c r="AO16" i="2" a="1"/>
  <c r="AO16" i="2" s="1"/>
  <c r="AE16" i="6" a="1"/>
  <c r="AE16" i="6" s="1"/>
  <c r="Y3" i="2"/>
  <c r="AC12" i="2" a="1"/>
  <c r="AC12" i="2" s="1"/>
  <c r="X14" i="2" a="1"/>
  <c r="X14" i="2" s="1"/>
  <c r="AC2" i="2"/>
  <c r="V2" i="8" s="1"/>
  <c r="V6" i="8" s="1"/>
  <c r="AQ16" i="2" a="1"/>
  <c r="AQ16" i="2" s="1"/>
  <c r="AC8" i="6"/>
  <c r="XI12" i="2" a="1"/>
  <c r="XI12" i="2" s="1"/>
  <c r="XX12" i="2" a="1"/>
  <c r="XX12" i="2" s="1"/>
  <c r="AO13" i="2" a="1"/>
  <c r="AO13" i="2" s="1"/>
  <c r="AQ17" i="2" a="1"/>
  <c r="AQ17" i="2" s="1"/>
  <c r="ABD5" i="2"/>
  <c r="W12" i="8"/>
  <c r="Q6" i="6"/>
  <c r="ABM14" i="2" a="1"/>
  <c r="ABM14" i="2" s="1"/>
  <c r="ABM5" i="2"/>
  <c r="Y16" i="8"/>
  <c r="ABL14" i="2" a="1"/>
  <c r="ABL14" i="2" s="1"/>
  <c r="ABL6" i="2" s="1"/>
  <c r="ABL5" i="2"/>
  <c r="Z12" i="8"/>
  <c r="Z5" i="6"/>
  <c r="ABH14" i="2" a="1"/>
  <c r="ABH14" i="2" s="1"/>
  <c r="ABH5" i="2"/>
  <c r="ABD7" i="2"/>
  <c r="X7" i="6"/>
  <c r="AEA81" i="2"/>
  <c r="C4" i="4"/>
  <c r="A2" i="4"/>
  <c r="A5" i="4"/>
  <c r="AEA102" i="2"/>
  <c r="AEA118" i="2"/>
  <c r="YJ110" i="2"/>
  <c r="YJ56" i="2"/>
  <c r="YJ133" i="2"/>
  <c r="YP16" i="2" a="1"/>
  <c r="YP16" i="2" s="1"/>
  <c r="YJ102" i="2"/>
  <c r="YV15" i="2" a="1"/>
  <c r="YV15" i="2" s="1"/>
  <c r="AEA75" i="2"/>
  <c r="YX16" i="2" a="1"/>
  <c r="YX16" i="2" s="1"/>
  <c r="AAT92" i="2"/>
  <c r="DN26" i="6"/>
  <c r="DV23" i="6"/>
  <c r="EP33" i="6"/>
  <c r="EM27" i="6"/>
  <c r="EE28" i="6"/>
  <c r="EQ23" i="6"/>
  <c r="AAZ92" i="2"/>
  <c r="DV30" i="6"/>
  <c r="ED24" i="6"/>
  <c r="AAY107" i="2"/>
  <c r="AAX100" i="2"/>
  <c r="AAW109" i="2"/>
  <c r="AAV27" i="2"/>
  <c r="AAV102" i="2"/>
  <c r="AAU65" i="2"/>
  <c r="AAS60" i="2"/>
  <c r="AAR93" i="2"/>
  <c r="AAO72" i="2"/>
  <c r="AAI102" i="2"/>
  <c r="AAA72" i="2"/>
  <c r="AAA100" i="2"/>
  <c r="AAA125" i="2"/>
  <c r="AAN39" i="2"/>
  <c r="AAM29" i="2"/>
  <c r="AAM68" i="2"/>
  <c r="AAM100" i="2"/>
  <c r="AAM123" i="2"/>
  <c r="AAL40" i="2"/>
  <c r="AAL66" i="2"/>
  <c r="AAL98" i="2"/>
  <c r="AAL132" i="2"/>
  <c r="AAK52" i="2"/>
  <c r="AAK132" i="2"/>
  <c r="AAH50" i="2"/>
  <c r="AAH99" i="2"/>
  <c r="AAG56" i="2"/>
  <c r="AAG74" i="2"/>
  <c r="AAF39" i="2"/>
  <c r="AAF61" i="2"/>
  <c r="AAF99" i="2"/>
  <c r="AAE48" i="2"/>
  <c r="AAE128" i="2"/>
  <c r="AAD40" i="2"/>
  <c r="AAC29" i="2"/>
  <c r="AAC60" i="2"/>
  <c r="AAC90" i="2"/>
  <c r="ES23" i="6"/>
  <c r="ET23" i="6"/>
  <c r="EJ29" i="6"/>
  <c r="DR31" i="6"/>
  <c r="EK28" i="6"/>
  <c r="DX25" i="6"/>
  <c r="DM29" i="6"/>
  <c r="DQ23" i="6"/>
  <c r="AAZ39" i="2"/>
  <c r="AAZ80" i="2"/>
  <c r="AAZ133" i="2"/>
  <c r="AAX39" i="2"/>
  <c r="AAW29" i="2"/>
  <c r="AAW61" i="2"/>
  <c r="AAW95" i="2"/>
  <c r="AAU81" i="2"/>
  <c r="AAU99" i="2"/>
  <c r="AAR54" i="2"/>
  <c r="AAR110" i="2"/>
  <c r="AAQ95" i="2"/>
  <c r="AAQ123" i="2"/>
  <c r="AAP48" i="2"/>
  <c r="AAP123" i="2"/>
  <c r="AAO83" i="2"/>
  <c r="AAO128" i="2"/>
  <c r="AAI85" i="2"/>
  <c r="AAI112" i="2"/>
  <c r="AAN90" i="2"/>
  <c r="AAM83" i="2"/>
  <c r="AAM131" i="2"/>
  <c r="AAL50" i="2"/>
  <c r="AAL72" i="2"/>
  <c r="AAL103" i="2"/>
  <c r="AAK114" i="2"/>
  <c r="AAJ41" i="2"/>
  <c r="AAJ100" i="2"/>
  <c r="AAG105" i="2"/>
  <c r="AAF48" i="2"/>
  <c r="AAF90" i="2"/>
  <c r="AAE29" i="2"/>
  <c r="ZS28" i="2"/>
  <c r="DW29" i="6"/>
  <c r="DP22" i="6"/>
  <c r="EF29" i="6"/>
  <c r="AAZ61" i="2"/>
  <c r="AAY118" i="2"/>
  <c r="AAW77" i="2"/>
  <c r="AAW99" i="2"/>
  <c r="AAV54" i="2"/>
  <c r="AAU41" i="2"/>
  <c r="AAU103" i="2"/>
  <c r="AAP100" i="2"/>
  <c r="AAO52" i="2"/>
  <c r="AAI130" i="2"/>
  <c r="AAA61" i="2"/>
  <c r="AAA112" i="2"/>
  <c r="AAM47" i="2"/>
  <c r="AAM92" i="2"/>
  <c r="AAM112" i="2"/>
  <c r="AAL27" i="2"/>
  <c r="AAL83" i="2"/>
  <c r="AAK40" i="2"/>
  <c r="AAJ50" i="2"/>
  <c r="AAG40" i="2"/>
  <c r="AAG65" i="2"/>
  <c r="AAG114" i="2"/>
  <c r="AAF29" i="2"/>
  <c r="AAF52" i="2"/>
  <c r="AAF70" i="2"/>
  <c r="AAF119" i="2"/>
  <c r="AAE119" i="2"/>
  <c r="AAD29" i="2"/>
  <c r="AAD56" i="2"/>
  <c r="AAD81" i="2"/>
  <c r="YN16" i="2" a="1"/>
  <c r="YN16" i="2" s="1"/>
  <c r="YJ117" i="2"/>
  <c r="ZS66" i="2"/>
  <c r="ZS131" i="2"/>
  <c r="ZS68" i="2"/>
  <c r="CG26" i="6"/>
  <c r="CQ30" i="6"/>
  <c r="CS22" i="6"/>
  <c r="W14" i="6" a="1"/>
  <c r="W14" i="6" s="1"/>
  <c r="W14" i="8" s="1"/>
  <c r="XA12" i="2" a="1"/>
  <c r="XA12" i="2" s="1"/>
  <c r="CF29" i="6"/>
  <c r="CH32" i="6"/>
  <c r="CK22" i="6"/>
  <c r="CN30" i="6"/>
  <c r="CO22" i="6"/>
  <c r="CR33" i="6"/>
  <c r="CT27" i="6"/>
  <c r="CW32" i="6"/>
  <c r="CY28" i="6"/>
  <c r="DB28" i="6"/>
  <c r="DE33" i="6"/>
  <c r="DG31" i="6"/>
  <c r="DV125" i="2"/>
  <c r="DT88" i="2"/>
  <c r="DX57" i="2"/>
  <c r="DU112" i="2"/>
  <c r="DU102" i="2"/>
  <c r="DS35" i="2"/>
  <c r="AK33" i="6"/>
  <c r="DT81" i="2"/>
  <c r="DW48" i="2"/>
  <c r="DU62" i="2"/>
  <c r="DT125" i="2"/>
  <c r="DS86" i="2"/>
  <c r="DR31" i="2"/>
  <c r="DV31" i="2"/>
  <c r="DS62" i="2"/>
  <c r="DY56" i="2"/>
  <c r="DQ133" i="2"/>
  <c r="AJ33" i="6"/>
  <c r="AI29" i="6"/>
  <c r="DI28" i="6"/>
  <c r="DJ30" i="6"/>
  <c r="DH33" i="6"/>
  <c r="DE30" i="6"/>
  <c r="DD33" i="6"/>
  <c r="CZ25" i="6"/>
  <c r="CX22" i="6"/>
  <c r="CW25" i="6"/>
  <c r="CV28" i="6"/>
  <c r="CK33" i="6"/>
  <c r="CH33" i="6"/>
  <c r="CF33" i="6"/>
  <c r="DI33" i="6"/>
  <c r="DE32" i="6"/>
  <c r="DB30" i="6"/>
  <c r="CW28" i="6"/>
  <c r="CV30" i="6"/>
  <c r="CR28" i="6"/>
  <c r="CQ31" i="6"/>
  <c r="CO32" i="6"/>
  <c r="CL25" i="6"/>
  <c r="DK30" i="6"/>
  <c r="DG30" i="6"/>
  <c r="DD28" i="6"/>
  <c r="DC32" i="6"/>
  <c r="DB33" i="6"/>
  <c r="CX30" i="6"/>
  <c r="CV33" i="6"/>
  <c r="CP22" i="6"/>
  <c r="CP33" i="6"/>
  <c r="CN22" i="6"/>
  <c r="CM22" i="6"/>
  <c r="CL28" i="6"/>
  <c r="CK28" i="6"/>
  <c r="CJ28" i="6"/>
  <c r="CH28" i="6"/>
  <c r="CF28" i="6"/>
  <c r="DI26" i="6"/>
  <c r="DH30" i="6"/>
  <c r="DG33" i="6"/>
  <c r="CW22" i="6"/>
  <c r="CV22" i="6"/>
  <c r="CR22" i="6"/>
  <c r="CM30" i="6"/>
  <c r="CM4" i="6" s="1"/>
  <c r="CK30" i="6"/>
  <c r="CI30" i="6"/>
  <c r="CJ30" i="6"/>
  <c r="CP28" i="6"/>
  <c r="DE28" i="6"/>
  <c r="DF25" i="6"/>
  <c r="CU31" i="6"/>
  <c r="CT31" i="6"/>
  <c r="CR25" i="6"/>
  <c r="CQ29" i="6"/>
  <c r="CP27" i="6"/>
  <c r="CO30" i="6"/>
  <c r="CN29" i="6"/>
  <c r="CM33" i="6"/>
  <c r="CL33" i="6"/>
  <c r="CH22" i="6"/>
  <c r="CG32" i="6"/>
  <c r="DJ33" i="6"/>
  <c r="DG28" i="6"/>
  <c r="DC25" i="6"/>
  <c r="CZ30" i="6"/>
  <c r="CX28" i="6"/>
  <c r="CU33" i="6"/>
  <c r="CS26" i="6"/>
  <c r="CP30" i="6"/>
  <c r="CN32" i="6"/>
  <c r="CK23" i="6"/>
  <c r="CJ25" i="6"/>
  <c r="CI25" i="6"/>
  <c r="CH25" i="6"/>
  <c r="CG23" i="6"/>
  <c r="CF25" i="6"/>
  <c r="DI23" i="6"/>
  <c r="DH28" i="6"/>
  <c r="DF32" i="6"/>
  <c r="CW31" i="6"/>
  <c r="CT25" i="6"/>
  <c r="CS28" i="6"/>
  <c r="CR31" i="6"/>
  <c r="CI28" i="6"/>
  <c r="DK22" i="6"/>
  <c r="DJ23" i="6"/>
  <c r="DE25" i="6"/>
  <c r="DD30" i="6"/>
  <c r="DB23" i="6"/>
  <c r="CY31" i="6"/>
  <c r="CU28" i="6"/>
  <c r="CT28" i="6"/>
  <c r="CQ23" i="6"/>
  <c r="CP25" i="6"/>
  <c r="CL30" i="6"/>
  <c r="CJ31" i="6"/>
  <c r="CH31" i="6"/>
  <c r="CG29" i="6"/>
  <c r="CF31" i="6"/>
  <c r="CG31" i="6"/>
  <c r="CH23" i="6"/>
  <c r="CJ27" i="6"/>
  <c r="CN23" i="6"/>
  <c r="CP26" i="6"/>
  <c r="CR23" i="6"/>
  <c r="CZ28" i="6"/>
  <c r="DB22" i="6"/>
  <c r="DE22" i="6"/>
  <c r="DH31" i="6"/>
  <c r="DJ32" i="6"/>
  <c r="CG28" i="6"/>
  <c r="CO33" i="6"/>
  <c r="CU22" i="6"/>
  <c r="CX32" i="6"/>
  <c r="DF30" i="6"/>
  <c r="CI29" i="6"/>
  <c r="CK32" i="6"/>
  <c r="CM32" i="6"/>
  <c r="CO31" i="6"/>
  <c r="CQ33" i="6"/>
  <c r="CS27" i="6"/>
  <c r="CV32" i="6"/>
  <c r="CX29" i="6"/>
  <c r="DC22" i="6"/>
  <c r="DC15" i="6" s="1" a="1"/>
  <c r="DC15" i="6" s="1"/>
  <c r="DH26" i="6"/>
  <c r="DH16" i="6" s="1" a="1"/>
  <c r="DH16" i="6" s="1"/>
  <c r="DK32" i="6"/>
  <c r="DQ115" i="2"/>
  <c r="DQ98" i="2"/>
  <c r="DQ83" i="2"/>
  <c r="DQ54" i="2"/>
  <c r="DQ28" i="2"/>
  <c r="DR117" i="2"/>
  <c r="DR95" i="2"/>
  <c r="DR66" i="2"/>
  <c r="DS119" i="2"/>
  <c r="DS97" i="2"/>
  <c r="DS66" i="2"/>
  <c r="DT131" i="2"/>
  <c r="DT105" i="2"/>
  <c r="DT72" i="2"/>
  <c r="DT50" i="2"/>
  <c r="DU119" i="2"/>
  <c r="DU99" i="2"/>
  <c r="DV96" i="2"/>
  <c r="DW121" i="2"/>
  <c r="DW100" i="2"/>
  <c r="DW28" i="2"/>
  <c r="DX114" i="2"/>
  <c r="DY97" i="2"/>
  <c r="DZ96" i="2"/>
  <c r="AEA128" i="2"/>
  <c r="AEA93" i="2"/>
  <c r="AEA77" i="2"/>
  <c r="AEA64" i="2"/>
  <c r="AEB130" i="2"/>
  <c r="AEB110" i="2"/>
  <c r="AEB99" i="2"/>
  <c r="AEB74" i="2"/>
  <c r="AEB64" i="2"/>
  <c r="AEB52" i="2"/>
  <c r="AEB38" i="2"/>
  <c r="AEB27" i="2"/>
  <c r="BH28" i="6"/>
  <c r="AY30" i="6"/>
  <c r="AY13" i="6" s="1" a="1"/>
  <c r="AY13" i="6" s="1"/>
  <c r="BF29" i="6"/>
  <c r="BY30" i="6"/>
  <c r="BA33" i="6"/>
  <c r="AV23" i="6"/>
  <c r="AV14" i="6" s="1" a="1"/>
  <c r="AV14" i="6" s="1"/>
  <c r="BB32" i="6"/>
  <c r="AU28" i="6"/>
  <c r="AT33" i="6"/>
  <c r="BN27" i="6"/>
  <c r="AX25" i="6"/>
  <c r="AW29" i="6"/>
  <c r="BW22" i="6"/>
  <c r="BP28" i="6"/>
  <c r="CA22" i="6"/>
  <c r="BA30" i="6"/>
  <c r="BX24" i="6"/>
  <c r="AX32" i="6"/>
  <c r="BT25" i="6"/>
  <c r="BN32" i="6"/>
  <c r="BL29" i="6"/>
  <c r="BT26" i="6"/>
  <c r="BW25" i="6"/>
  <c r="AY22" i="6"/>
  <c r="BD23" i="6"/>
  <c r="BG22" i="6"/>
  <c r="BD30" i="6"/>
  <c r="AU23" i="6"/>
  <c r="AS26" i="6"/>
  <c r="BZ30" i="6"/>
  <c r="BW30" i="6"/>
  <c r="BM27" i="6"/>
  <c r="BD33" i="6"/>
  <c r="DZ69" i="2"/>
  <c r="DY104" i="2"/>
  <c r="DY126" i="2"/>
  <c r="DW60" i="2"/>
  <c r="DW107" i="2"/>
  <c r="DS92" i="2"/>
  <c r="DR22" i="2"/>
  <c r="DR54" i="2"/>
  <c r="DR68" i="2"/>
  <c r="DR123" i="2"/>
  <c r="DQ35" i="2"/>
  <c r="DQ72" i="2"/>
  <c r="DQ121" i="2"/>
  <c r="DY95" i="2"/>
  <c r="DX73" i="2"/>
  <c r="DX107" i="2"/>
  <c r="DW114" i="2"/>
  <c r="DV133" i="2"/>
  <c r="DT99" i="2"/>
  <c r="DS74" i="2"/>
  <c r="WU12" i="2" a="1"/>
  <c r="WU12" i="2" s="1"/>
  <c r="WV12" i="2" a="1"/>
  <c r="WV12" i="2" s="1"/>
  <c r="YA12" i="2" a="1"/>
  <c r="YA12" i="2" s="1"/>
  <c r="DQ107" i="2"/>
  <c r="DW133" i="2"/>
  <c r="DX35" i="2"/>
  <c r="DY107" i="2"/>
  <c r="DY43" i="2"/>
  <c r="DZ86" i="2"/>
  <c r="DZ99" i="2"/>
  <c r="DY52" i="2"/>
  <c r="DX66" i="2"/>
  <c r="DX103" i="2"/>
  <c r="DX122" i="2"/>
  <c r="DW34" i="2"/>
  <c r="DT66" i="2"/>
  <c r="DS68" i="2"/>
  <c r="DR93" i="2"/>
  <c r="DR105" i="2"/>
  <c r="DQ52" i="2"/>
  <c r="DZ66" i="2"/>
  <c r="DY64" i="2"/>
  <c r="DY109" i="2"/>
  <c r="DX28" i="2"/>
  <c r="DX128" i="2"/>
  <c r="DW38" i="2"/>
  <c r="DW66" i="2"/>
  <c r="DW99" i="2"/>
  <c r="DW131" i="2"/>
  <c r="DV109" i="2"/>
  <c r="DU127" i="2"/>
  <c r="DR114" i="2"/>
  <c r="DR130" i="2"/>
  <c r="DQ109" i="2"/>
  <c r="DQ127" i="2"/>
  <c r="XC12" i="2" a="1"/>
  <c r="XC12" i="2" s="1"/>
  <c r="DQ66" i="2"/>
  <c r="DT63" i="2"/>
  <c r="DT28" i="2"/>
  <c r="DW85" i="2"/>
  <c r="DY73" i="2"/>
  <c r="DZ22" i="2"/>
  <c r="DZ43" i="2"/>
  <c r="DW126" i="2"/>
  <c r="DV95" i="2"/>
  <c r="DU52" i="2"/>
  <c r="DU104" i="2"/>
  <c r="DT41" i="2"/>
  <c r="DT118" i="2"/>
  <c r="DS37" i="2"/>
  <c r="DS111" i="2"/>
  <c r="DZ81" i="2"/>
  <c r="DZ113" i="2"/>
  <c r="DS52" i="2"/>
  <c r="DS98" i="2"/>
  <c r="DR61" i="2"/>
  <c r="DR98" i="2"/>
  <c r="DQ39" i="2"/>
  <c r="DQ61" i="2"/>
  <c r="DQ80" i="2"/>
  <c r="DQ94" i="2"/>
  <c r="AEA133" i="2"/>
  <c r="AEA123" i="2"/>
  <c r="AEA112" i="2"/>
  <c r="AEB125" i="2"/>
  <c r="AEB104" i="2"/>
  <c r="AEB94" i="2"/>
  <c r="AEB69" i="2"/>
  <c r="AEB43" i="2"/>
  <c r="AEA132" i="2"/>
  <c r="AEA122" i="2"/>
  <c r="AEA107" i="2"/>
  <c r="AEA85" i="2"/>
  <c r="AEA69" i="2"/>
  <c r="AEB133" i="2"/>
  <c r="AEB123" i="2"/>
  <c r="AEB114" i="2"/>
  <c r="AEB93" i="2"/>
  <c r="AEB81" i="2"/>
  <c r="AEB31" i="2"/>
  <c r="WW12" i="2" a="1"/>
  <c r="WW12" i="2" s="1"/>
  <c r="XL12" i="2" a="1"/>
  <c r="XL12" i="2" s="1"/>
  <c r="DQ123" i="2"/>
  <c r="DQ100" i="2"/>
  <c r="DQ63" i="2"/>
  <c r="DR121" i="2"/>
  <c r="DR99" i="2"/>
  <c r="DR73" i="2"/>
  <c r="DR52" i="2"/>
  <c r="DS126" i="2"/>
  <c r="DS73" i="2"/>
  <c r="DT109" i="2"/>
  <c r="DU125" i="2"/>
  <c r="DV114" i="2"/>
  <c r="DW127" i="2"/>
  <c r="DW104" i="2"/>
  <c r="DW70" i="2"/>
  <c r="DW37" i="2"/>
  <c r="DX119" i="2"/>
  <c r="DX52" i="2"/>
  <c r="DY127" i="2"/>
  <c r="DY99" i="2"/>
  <c r="DY69" i="2"/>
  <c r="DZ105" i="2"/>
  <c r="DZ68" i="2"/>
  <c r="DZ34" i="2"/>
  <c r="AEA131" i="2"/>
  <c r="AEA95" i="2"/>
  <c r="AEA38" i="2"/>
  <c r="AEB132" i="2"/>
  <c r="AEB122" i="2"/>
  <c r="AEB112" i="2"/>
  <c r="AEB102" i="2"/>
  <c r="AEB66" i="2"/>
  <c r="AEB29" i="2"/>
  <c r="YF4" i="2"/>
  <c r="BX32" i="6"/>
  <c r="BW32" i="6"/>
  <c r="BW3" i="6" s="1"/>
  <c r="BG32" i="6"/>
  <c r="CD22" i="6"/>
  <c r="BV30" i="6"/>
  <c r="AX33" i="6"/>
  <c r="CB25" i="6"/>
  <c r="BZ22" i="6"/>
  <c r="BZ16" i="6" s="1" a="1"/>
  <c r="BZ16" i="6" s="1"/>
  <c r="BS30" i="6"/>
  <c r="BR31" i="6"/>
  <c r="BM26" i="6"/>
  <c r="BM16" i="6" s="1" a="1"/>
  <c r="BM16" i="6" s="1"/>
  <c r="BJ23" i="6"/>
  <c r="BI30" i="6"/>
  <c r="BE31" i="6"/>
  <c r="BC26" i="6"/>
  <c r="BB30" i="6"/>
  <c r="AU25" i="6"/>
  <c r="AT28" i="6"/>
  <c r="AS29" i="6"/>
  <c r="BT31" i="6"/>
  <c r="BW23" i="6"/>
  <c r="BP27" i="6"/>
  <c r="BG24" i="6"/>
  <c r="AZ25" i="6"/>
  <c r="AY32" i="6"/>
  <c r="CD25" i="6"/>
  <c r="BN23" i="6"/>
  <c r="BF31" i="6"/>
  <c r="CC27" i="6"/>
  <c r="CB32" i="6"/>
  <c r="BZ28" i="6"/>
  <c r="BY33" i="6"/>
  <c r="BS23" i="6"/>
  <c r="BS13" i="6" s="1" a="1"/>
  <c r="BS13" i="6" s="1"/>
  <c r="BR22" i="6"/>
  <c r="BQ25" i="6"/>
  <c r="BM28" i="6"/>
  <c r="BK26" i="6"/>
  <c r="BJ28" i="6"/>
  <c r="BI32" i="6"/>
  <c r="BD28" i="6"/>
  <c r="BC31" i="6"/>
  <c r="AW27" i="6"/>
  <c r="AV28" i="6"/>
  <c r="AV16" i="6" s="1" a="1"/>
  <c r="AV16" i="6" s="1"/>
  <c r="AS31" i="6"/>
  <c r="BX23" i="6"/>
  <c r="BW26" i="6"/>
  <c r="BP32" i="6"/>
  <c r="BG27" i="6"/>
  <c r="AZ31" i="6"/>
  <c r="AR24" i="6"/>
  <c r="CD32" i="6"/>
  <c r="CC30" i="6"/>
  <c r="CA24" i="6"/>
  <c r="BZ32" i="6"/>
  <c r="BU27" i="6"/>
  <c r="BS26" i="6"/>
  <c r="BR25" i="6"/>
  <c r="BQ27" i="6"/>
  <c r="BM32" i="6"/>
  <c r="BK29" i="6"/>
  <c r="BJ30" i="6"/>
  <c r="BE25" i="6"/>
  <c r="BD31" i="6"/>
  <c r="BA26" i="6"/>
  <c r="BA16" i="6" s="1" a="1"/>
  <c r="BA16" i="6" s="1"/>
  <c r="AV31" i="6"/>
  <c r="AV13" i="6" s="1" a="1"/>
  <c r="AV13" i="6" s="1"/>
  <c r="AU32" i="6"/>
  <c r="AS25" i="6"/>
  <c r="AS33" i="6"/>
  <c r="AS27" i="6"/>
  <c r="AU27" i="6"/>
  <c r="AW32" i="6"/>
  <c r="BB29" i="6"/>
  <c r="BD32" i="6"/>
  <c r="BI28" i="6"/>
  <c r="BK28" i="6"/>
  <c r="BM23" i="6"/>
  <c r="BR24" i="6"/>
  <c r="BU33" i="6"/>
  <c r="CC32" i="6"/>
  <c r="BF30" i="6"/>
  <c r="BV23" i="6"/>
  <c r="AY28" i="6"/>
  <c r="BG25" i="6"/>
  <c r="BX27" i="6"/>
  <c r="AEA130" i="2"/>
  <c r="AEA104" i="2"/>
  <c r="AEA94" i="2"/>
  <c r="AEA66" i="2"/>
  <c r="AEA52" i="2"/>
  <c r="AEB131" i="2"/>
  <c r="AEB121" i="2"/>
  <c r="AEB77" i="2"/>
  <c r="AEA31" i="2"/>
  <c r="XZ12" i="2" a="1"/>
  <c r="XZ12" i="2" s="1"/>
  <c r="AW28" i="6"/>
  <c r="BB28" i="6"/>
  <c r="BI25" i="6"/>
  <c r="BI15" i="6" s="1" a="1"/>
  <c r="BI15" i="6" s="1"/>
  <c r="BK25" i="6"/>
  <c r="BK2" i="6" s="1"/>
  <c r="BQ29" i="6"/>
  <c r="BS31" i="6"/>
  <c r="BU31" i="6"/>
  <c r="BZ23" i="6"/>
  <c r="BZ12" i="6" s="1" a="1"/>
  <c r="BZ12" i="6" s="1"/>
  <c r="CC31" i="6"/>
  <c r="BF24" i="6"/>
  <c r="CD31" i="6"/>
  <c r="AY25" i="6"/>
  <c r="AY14" i="6" s="1" a="1"/>
  <c r="AY14" i="6" s="1"/>
  <c r="AQ13" i="2" a="1"/>
  <c r="AQ13" i="2" s="1"/>
  <c r="AU14" i="2" a="1"/>
  <c r="AU14" i="2" s="1"/>
  <c r="XO12" i="2" a="1"/>
  <c r="XO12" i="2" s="1"/>
  <c r="BT28" i="6"/>
  <c r="AS22" i="6"/>
  <c r="AU22" i="6"/>
  <c r="AW25" i="6"/>
  <c r="AW13" i="6" s="1" a="1"/>
  <c r="AW13" i="6" s="1"/>
  <c r="BB26" i="6"/>
  <c r="BB15" i="6" s="1" a="1"/>
  <c r="BB15" i="6" s="1"/>
  <c r="BJ32" i="6"/>
  <c r="BJ15" i="6" s="1" a="1"/>
  <c r="BJ15" i="6" s="1"/>
  <c r="BQ28" i="6"/>
  <c r="BS29" i="6"/>
  <c r="BU28" i="6"/>
  <c r="CA30" i="6"/>
  <c r="CC28" i="6"/>
  <c r="CD23" i="6"/>
  <c r="CD15" i="6" s="1" a="1"/>
  <c r="CD15" i="6" s="1"/>
  <c r="BH22" i="6"/>
  <c r="BH13" i="6" s="1" a="1"/>
  <c r="BH13" i="6" s="1"/>
  <c r="AU16" i="2" a="1"/>
  <c r="AU16" i="2" s="1"/>
  <c r="AEA74" i="2"/>
  <c r="AEA48" i="2"/>
  <c r="AEB128" i="2"/>
  <c r="AEB118" i="2"/>
  <c r="AEB87" i="2"/>
  <c r="AEB24" i="2"/>
  <c r="WW3" i="2"/>
  <c r="AT31" i="6"/>
  <c r="AT12" i="6" s="1" a="1"/>
  <c r="AT12" i="6" s="1"/>
  <c r="AV32" i="6"/>
  <c r="BA32" i="6"/>
  <c r="BA13" i="6" s="1" a="1"/>
  <c r="BA13" i="6" s="1"/>
  <c r="BE30" i="6"/>
  <c r="BJ29" i="6"/>
  <c r="BQ26" i="6"/>
  <c r="BS28" i="6"/>
  <c r="BU23" i="6"/>
  <c r="CA28" i="6"/>
  <c r="CC23" i="6"/>
  <c r="AR33" i="6"/>
  <c r="AZ28" i="6"/>
  <c r="BO28" i="6"/>
  <c r="BX33" i="6"/>
  <c r="AQ15" i="2" a="1"/>
  <c r="AQ15" i="2" s="1"/>
  <c r="AEA126" i="2"/>
  <c r="AEA114" i="2"/>
  <c r="AEA99" i="2"/>
  <c r="AEA62" i="2"/>
  <c r="AEA29" i="2"/>
  <c r="AEB107" i="2"/>
  <c r="AEB72" i="2"/>
  <c r="AEB62" i="2"/>
  <c r="AEB48" i="2"/>
  <c r="AEB36" i="2"/>
  <c r="AEA90" i="2"/>
  <c r="AEA116" i="2"/>
  <c r="AT27" i="6"/>
  <c r="AT3" i="6" s="1"/>
  <c r="AV30" i="6"/>
  <c r="BA31" i="6"/>
  <c r="BC32" i="6"/>
  <c r="BE28" i="6"/>
  <c r="BL27" i="6"/>
  <c r="BL14" i="6" s="1" a="1"/>
  <c r="BL14" i="6" s="1"/>
  <c r="BQ23" i="6"/>
  <c r="BS27" i="6"/>
  <c r="BY32" i="6"/>
  <c r="CA26" i="6"/>
  <c r="BN26" i="6"/>
  <c r="AR31" i="6"/>
  <c r="AZ24" i="6"/>
  <c r="BX31" i="6"/>
  <c r="AU13" i="2" a="1"/>
  <c r="AU13" i="2" s="1"/>
  <c r="AU17" i="2" a="1"/>
  <c r="AU17" i="2" s="1"/>
  <c r="S12" i="6" a="1"/>
  <c r="S12" i="6" s="1"/>
  <c r="AEA125" i="2"/>
  <c r="AEA72" i="2"/>
  <c r="AEA43" i="2"/>
  <c r="AEA24" i="2"/>
  <c r="AEB126" i="2"/>
  <c r="AEB95" i="2"/>
  <c r="AEB85" i="2"/>
  <c r="AEA87" i="2"/>
  <c r="AS32" i="6"/>
  <c r="AV24" i="6"/>
  <c r="BC28" i="6"/>
  <c r="BC3" i="6" s="1"/>
  <c r="BE27" i="6"/>
  <c r="BK33" i="6"/>
  <c r="BK3" i="6" s="1"/>
  <c r="BL23" i="6"/>
  <c r="BR29" i="6"/>
  <c r="BS25" i="6"/>
  <c r="BY26" i="6"/>
  <c r="AX31" i="6"/>
  <c r="BV31" i="6"/>
  <c r="BV4" i="6" s="1"/>
  <c r="AR30" i="6"/>
  <c r="BG31" i="6"/>
  <c r="BX30" i="6"/>
  <c r="AU15" i="2" a="1"/>
  <c r="AU15" i="2" s="1"/>
  <c r="U2" i="6"/>
  <c r="AEB90" i="2"/>
  <c r="Q8" i="6"/>
  <c r="S8" i="6"/>
  <c r="S7" i="6"/>
  <c r="DT7" i="6"/>
  <c r="DT8" i="6"/>
  <c r="CD3" i="6"/>
  <c r="BV15" i="6" a="1"/>
  <c r="BV15" i="6" s="1"/>
  <c r="AV3" i="6"/>
  <c r="BL2" i="6"/>
  <c r="BL4" i="6"/>
  <c r="AEB97" i="2"/>
  <c r="EG14" i="2" a="1"/>
  <c r="EG14" i="2" s="1"/>
  <c r="EG15" i="2" a="1"/>
  <c r="EG15" i="2" s="1"/>
  <c r="EG12" i="2" a="1"/>
  <c r="EG12" i="2" s="1"/>
  <c r="EG13" i="2" a="1"/>
  <c r="EG13" i="2" s="1"/>
  <c r="AEB116" i="2"/>
  <c r="EP12" i="2" a="1"/>
  <c r="EP12" i="2" s="1"/>
  <c r="EP13" i="2" a="1"/>
  <c r="EP13" i="2" s="1"/>
  <c r="EP14" i="2" a="1"/>
  <c r="EP14" i="2" s="1"/>
  <c r="EP15" i="2" a="1"/>
  <c r="EP15" i="2" s="1"/>
  <c r="BH16" i="6" a="1"/>
  <c r="BH16" i="6" s="1"/>
  <c r="BH2" i="6"/>
  <c r="BH3" i="6"/>
  <c r="BH15" i="6" a="1"/>
  <c r="BH15" i="6" s="1"/>
  <c r="BH14" i="6" a="1"/>
  <c r="BH14" i="6" s="1"/>
  <c r="BB12" i="6" a="1"/>
  <c r="BB12" i="6" s="1"/>
  <c r="BB14" i="6" a="1"/>
  <c r="BB14" i="6" s="1"/>
  <c r="BB4" i="6"/>
  <c r="BK4" i="6"/>
  <c r="BK13" i="6" a="1"/>
  <c r="BK13" i="6" s="1"/>
  <c r="EM12" i="2" a="1"/>
  <c r="EM12" i="2" s="1"/>
  <c r="EM13" i="2" a="1"/>
  <c r="EM13" i="2" s="1"/>
  <c r="EM15" i="2" a="1"/>
  <c r="EM15" i="2" s="1"/>
  <c r="EM14" i="2" a="1"/>
  <c r="EM14" i="2" s="1"/>
  <c r="BA15" i="6" a="1"/>
  <c r="BA15" i="6" s="1"/>
  <c r="BA3" i="6"/>
  <c r="BA14" i="6" a="1"/>
  <c r="BA14" i="6" s="1"/>
  <c r="BA2" i="6"/>
  <c r="BA12" i="6" a="1"/>
  <c r="BA12" i="6" s="1"/>
  <c r="BZ3" i="6"/>
  <c r="BZ13" i="6" a="1"/>
  <c r="BZ13" i="6" s="1"/>
  <c r="BZ2" i="6"/>
  <c r="BZ14" i="6" a="1"/>
  <c r="BZ14" i="6" s="1"/>
  <c r="BZ4" i="6"/>
  <c r="YZ15" i="2" a="1"/>
  <c r="YZ15" i="2" s="1"/>
  <c r="YZ12" i="2" a="1"/>
  <c r="YZ12" i="2" s="1"/>
  <c r="YZ13" i="2" a="1"/>
  <c r="YZ13" i="2" s="1"/>
  <c r="YZ16" i="2" a="1"/>
  <c r="YZ16" i="2" s="1"/>
  <c r="YZ14" i="2" a="1"/>
  <c r="YZ14" i="2" s="1"/>
  <c r="CU4" i="8"/>
  <c r="CU3" i="8"/>
  <c r="EP14" i="6" a="1"/>
  <c r="EP14" i="6" s="1"/>
  <c r="EP13" i="6" a="1"/>
  <c r="EP13" i="6" s="1"/>
  <c r="EP2" i="6"/>
  <c r="EP16" i="6" a="1"/>
  <c r="EP16" i="6" s="1"/>
  <c r="EP15" i="6" a="1"/>
  <c r="EP15" i="6" s="1"/>
  <c r="EP4" i="6"/>
  <c r="EP3" i="6"/>
  <c r="EP12" i="6" a="1"/>
  <c r="EP12" i="6" s="1"/>
  <c r="YY13" i="2" a="1"/>
  <c r="YY13" i="2" s="1"/>
  <c r="YY14" i="2" a="1"/>
  <c r="YY14" i="2" s="1"/>
  <c r="YY15" i="2" a="1"/>
  <c r="YY15" i="2" s="1"/>
  <c r="YY16" i="2" a="1"/>
  <c r="YY16" i="2" s="1"/>
  <c r="BM4" i="6"/>
  <c r="BM15" i="6" a="1"/>
  <c r="BM15" i="6" s="1"/>
  <c r="BM3" i="6"/>
  <c r="BM13" i="6" a="1"/>
  <c r="BM13" i="6" s="1"/>
  <c r="BM14" i="6" a="1"/>
  <c r="BM14" i="6" s="1"/>
  <c r="BJ3" i="6"/>
  <c r="BJ13" i="6" a="1"/>
  <c r="BJ13" i="6" s="1"/>
  <c r="BJ2" i="6"/>
  <c r="BJ14" i="6" a="1"/>
  <c r="BJ14" i="6" s="1"/>
  <c r="BJ12" i="6" a="1"/>
  <c r="BJ12" i="6" s="1"/>
  <c r="AEA27" i="2"/>
  <c r="EF14" i="2" a="1"/>
  <c r="EF14" i="2" s="1"/>
  <c r="EF12" i="2" a="1"/>
  <c r="EF12" i="2" s="1"/>
  <c r="EF15" i="2" a="1"/>
  <c r="EF15" i="2" s="1"/>
  <c r="EF13" i="2" a="1"/>
  <c r="EF13" i="2" s="1"/>
  <c r="BS3" i="6"/>
  <c r="BS12" i="6" a="1"/>
  <c r="BS12" i="6" s="1"/>
  <c r="BS2" i="6"/>
  <c r="BS4" i="6"/>
  <c r="BS16" i="6" a="1"/>
  <c r="BS16" i="6" s="1"/>
  <c r="AY4" i="6"/>
  <c r="AY15" i="6" a="1"/>
  <c r="AY15" i="6" s="1"/>
  <c r="AY12" i="6" a="1"/>
  <c r="AY12" i="6" s="1"/>
  <c r="AY16" i="6" a="1"/>
  <c r="AY16" i="6" s="1"/>
  <c r="AY2" i="6"/>
  <c r="BW14" i="6" a="1"/>
  <c r="BW14" i="6" s="1"/>
  <c r="BW4" i="6"/>
  <c r="BW15" i="6" a="1"/>
  <c r="BW15" i="6" s="1"/>
  <c r="BW13" i="6" a="1"/>
  <c r="BW13" i="6" s="1"/>
  <c r="BW16" i="6" a="1"/>
  <c r="BW16" i="6" s="1"/>
  <c r="BW12" i="6" a="1"/>
  <c r="BW12" i="6" s="1"/>
  <c r="BW2" i="6"/>
  <c r="DH14" i="6" a="1"/>
  <c r="DH14" i="6" s="1"/>
  <c r="DH13" i="6" a="1"/>
  <c r="DH13" i="6" s="1"/>
  <c r="DH3" i="6"/>
  <c r="DH4" i="6"/>
  <c r="DH2" i="6"/>
  <c r="DH15" i="6" a="1"/>
  <c r="DH15" i="6" s="1"/>
  <c r="DH12" i="6" a="1"/>
  <c r="DH12" i="6" s="1"/>
  <c r="DG3" i="8"/>
  <c r="DG4" i="8"/>
  <c r="DG12" i="6" a="1"/>
  <c r="DG12" i="6" s="1"/>
  <c r="DG4" i="6"/>
  <c r="DG3" i="6"/>
  <c r="DG16" i="6" a="1"/>
  <c r="DG16" i="6" s="1"/>
  <c r="DG2" i="6"/>
  <c r="DG14" i="6" a="1"/>
  <c r="DG14" i="6" s="1"/>
  <c r="DG15" i="6" a="1"/>
  <c r="DG15" i="6" s="1"/>
  <c r="DG13" i="6" a="1"/>
  <c r="DG13" i="6" s="1"/>
  <c r="CM14" i="6" a="1"/>
  <c r="CM14" i="6" s="1"/>
  <c r="CM3" i="8"/>
  <c r="CM4" i="8"/>
  <c r="CM13" i="6" a="1"/>
  <c r="CM13" i="6" s="1"/>
  <c r="CM13" i="8" s="1"/>
  <c r="CM2" i="6"/>
  <c r="CM12" i="6" a="1"/>
  <c r="CM12" i="6" s="1"/>
  <c r="DD16" i="6" a="1"/>
  <c r="DD16" i="6" s="1"/>
  <c r="DD4" i="6"/>
  <c r="DD3" i="6"/>
  <c r="DD15" i="6" a="1"/>
  <c r="DD15" i="6" s="1"/>
  <c r="DD2" i="6"/>
  <c r="DD12" i="6" a="1"/>
  <c r="DD12" i="6" s="1"/>
  <c r="DD14" i="6" a="1"/>
  <c r="DD14" i="6" s="1"/>
  <c r="DD3" i="8"/>
  <c r="DD4" i="8"/>
  <c r="DD13" i="6" a="1"/>
  <c r="DD13" i="6" s="1"/>
  <c r="EJ15" i="2" a="1"/>
  <c r="EJ15" i="2" s="1"/>
  <c r="EJ13" i="2" a="1"/>
  <c r="EJ13" i="2" s="1"/>
  <c r="EJ14" i="2" a="1"/>
  <c r="EJ14" i="2" s="1"/>
  <c r="EJ12" i="2" a="1"/>
  <c r="EJ12" i="2" s="1"/>
  <c r="CC13" i="6" a="1"/>
  <c r="CC13" i="6" s="1"/>
  <c r="CC3" i="6"/>
  <c r="CC14" i="6" a="1"/>
  <c r="CC14" i="6" s="1"/>
  <c r="CC4" i="6"/>
  <c r="CC15" i="6" a="1"/>
  <c r="CC15" i="6" s="1"/>
  <c r="CC12" i="6" a="1"/>
  <c r="CC12" i="6" s="1"/>
  <c r="CC2" i="6"/>
  <c r="CC16" i="6" a="1"/>
  <c r="CC16" i="6" s="1"/>
  <c r="AW12" i="6" a="1"/>
  <c r="AW12" i="6" s="1"/>
  <c r="AW16" i="6" a="1"/>
  <c r="AW16" i="6" s="1"/>
  <c r="AW3" i="6"/>
  <c r="AW14" i="6" a="1"/>
  <c r="AW14" i="6" s="1"/>
  <c r="AW15" i="6" a="1"/>
  <c r="AW15" i="6" s="1"/>
  <c r="BI13" i="6" a="1"/>
  <c r="BI13" i="6" s="1"/>
  <c r="BI14" i="6" a="1"/>
  <c r="BI14" i="6" s="1"/>
  <c r="BI3" i="6"/>
  <c r="BI2" i="6"/>
  <c r="BI16" i="6" a="1"/>
  <c r="BI16" i="6" s="1"/>
  <c r="BC4" i="6"/>
  <c r="BC12" i="6" a="1"/>
  <c r="BC12" i="6" s="1"/>
  <c r="BC15" i="6" a="1"/>
  <c r="BC15" i="6" s="1"/>
  <c r="BC13" i="6" a="1"/>
  <c r="BC13" i="6" s="1"/>
  <c r="BC16" i="6" a="1"/>
  <c r="BC16" i="6" s="1"/>
  <c r="CB16" i="6" a="1"/>
  <c r="CB16" i="6" s="1"/>
  <c r="CB4" i="6"/>
  <c r="CB12" i="6" a="1"/>
  <c r="CB12" i="6" s="1"/>
  <c r="CB15" i="6" a="1"/>
  <c r="CB15" i="6" s="1"/>
  <c r="CB3" i="6"/>
  <c r="CB14" i="6" a="1"/>
  <c r="CB14" i="6" s="1"/>
  <c r="CB2" i="6"/>
  <c r="CB13" i="6" a="1"/>
  <c r="CB13" i="6" s="1"/>
  <c r="DC3" i="6"/>
  <c r="DC16" i="6" a="1"/>
  <c r="DC16" i="6" s="1"/>
  <c r="DC3" i="8"/>
  <c r="DC4" i="8"/>
  <c r="DC13" i="6" a="1"/>
  <c r="DC13" i="6" s="1"/>
  <c r="DC12" i="6" a="1"/>
  <c r="DC12" i="6" s="1"/>
  <c r="DC14" i="6" a="1"/>
  <c r="DC14" i="6" s="1"/>
  <c r="DC4" i="6"/>
  <c r="DC2" i="6"/>
  <c r="DJ16" i="6" a="1"/>
  <c r="DJ16" i="6" s="1"/>
  <c r="DJ14" i="6" a="1"/>
  <c r="DJ14" i="6" s="1"/>
  <c r="DJ13" i="6" a="1"/>
  <c r="DJ13" i="6" s="1"/>
  <c r="DJ15" i="6" a="1"/>
  <c r="DJ15" i="6" s="1"/>
  <c r="DJ4" i="6"/>
  <c r="DJ3" i="6"/>
  <c r="DJ12" i="6" a="1"/>
  <c r="DJ12" i="6" s="1"/>
  <c r="DJ2" i="6"/>
  <c r="CN14" i="6" a="1"/>
  <c r="CN14" i="6" s="1"/>
  <c r="CN4" i="6"/>
  <c r="CN3" i="6"/>
  <c r="CN15" i="6" a="1"/>
  <c r="CN15" i="6" s="1"/>
  <c r="CN15" i="8" s="1"/>
  <c r="CN2" i="6"/>
  <c r="CN3" i="8"/>
  <c r="CN13" i="6" a="1"/>
  <c r="CN13" i="6" s="1"/>
  <c r="CN16" i="6" a="1"/>
  <c r="CN16" i="6" s="1"/>
  <c r="CN12" i="6" a="1"/>
  <c r="CN12" i="6" s="1"/>
  <c r="CN4" i="8"/>
  <c r="CX14" i="6" a="1"/>
  <c r="CX14" i="6" s="1"/>
  <c r="CX4" i="6"/>
  <c r="CX2" i="6"/>
  <c r="CX13" i="6" a="1"/>
  <c r="CX13" i="6" s="1"/>
  <c r="CX3" i="6"/>
  <c r="CX16" i="6" a="1"/>
  <c r="CX16" i="6" s="1"/>
  <c r="CX12" i="6" a="1"/>
  <c r="CX12" i="6" s="1"/>
  <c r="CX15" i="6" a="1"/>
  <c r="CX15" i="6" s="1"/>
  <c r="ZB13" i="2" a="1"/>
  <c r="ZB13" i="2" s="1"/>
  <c r="ZB15" i="2" a="1"/>
  <c r="ZB15" i="2" s="1"/>
  <c r="EF12" i="6" a="1"/>
  <c r="EF12" i="6" s="1"/>
  <c r="EF2" i="6"/>
  <c r="EF16" i="6" a="1"/>
  <c r="EF16" i="6" s="1"/>
  <c r="EF15" i="6" a="1"/>
  <c r="EF15" i="6" s="1"/>
  <c r="EF14" i="6" a="1"/>
  <c r="EF14" i="6" s="1"/>
  <c r="EF4" i="6"/>
  <c r="EF13" i="6" a="1"/>
  <c r="EF13" i="6" s="1"/>
  <c r="EF3" i="6"/>
  <c r="YV12" i="2" a="1"/>
  <c r="YV12" i="2" s="1"/>
  <c r="YV14" i="2" a="1"/>
  <c r="YV14" i="2" s="1"/>
  <c r="YV13" i="2" a="1"/>
  <c r="YV13" i="2" s="1"/>
  <c r="YV16" i="2" a="1"/>
  <c r="YV16" i="2" s="1"/>
  <c r="C5" i="4"/>
  <c r="AT15" i="6" a="1"/>
  <c r="AT15" i="6" s="1"/>
  <c r="AT13" i="6" a="1"/>
  <c r="AT13" i="6" s="1"/>
  <c r="AT14" i="6" a="1"/>
  <c r="AT14" i="6" s="1"/>
  <c r="BU3" i="6"/>
  <c r="BU13" i="6" a="1"/>
  <c r="BU13" i="6" s="1"/>
  <c r="BU2" i="6"/>
  <c r="BU16" i="6" a="1"/>
  <c r="BU16" i="6" s="1"/>
  <c r="BU15" i="6" a="1"/>
  <c r="BU15" i="6" s="1"/>
  <c r="BU14" i="6" a="1"/>
  <c r="BU14" i="6" s="1"/>
  <c r="BU12" i="6" a="1"/>
  <c r="BU12" i="6" s="1"/>
  <c r="BU4" i="6"/>
  <c r="AS3" i="6"/>
  <c r="AS15" i="6" a="1"/>
  <c r="AS15" i="6" s="1"/>
  <c r="AS4" i="6"/>
  <c r="AS2" i="6"/>
  <c r="AS12" i="6" a="1"/>
  <c r="AS12" i="6" s="1"/>
  <c r="AS16" i="6" a="1"/>
  <c r="AS16" i="6" s="1"/>
  <c r="AS14" i="6" a="1"/>
  <c r="AS14" i="6" s="1"/>
  <c r="AS13" i="6" a="1"/>
  <c r="AS13" i="6" s="1"/>
  <c r="AZ12" i="6" a="1"/>
  <c r="AZ12" i="6" s="1"/>
  <c r="AZ16" i="6" a="1"/>
  <c r="AZ16" i="6" s="1"/>
  <c r="AZ15" i="6" a="1"/>
  <c r="AZ15" i="6" s="1"/>
  <c r="AZ13" i="6" a="1"/>
  <c r="AZ13" i="6" s="1"/>
  <c r="AZ4" i="6"/>
  <c r="AZ3" i="6"/>
  <c r="AZ14" i="6" a="1"/>
  <c r="AZ14" i="6" s="1"/>
  <c r="AZ2" i="6"/>
  <c r="ER14" i="2" a="1"/>
  <c r="ER14" i="2" s="1"/>
  <c r="ER12" i="2" a="1"/>
  <c r="ER12" i="2" s="1"/>
  <c r="ER15" i="2" a="1"/>
  <c r="ER15" i="2" s="1"/>
  <c r="ER13" i="2" a="1"/>
  <c r="ER13" i="2" s="1"/>
  <c r="AU2" i="6"/>
  <c r="AU15" i="6" a="1"/>
  <c r="AU15" i="6" s="1"/>
  <c r="AU14" i="6" a="1"/>
  <c r="AU14" i="6" s="1"/>
  <c r="AU16" i="6" a="1"/>
  <c r="AU16" i="6" s="1"/>
  <c r="AU3" i="6"/>
  <c r="AU4" i="6"/>
  <c r="AU13" i="6" a="1"/>
  <c r="AU13" i="6" s="1"/>
  <c r="AU12" i="6" a="1"/>
  <c r="AU12" i="6" s="1"/>
  <c r="BF15" i="6" a="1"/>
  <c r="BF15" i="6" s="1"/>
  <c r="BF2" i="6"/>
  <c r="BF12" i="6" a="1"/>
  <c r="BF12" i="6" s="1"/>
  <c r="BF13" i="6" a="1"/>
  <c r="BF13" i="6" s="1"/>
  <c r="BF3" i="6"/>
  <c r="BF16" i="6" a="1"/>
  <c r="BF16" i="6" s="1"/>
  <c r="BF4" i="6"/>
  <c r="BF14" i="6" a="1"/>
  <c r="BF14" i="6" s="1"/>
  <c r="BE13" i="6" a="1"/>
  <c r="BE13" i="6" s="1"/>
  <c r="BE14" i="6" a="1"/>
  <c r="BE14" i="6" s="1"/>
  <c r="BE3" i="6"/>
  <c r="BE2" i="6"/>
  <c r="BE4" i="6"/>
  <c r="BE15" i="6" a="1"/>
  <c r="BE15" i="6" s="1"/>
  <c r="BE16" i="6" a="1"/>
  <c r="BE16" i="6" s="1"/>
  <c r="BE12" i="6" a="1"/>
  <c r="BE12" i="6" s="1"/>
  <c r="BP4" i="6"/>
  <c r="BP14" i="6" a="1"/>
  <c r="BP14" i="6" s="1"/>
  <c r="BP12" i="6" a="1"/>
  <c r="BP12" i="6" s="1"/>
  <c r="BP3" i="6"/>
  <c r="BP15" i="6" a="1"/>
  <c r="BP15" i="6" s="1"/>
  <c r="BP2" i="6"/>
  <c r="BP13" i="6" a="1"/>
  <c r="BP13" i="6" s="1"/>
  <c r="BP16" i="6" a="1"/>
  <c r="BP16" i="6" s="1"/>
  <c r="AEB40" i="2"/>
  <c r="BT12" i="6" a="1"/>
  <c r="BT12" i="6" s="1"/>
  <c r="BT2" i="6"/>
  <c r="BT16" i="6" a="1"/>
  <c r="BT16" i="6" s="1"/>
  <c r="BT15" i="6" a="1"/>
  <c r="BT15" i="6" s="1"/>
  <c r="BT14" i="6" a="1"/>
  <c r="BT14" i="6" s="1"/>
  <c r="BT13" i="6" a="1"/>
  <c r="BT13" i="6" s="1"/>
  <c r="AX12" i="6" a="1"/>
  <c r="AX12" i="6" s="1"/>
  <c r="AX13" i="6" a="1"/>
  <c r="AX13" i="6" s="1"/>
  <c r="AX4" i="6"/>
  <c r="AX2" i="6"/>
  <c r="AX3" i="6"/>
  <c r="AX15" i="6" a="1"/>
  <c r="AX15" i="6" s="1"/>
  <c r="AX16" i="6" a="1"/>
  <c r="AX16" i="6" s="1"/>
  <c r="AX14" i="6" a="1"/>
  <c r="AX14" i="6" s="1"/>
  <c r="DE14" i="6" a="1"/>
  <c r="DE14" i="6" s="1"/>
  <c r="DE4" i="8"/>
  <c r="DE15" i="6" a="1"/>
  <c r="DE15" i="6" s="1"/>
  <c r="DE4" i="6"/>
  <c r="DE3" i="6"/>
  <c r="DE12" i="6" a="1"/>
  <c r="DE12" i="6" s="1"/>
  <c r="DE2" i="6"/>
  <c r="DE16" i="6" a="1"/>
  <c r="DE16" i="6" s="1"/>
  <c r="DE3" i="8"/>
  <c r="DE13" i="6" a="1"/>
  <c r="DE13" i="6" s="1"/>
  <c r="CQ15" i="6" a="1"/>
  <c r="CQ15" i="6" s="1"/>
  <c r="CQ3" i="6"/>
  <c r="CQ16" i="6" a="1"/>
  <c r="CQ16" i="6" s="1"/>
  <c r="CQ2" i="6"/>
  <c r="CQ12" i="6" a="1"/>
  <c r="CQ12" i="6" s="1"/>
  <c r="CQ3" i="8"/>
  <c r="CQ13" i="6" a="1"/>
  <c r="CQ13" i="6" s="1"/>
  <c r="CQ14" i="6" a="1"/>
  <c r="CQ14" i="6" s="1"/>
  <c r="CQ4" i="8"/>
  <c r="CQ4" i="6"/>
  <c r="DK16" i="6" a="1"/>
  <c r="DK16" i="6" s="1"/>
  <c r="DK3" i="6"/>
  <c r="DK14" i="6" a="1"/>
  <c r="DK14" i="6" s="1"/>
  <c r="DK12" i="6" a="1"/>
  <c r="DK12" i="6" s="1"/>
  <c r="DK2" i="6"/>
  <c r="DK15" i="6" a="1"/>
  <c r="DK15" i="6" s="1"/>
  <c r="DK13" i="6" a="1"/>
  <c r="DK13" i="6" s="1"/>
  <c r="DK4" i="6"/>
  <c r="DI3" i="6"/>
  <c r="DI14" i="6" a="1"/>
  <c r="DI14" i="6" s="1"/>
  <c r="DI12" i="6" a="1"/>
  <c r="DI12" i="6" s="1"/>
  <c r="DI15" i="6" a="1"/>
  <c r="DI15" i="6" s="1"/>
  <c r="DI4" i="6"/>
  <c r="DI2" i="6"/>
  <c r="DI13" i="6" a="1"/>
  <c r="DI13" i="6" s="1"/>
  <c r="DI16" i="6" a="1"/>
  <c r="DI16" i="6" s="1"/>
  <c r="CZ12" i="6" a="1"/>
  <c r="CZ12" i="6" s="1"/>
  <c r="CZ3" i="6"/>
  <c r="CZ16" i="6" a="1"/>
  <c r="CZ16" i="6" s="1"/>
  <c r="CZ14" i="6" a="1"/>
  <c r="CZ14" i="6" s="1"/>
  <c r="CZ13" i="6" a="1"/>
  <c r="CZ13" i="6" s="1"/>
  <c r="CZ15" i="6" a="1"/>
  <c r="CZ15" i="6" s="1"/>
  <c r="CZ2" i="6"/>
  <c r="CZ4" i="6"/>
  <c r="CO4" i="6"/>
  <c r="CO4" i="8"/>
  <c r="CO2" i="6"/>
  <c r="CO12" i="6" a="1"/>
  <c r="CO12" i="6" s="1"/>
  <c r="CO3" i="8"/>
  <c r="CO13" i="6" a="1"/>
  <c r="CO13" i="6" s="1"/>
  <c r="CO14" i="6" a="1"/>
  <c r="CO14" i="6" s="1"/>
  <c r="CO14" i="8" s="1"/>
  <c r="CO15" i="6" a="1"/>
  <c r="CO15" i="6" s="1"/>
  <c r="CO15" i="8" s="1"/>
  <c r="CO16" i="6" a="1"/>
  <c r="CO16" i="6" s="1"/>
  <c r="CO3" i="6"/>
  <c r="CS15" i="6" a="1"/>
  <c r="CS15" i="6" s="1"/>
  <c r="CS4" i="8"/>
  <c r="CS12" i="6" a="1"/>
  <c r="CS12" i="6" s="1"/>
  <c r="CS3" i="6"/>
  <c r="CS14" i="6" a="1"/>
  <c r="CS14" i="6" s="1"/>
  <c r="CS16" i="6" a="1"/>
  <c r="CS16" i="6" s="1"/>
  <c r="CS13" i="6" a="1"/>
  <c r="CS13" i="6" s="1"/>
  <c r="CS2" i="6"/>
  <c r="CS3" i="8"/>
  <c r="CS4" i="6"/>
  <c r="CS8" i="6" s="1"/>
  <c r="YQ13" i="2" a="1"/>
  <c r="YQ13" i="2" s="1"/>
  <c r="YQ15" i="2" a="1"/>
  <c r="YQ15" i="2" s="1"/>
  <c r="YQ16" i="2" a="1"/>
  <c r="YQ16" i="2" s="1"/>
  <c r="YQ14" i="2" a="1"/>
  <c r="YQ14" i="2" s="1"/>
  <c r="YQ12" i="2" a="1"/>
  <c r="YQ12" i="2" s="1"/>
  <c r="DN3" i="6"/>
  <c r="DN2" i="6"/>
  <c r="DN16" i="6" a="1"/>
  <c r="DN16" i="6" s="1"/>
  <c r="DN12" i="6" a="1"/>
  <c r="DN12" i="6" s="1"/>
  <c r="DN13" i="6" a="1"/>
  <c r="DN13" i="6" s="1"/>
  <c r="DN14" i="6" a="1"/>
  <c r="DN14" i="6" s="1"/>
  <c r="DN4" i="6"/>
  <c r="DN15" i="6" a="1"/>
  <c r="DN15" i="6" s="1"/>
  <c r="ZB14" i="2" a="1"/>
  <c r="ZB14" i="2" s="1"/>
  <c r="AT4" i="6"/>
  <c r="BX13" i="6" a="1"/>
  <c r="BX13" i="6" s="1"/>
  <c r="BX15" i="6" a="1"/>
  <c r="BX15" i="6" s="1"/>
  <c r="BX4" i="6"/>
  <c r="BX2" i="6"/>
  <c r="BX3" i="6"/>
  <c r="BX12" i="6" a="1"/>
  <c r="BX12" i="6" s="1"/>
  <c r="BX16" i="6" a="1"/>
  <c r="BX16" i="6" s="1"/>
  <c r="BX14" i="6" a="1"/>
  <c r="BX14" i="6" s="1"/>
  <c r="DB16" i="6" a="1"/>
  <c r="DB16" i="6" s="1"/>
  <c r="DB4" i="6"/>
  <c r="DB15" i="6" a="1"/>
  <c r="DB15" i="6" s="1"/>
  <c r="DB3" i="6"/>
  <c r="DB2" i="6"/>
  <c r="DB12" i="6" a="1"/>
  <c r="DB12" i="6" s="1"/>
  <c r="DB13" i="6" a="1"/>
  <c r="DB13" i="6" s="1"/>
  <c r="DB14" i="6" a="1"/>
  <c r="DB14" i="6" s="1"/>
  <c r="CF3" i="6"/>
  <c r="CF15" i="6" a="1"/>
  <c r="CF15" i="6" s="1"/>
  <c r="CF2" i="6"/>
  <c r="CF13" i="6" a="1"/>
  <c r="CF13" i="6" s="1"/>
  <c r="CF14" i="6" a="1"/>
  <c r="CF14" i="6" s="1"/>
  <c r="CF3" i="8"/>
  <c r="CF4" i="8"/>
  <c r="CF16" i="6" a="1"/>
  <c r="CF16" i="6" s="1"/>
  <c r="CF12" i="6" a="1"/>
  <c r="CF12" i="6" s="1"/>
  <c r="CF4" i="6"/>
  <c r="CH14" i="6" a="1"/>
  <c r="CH14" i="6" s="1"/>
  <c r="CH12" i="6" a="1"/>
  <c r="CH12" i="6" s="1"/>
  <c r="CH3" i="8"/>
  <c r="CH4" i="8"/>
  <c r="CH13" i="6" a="1"/>
  <c r="CH13" i="6" s="1"/>
  <c r="CH15" i="6" a="1"/>
  <c r="CH15" i="6" s="1"/>
  <c r="CH16" i="6" a="1"/>
  <c r="CH16" i="6" s="1"/>
  <c r="CH2" i="6"/>
  <c r="CH4" i="6"/>
  <c r="CH3" i="6"/>
  <c r="CP14" i="6" a="1"/>
  <c r="CP14" i="6" s="1"/>
  <c r="CP16" i="6" a="1"/>
  <c r="CP16" i="6" s="1"/>
  <c r="CP16" i="8" s="1"/>
  <c r="CP4" i="8"/>
  <c r="CP2" i="6"/>
  <c r="CP3" i="8"/>
  <c r="CP12" i="6" a="1"/>
  <c r="CP12" i="6" s="1"/>
  <c r="CP12" i="8" s="1"/>
  <c r="CP4" i="6"/>
  <c r="CP3" i="6"/>
  <c r="CP15" i="6" a="1"/>
  <c r="CP15" i="6" s="1"/>
  <c r="CP15" i="8" s="1"/>
  <c r="CP13" i="6" a="1"/>
  <c r="CP13" i="6" s="1"/>
  <c r="CP13" i="8" s="1"/>
  <c r="CL16" i="6" a="1"/>
  <c r="CL16" i="6" s="1"/>
  <c r="CL3" i="8"/>
  <c r="CL14" i="6" a="1"/>
  <c r="CL14" i="6" s="1"/>
  <c r="CL4" i="6"/>
  <c r="CL2" i="6"/>
  <c r="CL15" i="6" a="1"/>
  <c r="CL15" i="6" s="1"/>
  <c r="CL3" i="6"/>
  <c r="CL8" i="6" s="1"/>
  <c r="CL13" i="6" a="1"/>
  <c r="CL13" i="6" s="1"/>
  <c r="CL4" i="8"/>
  <c r="CL12" i="6" a="1"/>
  <c r="CL12" i="6" s="1"/>
  <c r="ZB12" i="2" a="1"/>
  <c r="ZB12" i="2" s="1"/>
  <c r="AT16" i="6" a="1"/>
  <c r="AT16" i="6" s="1"/>
  <c r="CG13" i="6" a="1"/>
  <c r="CG13" i="6" s="1"/>
  <c r="CG4" i="8"/>
  <c r="CG14" i="6" a="1"/>
  <c r="CG14" i="6" s="1"/>
  <c r="CG4" i="6"/>
  <c r="CG3" i="6"/>
  <c r="CG2" i="6"/>
  <c r="CG15" i="6" a="1"/>
  <c r="CG15" i="6" s="1"/>
  <c r="CG3" i="8"/>
  <c r="CG16" i="6" a="1"/>
  <c r="CG16" i="6" s="1"/>
  <c r="CG12" i="6" a="1"/>
  <c r="CG12" i="6" s="1"/>
  <c r="CK12" i="6" a="1"/>
  <c r="CK12" i="6" s="1"/>
  <c r="CK3" i="8"/>
  <c r="CK3" i="6"/>
  <c r="CK4" i="6"/>
  <c r="CK14" i="6" a="1"/>
  <c r="CK14" i="6" s="1"/>
  <c r="CK13" i="6" a="1"/>
  <c r="CK13" i="6" s="1"/>
  <c r="CK4" i="8"/>
  <c r="CK2" i="6"/>
  <c r="CK15" i="6" a="1"/>
  <c r="CK15" i="6" s="1"/>
  <c r="CK15" i="8" s="1"/>
  <c r="CK16" i="6" a="1"/>
  <c r="CK16" i="6" s="1"/>
  <c r="YN14" i="2" a="1"/>
  <c r="YN14" i="2" s="1"/>
  <c r="YN13" i="2" a="1"/>
  <c r="YN13" i="2" s="1"/>
  <c r="YN15" i="2" a="1"/>
  <c r="YN15" i="2" s="1"/>
  <c r="YN12" i="2" a="1"/>
  <c r="YN12" i="2" s="1"/>
  <c r="YL16" i="2" a="1"/>
  <c r="YL16" i="2" s="1"/>
  <c r="YL13" i="2" a="1"/>
  <c r="YL13" i="2" s="1"/>
  <c r="YL12" i="2" a="1"/>
  <c r="YL12" i="2" s="1"/>
  <c r="YL14" i="2" a="1"/>
  <c r="YL14" i="2" s="1"/>
  <c r="YL15" i="2" a="1"/>
  <c r="YL15" i="2" s="1"/>
  <c r="T5" i="4"/>
  <c r="I5" i="4"/>
  <c r="K5" i="4"/>
  <c r="M5" i="4"/>
  <c r="N5" i="4"/>
  <c r="Q5" i="4"/>
  <c r="V5" i="4"/>
  <c r="O5" i="4"/>
  <c r="U5" i="4"/>
  <c r="L5" i="4"/>
  <c r="J5" i="4"/>
  <c r="W5" i="4"/>
  <c r="D5" i="4"/>
  <c r="B5" i="4"/>
  <c r="R5" i="4"/>
  <c r="S5" i="4"/>
  <c r="P5" i="4"/>
  <c r="AEA40" i="2"/>
  <c r="BQ13" i="6" a="1"/>
  <c r="BQ13" i="6" s="1"/>
  <c r="BQ3" i="6"/>
  <c r="BQ16" i="6" a="1"/>
  <c r="BQ16" i="6" s="1"/>
  <c r="BQ4" i="6"/>
  <c r="BQ8" i="6" s="1"/>
  <c r="BQ14" i="6" a="1"/>
  <c r="BQ14" i="6" s="1"/>
  <c r="BQ12" i="6" a="1"/>
  <c r="BQ12" i="6" s="1"/>
  <c r="BQ15" i="6" a="1"/>
  <c r="BQ15" i="6" s="1"/>
  <c r="BQ2" i="6"/>
  <c r="EE13" i="2" a="1"/>
  <c r="EE13" i="2" s="1"/>
  <c r="EE14" i="2" a="1"/>
  <c r="EE14" i="2" s="1"/>
  <c r="EE15" i="2" a="1"/>
  <c r="EE15" i="2" s="1"/>
  <c r="EE12" i="2" a="1"/>
  <c r="EE12" i="2" s="1"/>
  <c r="BN16" i="6" a="1"/>
  <c r="BN16" i="6" s="1"/>
  <c r="BN2" i="6"/>
  <c r="BN4" i="6"/>
  <c r="BN13" i="6" a="1"/>
  <c r="BN13" i="6" s="1"/>
  <c r="BN15" i="6" a="1"/>
  <c r="BN15" i="6" s="1"/>
  <c r="BN14" i="6" a="1"/>
  <c r="BN14" i="6" s="1"/>
  <c r="BN12" i="6" a="1"/>
  <c r="BN12" i="6" s="1"/>
  <c r="BN3" i="6"/>
  <c r="AEA97" i="2"/>
  <c r="BG12" i="6" a="1"/>
  <c r="BG12" i="6" s="1"/>
  <c r="BG3" i="6"/>
  <c r="BG16" i="6" a="1"/>
  <c r="BG16" i="6" s="1"/>
  <c r="BG4" i="6"/>
  <c r="BG2" i="6"/>
  <c r="BG14" i="6" a="1"/>
  <c r="BG14" i="6" s="1"/>
  <c r="BG13" i="6" a="1"/>
  <c r="BG13" i="6" s="1"/>
  <c r="BG15" i="6" a="1"/>
  <c r="BG15" i="6" s="1"/>
  <c r="CU4" i="6"/>
  <c r="CU2" i="6"/>
  <c r="CU12" i="6" a="1"/>
  <c r="CU12" i="6" s="1"/>
  <c r="CU14" i="6" a="1"/>
  <c r="CU14" i="6" s="1"/>
  <c r="CU13" i="6" a="1"/>
  <c r="CU13" i="6" s="1"/>
  <c r="CU3" i="6"/>
  <c r="CU16" i="6" a="1"/>
  <c r="CU16" i="6" s="1"/>
  <c r="CU15" i="6" a="1"/>
  <c r="CU15" i="6" s="1"/>
  <c r="DF4" i="6"/>
  <c r="DF16" i="6" a="1"/>
  <c r="DF16" i="6" s="1"/>
  <c r="DF2" i="6"/>
  <c r="DF3" i="6"/>
  <c r="DF13" i="6" a="1"/>
  <c r="DF13" i="6" s="1"/>
  <c r="DF13" i="8" s="1"/>
  <c r="DF15" i="6" a="1"/>
  <c r="DF15" i="6" s="1"/>
  <c r="DF15" i="8" s="1"/>
  <c r="DF4" i="8"/>
  <c r="DF14" i="6" a="1"/>
  <c r="DF14" i="6" s="1"/>
  <c r="DF3" i="8"/>
  <c r="DF12" i="6" a="1"/>
  <c r="DF12" i="6" s="1"/>
  <c r="DF12" i="8" s="1"/>
  <c r="CR13" i="6" a="1"/>
  <c r="CR13" i="6" s="1"/>
  <c r="CR13" i="8" s="1"/>
  <c r="CR12" i="6" a="1"/>
  <c r="CR12" i="6" s="1"/>
  <c r="CR12" i="8" s="1"/>
  <c r="CR4" i="6"/>
  <c r="CR3" i="6"/>
  <c r="CR14" i="6" a="1"/>
  <c r="CR14" i="6" s="1"/>
  <c r="CR14" i="8" s="1"/>
  <c r="CR3" i="8"/>
  <c r="CR2" i="6"/>
  <c r="CR15" i="6" a="1"/>
  <c r="CR15" i="6" s="1"/>
  <c r="CR16" i="6" a="1"/>
  <c r="CR16" i="6" s="1"/>
  <c r="CR16" i="8" s="1"/>
  <c r="CR4" i="8"/>
  <c r="YO13" i="2" a="1"/>
  <c r="YO13" i="2" s="1"/>
  <c r="YO15" i="2" a="1"/>
  <c r="YO15" i="2" s="1"/>
  <c r="YO14" i="2" a="1"/>
  <c r="YO14" i="2" s="1"/>
  <c r="CJ3" i="8"/>
  <c r="YO12" i="2" a="1"/>
  <c r="YO12" i="2" s="1"/>
  <c r="YO16" i="2" a="1"/>
  <c r="YO16" i="2" s="1"/>
  <c r="CJ4" i="8"/>
  <c r="YY12" i="2" a="1"/>
  <c r="YY12" i="2" s="1"/>
  <c r="BY16" i="6" a="1"/>
  <c r="BY16" i="6" s="1"/>
  <c r="BY14" i="6" a="1"/>
  <c r="BY14" i="6" s="1"/>
  <c r="BY2" i="6"/>
  <c r="BY8" i="6" s="1"/>
  <c r="BY3" i="6"/>
  <c r="BY15" i="6" a="1"/>
  <c r="BY15" i="6" s="1"/>
  <c r="BY12" i="6" a="1"/>
  <c r="BY12" i="6" s="1"/>
  <c r="BY4" i="6"/>
  <c r="BY13" i="6" a="1"/>
  <c r="BY13" i="6" s="1"/>
  <c r="U8" i="6"/>
  <c r="U7" i="6"/>
  <c r="U6" i="6"/>
  <c r="EH12" i="2" a="1"/>
  <c r="EH12" i="2" s="1"/>
  <c r="EH14" i="2" a="1"/>
  <c r="EH14" i="2" s="1"/>
  <c r="EH13" i="2" a="1"/>
  <c r="EH13" i="2" s="1"/>
  <c r="EH15" i="2" a="1"/>
  <c r="EH15" i="2" s="1"/>
  <c r="BO2" i="6"/>
  <c r="BO12" i="6" a="1"/>
  <c r="BO12" i="6" s="1"/>
  <c r="BO16" i="6" a="1"/>
  <c r="BO16" i="6" s="1"/>
  <c r="BO15" i="6" a="1"/>
  <c r="BO15" i="6" s="1"/>
  <c r="BO14" i="6" a="1"/>
  <c r="BO14" i="6" s="1"/>
  <c r="BO13" i="6" a="1"/>
  <c r="BO13" i="6" s="1"/>
  <c r="BO3" i="6"/>
  <c r="BO7" i="6" s="1"/>
  <c r="BO4" i="6"/>
  <c r="AR2" i="6"/>
  <c r="AR16" i="6" a="1"/>
  <c r="AR16" i="6" s="1"/>
  <c r="AR13" i="6" a="1"/>
  <c r="AR13" i="6" s="1"/>
  <c r="AR12" i="6" a="1"/>
  <c r="AR12" i="6" s="1"/>
  <c r="AR4" i="6"/>
  <c r="AR15" i="6" a="1"/>
  <c r="AR15" i="6" s="1"/>
  <c r="AR3" i="6"/>
  <c r="AR14" i="6" a="1"/>
  <c r="AR14" i="6" s="1"/>
  <c r="BR16" i="6" a="1"/>
  <c r="BR16" i="6" s="1"/>
  <c r="BR13" i="6" a="1"/>
  <c r="BR13" i="6" s="1"/>
  <c r="BR4" i="6"/>
  <c r="BR8" i="6" s="1"/>
  <c r="BR14" i="6" a="1"/>
  <c r="BR14" i="6" s="1"/>
  <c r="BR12" i="6" a="1"/>
  <c r="BR12" i="6" s="1"/>
  <c r="BR2" i="6"/>
  <c r="BR3" i="6"/>
  <c r="BR7" i="6" s="1"/>
  <c r="BR15" i="6" a="1"/>
  <c r="BR15" i="6" s="1"/>
  <c r="BD2" i="6"/>
  <c r="BD4" i="6"/>
  <c r="BD13" i="6" a="1"/>
  <c r="BD13" i="6" s="1"/>
  <c r="BD16" i="6" a="1"/>
  <c r="BD16" i="6" s="1"/>
  <c r="BD14" i="6" a="1"/>
  <c r="BD14" i="6" s="1"/>
  <c r="BD3" i="6"/>
  <c r="BD15" i="6" a="1"/>
  <c r="BD15" i="6" s="1"/>
  <c r="BD12" i="6" a="1"/>
  <c r="BD12" i="6" s="1"/>
  <c r="CA14" i="6" a="1"/>
  <c r="CA14" i="6" s="1"/>
  <c r="CA15" i="6" a="1"/>
  <c r="CA15" i="6" s="1"/>
  <c r="CA4" i="6"/>
  <c r="CA7" i="6" s="1"/>
  <c r="CA16" i="6" a="1"/>
  <c r="CA16" i="6" s="1"/>
  <c r="CA2" i="6"/>
  <c r="CA12" i="6" a="1"/>
  <c r="CA12" i="6" s="1"/>
  <c r="CA3" i="6"/>
  <c r="CA13" i="6" a="1"/>
  <c r="CA13" i="6" s="1"/>
  <c r="CT12" i="6" a="1"/>
  <c r="CT12" i="6" s="1"/>
  <c r="CT15" i="6" a="1"/>
  <c r="CT15" i="6" s="1"/>
  <c r="CT2" i="6"/>
  <c r="CT7" i="6" s="1"/>
  <c r="CT13" i="6" a="1"/>
  <c r="CT13" i="6" s="1"/>
  <c r="CT4" i="8"/>
  <c r="CT3" i="8"/>
  <c r="CT4" i="6"/>
  <c r="CT14" i="6" a="1"/>
  <c r="CT14" i="6" s="1"/>
  <c r="CT3" i="6"/>
  <c r="CT16" i="6" a="1"/>
  <c r="CT16" i="6" s="1"/>
  <c r="CI3" i="8"/>
  <c r="CI4" i="6"/>
  <c r="CI7" i="6" s="1"/>
  <c r="CI15" i="6" a="1"/>
  <c r="CI15" i="6" s="1"/>
  <c r="CI3" i="6"/>
  <c r="CI12" i="6" a="1"/>
  <c r="CI12" i="6" s="1"/>
  <c r="CI16" i="6" a="1"/>
  <c r="CI16" i="6" s="1"/>
  <c r="CI4" i="8"/>
  <c r="CI14" i="6" a="1"/>
  <c r="CI14" i="6" s="1"/>
  <c r="CI13" i="6" a="1"/>
  <c r="CI13" i="6" s="1"/>
  <c r="CI2" i="6"/>
  <c r="CV16" i="6" a="1"/>
  <c r="CV16" i="6" s="1"/>
  <c r="CV14" i="6" a="1"/>
  <c r="CV14" i="6" s="1"/>
  <c r="CV4" i="8"/>
  <c r="CV15" i="6" a="1"/>
  <c r="CV15" i="6" s="1"/>
  <c r="CV4" i="6"/>
  <c r="CV3" i="6"/>
  <c r="CV7" i="6" s="1"/>
  <c r="CV13" i="6" a="1"/>
  <c r="CV13" i="6" s="1"/>
  <c r="CV13" i="8" s="1"/>
  <c r="CV2" i="6"/>
  <c r="CV12" i="6" a="1"/>
  <c r="CV12" i="6" s="1"/>
  <c r="CV3" i="8"/>
  <c r="CY12" i="6" a="1"/>
  <c r="CY12" i="6" s="1"/>
  <c r="CY3" i="6"/>
  <c r="CY15" i="6" a="1"/>
  <c r="CY15" i="6" s="1"/>
  <c r="CY13" i="6" a="1"/>
  <c r="CY13" i="6" s="1"/>
  <c r="CY16" i="6" a="1"/>
  <c r="CY16" i="6" s="1"/>
  <c r="CY2" i="6"/>
  <c r="CY4" i="6"/>
  <c r="CY14" i="6" a="1"/>
  <c r="CY14" i="6" s="1"/>
  <c r="YM14" i="2" a="1"/>
  <c r="YM14" i="2" s="1"/>
  <c r="YM16" i="2" a="1"/>
  <c r="YM16" i="2" s="1"/>
  <c r="YM13" i="2" a="1"/>
  <c r="YM13" i="2" s="1"/>
  <c r="YM12" i="2" a="1"/>
  <c r="YM12" i="2" s="1"/>
  <c r="YM15" i="2" a="1"/>
  <c r="YM15" i="2" s="1"/>
  <c r="EE12" i="6" a="1"/>
  <c r="EE12" i="6" s="1"/>
  <c r="EE15" i="6" a="1"/>
  <c r="EE15" i="6" s="1"/>
  <c r="EE4" i="6"/>
  <c r="EE8" i="6" s="1"/>
  <c r="EE16" i="6" a="1"/>
  <c r="EE16" i="6" s="1"/>
  <c r="EE3" i="6"/>
  <c r="EE2" i="6"/>
  <c r="EE13" i="6" a="1"/>
  <c r="EE13" i="6" s="1"/>
  <c r="EE14" i="6" a="1"/>
  <c r="EE14" i="6" s="1"/>
  <c r="ZB16" i="2" a="1"/>
  <c r="ZB16" i="2" s="1"/>
  <c r="CJ3" i="6"/>
  <c r="CJ16" i="6" a="1"/>
  <c r="CJ16" i="6" s="1"/>
  <c r="CJ12" i="6" a="1"/>
  <c r="CJ12" i="6" s="1"/>
  <c r="CJ14" i="6" a="1"/>
  <c r="CJ14" i="6" s="1"/>
  <c r="CJ13" i="6" a="1"/>
  <c r="CJ13" i="6" s="1"/>
  <c r="CJ4" i="6"/>
  <c r="CJ7" i="6" s="1"/>
  <c r="CJ2" i="6"/>
  <c r="CJ15" i="6" a="1"/>
  <c r="CJ15" i="6" s="1"/>
  <c r="CW2" i="6"/>
  <c r="CW15" i="6" a="1"/>
  <c r="CW15" i="6" s="1"/>
  <c r="CW4" i="8"/>
  <c r="CW16" i="6" a="1"/>
  <c r="CW16" i="6" s="1"/>
  <c r="CW3" i="8"/>
  <c r="CW14" i="6" a="1"/>
  <c r="CW14" i="6" s="1"/>
  <c r="CW13" i="6" a="1"/>
  <c r="CW13" i="6" s="1"/>
  <c r="CW3" i="6"/>
  <c r="CW7" i="6" s="1"/>
  <c r="CW4" i="6"/>
  <c r="CW12" i="6" a="1"/>
  <c r="CW12" i="6" s="1"/>
  <c r="YK13" i="2" a="1"/>
  <c r="YK13" i="2" s="1"/>
  <c r="YK14" i="2" a="1"/>
  <c r="YK14" i="2" s="1"/>
  <c r="YK16" i="2" a="1"/>
  <c r="YK16" i="2" s="1"/>
  <c r="YK15" i="2" a="1"/>
  <c r="YK15" i="2" s="1"/>
  <c r="YK12" i="2" a="1"/>
  <c r="YK12" i="2" s="1"/>
  <c r="EM13" i="6" a="1"/>
  <c r="EM13" i="6" s="1"/>
  <c r="EM12" i="6" a="1"/>
  <c r="EM12" i="6" s="1"/>
  <c r="EM15" i="6" a="1"/>
  <c r="EM15" i="6" s="1"/>
  <c r="EM2" i="6"/>
  <c r="EM3" i="6"/>
  <c r="EM14" i="6" a="1"/>
  <c r="EM14" i="6" s="1"/>
  <c r="EM16" i="6" a="1"/>
  <c r="EM16" i="6" s="1"/>
  <c r="EM4" i="6"/>
  <c r="AT2" i="6"/>
  <c r="AR8" i="6"/>
  <c r="AR7" i="6"/>
  <c r="CS7" i="6"/>
  <c r="AZ8" i="6"/>
  <c r="AZ7" i="6"/>
  <c r="DG8" i="6"/>
  <c r="DG7" i="6"/>
  <c r="BN7" i="6"/>
  <c r="BN8" i="6"/>
  <c r="CF7" i="6"/>
  <c r="CF8" i="6"/>
  <c r="BX7" i="6"/>
  <c r="BX8" i="6"/>
  <c r="DE8" i="6"/>
  <c r="DE7" i="6"/>
  <c r="BF7" i="6"/>
  <c r="BF8" i="6"/>
  <c r="AU8" i="6"/>
  <c r="AU7" i="6"/>
  <c r="CW8" i="6"/>
  <c r="BO8" i="6"/>
  <c r="CR7" i="6"/>
  <c r="CR8" i="6"/>
  <c r="CU7" i="6"/>
  <c r="CU8" i="6"/>
  <c r="CQ8" i="6"/>
  <c r="CQ7" i="6"/>
  <c r="AX8" i="6"/>
  <c r="AX7" i="6"/>
  <c r="BP7" i="6"/>
  <c r="BP8" i="6"/>
  <c r="DH7" i="6"/>
  <c r="DH8" i="6"/>
  <c r="BS7" i="6"/>
  <c r="BS8" i="6"/>
  <c r="CT8" i="6"/>
  <c r="BT8" i="6"/>
  <c r="BT7" i="6"/>
  <c r="BE7" i="6"/>
  <c r="BE8" i="6"/>
  <c r="CN8" i="6"/>
  <c r="CN7" i="6"/>
  <c r="CY8" i="6"/>
  <c r="CY7" i="6"/>
  <c r="DF8" i="6"/>
  <c r="DF7" i="6"/>
  <c r="DB8" i="6"/>
  <c r="DB7" i="6"/>
  <c r="DN8" i="6"/>
  <c r="DN7" i="6"/>
  <c r="CO8" i="6"/>
  <c r="CO7" i="6"/>
  <c r="CZ8" i="6"/>
  <c r="CZ7" i="6"/>
  <c r="EF8" i="6"/>
  <c r="EF7" i="6"/>
  <c r="CB8" i="6"/>
  <c r="CB7" i="6"/>
  <c r="BZ7" i="6"/>
  <c r="BZ8" i="6"/>
  <c r="CA8" i="6"/>
  <c r="CL7" i="6"/>
  <c r="AS7" i="6"/>
  <c r="AS8" i="6"/>
  <c r="BU7" i="6"/>
  <c r="BU8" i="6"/>
  <c r="CX8" i="6"/>
  <c r="CX7" i="6"/>
  <c r="CI8" i="6"/>
  <c r="BD8" i="6"/>
  <c r="BD7" i="6"/>
  <c r="BG7" i="6"/>
  <c r="BG8" i="6"/>
  <c r="BQ7" i="6"/>
  <c r="CG7" i="6"/>
  <c r="CG8" i="6"/>
  <c r="CP8" i="6"/>
  <c r="CP7" i="6"/>
  <c r="CH8" i="6"/>
  <c r="CH7" i="6"/>
  <c r="DC7" i="6"/>
  <c r="DC8" i="6"/>
  <c r="CC7" i="6"/>
  <c r="CC8" i="6"/>
  <c r="DD8" i="6"/>
  <c r="DD7" i="6"/>
  <c r="EP8" i="6"/>
  <c r="EP7" i="6"/>
  <c r="EE7" i="6"/>
  <c r="BY7" i="6"/>
  <c r="CK7" i="6"/>
  <c r="CK8" i="6"/>
  <c r="DI8" i="6"/>
  <c r="DI7" i="6"/>
  <c r="DK8" i="6"/>
  <c r="DK7" i="6"/>
  <c r="DJ8" i="6"/>
  <c r="DJ7" i="6"/>
  <c r="ZI15" i="2" a="1"/>
  <c r="ZI15" i="2" s="1"/>
  <c r="ZL15" i="2" a="1"/>
  <c r="ZL15" i="2" s="1"/>
  <c r="ZA15" i="2" a="1"/>
  <c r="ZA15" i="2" s="1"/>
  <c r="ZH16" i="2" a="1"/>
  <c r="ZH16" i="2" s="1"/>
  <c r="ZI14" i="2" a="1"/>
  <c r="ZI14" i="2" s="1"/>
  <c r="XO13" i="2" a="1"/>
  <c r="XO13" i="2" s="1"/>
  <c r="YF13" i="2" a="1"/>
  <c r="YF13" i="2" s="1"/>
  <c r="WZ13" i="2" a="1"/>
  <c r="WZ13" i="2" s="1"/>
  <c r="XF14" i="2" a="1"/>
  <c r="XF14" i="2" s="1"/>
  <c r="XF6" i="2" s="1"/>
  <c r="XC13" i="2" a="1"/>
  <c r="XC13" i="2" s="1"/>
  <c r="YA13" i="2" a="1"/>
  <c r="YA13" i="2" s="1"/>
  <c r="WU13" i="2" a="1"/>
  <c r="WU13" i="2" s="1"/>
  <c r="XK13" i="2" a="1"/>
  <c r="XK13" i="2" s="1"/>
  <c r="XK5" i="2" s="1"/>
  <c r="XY13" i="2" a="1"/>
  <c r="XY13" i="2" s="1"/>
  <c r="YB13" i="2" a="1"/>
  <c r="YB13" i="2" s="1"/>
  <c r="EC15" i="2" a="1"/>
  <c r="EC15" i="2" s="1"/>
  <c r="YG13" i="2" a="1"/>
  <c r="YG13" i="2" s="1"/>
  <c r="YG5" i="2" s="1"/>
  <c r="XQ13" i="2" a="1"/>
  <c r="XQ13" i="2" s="1"/>
  <c r="YD13" i="2" a="1"/>
  <c r="YD13" i="2" s="1"/>
  <c r="XX15" i="2" a="1"/>
  <c r="XX15" i="2" s="1"/>
  <c r="XX6" i="2" s="1"/>
  <c r="XH14" i="2" a="1"/>
  <c r="XH14" i="2" s="1"/>
  <c r="XH6" i="2" s="1"/>
  <c r="WX13" i="2" a="1"/>
  <c r="WX13" i="2" s="1"/>
  <c r="WX5" i="2" s="1"/>
  <c r="XW14" i="2" a="1"/>
  <c r="XW14" i="2" s="1"/>
  <c r="XW6" i="2" s="1"/>
  <c r="XV14" i="2" a="1"/>
  <c r="XV14" i="2" s="1"/>
  <c r="XV6" i="2" s="1"/>
  <c r="XG14" i="2" a="1"/>
  <c r="XG14" i="2" s="1"/>
  <c r="XG6" i="2" s="1"/>
  <c r="WY14" i="2" a="1"/>
  <c r="WY14" i="2" s="1"/>
  <c r="XP15" i="2" a="1"/>
  <c r="XP15" i="2" s="1"/>
  <c r="YE13" i="2" a="1"/>
  <c r="YE13" i="2" s="1"/>
  <c r="YE5" i="2" s="1"/>
  <c r="XS13" i="2" a="1"/>
  <c r="XS13" i="2" s="1"/>
  <c r="CK14" i="8" l="1"/>
  <c r="X15" i="8"/>
  <c r="Y15" i="8"/>
  <c r="ACU8" i="2"/>
  <c r="ADC7" i="2"/>
  <c r="ADG7" i="2"/>
  <c r="ADK7" i="2"/>
  <c r="ADO7" i="2"/>
  <c r="ADS7" i="2"/>
  <c r="ADI8" i="2"/>
  <c r="ADQ7" i="2"/>
  <c r="ACV8" i="2"/>
  <c r="ADD8" i="2"/>
  <c r="ADL8" i="2"/>
  <c r="ADT8" i="2"/>
  <c r="WW7" i="2"/>
  <c r="WU7" i="2"/>
  <c r="X14" i="8"/>
  <c r="ADS8" i="2"/>
  <c r="ACX8" i="2"/>
  <c r="ADV8" i="2"/>
  <c r="WZ8" i="2"/>
  <c r="XF8" i="2"/>
  <c r="ABD6" i="2"/>
  <c r="ACR8" i="2"/>
  <c r="ADA8" i="2"/>
  <c r="J15" i="2" a="1"/>
  <c r="J15" i="2" s="1"/>
  <c r="J15" i="8" s="1"/>
  <c r="ABG8" i="2"/>
  <c r="ABI7" i="2"/>
  <c r="ABK7" i="2"/>
  <c r="ABM7" i="2"/>
  <c r="ADD7" i="2"/>
  <c r="ADC8" i="2"/>
  <c r="DG16" i="8"/>
  <c r="YA7" i="2"/>
  <c r="ADQ8" i="2"/>
  <c r="ADG8" i="2"/>
  <c r="ACV7" i="2"/>
  <c r="ADL7" i="2"/>
  <c r="DD15" i="8"/>
  <c r="ADG5" i="2"/>
  <c r="ADK5" i="2"/>
  <c r="WY8" i="2"/>
  <c r="ADU7" i="2"/>
  <c r="XE7" i="2"/>
  <c r="YD7" i="2"/>
  <c r="ABC5" i="2"/>
  <c r="AC5" i="6"/>
  <c r="DE14" i="8"/>
  <c r="AB6" i="6"/>
  <c r="X16" i="8"/>
  <c r="ABG5" i="2"/>
  <c r="ACS5" i="2"/>
  <c r="CV14" i="8"/>
  <c r="DE13" i="8"/>
  <c r="X6" i="6"/>
  <c r="YA5" i="2"/>
  <c r="CW15" i="8"/>
  <c r="DE12" i="8"/>
  <c r="ABK5" i="2"/>
  <c r="ABF5" i="2"/>
  <c r="CK13" i="8"/>
  <c r="AE6" i="6"/>
  <c r="BK7" i="6"/>
  <c r="BK8" i="6"/>
  <c r="BW8" i="6"/>
  <c r="BW7" i="6"/>
  <c r="AT7" i="6"/>
  <c r="AT8" i="6"/>
  <c r="BV13" i="6" a="1"/>
  <c r="BV13" i="6" s="1"/>
  <c r="XP2" i="2"/>
  <c r="XP5" i="2" s="1"/>
  <c r="XT3" i="2"/>
  <c r="AO3" i="2"/>
  <c r="AR2" i="2"/>
  <c r="AR5" i="2" s="1"/>
  <c r="AU3" i="2"/>
  <c r="EI2" i="2"/>
  <c r="EL3" i="2"/>
  <c r="ZA3" i="2"/>
  <c r="BC14" i="6" a="1"/>
  <c r="BC14" i="6" s="1"/>
  <c r="BI4" i="6"/>
  <c r="AW4" i="6"/>
  <c r="CM16" i="6" a="1"/>
  <c r="CM16" i="6" s="1"/>
  <c r="CM16" i="8" s="1"/>
  <c r="CM15" i="6" a="1"/>
  <c r="CM15" i="6" s="1"/>
  <c r="CM15" i="8" s="1"/>
  <c r="AY3" i="6"/>
  <c r="BS15" i="6" a="1"/>
  <c r="BS15" i="6" s="1"/>
  <c r="BS6" i="6" s="1"/>
  <c r="BJ4" i="6"/>
  <c r="BM2" i="6"/>
  <c r="BZ15" i="6" a="1"/>
  <c r="BZ15" i="6" s="1"/>
  <c r="BZ6" i="6" s="1"/>
  <c r="BA4" i="6"/>
  <c r="BK12" i="6" a="1"/>
  <c r="BK12" i="6" s="1"/>
  <c r="BK5" i="6" s="1"/>
  <c r="BB13" i="6" a="1"/>
  <c r="BB13" i="6" s="1"/>
  <c r="BB5" i="6" s="1"/>
  <c r="BH12" i="6" a="1"/>
  <c r="BH12" i="6" s="1"/>
  <c r="BH5" i="6" s="1"/>
  <c r="BL3" i="6"/>
  <c r="AV4" i="6"/>
  <c r="BV2" i="6"/>
  <c r="AV12" i="6" a="1"/>
  <c r="AV12" i="6" s="1"/>
  <c r="EU13" i="6" a="1"/>
  <c r="EU13" i="6" s="1"/>
  <c r="XD2" i="2"/>
  <c r="XL2" i="2"/>
  <c r="XL5" i="2" s="1"/>
  <c r="XN2" i="2"/>
  <c r="XN8" i="2" s="1"/>
  <c r="XT4" i="2"/>
  <c r="Y13" i="2" a="1"/>
  <c r="Y13" i="2" s="1"/>
  <c r="R13" i="8" s="1"/>
  <c r="AF3" i="2"/>
  <c r="EO2" i="2"/>
  <c r="ER4" i="2"/>
  <c r="ZJ2" i="2"/>
  <c r="DE2" i="8" s="1"/>
  <c r="CJ8" i="6"/>
  <c r="CQ2" i="8"/>
  <c r="CQ7" i="8" s="1"/>
  <c r="BC2" i="6"/>
  <c r="BC7" i="6" s="1"/>
  <c r="BI12" i="6" a="1"/>
  <c r="BI12" i="6" s="1"/>
  <c r="BI5" i="6" s="1"/>
  <c r="AW2" i="6"/>
  <c r="CM3" i="6"/>
  <c r="BS14" i="6" a="1"/>
  <c r="BS14" i="6" s="1"/>
  <c r="BJ16" i="6" a="1"/>
  <c r="BJ16" i="6" s="1"/>
  <c r="BJ6" i="6" s="1"/>
  <c r="BM12" i="6" a="1"/>
  <c r="BM12" i="6" s="1"/>
  <c r="BM5" i="6" s="1"/>
  <c r="BK14" i="6" a="1"/>
  <c r="BK14" i="6" s="1"/>
  <c r="BB2" i="6"/>
  <c r="BH4" i="6"/>
  <c r="BL13" i="6" a="1"/>
  <c r="BL13" i="6" s="1"/>
  <c r="AV15" i="6" a="1"/>
  <c r="AV15" i="6" s="1"/>
  <c r="BV3" i="6"/>
  <c r="EU15" i="6" a="1"/>
  <c r="EU15" i="6" s="1"/>
  <c r="AA7" i="6"/>
  <c r="XI7" i="2"/>
  <c r="XZ2" i="2"/>
  <c r="XZ8" i="2" s="1"/>
  <c r="XU2" i="2"/>
  <c r="XU7" i="2" s="1"/>
  <c r="YC2" i="2"/>
  <c r="YC5" i="2" s="1"/>
  <c r="AB2" i="2"/>
  <c r="AB5" i="2" s="1"/>
  <c r="EE2" i="2"/>
  <c r="EE6" i="2" s="1"/>
  <c r="EH3" i="2"/>
  <c r="YW3" i="2"/>
  <c r="YK4" i="2"/>
  <c r="ZI3" i="2"/>
  <c r="BK15" i="6" a="1"/>
  <c r="BK15" i="6" s="1"/>
  <c r="BL12" i="6" a="1"/>
  <c r="BL12" i="6" s="1"/>
  <c r="BV16" i="6" a="1"/>
  <c r="BV16" i="6" s="1"/>
  <c r="BV6" i="6" s="1"/>
  <c r="XZ5" i="2"/>
  <c r="Y6" i="2"/>
  <c r="EO14" i="6" a="1"/>
  <c r="EO14" i="6" s="1"/>
  <c r="R5" i="6"/>
  <c r="XT2" i="2"/>
  <c r="XT6" i="2" s="1"/>
  <c r="AE3" i="2"/>
  <c r="AN4" i="2"/>
  <c r="AQ2" i="2"/>
  <c r="AQ5" i="2" s="1"/>
  <c r="AT3" i="2"/>
  <c r="EK2" i="2"/>
  <c r="EK6" i="2" s="1"/>
  <c r="EN3" i="2"/>
  <c r="YK3" i="2"/>
  <c r="ZI4" i="2"/>
  <c r="XP6" i="2"/>
  <c r="BL15" i="6" a="1"/>
  <c r="BL15" i="6" s="1"/>
  <c r="CD12" i="6" a="1"/>
  <c r="CD12" i="6" s="1"/>
  <c r="DT14" i="6" a="1"/>
  <c r="DT14" i="6" s="1"/>
  <c r="AB5" i="6"/>
  <c r="R2" i="6"/>
  <c r="R7" i="6" s="1"/>
  <c r="V3" i="6"/>
  <c r="AH3" i="2"/>
  <c r="AR3" i="2"/>
  <c r="EQ2" i="2"/>
  <c r="EQ5" i="2" s="1"/>
  <c r="YZ3" i="2"/>
  <c r="YD5" i="2"/>
  <c r="WY6" i="2"/>
  <c r="BL16" i="6" a="1"/>
  <c r="BL16" i="6" s="1"/>
  <c r="CD2" i="6"/>
  <c r="U5" i="6"/>
  <c r="AC4" i="2"/>
  <c r="AC8" i="2" s="1"/>
  <c r="AP3" i="2"/>
  <c r="EG2" i="2"/>
  <c r="EJ3" i="2"/>
  <c r="YV4" i="2"/>
  <c r="CV8" i="6"/>
  <c r="BV12" i="6" a="1"/>
  <c r="BV12" i="6" s="1"/>
  <c r="CD14" i="6" a="1"/>
  <c r="CD14" i="6" s="1"/>
  <c r="BK16" i="6" a="1"/>
  <c r="BK16" i="6" s="1"/>
  <c r="CD13" i="6" a="1"/>
  <c r="CD13" i="6" s="1"/>
  <c r="XD5" i="2"/>
  <c r="XP7" i="2"/>
  <c r="AD3" i="2"/>
  <c r="AS3" i="2"/>
  <c r="EM2" i="2"/>
  <c r="EM6" i="2" s="1"/>
  <c r="EP3" i="2"/>
  <c r="ER3" i="2"/>
  <c r="YY2" i="2"/>
  <c r="CT2" i="8" s="1"/>
  <c r="CT7" i="8" s="1"/>
  <c r="ZB3" i="2"/>
  <c r="BV14" i="6" a="1"/>
  <c r="BV14" i="6" s="1"/>
  <c r="CD16" i="6" a="1"/>
  <c r="CD16" i="6" s="1"/>
  <c r="CD6" i="6" s="1"/>
  <c r="AB6" i="2"/>
  <c r="X8" i="6"/>
  <c r="WV2" i="2"/>
  <c r="WV5" i="2" s="1"/>
  <c r="XR2" i="2"/>
  <c r="XR8" i="2" s="1"/>
  <c r="AG2" i="2"/>
  <c r="EF3" i="2"/>
  <c r="YU3" i="2"/>
  <c r="YX3" i="2"/>
  <c r="CT14" i="8"/>
  <c r="DD12" i="8"/>
  <c r="EG6" i="2"/>
  <c r="BW5" i="6"/>
  <c r="AY6" i="6"/>
  <c r="CS14" i="8"/>
  <c r="DC15" i="8"/>
  <c r="CK16" i="8"/>
  <c r="AW5" i="6"/>
  <c r="BS5" i="6"/>
  <c r="Z14" i="8"/>
  <c r="CT13" i="8"/>
  <c r="CW13" i="8"/>
  <c r="DJ5" i="6"/>
  <c r="DG12" i="8"/>
  <c r="CU12" i="8"/>
  <c r="DD14" i="8"/>
  <c r="DF14" i="8"/>
  <c r="CU16" i="8"/>
  <c r="ACZ7" i="2"/>
  <c r="ADP8" i="2"/>
  <c r="X13" i="8"/>
  <c r="XW8" i="2"/>
  <c r="XA7" i="2"/>
  <c r="ACR6" i="2"/>
  <c r="WX8" i="2"/>
  <c r="AB7" i="2"/>
  <c r="ACT7" i="2"/>
  <c r="ADJ8" i="2"/>
  <c r="XG8" i="2"/>
  <c r="XE8" i="2"/>
  <c r="CM12" i="8"/>
  <c r="Z16" i="8"/>
  <c r="AA14" i="8"/>
  <c r="XC7" i="2"/>
  <c r="Z13" i="8"/>
  <c r="AA7" i="2"/>
  <c r="WX7" i="2"/>
  <c r="XS6" i="2"/>
  <c r="ADE8" i="2"/>
  <c r="ACZ8" i="2"/>
  <c r="ADH8" i="2"/>
  <c r="ADP7" i="2"/>
  <c r="CU14" i="8"/>
  <c r="XO8" i="2"/>
  <c r="DC13" i="8"/>
  <c r="DG14" i="8"/>
  <c r="XK7" i="2"/>
  <c r="EF6" i="6"/>
  <c r="XX8" i="2"/>
  <c r="XH7" i="2"/>
  <c r="ADH7" i="2"/>
  <c r="CG16" i="8"/>
  <c r="AN5" i="2"/>
  <c r="DE7" i="8"/>
  <c r="V8" i="8"/>
  <c r="ADT6" i="2"/>
  <c r="ACS7" i="2"/>
  <c r="ACY8" i="2"/>
  <c r="ADO8" i="2"/>
  <c r="ACT8" i="2"/>
  <c r="ADB7" i="2"/>
  <c r="ADJ7" i="2"/>
  <c r="ADR8" i="2"/>
  <c r="ACW7" i="2"/>
  <c r="ADE7" i="2"/>
  <c r="ADM8" i="2"/>
  <c r="ADU8" i="2"/>
  <c r="XB8" i="2"/>
  <c r="Y14" i="8"/>
  <c r="AS6" i="6"/>
  <c r="DG5" i="6"/>
  <c r="BA5" i="6"/>
  <c r="XY7" i="2"/>
  <c r="S8" i="8"/>
  <c r="DC12" i="8"/>
  <c r="S7" i="8"/>
  <c r="Q13" i="8"/>
  <c r="XM7" i="2"/>
  <c r="ACW8" i="2"/>
  <c r="ACY7" i="2"/>
  <c r="CQ15" i="8"/>
  <c r="XE5" i="2"/>
  <c r="ABI5" i="2"/>
  <c r="XC8" i="2"/>
  <c r="YC8" i="2"/>
  <c r="ADB8" i="2"/>
  <c r="DD5" i="6"/>
  <c r="ABE5" i="2"/>
  <c r="ADM7" i="2"/>
  <c r="ACS8" i="2"/>
  <c r="CK12" i="8"/>
  <c r="XX5" i="2"/>
  <c r="YB8" i="2"/>
  <c r="YG8" i="2"/>
  <c r="XV7" i="2"/>
  <c r="EI6" i="2"/>
  <c r="YD8" i="2"/>
  <c r="AS5" i="6"/>
  <c r="DE8" i="8"/>
  <c r="WY7" i="2"/>
  <c r="ACU7" i="2"/>
  <c r="XQ7" i="2"/>
  <c r="XY8" i="2"/>
  <c r="YB7" i="2"/>
  <c r="Z6" i="2"/>
  <c r="AT5" i="6"/>
  <c r="XK8" i="2"/>
  <c r="XB6" i="2"/>
  <c r="YA8" i="2"/>
  <c r="XW7" i="2"/>
  <c r="BW6" i="6"/>
  <c r="WU8" i="2"/>
  <c r="CQ8" i="8"/>
  <c r="WW8" i="2"/>
  <c r="YF8" i="2"/>
  <c r="XG7" i="2"/>
  <c r="XI8" i="2"/>
  <c r="WU6" i="2"/>
  <c r="XV8" i="2"/>
  <c r="AB8" i="2"/>
  <c r="Q8" i="8"/>
  <c r="X8" i="2"/>
  <c r="X7" i="2"/>
  <c r="ABJ6" i="2"/>
  <c r="CS12" i="8"/>
  <c r="CN5" i="6"/>
  <c r="BE5" i="6"/>
  <c r="BH6" i="6"/>
  <c r="BI6" i="6"/>
  <c r="BJ5" i="6"/>
  <c r="CI13" i="8"/>
  <c r="CN12" i="8"/>
  <c r="DT6" i="6"/>
  <c r="BR5" i="6"/>
  <c r="AT6" i="6"/>
  <c r="BO5" i="6"/>
  <c r="BN5" i="6"/>
  <c r="CG12" i="8"/>
  <c r="CQ13" i="8"/>
  <c r="AX5" i="6"/>
  <c r="BT6" i="6"/>
  <c r="V13" i="8"/>
  <c r="ZJ5" i="2"/>
  <c r="AU5" i="6"/>
  <c r="CU6" i="6"/>
  <c r="AA16" i="8"/>
  <c r="ACU6" i="2"/>
  <c r="ADC6" i="2"/>
  <c r="ADG6" i="2"/>
  <c r="ADK6" i="2"/>
  <c r="ADS6" i="2"/>
  <c r="O14" i="8"/>
  <c r="BG5" i="6"/>
  <c r="CQ14" i="8"/>
  <c r="BF6" i="6"/>
  <c r="CP5" i="6"/>
  <c r="CG5" i="6"/>
  <c r="CH13" i="8"/>
  <c r="BE6" i="6"/>
  <c r="BU5" i="6"/>
  <c r="YV6" i="2"/>
  <c r="CN6" i="6"/>
  <c r="XH5" i="2"/>
  <c r="W16" i="8"/>
  <c r="DN6" i="6"/>
  <c r="DK5" i="6"/>
  <c r="BU6" i="6"/>
  <c r="BZ5" i="6"/>
  <c r="CL12" i="8"/>
  <c r="CH5" i="6"/>
  <c r="EO5" i="6"/>
  <c r="AE5" i="6"/>
  <c r="BQ6" i="6"/>
  <c r="CI15" i="8"/>
  <c r="AX6" i="6"/>
  <c r="Y7" i="2"/>
  <c r="Z5" i="2"/>
  <c r="XD8" i="2"/>
  <c r="XB7" i="2"/>
  <c r="AA13" i="8"/>
  <c r="Z8" i="2"/>
  <c r="AA8" i="2"/>
  <c r="YC7" i="2"/>
  <c r="Y6" i="6"/>
  <c r="DH6" i="6"/>
  <c r="DI6" i="6"/>
  <c r="CX6" i="6"/>
  <c r="X5" i="6"/>
  <c r="X12" i="8"/>
  <c r="DK6" i="6"/>
  <c r="EM6" i="6"/>
  <c r="CF6" i="6"/>
  <c r="CC6" i="6"/>
  <c r="DH5" i="6"/>
  <c r="EP6" i="6"/>
  <c r="CI5" i="6"/>
  <c r="CA5" i="6"/>
  <c r="BP5" i="6"/>
  <c r="BF5" i="6"/>
  <c r="AU6" i="6"/>
  <c r="YV5" i="2"/>
  <c r="DG6" i="6"/>
  <c r="XD6" i="2"/>
  <c r="CZ5" i="6"/>
  <c r="EI5" i="2"/>
  <c r="AN6" i="2"/>
  <c r="CS6" i="6"/>
  <c r="BP6" i="6"/>
  <c r="CI12" i="8"/>
  <c r="DB5" i="6"/>
  <c r="BX5" i="6"/>
  <c r="CZ6" i="6"/>
  <c r="BC5" i="6"/>
  <c r="CT5" i="6"/>
  <c r="BR6" i="6"/>
  <c r="DF6" i="6"/>
  <c r="BN6" i="6"/>
  <c r="CL14" i="8"/>
  <c r="CH16" i="8"/>
  <c r="CS5" i="6"/>
  <c r="AZ6" i="6"/>
  <c r="DC6" i="6"/>
  <c r="Z6" i="6"/>
  <c r="Z15" i="8"/>
  <c r="XS5" i="2"/>
  <c r="EE6" i="6"/>
  <c r="CJ13" i="8"/>
  <c r="DI5" i="6"/>
  <c r="EG5" i="2"/>
  <c r="T2" i="8"/>
  <c r="Z7" i="2"/>
  <c r="CS15" i="8"/>
  <c r="Y12" i="8"/>
  <c r="CU13" i="8"/>
  <c r="CG15" i="8"/>
  <c r="BC6" i="6"/>
  <c r="BM6" i="6"/>
  <c r="BA6" i="6"/>
  <c r="XM5" i="2"/>
  <c r="YE7" i="2"/>
  <c r="CU15" i="8"/>
  <c r="CH6" i="6"/>
  <c r="XF7" i="2"/>
  <c r="XF5" i="2"/>
  <c r="XX7" i="2"/>
  <c r="XJ7" i="2"/>
  <c r="XY6" i="2"/>
  <c r="YC6" i="2"/>
  <c r="CH12" i="8"/>
  <c r="CL16" i="8"/>
  <c r="CK6" i="6"/>
  <c r="CU5" i="6"/>
  <c r="CF16" i="8"/>
  <c r="BD5" i="6"/>
  <c r="Q6" i="8"/>
  <c r="XU6" i="2"/>
  <c r="AA5" i="2"/>
  <c r="R2" i="8"/>
  <c r="YD6" i="2"/>
  <c r="XH8" i="2"/>
  <c r="XS7" i="2"/>
  <c r="YF5" i="2"/>
  <c r="CK5" i="6"/>
  <c r="CY6" i="6"/>
  <c r="CF14" i="8"/>
  <c r="CJ14" i="8"/>
  <c r="CT15" i="8"/>
  <c r="CA6" i="6"/>
  <c r="CP6" i="6"/>
  <c r="DB6" i="6"/>
  <c r="DN5" i="6"/>
  <c r="AZ5" i="6"/>
  <c r="CX5" i="6"/>
  <c r="CB5" i="6"/>
  <c r="CC5" i="6"/>
  <c r="XM6" i="2"/>
  <c r="EQ6" i="2"/>
  <c r="XA8" i="2"/>
  <c r="XD7" i="2"/>
  <c r="ADB14" i="2" a="1"/>
  <c r="ADB14" i="2" s="1"/>
  <c r="ADB6" i="2" s="1"/>
  <c r="ADB5" i="2"/>
  <c r="DD16" i="8"/>
  <c r="DD6" i="6"/>
  <c r="DT5" i="6"/>
  <c r="ADE13" i="2" a="1"/>
  <c r="ADE13" i="2" s="1"/>
  <c r="ADE6" i="2" s="1"/>
  <c r="ADE5" i="2"/>
  <c r="CF12" i="8"/>
  <c r="CJ15" i="8"/>
  <c r="CV5" i="6"/>
  <c r="DJ6" i="6"/>
  <c r="EP5" i="6"/>
  <c r="V7" i="8"/>
  <c r="XJ8" i="2"/>
  <c r="YG7" i="2"/>
  <c r="CT12" i="8"/>
  <c r="DC5" i="6"/>
  <c r="CM5" i="6"/>
  <c r="DE5" i="6"/>
  <c r="CH15" i="8"/>
  <c r="BT5" i="6"/>
  <c r="AY5" i="6"/>
  <c r="YF7" i="2"/>
  <c r="XW5" i="2"/>
  <c r="WX6" i="2"/>
  <c r="AD6" i="6"/>
  <c r="DG15" i="8"/>
  <c r="CW14" i="8"/>
  <c r="BX6" i="6"/>
  <c r="EO6" i="2"/>
  <c r="XJ5" i="2"/>
  <c r="CT6" i="6"/>
  <c r="XA5" i="2"/>
  <c r="T13" i="8"/>
  <c r="ABC6" i="2"/>
  <c r="ACS6" i="2"/>
  <c r="CF5" i="6"/>
  <c r="AC6" i="2"/>
  <c r="WZ7" i="2"/>
  <c r="CO12" i="8"/>
  <c r="ABI6" i="2"/>
  <c r="WZ5" i="2"/>
  <c r="CF13" i="8"/>
  <c r="BQ5" i="6"/>
  <c r="XJ6" i="2"/>
  <c r="XK6" i="2"/>
  <c r="XC6" i="2"/>
  <c r="AR6" i="2"/>
  <c r="DE15" i="8"/>
  <c r="CB6" i="6"/>
  <c r="CL6" i="6"/>
  <c r="CL15" i="8"/>
  <c r="CR6" i="6"/>
  <c r="CR15" i="8"/>
  <c r="X6" i="2"/>
  <c r="Q14" i="8"/>
  <c r="CQ6" i="6"/>
  <c r="CQ16" i="8"/>
  <c r="CL13" i="8"/>
  <c r="CL5" i="6"/>
  <c r="CQ5" i="6"/>
  <c r="CQ12" i="8"/>
  <c r="XE6" i="2"/>
  <c r="ADL14" i="2" a="1"/>
  <c r="ADL14" i="2" s="1"/>
  <c r="ADL6" i="2" s="1"/>
  <c r="ADL5" i="2"/>
  <c r="ADV14" i="2" a="1"/>
  <c r="ADV14" i="2" s="1"/>
  <c r="ADV6" i="2" s="1"/>
  <c r="ADV5" i="2"/>
  <c r="CO13" i="8"/>
  <c r="CO5" i="6"/>
  <c r="YY6" i="2"/>
  <c r="CT16" i="8"/>
  <c r="ADO13" i="2" a="1"/>
  <c r="ADO13" i="2" s="1"/>
  <c r="ADO6" i="2" s="1"/>
  <c r="ADO5" i="2"/>
  <c r="ABM6" i="2"/>
  <c r="XI6" i="2"/>
  <c r="O15" i="8"/>
  <c r="BD6" i="6"/>
  <c r="CS13" i="8"/>
  <c r="CO16" i="8"/>
  <c r="ABK6" i="2"/>
  <c r="WZ6" i="2"/>
  <c r="XQ5" i="2"/>
  <c r="EM5" i="6"/>
  <c r="CJ5" i="6"/>
  <c r="XC5" i="2"/>
  <c r="CW5" i="6"/>
  <c r="CJ16" i="8"/>
  <c r="CH14" i="8"/>
  <c r="CY5" i="6"/>
  <c r="U14" i="8"/>
  <c r="XA6" i="2"/>
  <c r="XP8" i="2"/>
  <c r="ACR7" i="2"/>
  <c r="ABF6" i="2"/>
  <c r="YB5" i="2"/>
  <c r="DF16" i="8"/>
  <c r="CF15" i="8"/>
  <c r="CO6" i="6"/>
  <c r="XO7" i="2"/>
  <c r="CI16" i="8"/>
  <c r="ACR5" i="2"/>
  <c r="S13" i="8"/>
  <c r="YB6" i="2"/>
  <c r="DA5" i="6"/>
  <c r="ABG6" i="2"/>
  <c r="Y8" i="2"/>
  <c r="XO6" i="2"/>
  <c r="WW6" i="2"/>
  <c r="YE8" i="2"/>
  <c r="YA6" i="2"/>
  <c r="XB5" i="2"/>
  <c r="XQ8" i="2"/>
  <c r="ABN6" i="2"/>
  <c r="AW6" i="6"/>
  <c r="ABH6" i="2"/>
  <c r="WY5" i="2"/>
  <c r="U13" i="8"/>
  <c r="XT5" i="2"/>
  <c r="YF6" i="2"/>
  <c r="XY5" i="2"/>
  <c r="CV12" i="8"/>
  <c r="BO6" i="6"/>
  <c r="EF5" i="6"/>
  <c r="YG6" i="2"/>
  <c r="XQ6" i="2"/>
  <c r="WU5" i="2"/>
  <c r="XO5" i="2"/>
  <c r="CI6" i="6"/>
  <c r="CR5" i="6"/>
  <c r="CG6" i="6"/>
  <c r="S14" i="8"/>
  <c r="YE6" i="2"/>
  <c r="CW6" i="6"/>
  <c r="CW16" i="8"/>
  <c r="T5" i="6"/>
  <c r="T12" i="8"/>
  <c r="CI14" i="8"/>
  <c r="Y5" i="2"/>
  <c r="R12" i="8"/>
  <c r="AA5" i="6"/>
  <c r="AA12" i="8"/>
  <c r="W13" i="8"/>
  <c r="W5" i="6"/>
  <c r="ABB15" i="2" a="1"/>
  <c r="ABB15" i="2" s="1"/>
  <c r="ABB6" i="2" s="1"/>
  <c r="ABB5" i="2"/>
  <c r="ABE6" i="2"/>
  <c r="ADQ13" i="2" a="1"/>
  <c r="ADQ13" i="2" s="1"/>
  <c r="ADQ6" i="2" s="1"/>
  <c r="ADQ5" i="2"/>
  <c r="CW12" i="8"/>
  <c r="CJ6" i="6"/>
  <c r="DF5" i="6"/>
  <c r="S12" i="8"/>
  <c r="S5" i="6"/>
  <c r="AA6" i="6"/>
  <c r="AA15" i="8"/>
  <c r="ACT14" i="2" a="1"/>
  <c r="ACT14" i="2" s="1"/>
  <c r="ACT6" i="2" s="1"/>
  <c r="ACT5" i="2"/>
  <c r="ADN14" i="2" a="1"/>
  <c r="ADN14" i="2" s="1"/>
  <c r="ADN6" i="2" s="1"/>
  <c r="ADN5" i="2"/>
  <c r="ACW13" i="2" a="1"/>
  <c r="ACW13" i="2" s="1"/>
  <c r="ACW6" i="2" s="1"/>
  <c r="ACW5" i="2"/>
  <c r="ADM13" i="2" a="1"/>
  <c r="ADM13" i="2" s="1"/>
  <c r="ADM6" i="2" s="1"/>
  <c r="ADM5" i="2"/>
  <c r="X5" i="2"/>
  <c r="Q12" i="8"/>
  <c r="ACV14" i="2" a="1"/>
  <c r="ACV14" i="2" s="1"/>
  <c r="ACV6" i="2" s="1"/>
  <c r="ACV5" i="2"/>
  <c r="ADJ14" i="2" a="1"/>
  <c r="ADJ14" i="2" s="1"/>
  <c r="ADJ6" i="2" s="1"/>
  <c r="ADJ5" i="2"/>
  <c r="ACY5" i="2"/>
  <c r="ACY13" i="2" a="1"/>
  <c r="ACY13" i="2" s="1"/>
  <c r="ACY6" i="2" s="1"/>
  <c r="BY6" i="6"/>
  <c r="BG6" i="6"/>
  <c r="DE16" i="8"/>
  <c r="DE6" i="6"/>
  <c r="XV5" i="2"/>
  <c r="AC6" i="6"/>
  <c r="W15" i="8"/>
  <c r="W6" i="6"/>
  <c r="ACX14" i="2" a="1"/>
  <c r="ACX14" i="2" s="1"/>
  <c r="ACX6" i="2" s="1"/>
  <c r="ACX5" i="2"/>
  <c r="ADA13" i="2" a="1"/>
  <c r="ADA13" i="2" s="1"/>
  <c r="ADA6" i="2" s="1"/>
  <c r="ADA5" i="2"/>
  <c r="ADU13" i="2" a="1"/>
  <c r="ADU13" i="2" s="1"/>
  <c r="ADU6" i="2" s="1"/>
  <c r="ADU5" i="2"/>
  <c r="T14" i="8"/>
  <c r="AA6" i="2"/>
  <c r="J16" i="8"/>
  <c r="ADF14" i="2" a="1"/>
  <c r="ADF14" i="2" s="1"/>
  <c r="ADF6" i="2" s="1"/>
  <c r="ADF5" i="2"/>
  <c r="ADR14" i="2" a="1"/>
  <c r="ADR14" i="2" s="1"/>
  <c r="ADR6" i="2" s="1"/>
  <c r="ADR5" i="2"/>
  <c r="ADI5" i="2"/>
  <c r="ADI13" i="2" a="1"/>
  <c r="ADI13" i="2" s="1"/>
  <c r="ADI6" i="2" s="1"/>
  <c r="DD13" i="8"/>
  <c r="EO6" i="6"/>
  <c r="CS16" i="8"/>
  <c r="DG13" i="8"/>
  <c r="CN14" i="8"/>
  <c r="CN16" i="8"/>
  <c r="XI5" i="2"/>
  <c r="CN13" i="8"/>
  <c r="WW5" i="2"/>
  <c r="CP14" i="8"/>
  <c r="V14" i="8"/>
  <c r="BY5" i="6"/>
  <c r="CG13" i="8"/>
  <c r="DC14" i="8"/>
  <c r="AR6" i="6"/>
  <c r="CM14" i="8"/>
  <c r="XL6" i="2"/>
  <c r="XG5" i="2"/>
  <c r="DC16" i="8"/>
  <c r="CV15" i="8"/>
  <c r="EM7" i="6"/>
  <c r="EE5" i="6"/>
  <c r="CV6" i="6"/>
  <c r="CV16" i="8"/>
  <c r="CJ12" i="8"/>
  <c r="AR5" i="6"/>
  <c r="EM8" i="6"/>
  <c r="CG14" i="8"/>
  <c r="Y5" i="6"/>
  <c r="Y13" i="8"/>
  <c r="BB3" i="6"/>
  <c r="BB16" i="6" a="1"/>
  <c r="BB16" i="6" s="1"/>
  <c r="BB6" i="6" s="1"/>
  <c r="V12" i="8"/>
  <c r="AC5" i="2"/>
  <c r="U12" i="8"/>
  <c r="AV2" i="6"/>
  <c r="CD4" i="6"/>
  <c r="EU14" i="6" a="1"/>
  <c r="EU14" i="6" s="1"/>
  <c r="EU2" i="6"/>
  <c r="DA16" i="6" a="1"/>
  <c r="DA16" i="6" s="1"/>
  <c r="DA6" i="6" s="1"/>
  <c r="DA14" i="6" a="1"/>
  <c r="DA14" i="6" s="1"/>
  <c r="DA4" i="6"/>
  <c r="DA7" i="6" s="1"/>
  <c r="AO7" i="7"/>
  <c r="YJ128" i="2"/>
  <c r="ZU105" i="2"/>
  <c r="ZV109" i="2"/>
  <c r="ZW77" i="2"/>
  <c r="ZX126" i="2"/>
  <c r="ZZ104" i="2"/>
  <c r="AAC133" i="2"/>
  <c r="AAC110" i="2"/>
  <c r="AAF62" i="2"/>
  <c r="AAH60" i="2"/>
  <c r="AAJ110" i="2"/>
  <c r="AAL80" i="2"/>
  <c r="AAN105" i="2"/>
  <c r="AAO105" i="2"/>
  <c r="AAQ72" i="2"/>
  <c r="AAY126" i="2"/>
  <c r="AAZ90" i="2"/>
  <c r="AAZ28" i="2"/>
  <c r="EA30" i="6"/>
  <c r="EN22" i="6"/>
  <c r="ZS114" i="2"/>
  <c r="AH8" i="7"/>
  <c r="Z7" i="7"/>
  <c r="ZR110" i="2"/>
  <c r="ZR63" i="2"/>
  <c r="ZW119" i="2"/>
  <c r="ZX123" i="2"/>
  <c r="ZX48" i="2"/>
  <c r="ZY97" i="2"/>
  <c r="AAC109" i="2"/>
  <c r="AAD88" i="2"/>
  <c r="AAD62" i="2"/>
  <c r="AAD27" i="2"/>
  <c r="AAE104" i="2"/>
  <c r="AAE68" i="2"/>
  <c r="AAF133" i="2"/>
  <c r="AAF60" i="2"/>
  <c r="AAG62" i="2"/>
  <c r="AAG28" i="2"/>
  <c r="AAH93" i="2"/>
  <c r="AAJ132" i="2"/>
  <c r="AAJ105" i="2"/>
  <c r="AAJ85" i="2"/>
  <c r="AAJ54" i="2"/>
  <c r="AAK70" i="2"/>
  <c r="AAM50" i="2"/>
  <c r="AAN50" i="2"/>
  <c r="AAO104" i="2"/>
  <c r="AAP86" i="2"/>
  <c r="AAQ68" i="2"/>
  <c r="AAR130" i="2"/>
  <c r="AAR70" i="2"/>
  <c r="AAS109" i="2"/>
  <c r="AAS88" i="2"/>
  <c r="AAS52" i="2"/>
  <c r="AAU93" i="2"/>
  <c r="AAV133" i="2"/>
  <c r="AAW131" i="2"/>
  <c r="AAW40" i="2"/>
  <c r="AAX83" i="2"/>
  <c r="AAY115" i="2"/>
  <c r="DP24" i="6"/>
  <c r="EN26" i="6"/>
  <c r="EH24" i="6"/>
  <c r="ZS61" i="2"/>
  <c r="YJ63" i="2"/>
  <c r="ZR131" i="2"/>
  <c r="ZX38" i="2"/>
  <c r="ZZ119" i="2"/>
  <c r="ZZ61" i="2"/>
  <c r="AAE126" i="2"/>
  <c r="AAE52" i="2"/>
  <c r="AAF86" i="2"/>
  <c r="AAG119" i="2"/>
  <c r="AAG87" i="2"/>
  <c r="AAG52" i="2"/>
  <c r="AAJ125" i="2"/>
  <c r="AAJ96" i="2"/>
  <c r="AAJ72" i="2"/>
  <c r="AAJ31" i="2"/>
  <c r="AAK54" i="2"/>
  <c r="AAL110" i="2"/>
  <c r="AAN133" i="2"/>
  <c r="AAN95" i="2"/>
  <c r="AAA107" i="2"/>
  <c r="AAA52" i="2"/>
  <c r="AAI87" i="2"/>
  <c r="AAO126" i="2"/>
  <c r="AAO90" i="2"/>
  <c r="AAP133" i="2"/>
  <c r="AAP97" i="2"/>
  <c r="AAP70" i="2"/>
  <c r="AAQ133" i="2"/>
  <c r="AAQ97" i="2"/>
  <c r="AAR95" i="2"/>
  <c r="AAR56" i="2"/>
  <c r="AAS131" i="2"/>
  <c r="AAS102" i="2"/>
  <c r="AAS81" i="2"/>
  <c r="AAV62" i="2"/>
  <c r="AAW110" i="2"/>
  <c r="AAW70" i="2"/>
  <c r="AAX56" i="2"/>
  <c r="DY33" i="6"/>
  <c r="ER24" i="6"/>
  <c r="ET22" i="6"/>
  <c r="AAT62" i="2"/>
  <c r="ZR128" i="2"/>
  <c r="ZR56" i="2"/>
  <c r="ZU114" i="2"/>
  <c r="ZX109" i="2"/>
  <c r="ZX34" i="2"/>
  <c r="ZY50" i="2"/>
  <c r="ZZ117" i="2"/>
  <c r="ZZ95" i="2"/>
  <c r="AAB114" i="2"/>
  <c r="AAB86" i="2"/>
  <c r="AAB48" i="2"/>
  <c r="AAC119" i="2"/>
  <c r="AAD98" i="2"/>
  <c r="AAD70" i="2"/>
  <c r="AAD52" i="2"/>
  <c r="AAE93" i="2"/>
  <c r="AAF118" i="2"/>
  <c r="AAG81" i="2"/>
  <c r="AAH110" i="2"/>
  <c r="AAH70" i="2"/>
  <c r="AAH38" i="2"/>
  <c r="AAJ123" i="2"/>
  <c r="AAK86" i="2"/>
  <c r="AAL39" i="2"/>
  <c r="AAM96" i="2"/>
  <c r="AAN81" i="2"/>
  <c r="AAA132" i="2"/>
  <c r="AAA105" i="2"/>
  <c r="AAA31" i="2"/>
  <c r="AAI86" i="2"/>
  <c r="AAO117" i="2"/>
  <c r="AAO86" i="2"/>
  <c r="AAQ130" i="2"/>
  <c r="AAQ93" i="2"/>
  <c r="AAR48" i="2"/>
  <c r="AAS130" i="2"/>
  <c r="AAS97" i="2"/>
  <c r="AAU56" i="2"/>
  <c r="AAV109" i="2"/>
  <c r="AAV56" i="2"/>
  <c r="AAW104" i="2"/>
  <c r="AAX117" i="2"/>
  <c r="AAX52" i="2"/>
  <c r="AAY85" i="2"/>
  <c r="AAZ104" i="2"/>
  <c r="DY25" i="6"/>
  <c r="DM27" i="6"/>
  <c r="EK25" i="6"/>
  <c r="DZ25" i="6"/>
  <c r="EI24" i="6"/>
  <c r="EL25" i="6"/>
  <c r="ZR126" i="2"/>
  <c r="ZR90" i="2"/>
  <c r="ZT77" i="2"/>
  <c r="ZU112" i="2"/>
  <c r="ZV40" i="2"/>
  <c r="ZW109" i="2"/>
  <c r="ZW56" i="2"/>
  <c r="ZX104" i="2"/>
  <c r="ZY39" i="2"/>
  <c r="AAC56" i="2"/>
  <c r="AAE40" i="2"/>
  <c r="AAF110" i="2"/>
  <c r="AAG77" i="2"/>
  <c r="AAH104" i="2"/>
  <c r="AAK126" i="2"/>
  <c r="AAO77" i="2"/>
  <c r="AAR40" i="2"/>
  <c r="AAV103" i="2"/>
  <c r="EB31" i="6"/>
  <c r="ZS96" i="2"/>
  <c r="EK24" i="6"/>
  <c r="ER25" i="6"/>
  <c r="ER16" i="6" s="1" a="1"/>
  <c r="ER16" i="6" s="1"/>
  <c r="EG27" i="6"/>
  <c r="AAY31" i="2"/>
  <c r="AAY93" i="2"/>
  <c r="AAY128" i="2"/>
  <c r="AAX70" i="2"/>
  <c r="AAX99" i="2"/>
  <c r="AAX131" i="2"/>
  <c r="AAT107" i="2"/>
  <c r="EB27" i="6"/>
  <c r="AAZ34" i="2"/>
  <c r="AAZ86" i="2"/>
  <c r="AAX28" i="2"/>
  <c r="AAX109" i="2"/>
  <c r="AAW31" i="2"/>
  <c r="AAV80" i="2"/>
  <c r="AAU88" i="2"/>
  <c r="AAU128" i="2"/>
  <c r="AAS62" i="2"/>
  <c r="AAS85" i="2"/>
  <c r="AAS96" i="2"/>
  <c r="AAS133" i="2"/>
  <c r="AAR81" i="2"/>
  <c r="AAR125" i="2"/>
  <c r="AAQ52" i="2"/>
  <c r="AAQ70" i="2"/>
  <c r="AAP93" i="2"/>
  <c r="AAO87" i="2"/>
  <c r="AAI97" i="2"/>
  <c r="AAA87" i="2"/>
  <c r="AAA117" i="2"/>
  <c r="AAM31" i="2"/>
  <c r="AAM93" i="2"/>
  <c r="AAL54" i="2"/>
  <c r="AAL97" i="2"/>
  <c r="AAK31" i="2"/>
  <c r="AAK66" i="2"/>
  <c r="AAK93" i="2"/>
  <c r="AAK123" i="2"/>
  <c r="AAJ60" i="2"/>
  <c r="AAJ83" i="2"/>
  <c r="AAJ97" i="2"/>
  <c r="AAJ119" i="2"/>
  <c r="AAH28" i="2"/>
  <c r="AAH54" i="2"/>
  <c r="AAH107" i="2"/>
  <c r="AAG38" i="2"/>
  <c r="AAG68" i="2"/>
  <c r="AAF83" i="2"/>
  <c r="AAE31" i="2"/>
  <c r="AAE65" i="2"/>
  <c r="AAE97" i="2"/>
  <c r="DR24" i="6"/>
  <c r="EN25" i="6"/>
  <c r="DY24" i="6"/>
  <c r="DQ25" i="6"/>
  <c r="AAZ93" i="2"/>
  <c r="AAX86" i="2"/>
  <c r="AAX119" i="2"/>
  <c r="AAW115" i="2"/>
  <c r="AAV123" i="2"/>
  <c r="AAU52" i="2"/>
  <c r="AAS31" i="2"/>
  <c r="AAS66" i="2"/>
  <c r="AAS87" i="2"/>
  <c r="AAS99" i="2"/>
  <c r="AAS119" i="2"/>
  <c r="AAR57" i="2"/>
  <c r="AAR86" i="2"/>
  <c r="AAQ60" i="2"/>
  <c r="AAP34" i="2"/>
  <c r="AAO93" i="2"/>
  <c r="AAA95" i="2"/>
  <c r="AAN86" i="2"/>
  <c r="AAN115" i="2"/>
  <c r="AAK98" i="2"/>
  <c r="AAT133" i="2"/>
  <c r="ZS31" i="2"/>
  <c r="EJ25" i="6"/>
  <c r="EG24" i="6"/>
  <c r="DY27" i="6"/>
  <c r="AAY70" i="2"/>
  <c r="AAX54" i="2"/>
  <c r="AAX93" i="2"/>
  <c r="AAU70" i="2"/>
  <c r="AAS39" i="2"/>
  <c r="AAS70" i="2"/>
  <c r="AAS90" i="2"/>
  <c r="AAS103" i="2"/>
  <c r="AAS128" i="2"/>
  <c r="AAQ119" i="2"/>
  <c r="AAP52" i="2"/>
  <c r="AAP83" i="2"/>
  <c r="AAP99" i="2"/>
  <c r="AAP131" i="2"/>
  <c r="AAO97" i="2"/>
  <c r="AAI131" i="2"/>
  <c r="AAA68" i="2"/>
  <c r="AAA99" i="2"/>
  <c r="AAA128" i="2"/>
  <c r="AAN97" i="2"/>
  <c r="AAN119" i="2"/>
  <c r="AAL34" i="2"/>
  <c r="AAL70" i="2"/>
  <c r="AAJ70" i="2"/>
  <c r="AAJ88" i="2"/>
  <c r="AAJ109" i="2"/>
  <c r="AAJ130" i="2"/>
  <c r="AAH95" i="2"/>
  <c r="AAG83" i="2"/>
  <c r="AAF34" i="2"/>
  <c r="AAF66" i="2"/>
  <c r="AAF93" i="2"/>
  <c r="AAE87" i="2"/>
  <c r="AAD85" i="2"/>
  <c r="AAD99" i="2"/>
  <c r="AAC93" i="2"/>
  <c r="ZY96" i="2"/>
  <c r="ZW60" i="2"/>
  <c r="ZW87" i="2"/>
  <c r="ZW126" i="2"/>
  <c r="ZV85" i="2"/>
  <c r="ZV128" i="2"/>
  <c r="AAT48" i="2"/>
  <c r="DV27" i="6"/>
  <c r="EA31" i="6"/>
  <c r="DW28" i="6"/>
  <c r="DX33" i="6"/>
  <c r="DS24" i="6"/>
  <c r="AAZ77" i="2"/>
  <c r="AAZ103" i="2"/>
  <c r="ZS126" i="2"/>
  <c r="DU22" i="6"/>
  <c r="DU31" i="6"/>
  <c r="EQ28" i="6"/>
  <c r="DS31" i="6"/>
  <c r="AAY39" i="2"/>
  <c r="AAW105" i="2"/>
  <c r="AAU39" i="2"/>
  <c r="AAR52" i="2"/>
  <c r="AAP117" i="2"/>
  <c r="AAO38" i="2"/>
  <c r="AAO109" i="2"/>
  <c r="AAA41" i="2"/>
  <c r="AAN77" i="2"/>
  <c r="AAN104" i="2"/>
  <c r="AAH77" i="2"/>
  <c r="AAF56" i="2"/>
  <c r="AAF104" i="2"/>
  <c r="AAE123" i="2"/>
  <c r="AAD39" i="2"/>
  <c r="ZS56" i="2"/>
  <c r="AAO22" i="2"/>
  <c r="EC30" i="6"/>
  <c r="DO33" i="6"/>
  <c r="AAZ128" i="2"/>
  <c r="AAY62" i="2"/>
  <c r="AAY109" i="2"/>
  <c r="AAX40" i="2"/>
  <c r="AAV39" i="2"/>
  <c r="AAV86" i="2"/>
  <c r="AAU95" i="2"/>
  <c r="AAR128" i="2"/>
  <c r="AAA56" i="2"/>
  <c r="AAM98" i="2"/>
  <c r="AAM133" i="2"/>
  <c r="AAL60" i="2"/>
  <c r="AAL104" i="2"/>
  <c r="ES31" i="6"/>
  <c r="DM30" i="6"/>
  <c r="AAZ68" i="2"/>
  <c r="AAY117" i="2"/>
  <c r="AAX126" i="2"/>
  <c r="AAW126" i="2"/>
  <c r="AAR38" i="2"/>
  <c r="AAR65" i="2"/>
  <c r="AAR90" i="2"/>
  <c r="AAR131" i="2"/>
  <c r="AAQ62" i="2"/>
  <c r="AAQ92" i="2"/>
  <c r="AAO119" i="2"/>
  <c r="AAN56" i="2"/>
  <c r="AAM56" i="2"/>
  <c r="AAM105" i="2"/>
  <c r="AAK50" i="2"/>
  <c r="AAK80" i="2"/>
  <c r="AAK102" i="2"/>
  <c r="AAH40" i="2"/>
  <c r="AAH63" i="2"/>
  <c r="AAF126" i="2"/>
  <c r="AAE105" i="2"/>
  <c r="AAB39" i="2"/>
  <c r="AAB81" i="2"/>
  <c r="AAB97" i="2"/>
  <c r="ZX95" i="2"/>
  <c r="ZX114" i="2"/>
  <c r="ZW105" i="2"/>
  <c r="ZV105" i="2"/>
  <c r="AAI72" i="2"/>
  <c r="AAO68" i="2"/>
  <c r="AAU102" i="2"/>
  <c r="AAV128" i="2"/>
  <c r="AAV90" i="2"/>
  <c r="AAV60" i="2"/>
  <c r="AAW93" i="2"/>
  <c r="AAW54" i="2"/>
  <c r="AAZ132" i="2"/>
  <c r="AAZ96" i="2"/>
  <c r="DP28" i="6"/>
  <c r="ED29" i="6"/>
  <c r="DR33" i="6"/>
  <c r="DW23" i="6"/>
  <c r="AG29" i="6"/>
  <c r="AH25" i="6"/>
  <c r="AJ23" i="6"/>
  <c r="AK26" i="6"/>
  <c r="AL22" i="6"/>
  <c r="AM25" i="6"/>
  <c r="AO24" i="6"/>
  <c r="DQ111" i="2"/>
  <c r="DR104" i="2"/>
  <c r="DU36" i="2"/>
  <c r="DY70" i="2"/>
  <c r="DZ36" i="2"/>
  <c r="R14" i="6" a="1"/>
  <c r="R14" i="6" s="1"/>
  <c r="AG28" i="6"/>
  <c r="AI27" i="6"/>
  <c r="AJ30" i="6"/>
  <c r="AJ22" i="6"/>
  <c r="AK25" i="6"/>
  <c r="AM24" i="6"/>
  <c r="AO31" i="6"/>
  <c r="AO22" i="6"/>
  <c r="DQ110" i="2"/>
  <c r="DQ87" i="2"/>
  <c r="DR70" i="2"/>
  <c r="DS69" i="2"/>
  <c r="DT36" i="2"/>
  <c r="DW132" i="2"/>
  <c r="DW103" i="2"/>
  <c r="DX123" i="2"/>
  <c r="DX85" i="2"/>
  <c r="DY113" i="2"/>
  <c r="DZ123" i="2"/>
  <c r="DZ72" i="2"/>
  <c r="AG27" i="6"/>
  <c r="AH31" i="6"/>
  <c r="AH23" i="6"/>
  <c r="AI26" i="6"/>
  <c r="AJ29" i="6"/>
  <c r="AK32" i="6"/>
  <c r="AK24" i="6"/>
  <c r="AM23" i="6"/>
  <c r="AN26" i="6"/>
  <c r="AP33" i="6"/>
  <c r="AP24" i="6"/>
  <c r="DR65" i="2"/>
  <c r="DT116" i="2"/>
  <c r="DT68" i="2"/>
  <c r="DW97" i="2"/>
  <c r="AI25" i="6"/>
  <c r="AJ28" i="6"/>
  <c r="AM22" i="6"/>
  <c r="AN25" i="6"/>
  <c r="AP23" i="6"/>
  <c r="DQ47" i="2"/>
  <c r="DR64" i="2"/>
  <c r="DX69" i="2"/>
  <c r="DY103" i="2"/>
  <c r="DZ114" i="2"/>
  <c r="AG25" i="6"/>
  <c r="AI33" i="6"/>
  <c r="DQ41" i="2"/>
  <c r="DS41" i="2"/>
  <c r="DV123" i="2"/>
  <c r="DW35" i="2"/>
  <c r="XL4" i="2"/>
  <c r="T4" i="6"/>
  <c r="AI23" i="6"/>
  <c r="AJ26" i="6"/>
  <c r="AK29" i="6"/>
  <c r="AL25" i="6"/>
  <c r="AP29" i="6"/>
  <c r="DQ130" i="2"/>
  <c r="DR118" i="2"/>
  <c r="DS122" i="2"/>
  <c r="DT93" i="2"/>
  <c r="DT62" i="2"/>
  <c r="DU118" i="2"/>
  <c r="DU95" i="2"/>
  <c r="DU61" i="2"/>
  <c r="DW116" i="2"/>
  <c r="DY132" i="2"/>
  <c r="DY85" i="2"/>
  <c r="XL3" i="2"/>
  <c r="AG23" i="6"/>
  <c r="AH27" i="6"/>
  <c r="AI31" i="6"/>
  <c r="AI22" i="6"/>
  <c r="AJ25" i="6"/>
  <c r="AK28" i="6"/>
  <c r="AL24" i="6"/>
  <c r="AM27" i="6"/>
  <c r="AN22" i="6"/>
  <c r="DQ126" i="2"/>
  <c r="DQ92" i="2"/>
  <c r="DQ69" i="2"/>
  <c r="DR112" i="2"/>
  <c r="DR57" i="2"/>
  <c r="DS22" i="2"/>
  <c r="DU116" i="2"/>
  <c r="DV115" i="2"/>
  <c r="DV52" i="2"/>
  <c r="DW69" i="2"/>
  <c r="DX132" i="2"/>
  <c r="DY123" i="2"/>
  <c r="DY22" i="2"/>
  <c r="AF2" i="2"/>
  <c r="AJ126" i="2"/>
  <c r="AK105" i="2"/>
  <c r="AL29" i="2"/>
  <c r="AN3" i="2"/>
  <c r="AP4" i="2"/>
  <c r="AS2" i="2"/>
  <c r="AS5" i="2" s="1"/>
  <c r="AE4" i="2"/>
  <c r="AL47" i="2"/>
  <c r="AL28" i="2"/>
  <c r="AP2" i="2"/>
  <c r="AU4" i="2"/>
  <c r="AE2" i="2"/>
  <c r="AJ105" i="2"/>
  <c r="AJ3" i="2" s="1"/>
  <c r="AK36" i="2"/>
  <c r="AK22" i="2"/>
  <c r="AL44" i="2"/>
  <c r="AL27" i="2"/>
  <c r="AL3" i="2" s="1"/>
  <c r="AR4" i="2"/>
  <c r="AU2" i="2"/>
  <c r="AU5" i="2" s="1"/>
  <c r="AD4" i="2"/>
  <c r="AH4" i="2"/>
  <c r="AJ37" i="2"/>
  <c r="AO4" i="2"/>
  <c r="AD2" i="2"/>
  <c r="AH2" i="2"/>
  <c r="AO2" i="2"/>
  <c r="AT4" i="2"/>
  <c r="ED3" i="2"/>
  <c r="AG4" i="2"/>
  <c r="AI37" i="2"/>
  <c r="AI3" i="2" s="1"/>
  <c r="AL54" i="2"/>
  <c r="AL40" i="2"/>
  <c r="AQ4" i="2"/>
  <c r="AT2" i="2"/>
  <c r="AK126" i="2"/>
  <c r="EC2" i="2"/>
  <c r="EC4" i="2"/>
  <c r="EE4" i="2"/>
  <c r="EG4" i="2"/>
  <c r="EI4" i="2"/>
  <c r="EK4" i="2"/>
  <c r="EM4" i="2"/>
  <c r="EO4" i="2"/>
  <c r="EQ4" i="2"/>
  <c r="YN4" i="2"/>
  <c r="YN3" i="2"/>
  <c r="YQ2" i="2"/>
  <c r="YQ4" i="2"/>
  <c r="YT3" i="2"/>
  <c r="EB24" i="2"/>
  <c r="EB70" i="2"/>
  <c r="ES28" i="2"/>
  <c r="ES39" i="2"/>
  <c r="ES54" i="2"/>
  <c r="ES65" i="2"/>
  <c r="ES88" i="2"/>
  <c r="ES98" i="2"/>
  <c r="ES109" i="2"/>
  <c r="ES117" i="2"/>
  <c r="ES127" i="2"/>
  <c r="ES56" i="2"/>
  <c r="ES41" i="2"/>
  <c r="ES57" i="2"/>
  <c r="ES68" i="2"/>
  <c r="ES80" i="2"/>
  <c r="ES92" i="2"/>
  <c r="ES100" i="2"/>
  <c r="ES111" i="2"/>
  <c r="ES119" i="2"/>
  <c r="ES34" i="2"/>
  <c r="ES60" i="2"/>
  <c r="EB39" i="2"/>
  <c r="ES35" i="2"/>
  <c r="ES47" i="2"/>
  <c r="ES61" i="2"/>
  <c r="ES70" i="2"/>
  <c r="ES83" i="2"/>
  <c r="ES103" i="2"/>
  <c r="ES113" i="2"/>
  <c r="EB66" i="2"/>
  <c r="ES22" i="2"/>
  <c r="ES37" i="2"/>
  <c r="ES50" i="2"/>
  <c r="ES63" i="2"/>
  <c r="ES73" i="2"/>
  <c r="ES86" i="2"/>
  <c r="ES96" i="2"/>
  <c r="ES105" i="2"/>
  <c r="ES115" i="2"/>
  <c r="YN2" i="2"/>
  <c r="ED4" i="2"/>
  <c r="EF4" i="2"/>
  <c r="EH4" i="2"/>
  <c r="EJ4" i="2"/>
  <c r="EL4" i="2"/>
  <c r="EN4" i="2"/>
  <c r="EP4" i="2"/>
  <c r="YM3" i="2"/>
  <c r="YM2" i="2"/>
  <c r="YM6" i="2" s="1"/>
  <c r="YM4" i="2"/>
  <c r="YP3" i="2"/>
  <c r="YP2" i="2"/>
  <c r="YP4" i="2"/>
  <c r="ED2" i="2"/>
  <c r="ED5" i="2" s="1"/>
  <c r="EF2" i="2"/>
  <c r="EH2" i="2"/>
  <c r="EJ2" i="2"/>
  <c r="EL2" i="2"/>
  <c r="EN2" i="2"/>
  <c r="EP2" i="2"/>
  <c r="ER2" i="2"/>
  <c r="YS3" i="2"/>
  <c r="YS2" i="2"/>
  <c r="YL3" i="2"/>
  <c r="YL2" i="2"/>
  <c r="YL6" i="2" s="1"/>
  <c r="YL4" i="2"/>
  <c r="YO3" i="2"/>
  <c r="YO2" i="2"/>
  <c r="YO4" i="2"/>
  <c r="YR3" i="2"/>
  <c r="YR2" i="2"/>
  <c r="YR4" i="2"/>
  <c r="YS4" i="2"/>
  <c r="EB111" i="2"/>
  <c r="EB100" i="2"/>
  <c r="EB92" i="2"/>
  <c r="EB80" i="2"/>
  <c r="EB68" i="2"/>
  <c r="EB57" i="2"/>
  <c r="EB41" i="2"/>
  <c r="EB31" i="2"/>
  <c r="EB22" i="2"/>
  <c r="YV3" i="2"/>
  <c r="YX4" i="2"/>
  <c r="ZA2" i="2"/>
  <c r="YU4" i="2"/>
  <c r="YX2" i="2"/>
  <c r="ZH4" i="2"/>
  <c r="ZL2" i="2"/>
  <c r="EB127" i="2"/>
  <c r="EB117" i="2"/>
  <c r="EB109" i="2"/>
  <c r="EB98" i="2"/>
  <c r="EB88" i="2"/>
  <c r="EB75" i="2"/>
  <c r="EB65" i="2"/>
  <c r="EB54" i="2"/>
  <c r="EB29" i="2"/>
  <c r="YU2" i="2"/>
  <c r="YZ4" i="2"/>
  <c r="YK2" i="2"/>
  <c r="ZH2" i="2"/>
  <c r="ZH5" i="2" s="1"/>
  <c r="ZJ3" i="2"/>
  <c r="YW4" i="2"/>
  <c r="YZ2" i="2"/>
  <c r="ZL3" i="2"/>
  <c r="EB115" i="2"/>
  <c r="EB105" i="2"/>
  <c r="EB96" i="2"/>
  <c r="EB86" i="2"/>
  <c r="EB73" i="2"/>
  <c r="EB63" i="2"/>
  <c r="EB50" i="2"/>
  <c r="EB37" i="2"/>
  <c r="EB27" i="2"/>
  <c r="YT4" i="2"/>
  <c r="YW2" i="2"/>
  <c r="ZB4" i="2"/>
  <c r="ZI2" i="2"/>
  <c r="ZI6" i="2" s="1"/>
  <c r="ZK3" i="2"/>
  <c r="ZK2" i="2"/>
  <c r="ZK4" i="2"/>
  <c r="EB36" i="2"/>
  <c r="YT2" i="2"/>
  <c r="YY4" i="2"/>
  <c r="ZB2" i="2"/>
  <c r="ZL4" i="2"/>
  <c r="EB122" i="2"/>
  <c r="EB113" i="2"/>
  <c r="EB103" i="2"/>
  <c r="EB94" i="2"/>
  <c r="EB61" i="2"/>
  <c r="ZF38" i="2"/>
  <c r="ZG110" i="2"/>
  <c r="ZD130" i="2"/>
  <c r="ZD115" i="2"/>
  <c r="ZD93" i="2"/>
  <c r="ZD81" i="2"/>
  <c r="ZD28" i="2"/>
  <c r="ZE131" i="2"/>
  <c r="ZE117" i="2"/>
  <c r="ZE104" i="2"/>
  <c r="ZE95" i="2"/>
  <c r="ZE68" i="2"/>
  <c r="ZF128" i="2"/>
  <c r="ZF114" i="2"/>
  <c r="ZF80" i="2"/>
  <c r="ZF65" i="2"/>
  <c r="ZF52" i="2"/>
  <c r="ZF34" i="2"/>
  <c r="ZG109" i="2"/>
  <c r="ZG61" i="2"/>
  <c r="ZC123" i="2"/>
  <c r="ZC98" i="2"/>
  <c r="ZC87" i="2"/>
  <c r="ZC61" i="2"/>
  <c r="ZC47" i="2"/>
  <c r="ZD114" i="2"/>
  <c r="ZD102" i="2"/>
  <c r="ZD92" i="2"/>
  <c r="ZD80" i="2"/>
  <c r="ZD65" i="2"/>
  <c r="ZD56" i="2"/>
  <c r="ZD27" i="2"/>
  <c r="ZM126" i="2"/>
  <c r="ZM77" i="2"/>
  <c r="ZM50" i="2"/>
  <c r="ZN119" i="2"/>
  <c r="ZN41" i="2"/>
  <c r="ZN27" i="2"/>
  <c r="ZO130" i="2"/>
  <c r="ZO66" i="2"/>
  <c r="ZP29" i="2"/>
  <c r="ZE130" i="2"/>
  <c r="ZE115" i="2"/>
  <c r="ZE103" i="2"/>
  <c r="ZE93" i="2"/>
  <c r="ZE81" i="2"/>
  <c r="ZE66" i="2"/>
  <c r="ZE54" i="2"/>
  <c r="ZE38" i="2"/>
  <c r="ZF126" i="2"/>
  <c r="ZF112" i="2"/>
  <c r="ZF100" i="2"/>
  <c r="ZF90" i="2"/>
  <c r="ZF77" i="2"/>
  <c r="ZF63" i="2"/>
  <c r="ZF50" i="2"/>
  <c r="ZF31" i="2"/>
  <c r="ZG133" i="2"/>
  <c r="ZG119" i="2"/>
  <c r="ZG107" i="2"/>
  <c r="ZG97" i="2"/>
  <c r="ZG86" i="2"/>
  <c r="ZG70" i="2"/>
  <c r="ZG60" i="2"/>
  <c r="ZG41" i="2"/>
  <c r="ZC107" i="2"/>
  <c r="ZC70" i="2"/>
  <c r="ZC60" i="2"/>
  <c r="ZC41" i="2"/>
  <c r="ZD126" i="2"/>
  <c r="ZD112" i="2"/>
  <c r="ZD100" i="2"/>
  <c r="ZD90" i="2"/>
  <c r="ZD77" i="2"/>
  <c r="ZD63" i="2"/>
  <c r="ZD54" i="2"/>
  <c r="ZD22" i="2"/>
  <c r="ZE125" i="2"/>
  <c r="ZE110" i="2"/>
  <c r="ZE99" i="2"/>
  <c r="ZE88" i="2"/>
  <c r="ZE74" i="2"/>
  <c r="ZE48" i="2"/>
  <c r="ZF119" i="2"/>
  <c r="ZF107" i="2"/>
  <c r="ZF97" i="2"/>
  <c r="ZF60" i="2"/>
  <c r="ZF41" i="2"/>
  <c r="ZF27" i="2"/>
  <c r="ZG81" i="2"/>
  <c r="ZG66" i="2"/>
  <c r="ZC93" i="2"/>
  <c r="ZC81" i="2"/>
  <c r="ZC66" i="2"/>
  <c r="ZC38" i="2"/>
  <c r="ZD133" i="2"/>
  <c r="ZD119" i="2"/>
  <c r="ZD107" i="2"/>
  <c r="ZD97" i="2"/>
  <c r="ZD86" i="2"/>
  <c r="ZD70" i="2"/>
  <c r="ZD61" i="2"/>
  <c r="ZD48" i="2"/>
  <c r="ZD105" i="2"/>
  <c r="ZD85" i="2"/>
  <c r="ZD69" i="2"/>
  <c r="ZD47" i="2"/>
  <c r="ZN100" i="2"/>
  <c r="ZP38" i="2"/>
  <c r="ZE119" i="2"/>
  <c r="ZE97" i="2"/>
  <c r="ZE60" i="2"/>
  <c r="ZE41" i="2"/>
  <c r="ZE27" i="2"/>
  <c r="ZF131" i="2"/>
  <c r="ZF117" i="2"/>
  <c r="ZF95" i="2"/>
  <c r="ZF83" i="2"/>
  <c r="ZG50" i="2"/>
  <c r="ZD131" i="2"/>
  <c r="ZD117" i="2"/>
  <c r="ZD104" i="2"/>
  <c r="ZD95" i="2"/>
  <c r="ZD83" i="2"/>
  <c r="ZD68" i="2"/>
  <c r="U24" i="18" a="1"/>
  <c r="D19" i="18" a="1"/>
  <c r="L86" i="9"/>
  <c r="D3" i="10" a="1"/>
  <c r="N82" i="9"/>
  <c r="I83" i="9"/>
  <c r="M77" i="9"/>
  <c r="O32" i="18" a="1"/>
  <c r="Q2" i="15" a="1"/>
  <c r="N24" i="18" a="1"/>
  <c r="J76" i="9"/>
  <c r="J13" i="9"/>
  <c r="E6" i="13" a="1"/>
  <c r="E4" i="14" a="1"/>
  <c r="B7" i="17" a="1"/>
  <c r="E8" i="14" a="1"/>
  <c r="I88" i="9"/>
  <c r="R17" i="9"/>
  <c r="R22" i="9"/>
  <c r="R31" i="18" a="1"/>
  <c r="U27" i="18" a="1"/>
  <c r="I76" i="9"/>
  <c r="B66" i="9" a="1"/>
  <c r="L81" i="9"/>
  <c r="J11" i="17" a="1"/>
  <c r="N88" i="9"/>
  <c r="J2" i="17" a="1"/>
  <c r="P13" i="17" a="1"/>
  <c r="E11" i="18" a="1"/>
  <c r="O83" i="9"/>
  <c r="L20" i="9"/>
  <c r="B5" i="9" a="1"/>
  <c r="E5" i="14" a="1"/>
  <c r="M86" i="9"/>
  <c r="K76" i="9"/>
  <c r="U26" i="18" a="1"/>
  <c r="D13" i="9"/>
  <c r="M5" i="9"/>
  <c r="AE30" i="18" a="1"/>
  <c r="O24" i="18" a="1"/>
  <c r="J2" i="9" a="1"/>
  <c r="AF31" i="18" a="1"/>
  <c r="P2" i="15" a="1"/>
  <c r="F22" i="9"/>
  <c r="I28" i="18" a="1"/>
  <c r="R89" i="9"/>
  <c r="G66" i="9"/>
  <c r="J28" i="18" a="1"/>
  <c r="E9" i="15" a="1"/>
  <c r="I29" i="18" a="1"/>
  <c r="D30" i="18" a="1"/>
  <c r="S2" i="15" a="1"/>
  <c r="D7" i="15" a="1"/>
  <c r="B91" i="9" a="1"/>
  <c r="B61" i="9" a="1"/>
  <c r="X27" i="18" a="1"/>
  <c r="D4" i="18" a="1"/>
  <c r="R2" i="14" a="1"/>
  <c r="E82" i="9"/>
  <c r="L11" i="9"/>
  <c r="P61" i="9"/>
  <c r="R7" i="9"/>
  <c r="D11" i="15" a="1"/>
  <c r="M75" i="9"/>
  <c r="N11" i="17" a="1"/>
  <c r="K14" i="17" a="1"/>
  <c r="B17" i="9" a="1"/>
  <c r="O30" i="18" a="1"/>
  <c r="S28" i="18" a="1"/>
  <c r="E20" i="18" a="1"/>
  <c r="K80" i="9"/>
  <c r="G25" i="18" a="1"/>
  <c r="P6" i="9"/>
  <c r="G85" i="9"/>
  <c r="T2" i="14" a="1"/>
  <c r="O12" i="9"/>
  <c r="D29" i="18" a="1"/>
  <c r="D91" i="9"/>
  <c r="P67" i="9"/>
  <c r="C8" i="13" a="1"/>
  <c r="I69" i="9"/>
  <c r="B57" i="9" a="1"/>
  <c r="I2" i="18" a="1"/>
  <c r="M12" i="9"/>
  <c r="E18" i="18" a="1"/>
  <c r="K2" i="16" a="1"/>
  <c r="AC29" i="18" a="1"/>
  <c r="E77" i="9"/>
  <c r="M70" i="9"/>
  <c r="I78" i="9"/>
  <c r="D87" i="9"/>
  <c r="P28" i="18" a="1"/>
  <c r="S2" i="14" a="1"/>
  <c r="V26" i="18" a="1"/>
  <c r="D8" i="14" a="1"/>
  <c r="M61" i="9"/>
  <c r="H28" i="18" a="1"/>
  <c r="E21" i="9"/>
  <c r="R67" i="9"/>
  <c r="I5" i="9"/>
  <c r="B27" i="9" a="1"/>
  <c r="B28" i="18" a="1"/>
  <c r="J71" i="9"/>
  <c r="J86" i="9"/>
  <c r="B40" i="9" a="1"/>
  <c r="M74" i="9"/>
  <c r="L26" i="18" a="1"/>
  <c r="H10" i="17" a="1"/>
  <c r="O3" i="9"/>
  <c r="L2" i="12" a="1"/>
  <c r="M20" i="9"/>
  <c r="J89" i="9"/>
  <c r="C12" i="18" a="1"/>
  <c r="G72" i="9"/>
  <c r="L28" i="18" a="1"/>
  <c r="F7" i="17" a="1"/>
  <c r="E10" i="13" a="1"/>
  <c r="U31" i="18" a="1"/>
  <c r="D18" i="14" a="1"/>
  <c r="M85" i="9"/>
  <c r="B73" i="9" a="1"/>
  <c r="W32" i="18" a="1"/>
  <c r="D9" i="15" a="1"/>
  <c r="E70" i="9"/>
  <c r="C11" i="17" a="1"/>
  <c r="D12" i="9"/>
  <c r="C90" i="9"/>
  <c r="X24" i="18" a="1"/>
  <c r="AD27" i="18" a="1"/>
  <c r="W21" i="18" a="1"/>
  <c r="B55" i="9" a="1"/>
  <c r="H24" i="18" a="1"/>
  <c r="H2" i="15" a="1"/>
  <c r="B79" i="9" a="1"/>
  <c r="K2" i="10" a="1"/>
  <c r="Q30" i="18" a="1"/>
  <c r="U30" i="18" a="1"/>
  <c r="T22" i="18" a="1"/>
  <c r="H30" i="18" a="1"/>
  <c r="AC2" i="18" a="1"/>
  <c r="E12" i="15" a="1"/>
  <c r="K10" i="17" a="1"/>
  <c r="G81" i="9"/>
  <c r="I72" i="9"/>
  <c r="AC26" i="18" a="1"/>
  <c r="D7" i="14" a="1"/>
  <c r="V29" i="18" a="1"/>
  <c r="G91" i="9"/>
  <c r="G22" i="18" a="1"/>
  <c r="I2" i="10" a="1"/>
  <c r="B26" i="18" a="1"/>
  <c r="B43" i="9" a="1"/>
  <c r="N27" i="18" a="1"/>
  <c r="P5" i="9"/>
  <c r="Q28" i="18" a="1"/>
  <c r="AA2" i="18" a="1"/>
  <c r="O29" i="18" a="1"/>
  <c r="C10" i="16" a="1"/>
  <c r="Y25" i="18" a="1"/>
  <c r="AC31" i="18" a="1"/>
  <c r="C7" i="10" a="1"/>
  <c r="D4" i="15" a="1"/>
  <c r="X23" i="18" a="1"/>
  <c r="B32" i="18" a="1"/>
  <c r="F2" i="9" a="1"/>
  <c r="G18" i="9"/>
  <c r="B19" i="18" a="1"/>
  <c r="Y31" i="18" a="1"/>
  <c r="C6" i="10" a="1"/>
  <c r="O93" i="9"/>
  <c r="N22" i="18" a="1"/>
  <c r="F2" i="18" a="1"/>
  <c r="AA29" i="18" a="1"/>
  <c r="E14" i="16" a="1"/>
  <c r="B13" i="17" a="1"/>
  <c r="E3" i="18" a="1"/>
  <c r="B22" i="18" a="1"/>
  <c r="F92" i="9"/>
  <c r="K21" i="18" a="1"/>
  <c r="F2" i="16" a="1"/>
  <c r="B13" i="18" a="1"/>
  <c r="D19" i="14" a="1"/>
  <c r="I91" i="9"/>
  <c r="T2" i="15" a="1"/>
  <c r="D8" i="13" a="1"/>
  <c r="M7" i="9"/>
  <c r="AF2" i="18" a="1"/>
  <c r="E88" i="9"/>
  <c r="D4" i="14" a="1"/>
  <c r="F71" i="9"/>
  <c r="O21" i="18" a="1"/>
  <c r="C61" i="9"/>
  <c r="AB2" i="18" a="1"/>
  <c r="O71" i="9"/>
  <c r="N73" i="9"/>
  <c r="G16" i="9"/>
  <c r="I10" i="17" a="1"/>
  <c r="O2" i="16" a="1"/>
  <c r="E12" i="18" a="1"/>
  <c r="Y2" i="18" a="1"/>
  <c r="J7" i="9"/>
  <c r="C29" i="18" a="1"/>
  <c r="F77" i="9"/>
  <c r="B14" i="17" a="1"/>
  <c r="P83" i="9"/>
  <c r="M4" i="9"/>
  <c r="B17" i="18" a="1"/>
  <c r="E14" i="18" a="1"/>
  <c r="B4" i="17" a="1"/>
  <c r="AD31" i="18" a="1"/>
  <c r="AD28" i="18" a="1"/>
  <c r="K71" i="9"/>
  <c r="J2" i="13" a="1"/>
  <c r="E68" i="9"/>
  <c r="J16" i="9"/>
  <c r="E16" i="15" a="1"/>
  <c r="F24" i="18" a="1"/>
  <c r="N2" i="17" a="1"/>
  <c r="D10" i="15" a="1"/>
  <c r="L87" i="9"/>
  <c r="M6" i="9"/>
  <c r="G93" i="9"/>
  <c r="N86" i="9"/>
  <c r="F61" i="9"/>
  <c r="C6" i="18" a="1"/>
  <c r="L6" i="9"/>
  <c r="F81" i="9"/>
  <c r="M16" i="9"/>
  <c r="D10" i="17" a="1"/>
  <c r="I2" i="9" a="1"/>
  <c r="D82" i="9"/>
  <c r="E13" i="17" a="1"/>
  <c r="G23" i="9"/>
  <c r="K7" i="9"/>
  <c r="B27" i="18" a="1"/>
  <c r="O4" i="9"/>
  <c r="F72" i="9"/>
  <c r="I26" i="18" a="1"/>
  <c r="B30" i="18" a="1"/>
  <c r="P70" i="9"/>
  <c r="K29" i="18" a="1"/>
  <c r="AE31" i="18" a="1"/>
  <c r="E5" i="18" a="1"/>
  <c r="N78" i="9"/>
  <c r="B10" i="14" a="1"/>
  <c r="K24" i="18" a="1"/>
  <c r="I11" i="9"/>
  <c r="R6" i="9"/>
  <c r="E12" i="17" a="1"/>
  <c r="G75" i="9"/>
  <c r="E5" i="15" a="1"/>
  <c r="F26" i="18" a="1"/>
  <c r="B8" i="16" a="1"/>
  <c r="R22" i="18" a="1"/>
  <c r="S2" i="16" a="1"/>
  <c r="I71" i="9"/>
  <c r="AA27" i="18" a="1"/>
  <c r="D8" i="16" a="1"/>
  <c r="B65" i="9" a="1"/>
  <c r="K89" i="9"/>
  <c r="K88" i="9"/>
  <c r="F67" i="9"/>
  <c r="F73" i="9"/>
  <c r="L84" i="9"/>
  <c r="D22" i="9"/>
  <c r="J2" i="18" a="1"/>
  <c r="R87" i="9"/>
  <c r="L7" i="9"/>
  <c r="J78" i="9"/>
  <c r="P17" i="9"/>
  <c r="B15" i="18" a="1"/>
  <c r="E23" i="9"/>
  <c r="AD30" i="18" a="1"/>
  <c r="S32" i="18" a="1"/>
  <c r="B28" i="9" a="1"/>
  <c r="P90" i="9"/>
  <c r="I90" i="9"/>
  <c r="G22" i="9"/>
  <c r="N69" i="9"/>
  <c r="B12" i="9" a="1"/>
  <c r="E30" i="18" a="1"/>
  <c r="B8" i="18" a="1"/>
  <c r="B6" i="18" a="1"/>
  <c r="I7" i="9"/>
  <c r="H2" i="18" a="1"/>
  <c r="M91" i="9"/>
  <c r="B5" i="10" a="1"/>
  <c r="D5" i="9"/>
  <c r="J79" i="9"/>
  <c r="I12" i="9"/>
  <c r="M22" i="18" a="1"/>
  <c r="K90" i="9"/>
  <c r="D6" i="16" a="1"/>
  <c r="R4" i="9"/>
  <c r="P2" i="16" a="1"/>
  <c r="D75" i="9"/>
  <c r="J17" i="9"/>
  <c r="F21" i="18" a="1"/>
  <c r="E9" i="16" a="1"/>
  <c r="D7" i="10" a="1"/>
  <c r="D61" i="9"/>
  <c r="F23" i="9"/>
  <c r="T28" i="18" a="1"/>
  <c r="K61" i="9"/>
  <c r="C14" i="18" a="1"/>
  <c r="E11" i="9"/>
  <c r="O75" i="9"/>
  <c r="Y23" i="18" a="1"/>
  <c r="I2" i="15" a="1"/>
  <c r="D31" i="18" a="1"/>
  <c r="N21" i="9"/>
  <c r="E5" i="10" a="1"/>
  <c r="D5" i="15" a="1"/>
  <c r="L69" i="9"/>
  <c r="H25" i="18" a="1"/>
  <c r="L66" i="9"/>
  <c r="I61" i="9"/>
  <c r="P18" i="9"/>
  <c r="D7" i="16" a="1"/>
  <c r="C17" i="9"/>
  <c r="K9" i="17" a="1"/>
  <c r="E20" i="14" a="1"/>
  <c r="R61" i="9"/>
  <c r="K2" i="15" a="1"/>
  <c r="N23" i="9"/>
  <c r="J15" i="17" a="1"/>
  <c r="D11" i="12" a="1"/>
  <c r="B18" i="18" a="1"/>
  <c r="R80" i="9"/>
  <c r="J31" i="18" a="1"/>
  <c r="I81" i="9"/>
  <c r="D18" i="15" a="1"/>
  <c r="C3" i="18" a="1"/>
  <c r="F5" i="17" a="1"/>
  <c r="N70" i="9"/>
  <c r="O22" i="18" a="1"/>
  <c r="D89" i="9"/>
  <c r="E9" i="13" a="1"/>
  <c r="J93" i="9"/>
  <c r="E3" i="14" a="1"/>
  <c r="W31" i="18" a="1"/>
  <c r="N65" i="9"/>
  <c r="D15" i="18" a="1"/>
  <c r="C4" i="9"/>
  <c r="K30" i="18" a="1"/>
  <c r="L2" i="15" a="1"/>
  <c r="D65" i="9"/>
  <c r="C8" i="10" a="1"/>
  <c r="E74" i="9"/>
  <c r="O17" i="9"/>
  <c r="C27" i="18" a="1"/>
  <c r="H5" i="17" a="1"/>
  <c r="B81" i="9" a="1"/>
  <c r="K32" i="18" a="1"/>
  <c r="Q15" i="17" a="1"/>
  <c r="F76" i="9"/>
  <c r="U21" i="18" a="1"/>
  <c r="N64" i="9"/>
  <c r="P23" i="9"/>
  <c r="E12" i="14" a="1"/>
  <c r="K81" i="9"/>
  <c r="J10" i="17" a="1"/>
  <c r="I82" i="9"/>
  <c r="I32" i="18" a="1"/>
  <c r="C76" i="9"/>
  <c r="Y32" i="18" a="1"/>
  <c r="F25" i="18" a="1"/>
  <c r="AA25" i="18" a="1"/>
  <c r="G15" i="9"/>
  <c r="C21" i="18" a="1"/>
  <c r="E89" i="9"/>
  <c r="D67" i="9"/>
  <c r="M26" i="18" a="1"/>
  <c r="C18" i="18" a="1"/>
  <c r="L23" i="18" a="1"/>
  <c r="E18" i="14" a="1"/>
  <c r="K28" i="18" a="1"/>
  <c r="B12" i="18" a="1"/>
  <c r="J67" i="9"/>
  <c r="I65" i="9"/>
  <c r="K3" i="9"/>
  <c r="C7" i="9"/>
  <c r="R92" i="9"/>
  <c r="D7" i="18" a="1"/>
  <c r="F30" i="18" a="1"/>
  <c r="D7" i="12" a="1"/>
  <c r="J14" i="9"/>
  <c r="C19" i="15" a="1"/>
  <c r="E10" i="18" a="1"/>
  <c r="I13" i="17" a="1"/>
  <c r="S23" i="18" a="1"/>
  <c r="X28" i="18" a="1"/>
  <c r="M66" i="9"/>
  <c r="C84" i="9"/>
  <c r="J13" i="17" a="1"/>
  <c r="C64" i="9"/>
  <c r="B80" i="9" a="1"/>
  <c r="N66" i="9"/>
  <c r="N84" i="9"/>
  <c r="P22" i="18" a="1"/>
  <c r="M14" i="9"/>
  <c r="C16" i="9"/>
  <c r="L76" i="9"/>
  <c r="P66" i="9"/>
  <c r="J26" i="18" a="1"/>
  <c r="L32" i="18" a="1"/>
  <c r="B17" i="15" a="1"/>
  <c r="G88" i="9"/>
  <c r="K25" i="18" a="1"/>
  <c r="O65" i="9"/>
  <c r="D9" i="13" a="1"/>
  <c r="N68" i="9"/>
  <c r="F87" i="9"/>
  <c r="C8" i="17" a="1"/>
  <c r="E73" i="9"/>
  <c r="J73" i="9"/>
  <c r="F23" i="18" a="1"/>
  <c r="N2" i="12" a="1"/>
  <c r="F20" i="9"/>
  <c r="G11" i="9"/>
  <c r="Q14" i="17" a="1"/>
  <c r="B71" i="9" a="1"/>
  <c r="B5" i="18" a="1"/>
  <c r="I7" i="17" a="1"/>
  <c r="K85" i="9"/>
  <c r="L13" i="17" a="1"/>
  <c r="L71" i="9"/>
  <c r="J66" i="9"/>
  <c r="D28" i="18" a="1"/>
  <c r="N77" i="9"/>
  <c r="I75" i="9"/>
  <c r="D12" i="18" a="1"/>
  <c r="D8" i="18" a="1"/>
  <c r="G79" i="9"/>
  <c r="B39" i="9" a="1"/>
  <c r="I17" i="9"/>
  <c r="I2" i="13" a="1"/>
  <c r="N81" i="9"/>
  <c r="D66" i="9"/>
  <c r="I2" i="17" a="1"/>
  <c r="C8" i="18" a="1"/>
  <c r="I79" i="9"/>
  <c r="D78" i="9"/>
  <c r="M69" i="9"/>
  <c r="E9" i="18" a="1"/>
  <c r="D16" i="9"/>
  <c r="E8" i="16" a="1"/>
  <c r="AF30" i="18" a="1"/>
  <c r="K77" i="9"/>
  <c r="N12" i="9"/>
  <c r="V27" i="18" a="1"/>
  <c r="L21" i="18" a="1"/>
  <c r="D12" i="14" a="1"/>
  <c r="P79" i="9"/>
  <c r="J2" i="12" a="1"/>
  <c r="V32" i="18" a="1"/>
  <c r="R23" i="18" a="1"/>
  <c r="N19" i="9"/>
  <c r="Z26" i="18" a="1"/>
  <c r="P19" i="9"/>
  <c r="D7" i="17" a="1"/>
  <c r="F27" i="18" a="1"/>
  <c r="K70" i="9"/>
  <c r="E4" i="12" a="1"/>
  <c r="B64" i="9" a="1"/>
  <c r="R19" i="9"/>
  <c r="P15" i="9"/>
  <c r="G2" i="16" a="1"/>
  <c r="C77" i="9"/>
  <c r="E79" i="9"/>
  <c r="L15" i="9"/>
  <c r="N75" i="9"/>
  <c r="I9" i="17" a="1"/>
  <c r="I87" i="9"/>
  <c r="J29" i="18" a="1"/>
  <c r="D23" i="9"/>
  <c r="D6" i="13" a="1"/>
  <c r="P91" i="9"/>
  <c r="AE32" i="18" a="1"/>
  <c r="D10" i="14" a="1"/>
  <c r="E19" i="15" a="1"/>
  <c r="S24" i="18" a="1"/>
  <c r="B67" i="9" a="1"/>
  <c r="O69" i="9"/>
  <c r="L78" i="9"/>
  <c r="D11" i="14" a="1"/>
  <c r="L77" i="9"/>
  <c r="E10" i="15" a="1"/>
  <c r="T29" i="18" a="1"/>
  <c r="F2" i="10" a="1"/>
  <c r="C86" i="9"/>
  <c r="D76" i="9"/>
  <c r="W2" i="18" a="1"/>
  <c r="N61" i="9"/>
  <c r="O27" i="18" a="1"/>
  <c r="AH31" i="18" a="1"/>
  <c r="V2" i="14" a="1"/>
  <c r="W26" i="18" a="1"/>
  <c r="E12" i="9"/>
  <c r="B47" i="9" a="1"/>
  <c r="L74" i="9"/>
  <c r="E14" i="9"/>
  <c r="O90" i="9"/>
  <c r="B21" i="18" a="1"/>
  <c r="O31" i="18" a="1"/>
  <c r="F82" i="9"/>
  <c r="B77" i="9" a="1"/>
  <c r="M2" i="16" a="1"/>
  <c r="L80" i="9"/>
  <c r="V31" i="18" a="1"/>
  <c r="S30" i="18" a="1"/>
  <c r="P92" i="9"/>
  <c r="F65" i="9"/>
  <c r="M17" i="9"/>
  <c r="C14" i="9"/>
  <c r="B23" i="18" a="1"/>
  <c r="B15" i="17" a="1"/>
  <c r="E80" i="9"/>
  <c r="D80" i="9"/>
  <c r="M89" i="9"/>
  <c r="B26" i="9" a="1"/>
  <c r="C85" i="9"/>
  <c r="L2" i="18" a="1"/>
  <c r="D7" i="13" a="1"/>
  <c r="AB28" i="18" a="1"/>
  <c r="B36" i="9" a="1"/>
  <c r="C11" i="18" a="1"/>
  <c r="B4" i="10" a="1"/>
  <c r="E4" i="15" a="1"/>
  <c r="K74" i="9"/>
  <c r="T31" i="18" a="1"/>
  <c r="J4" i="9"/>
  <c r="G76" i="9"/>
  <c r="E29" i="18" a="1"/>
  <c r="E7" i="10" a="1"/>
  <c r="AA24" i="18" a="1"/>
  <c r="T25" i="18" a="1"/>
  <c r="AF32" i="18" a="1"/>
  <c r="X26" i="18" a="1"/>
  <c r="F78" i="9"/>
  <c r="M3" i="9"/>
  <c r="B72" i="9" a="1"/>
  <c r="J15" i="9"/>
  <c r="F2" i="14" a="1"/>
  <c r="F15" i="9"/>
  <c r="J72" i="9"/>
  <c r="J9" i="17" a="1"/>
  <c r="N14" i="9"/>
  <c r="I86" i="9"/>
  <c r="D13" i="15" a="1"/>
  <c r="P74" i="9"/>
  <c r="D5" i="17" a="1"/>
  <c r="B11" i="9" a="1"/>
  <c r="M15" i="17" a="1"/>
  <c r="C6" i="9"/>
  <c r="AF29" i="18" a="1"/>
  <c r="T2" i="18" a="1"/>
  <c r="P25" i="18" a="1"/>
  <c r="L25" i="18" a="1"/>
  <c r="J30" i="18" a="1"/>
  <c r="O84" i="9"/>
  <c r="G15" i="17" a="1"/>
  <c r="G5" i="17" a="1"/>
  <c r="E16" i="16" a="1"/>
  <c r="N18" i="9"/>
  <c r="M64" i="9"/>
  <c r="P22" i="9"/>
  <c r="K15" i="9"/>
  <c r="I6" i="17" a="1"/>
  <c r="E7" i="14" a="1"/>
  <c r="B24" i="18" a="1"/>
  <c r="T21" i="18" a="1"/>
  <c r="E12" i="16" a="1"/>
  <c r="O91" i="9"/>
  <c r="D14" i="17" a="1"/>
  <c r="W2" i="14" a="1"/>
  <c r="E8" i="13" a="1"/>
  <c r="P11" i="9"/>
  <c r="E11" i="12" a="1"/>
  <c r="E10" i="14" a="1"/>
  <c r="B88" i="9" a="1"/>
  <c r="I15" i="17" a="1"/>
  <c r="R2" i="9" a="1"/>
  <c r="C14" i="17" a="1"/>
  <c r="G8" i="17" a="1"/>
  <c r="C30" i="18" a="1"/>
  <c r="AB31" i="18" a="1"/>
  <c r="F14" i="9"/>
  <c r="F9" i="17" a="1"/>
  <c r="F19" i="9"/>
  <c r="B3" i="18" a="1"/>
  <c r="C12" i="9"/>
  <c r="I8" i="17" a="1"/>
  <c r="X32" i="18" a="1"/>
  <c r="B3" i="9" a="1"/>
  <c r="D4" i="9"/>
  <c r="K86" i="9"/>
  <c r="E15" i="17" a="1"/>
  <c r="F6" i="9"/>
  <c r="N28" i="18" a="1"/>
  <c r="K92" i="9"/>
  <c r="F80" i="9"/>
  <c r="E10" i="16" a="1"/>
  <c r="P80" i="9"/>
  <c r="O87" i="9"/>
  <c r="D21" i="18" a="1"/>
  <c r="B29" i="9" a="1"/>
  <c r="J21" i="9"/>
  <c r="G24" i="18" a="1"/>
  <c r="C5" i="17" a="1"/>
  <c r="F17" i="9"/>
  <c r="L82" i="9"/>
  <c r="AH32" i="18" a="1"/>
  <c r="R69" i="9"/>
  <c r="B8" i="17" a="1"/>
  <c r="G70" i="9"/>
  <c r="Q2" i="14" a="1"/>
  <c r="K11" i="9"/>
  <c r="D25" i="18" a="1"/>
  <c r="G2" i="17" a="1"/>
  <c r="B7" i="18" a="1"/>
  <c r="L5" i="9"/>
  <c r="S27" i="18" a="1"/>
  <c r="G83" i="9"/>
  <c r="D90" i="9"/>
  <c r="I66" i="9"/>
  <c r="O2" i="9" a="1"/>
  <c r="L67" i="9"/>
  <c r="P65" i="9"/>
  <c r="D17" i="9"/>
  <c r="W29" i="18" a="1"/>
  <c r="H22" i="18" a="1"/>
  <c r="Y24" i="18" a="1"/>
  <c r="O22" i="9"/>
  <c r="L2" i="17" a="1"/>
  <c r="F91" i="9"/>
  <c r="I31" i="18" a="1"/>
  <c r="F15" i="17" a="1"/>
  <c r="C78" i="9"/>
  <c r="Z25" i="18" a="1"/>
  <c r="P82" i="9"/>
  <c r="C89" i="9"/>
  <c r="M72" i="9"/>
  <c r="D17" i="18" a="1"/>
  <c r="D15" i="16" a="1"/>
  <c r="D69" i="9"/>
  <c r="C5" i="18" a="1"/>
  <c r="Z31" i="18" a="1"/>
  <c r="G90" i="9"/>
  <c r="P64" i="9"/>
  <c r="H23" i="18" a="1"/>
  <c r="D32" i="18" a="1"/>
  <c r="D22" i="18" a="1"/>
  <c r="B3" i="17" a="1"/>
  <c r="L68" i="9"/>
  <c r="M80" i="9"/>
  <c r="C91" i="9"/>
  <c r="R74" i="9"/>
  <c r="J20" i="9"/>
  <c r="Q22" i="18" a="1"/>
  <c r="D13" i="16" a="1"/>
  <c r="G87" i="9"/>
  <c r="D21" i="9"/>
  <c r="C3" i="10" a="1"/>
  <c r="F13" i="9"/>
  <c r="E5" i="12" a="1"/>
  <c r="E7" i="16" a="1"/>
  <c r="J70" i="9"/>
  <c r="D3" i="12" a="1"/>
  <c r="M79" i="9"/>
  <c r="F13" i="17" a="1"/>
  <c r="R28" i="18" a="1"/>
  <c r="E86" i="9"/>
  <c r="P71" i="9"/>
  <c r="N85" i="9"/>
  <c r="N71" i="9"/>
  <c r="B56" i="9" a="1"/>
  <c r="K75" i="9"/>
  <c r="S22" i="18" a="1"/>
  <c r="E17" i="14" a="1"/>
  <c r="C13" i="9"/>
  <c r="M92" i="9"/>
  <c r="M10" i="17" a="1"/>
  <c r="N7" i="9"/>
  <c r="U23" i="18" a="1"/>
  <c r="L90" i="9"/>
  <c r="R83" i="9"/>
  <c r="B30" i="9" a="1"/>
  <c r="G6" i="17" a="1"/>
  <c r="Y29" i="18" a="1"/>
  <c r="E75" i="9"/>
  <c r="H27" i="18" a="1"/>
  <c r="I93" i="9"/>
  <c r="N93" i="9"/>
  <c r="N31" i="18" a="1"/>
  <c r="R77" i="9"/>
  <c r="Q2" i="17" a="1"/>
  <c r="P24" i="18" a="1"/>
  <c r="E6" i="18" a="1"/>
  <c r="E4" i="16" a="1"/>
  <c r="G20" i="9"/>
  <c r="E8" i="15" a="1"/>
  <c r="P32" i="18" a="1"/>
  <c r="S25" i="18" a="1"/>
  <c r="B5" i="17" a="1"/>
  <c r="K13" i="17" a="1"/>
  <c r="E7" i="18" a="1"/>
  <c r="D15" i="15" a="1"/>
  <c r="B6" i="9" a="1"/>
  <c r="S29" i="18" a="1"/>
  <c r="B37" i="9" a="1"/>
  <c r="O13" i="9"/>
  <c r="AB25" i="18" a="1"/>
  <c r="E32" i="18" a="1"/>
  <c r="C20" i="9"/>
  <c r="G30" i="18" a="1"/>
  <c r="O15" i="9"/>
  <c r="J92" i="9"/>
  <c r="B10" i="17" a="1"/>
  <c r="C10" i="17" a="1"/>
  <c r="G71" i="9"/>
  <c r="J84" i="9"/>
  <c r="Q2" i="18" a="1"/>
  <c r="F10" i="17" a="1"/>
  <c r="W23" i="18" a="1"/>
  <c r="L93" i="9"/>
  <c r="B31" i="9" a="1"/>
  <c r="N12" i="17" a="1"/>
  <c r="E26" i="18" a="1"/>
  <c r="I6" i="9"/>
  <c r="O14" i="17" a="1"/>
  <c r="G2" i="15" a="1"/>
  <c r="E7" i="12" a="1"/>
  <c r="D27" i="18" a="1"/>
  <c r="C9" i="18" a="1"/>
  <c r="I21" i="9"/>
  <c r="O73" i="9"/>
  <c r="F22" i="18" a="1"/>
  <c r="P4" i="9"/>
  <c r="K79" i="9"/>
  <c r="W24" i="18" a="1"/>
  <c r="E17" i="9"/>
  <c r="AH2" i="18" a="1"/>
  <c r="G77" i="9"/>
  <c r="D92" i="9"/>
  <c r="E21" i="18" a="1"/>
  <c r="G69" i="9"/>
  <c r="E6" i="16" a="1"/>
  <c r="N91" i="9"/>
  <c r="I13" i="9"/>
  <c r="R2" i="18" a="1"/>
  <c r="P30" i="18" a="1"/>
  <c r="I12" i="17" a="1"/>
  <c r="O23" i="9"/>
  <c r="L2" i="9" a="1"/>
  <c r="L4" i="9"/>
  <c r="J90" i="9"/>
  <c r="M14" i="17" a="1"/>
  <c r="K12" i="9"/>
  <c r="C13" i="18" a="1"/>
  <c r="F86" i="9"/>
  <c r="L31" i="18" a="1"/>
  <c r="N5" i="9"/>
  <c r="F68" i="9"/>
  <c r="D6" i="12" a="1"/>
  <c r="C83" i="9"/>
  <c r="I73" i="9"/>
  <c r="H13" i="17" a="1"/>
  <c r="Z27" i="18" a="1"/>
  <c r="R24" i="18" a="1"/>
  <c r="J11" i="9"/>
  <c r="D5" i="14" a="1"/>
  <c r="K64" i="9"/>
  <c r="L23" i="9"/>
  <c r="C88" i="9"/>
  <c r="P2" i="14" a="1"/>
  <c r="E66" i="9"/>
  <c r="D4" i="16" a="1"/>
  <c r="AC27" i="18" a="1"/>
  <c r="R3" i="9"/>
  <c r="C23" i="18" a="1"/>
  <c r="M84" i="9"/>
  <c r="M12" i="17" a="1"/>
  <c r="P2" i="18" a="1"/>
  <c r="AE28" i="18" a="1"/>
  <c r="H29" i="18" a="1"/>
  <c r="D14" i="9"/>
  <c r="K12" i="17" a="1"/>
  <c r="P15" i="17" a="1"/>
  <c r="E16" i="14" a="1"/>
  <c r="E15" i="18" a="1"/>
  <c r="E85" i="9"/>
  <c r="E27" i="18" a="1"/>
  <c r="B19" i="9" a="1"/>
  <c r="C18" i="9"/>
  <c r="B20" i="9" a="1"/>
  <c r="F12" i="9"/>
  <c r="J21" i="18" a="1"/>
  <c r="C87" i="9"/>
  <c r="H2" i="10" a="1"/>
  <c r="E17" i="15" a="1"/>
  <c r="D26" i="18" a="1"/>
  <c r="D8" i="10" a="1"/>
  <c r="B51" i="9" a="1"/>
  <c r="K23" i="18" a="1"/>
  <c r="I19" i="9"/>
  <c r="F93" i="9"/>
  <c r="I25" i="18" a="1"/>
  <c r="AG32" i="18" a="1"/>
  <c r="C73" i="9"/>
  <c r="R2" i="17" a="1"/>
  <c r="E23" i="18" a="1"/>
  <c r="Z2" i="18" a="1"/>
  <c r="P29" i="18" a="1"/>
  <c r="E5" i="16" a="1"/>
  <c r="N16" i="9"/>
  <c r="E67" i="9"/>
  <c r="B3" i="10" a="1"/>
  <c r="B34" i="9" a="1"/>
  <c r="B8" i="14" a="1"/>
  <c r="M13" i="9"/>
  <c r="D68" i="9"/>
  <c r="D88" i="9"/>
  <c r="G61" i="9"/>
  <c r="G11" i="17" a="1"/>
  <c r="E15" i="15" a="1"/>
  <c r="L85" i="9"/>
  <c r="G2" i="9" a="1"/>
  <c r="K5" i="9"/>
  <c r="D11" i="16" a="1"/>
  <c r="D20" i="15" a="1"/>
  <c r="C79" i="9"/>
  <c r="L21" i="9"/>
  <c r="R88" i="9"/>
  <c r="E11" i="14" a="1"/>
  <c r="D3" i="16" a="1"/>
  <c r="P88" i="9"/>
  <c r="P7" i="9"/>
  <c r="E3" i="12" a="1"/>
  <c r="O20" i="9"/>
  <c r="C71" i="9"/>
  <c r="F70" i="9"/>
  <c r="N74" i="9"/>
  <c r="E13" i="9"/>
  <c r="B12" i="17" a="1"/>
  <c r="F29" i="18" a="1"/>
  <c r="K93" i="9"/>
  <c r="N17" i="9"/>
  <c r="T30" i="18" a="1"/>
  <c r="C5" i="12" a="1"/>
  <c r="D17" i="15" a="1"/>
  <c r="D83" i="9"/>
  <c r="J27" i="18" a="1"/>
  <c r="I20" i="9"/>
  <c r="W27" i="18" a="1"/>
  <c r="L18" i="9"/>
  <c r="O67" i="9"/>
  <c r="R85" i="9"/>
  <c r="N2" i="14" a="1"/>
  <c r="D10" i="13" a="1"/>
  <c r="W2" i="15" a="1"/>
  <c r="R23" i="9"/>
  <c r="G32" i="18" a="1"/>
  <c r="L27" i="18" a="1"/>
  <c r="D73" i="9"/>
  <c r="O16" i="9"/>
  <c r="F2" i="12" a="1"/>
  <c r="D12" i="17" a="1"/>
  <c r="N4" i="9"/>
  <c r="L2" i="13" a="1"/>
  <c r="M28" i="18" a="1"/>
  <c r="H2" i="14" a="1"/>
  <c r="M71" i="9"/>
  <c r="R66" i="9"/>
  <c r="S26" i="18" a="1"/>
  <c r="R18" i="9"/>
  <c r="J77" i="9"/>
  <c r="G80" i="9"/>
  <c r="D15" i="9"/>
  <c r="E87" i="9"/>
  <c r="N20" i="9"/>
  <c r="G31" i="18" a="1"/>
  <c r="O2" i="18" a="1"/>
  <c r="D11" i="18" a="1"/>
  <c r="F8" i="17" a="1"/>
  <c r="T24" i="18" a="1"/>
  <c r="D16" i="18" a="1"/>
  <c r="D3" i="18" a="1"/>
  <c r="E64" i="9"/>
  <c r="I14" i="17" a="1"/>
  <c r="G2" i="12" a="1"/>
  <c r="I77" i="9"/>
  <c r="F66" i="9"/>
  <c r="D81" i="9"/>
  <c r="P13" i="9"/>
  <c r="R2" i="16" a="1"/>
  <c r="E4" i="10" a="1"/>
  <c r="M22" i="9"/>
  <c r="R93" i="9"/>
  <c r="E15" i="9"/>
  <c r="F12" i="17" a="1"/>
  <c r="J69" i="9"/>
  <c r="H2" i="16" a="1"/>
  <c r="G27" i="18" a="1"/>
  <c r="O66" i="9"/>
  <c r="H2" i="17" a="1"/>
  <c r="N3" i="9"/>
  <c r="P21" i="18" a="1"/>
  <c r="O61" i="9"/>
  <c r="D6" i="15" a="1"/>
  <c r="D16" i="14" a="1"/>
  <c r="I22" i="18" a="1"/>
  <c r="H6" i="17" a="1"/>
  <c r="N83" i="9"/>
  <c r="L11" i="17" a="1"/>
  <c r="M23" i="9"/>
  <c r="E8" i="17" a="1"/>
  <c r="I15" i="9"/>
  <c r="Q23" i="18" a="1"/>
  <c r="O25" i="18" a="1"/>
  <c r="O2" i="17" a="1"/>
  <c r="N26" i="18" a="1"/>
  <c r="G7" i="9"/>
  <c r="R82" i="9"/>
  <c r="G12" i="9"/>
  <c r="M2" i="14" a="1"/>
  <c r="U29" i="18" a="1"/>
  <c r="J74" i="9"/>
  <c r="D71" i="9"/>
  <c r="B52" i="9" a="1"/>
  <c r="E10" i="12" a="1"/>
  <c r="N79" i="9"/>
  <c r="P31" i="18" a="1"/>
  <c r="E28" i="18" a="1"/>
  <c r="R71" i="9"/>
  <c r="B82" i="9" a="1"/>
  <c r="L14" i="9"/>
  <c r="E5" i="13" a="1"/>
  <c r="AI2" i="18" a="1"/>
  <c r="G7" i="17" a="1"/>
  <c r="B41" i="9" a="1"/>
  <c r="K27" i="18" a="1"/>
  <c r="F11" i="9"/>
  <c r="R86" i="9"/>
  <c r="L13" i="9"/>
  <c r="R78" i="9"/>
  <c r="G68" i="9"/>
  <c r="R29" i="18" a="1"/>
  <c r="D86" i="9"/>
  <c r="G9" i="17" a="1"/>
  <c r="E6" i="10" a="1"/>
  <c r="D3" i="13" a="1"/>
  <c r="I85" i="9"/>
  <c r="R25" i="18" a="1"/>
  <c r="J83" i="9"/>
  <c r="B46" i="9" a="1"/>
  <c r="K2" i="14" a="1"/>
  <c r="F11" i="17" a="1"/>
  <c r="C3" i="17" a="1"/>
  <c r="K19" i="9"/>
  <c r="B21" i="9" a="1"/>
  <c r="B45" i="9" a="1"/>
  <c r="F79" i="9"/>
  <c r="E9" i="17" a="1"/>
  <c r="E22" i="18" a="1"/>
  <c r="D23" i="18" a="1"/>
  <c r="D72" i="9"/>
  <c r="D64" i="9"/>
  <c r="B12" i="14" a="1"/>
  <c r="X31" i="18" a="1"/>
  <c r="B44" i="9" a="1"/>
  <c r="AD29" i="18" a="1"/>
  <c r="I89" i="9"/>
  <c r="I84" i="9"/>
  <c r="N13" i="9"/>
  <c r="E19" i="14" a="1"/>
  <c r="O80" i="9"/>
  <c r="E3" i="16" a="1"/>
  <c r="C6" i="17" a="1"/>
  <c r="Z32" i="18" a="1"/>
  <c r="V24" i="18" a="1"/>
  <c r="H26" i="18" a="1"/>
  <c r="C80" i="9"/>
  <c r="Z30" i="18" a="1"/>
  <c r="B11" i="18" a="1"/>
  <c r="L65" i="9"/>
  <c r="E3" i="15" a="1"/>
  <c r="D12" i="15" a="1"/>
  <c r="V23" i="18" a="1"/>
  <c r="E18" i="9"/>
  <c r="T32" i="18" a="1"/>
  <c r="M88" i="9"/>
  <c r="N15" i="9"/>
  <c r="F90" i="9"/>
  <c r="E10" i="17" a="1"/>
  <c r="N89" i="9"/>
  <c r="G28" i="18" a="1"/>
  <c r="G78" i="9"/>
  <c r="M73" i="9"/>
  <c r="B6" i="13" a="1"/>
  <c r="AB30" i="18" a="1"/>
  <c r="D7" i="9"/>
  <c r="E6" i="9"/>
  <c r="N25" i="18" a="1"/>
  <c r="D8" i="15" a="1"/>
  <c r="I2" i="12" a="1"/>
  <c r="B6" i="14" a="1"/>
  <c r="G13" i="17" a="1"/>
  <c r="J14" i="17" a="1"/>
  <c r="M19" i="9"/>
  <c r="O18" i="9"/>
  <c r="G89" i="9"/>
  <c r="D24" i="18" a="1"/>
  <c r="V25" i="18" a="1"/>
  <c r="R84" i="9"/>
  <c r="N67" i="9"/>
  <c r="D3" i="14" a="1"/>
  <c r="R65" i="9"/>
  <c r="L70" i="9"/>
  <c r="G23" i="18" a="1"/>
  <c r="K4" i="9"/>
  <c r="P23" i="18" a="1"/>
  <c r="F88" i="9"/>
  <c r="E14" i="15" a="1"/>
  <c r="J25" i="18" a="1"/>
  <c r="AG31" i="18" a="1"/>
  <c r="C28" i="18" a="1"/>
  <c r="L17" i="9"/>
  <c r="C74" i="9"/>
  <c r="K23" i="9"/>
  <c r="E9" i="12" a="1"/>
  <c r="D4" i="10" a="1"/>
  <c r="E11" i="16" a="1"/>
  <c r="R15" i="17" a="1"/>
  <c r="G4" i="10" a="1"/>
  <c r="D6" i="9"/>
  <c r="L61" i="9"/>
  <c r="E16" i="18" a="1"/>
  <c r="F16" i="9"/>
  <c r="Y22" i="18" a="1"/>
  <c r="B87" i="9" a="1"/>
  <c r="J91" i="9"/>
  <c r="C19" i="9"/>
  <c r="J18" i="9"/>
  <c r="F85" i="9"/>
  <c r="C70" i="9"/>
  <c r="C19" i="18" a="1"/>
  <c r="U22" i="18" a="1"/>
  <c r="K91" i="9"/>
  <c r="R5" i="9"/>
  <c r="E17" i="18" a="1"/>
  <c r="G64" i="9"/>
  <c r="K66" i="9"/>
  <c r="C7" i="17" a="1"/>
  <c r="E3" i="13" a="1"/>
  <c r="N2" i="18" a="1"/>
  <c r="B29" i="18" a="1"/>
  <c r="J75" i="9"/>
  <c r="K14" i="9"/>
  <c r="E7" i="17" a="1"/>
  <c r="K22" i="18" a="1"/>
  <c r="E93" i="9"/>
  <c r="F3" i="17" a="1"/>
  <c r="B93" i="9" a="1"/>
  <c r="P89" i="9"/>
  <c r="P73" i="9"/>
  <c r="X29" i="18" a="1"/>
  <c r="O15" i="17" a="1"/>
  <c r="F7" i="9"/>
  <c r="E4" i="13" a="1"/>
  <c r="B16" i="18" a="1"/>
  <c r="O85" i="9"/>
  <c r="Y26" i="18" a="1"/>
  <c r="P21" i="9"/>
  <c r="J61" i="9"/>
  <c r="B7" i="9" a="1"/>
  <c r="D14" i="15" a="1"/>
  <c r="H14" i="17" a="1"/>
  <c r="Q25" i="18" a="1"/>
  <c r="B58" i="9" a="1"/>
  <c r="P20" i="9"/>
  <c r="G14" i="9"/>
  <c r="AI32" i="18" a="1"/>
  <c r="E14" i="17" a="1"/>
  <c r="J22" i="18" a="1"/>
  <c r="D8" i="17" a="1"/>
  <c r="B16" i="14" a="1"/>
  <c r="D74" i="9"/>
  <c r="I30" i="18" a="1"/>
  <c r="J85" i="9"/>
  <c r="AB29" i="18" a="1"/>
  <c r="M30" i="18" a="1"/>
  <c r="O68" i="9"/>
  <c r="N14" i="17" a="1"/>
  <c r="J7" i="17" a="1"/>
  <c r="B13" i="9" a="1"/>
  <c r="D9" i="12" a="1"/>
  <c r="B78" i="9" a="1"/>
  <c r="J88" i="9"/>
  <c r="M2" i="12" a="1"/>
  <c r="AC28" i="18" a="1"/>
  <c r="B74" i="9" a="1"/>
  <c r="B9" i="17" a="1"/>
  <c r="D19" i="15" a="1"/>
  <c r="R21" i="9"/>
  <c r="F2" i="15" a="1"/>
  <c r="O2" i="14" a="1"/>
  <c r="E8" i="10" a="1"/>
  <c r="N87" i="9"/>
  <c r="D18" i="18" a="1"/>
  <c r="K2" i="12" a="1"/>
  <c r="E91" i="9"/>
  <c r="G29" i="18" a="1"/>
  <c r="E14" i="14" a="1"/>
  <c r="AA28" i="18" a="1"/>
  <c r="K22" i="9"/>
  <c r="M81" i="9"/>
  <c r="E6" i="12" a="1"/>
  <c r="J82" i="9"/>
  <c r="R20" i="9"/>
  <c r="P93" i="9"/>
  <c r="N2" i="9" a="1"/>
  <c r="B18" i="9" a="1"/>
  <c r="N23" i="18" a="1"/>
  <c r="C67" i="9"/>
  <c r="Z29" i="18" a="1"/>
  <c r="E4" i="17" a="1"/>
  <c r="B6" i="10" a="1"/>
  <c r="J5" i="9"/>
  <c r="E3" i="10" a="1"/>
  <c r="G19" i="9"/>
  <c r="W25" i="18" a="1"/>
  <c r="L19" i="9"/>
  <c r="M87" i="9"/>
  <c r="I64" i="9"/>
  <c r="C15" i="17" a="1"/>
  <c r="I27" i="18" a="1"/>
  <c r="B7" i="10" a="1"/>
  <c r="B33" i="9" a="1"/>
  <c r="H12" i="17" a="1"/>
  <c r="D20" i="9"/>
  <c r="E5" i="17" a="1"/>
  <c r="B76" i="9" a="1"/>
  <c r="I3" i="9"/>
  <c r="G21" i="9"/>
  <c r="J24" i="18" a="1"/>
  <c r="D77" i="9"/>
  <c r="B8" i="10" a="1"/>
  <c r="AC32" i="18" a="1"/>
  <c r="B42" i="9" a="1"/>
  <c r="R12" i="9"/>
  <c r="E9" i="14" a="1"/>
  <c r="S21" i="18" a="1"/>
  <c r="U2" i="18" a="1"/>
  <c r="E6" i="17" a="1"/>
  <c r="J23" i="9"/>
  <c r="E5" i="9"/>
  <c r="B23" i="9" a="1"/>
  <c r="G86" i="9"/>
  <c r="B11" i="17" a="1"/>
  <c r="B53" i="9" a="1"/>
  <c r="D15" i="17" a="1"/>
  <c r="D9" i="16" a="1"/>
  <c r="O92" i="9"/>
  <c r="E13" i="16" a="1"/>
  <c r="E7" i="9"/>
  <c r="P16" i="9"/>
  <c r="N2" i="16" a="1"/>
  <c r="O81" i="9"/>
  <c r="I67" i="9"/>
  <c r="D18" i="9"/>
  <c r="E65" i="9"/>
  <c r="X25" i="18" a="1"/>
  <c r="E11" i="15" a="1"/>
  <c r="E72" i="9"/>
  <c r="L64" i="9"/>
  <c r="O77" i="9"/>
  <c r="G2" i="14" a="1"/>
  <c r="W22" i="18" a="1"/>
  <c r="K82" i="9"/>
  <c r="X30" i="18" a="1"/>
  <c r="D10" i="16" a="1"/>
  <c r="C4" i="10" a="1"/>
  <c r="U25" i="18" a="1"/>
  <c r="B9" i="15" a="1"/>
  <c r="M21" i="18" a="1"/>
  <c r="D85" i="9"/>
  <c r="E71" i="9"/>
  <c r="T26" i="18" a="1"/>
  <c r="B14" i="14" a="1"/>
  <c r="D20" i="14" a="1"/>
  <c r="L29" i="18" a="1"/>
  <c r="AA32" i="18" a="1"/>
  <c r="I23" i="9"/>
  <c r="I22" i="9"/>
  <c r="L22" i="18" a="1"/>
  <c r="K16" i="9"/>
  <c r="J2" i="15" a="1"/>
  <c r="O12" i="17" a="1"/>
  <c r="K83" i="9"/>
  <c r="M76" i="9"/>
  <c r="I68" i="9"/>
  <c r="L2" i="16" a="1"/>
  <c r="B90" i="9" a="1"/>
  <c r="N6" i="9"/>
  <c r="I4" i="9"/>
  <c r="D13" i="17" a="1"/>
  <c r="R13" i="9"/>
  <c r="C69" i="9"/>
  <c r="C4" i="18" a="1"/>
  <c r="I74" i="9"/>
  <c r="C7" i="18" a="1"/>
  <c r="D12" i="16" a="1"/>
  <c r="R2" i="15" a="1"/>
  <c r="AA26" i="18" a="1"/>
  <c r="D3" i="17" a="1"/>
  <c r="D5" i="16" a="1"/>
  <c r="O13" i="17" a="1"/>
  <c r="N80" i="9"/>
  <c r="B49" i="9" a="1"/>
  <c r="C9" i="17" a="1"/>
  <c r="L79" i="9"/>
  <c r="D13" i="14" a="1"/>
  <c r="Q24" i="18" a="1"/>
  <c r="J22" i="9"/>
  <c r="P26" i="18" a="1"/>
  <c r="O7" i="9"/>
  <c r="H21" i="18" a="1"/>
  <c r="E92" i="9"/>
  <c r="J2" i="10" a="1"/>
  <c r="AC30" i="18" a="1"/>
  <c r="J65" i="9"/>
  <c r="O23" i="18" a="1"/>
  <c r="C22" i="9"/>
  <c r="E69" i="9"/>
  <c r="E4" i="18" a="1"/>
  <c r="C32" i="18" a="1"/>
  <c r="U2" i="15" a="1"/>
  <c r="J80" i="9"/>
  <c r="H32" i="18" a="1"/>
  <c r="I80" i="9"/>
  <c r="G14" i="17" a="1"/>
  <c r="D6" i="14" a="1"/>
  <c r="N11" i="9"/>
  <c r="K2" i="18" a="1"/>
  <c r="Z24" i="18" a="1"/>
  <c r="C81" i="9"/>
  <c r="M68" i="9"/>
  <c r="B16" i="9" a="1"/>
  <c r="Y30" i="18" a="1"/>
  <c r="K13" i="9"/>
  <c r="H15" i="17" a="1"/>
  <c r="G2" i="10" a="1"/>
  <c r="Q21" i="18" a="1"/>
  <c r="O6" i="9"/>
  <c r="D5" i="18" a="1"/>
  <c r="E19" i="18" a="1"/>
  <c r="J2" i="16" a="1"/>
  <c r="W28" i="18" a="1"/>
  <c r="L24" i="18" a="1"/>
  <c r="E13" i="15" a="1"/>
  <c r="M23" i="18" a="1"/>
  <c r="H2" i="12" a="1"/>
  <c r="I2" i="14" a="1"/>
  <c r="R72" i="9"/>
  <c r="B31" i="18" a="1"/>
  <c r="B20" i="18" a="1"/>
  <c r="V30" i="18" a="1"/>
  <c r="C82" i="9"/>
  <c r="E6" i="14" a="1"/>
  <c r="D9" i="18" a="1"/>
  <c r="C22" i="18" a="1"/>
  <c r="B48" i="9" a="1"/>
  <c r="K17" i="9"/>
  <c r="E13" i="14" a="1"/>
  <c r="D5" i="10" a="1"/>
  <c r="U2" i="14" a="1"/>
  <c r="B14" i="9" a="1"/>
  <c r="B14" i="18" a="1"/>
  <c r="F4" i="10" a="1"/>
  <c r="E18" i="15" a="1"/>
  <c r="E20" i="9"/>
  <c r="L89" i="9"/>
  <c r="R81" i="9"/>
  <c r="M90" i="9"/>
  <c r="E15" i="14" a="1"/>
  <c r="B85" i="9" a="1"/>
  <c r="C11" i="9"/>
  <c r="F4" i="17" a="1"/>
  <c r="E22" i="9"/>
  <c r="N15" i="17" a="1"/>
  <c r="D16" i="15" a="1"/>
  <c r="E7" i="15" a="1"/>
  <c r="G65" i="9"/>
  <c r="J3" i="9"/>
  <c r="G84" i="9"/>
  <c r="O89" i="9"/>
  <c r="M11" i="9"/>
  <c r="D13" i="18" a="1"/>
  <c r="K78" i="9"/>
  <c r="D8" i="12" a="1"/>
  <c r="D9" i="17" a="1"/>
  <c r="E6" i="15" a="1"/>
  <c r="B38" i="9" a="1"/>
  <c r="R16" i="9"/>
  <c r="E83" i="9"/>
  <c r="J23" i="18" a="1"/>
  <c r="R26" i="18" a="1"/>
  <c r="D2" i="9" a="1"/>
  <c r="K65" i="9"/>
  <c r="P86" i="9"/>
  <c r="P84" i="9"/>
  <c r="D6" i="10" a="1"/>
  <c r="P14" i="9"/>
  <c r="I2" i="16" a="1"/>
  <c r="D11" i="17" a="1"/>
  <c r="K2" i="9" a="1"/>
  <c r="M18" i="9"/>
  <c r="R64" i="9"/>
  <c r="B84" i="9" a="1"/>
  <c r="C20" i="18" a="1"/>
  <c r="B70" i="9" a="1"/>
  <c r="H2" i="13" a="1"/>
  <c r="B75" i="9" a="1"/>
  <c r="D3" i="15" a="1"/>
  <c r="O86" i="9"/>
  <c r="D4" i="12" a="1"/>
  <c r="G2" i="18" a="1"/>
  <c r="C93" i="9"/>
  <c r="D14" i="14" a="1"/>
  <c r="D79" i="9"/>
  <c r="G21" i="18" a="1"/>
  <c r="D9" i="14" a="1"/>
  <c r="E7" i="13" a="1"/>
  <c r="I92" i="9"/>
  <c r="G82" i="9"/>
  <c r="U32" i="18" a="1"/>
  <c r="T23" i="18" a="1"/>
  <c r="J12" i="17" a="1"/>
  <c r="F89" i="9"/>
  <c r="F75" i="9"/>
  <c r="F69" i="9"/>
  <c r="L72" i="9"/>
  <c r="I21" i="18" a="1"/>
  <c r="O72" i="9"/>
  <c r="M65" i="9"/>
  <c r="C24" i="18" a="1"/>
  <c r="V28" i="18" a="1"/>
  <c r="B4" i="18" a="1"/>
  <c r="S31" i="18" a="1"/>
  <c r="I16" i="9"/>
  <c r="F32" i="18" a="1"/>
  <c r="B15" i="9" a="1"/>
  <c r="P72" i="9"/>
  <c r="O79" i="9"/>
  <c r="R73" i="9"/>
  <c r="F2" i="17" a="1"/>
  <c r="O14" i="9"/>
  <c r="B50" i="9" a="1"/>
  <c r="P77" i="9"/>
  <c r="M2" i="13" a="1"/>
  <c r="B4" i="9" a="1"/>
  <c r="C65" i="9"/>
  <c r="C5" i="9"/>
  <c r="M78" i="9"/>
  <c r="D14" i="16" a="1"/>
  <c r="P76" i="9"/>
  <c r="R32" i="18" a="1"/>
  <c r="M31" i="18" a="1"/>
  <c r="N30" i="18" a="1"/>
  <c r="L12" i="17" a="1"/>
  <c r="M32" i="18" a="1"/>
  <c r="N29" i="18" a="1"/>
  <c r="E15" i="16" a="1"/>
  <c r="Y27" i="18" a="1"/>
  <c r="G12" i="17" a="1"/>
  <c r="G26" i="18" a="1"/>
  <c r="J32" i="18" a="1"/>
  <c r="P3" i="9"/>
  <c r="D93" i="9"/>
  <c r="J64" i="9"/>
  <c r="P69" i="9"/>
  <c r="D4" i="17" a="1"/>
  <c r="O21" i="9"/>
  <c r="P14" i="17" a="1"/>
  <c r="E84" i="9"/>
  <c r="L92" i="9"/>
  <c r="R15" i="9"/>
  <c r="N76" i="9"/>
  <c r="I18" i="9"/>
  <c r="R79" i="9"/>
  <c r="F31" i="18" a="1"/>
  <c r="C21" i="9"/>
  <c r="B18" i="14" a="1"/>
  <c r="L30" i="18" a="1"/>
  <c r="K73" i="9"/>
  <c r="D6" i="18" a="1"/>
  <c r="J8" i="17" a="1"/>
  <c r="R21" i="18" a="1"/>
  <c r="L3" i="9"/>
  <c r="AB32" i="18" a="1"/>
  <c r="E8" i="12" a="1"/>
  <c r="D84" i="9"/>
  <c r="V2" i="18" a="1"/>
  <c r="K67" i="9"/>
  <c r="O26" i="18" a="1"/>
  <c r="C16" i="18" a="1"/>
  <c r="E31" i="18" a="1"/>
  <c r="B6" i="17" a="1"/>
  <c r="O70" i="9"/>
  <c r="I70" i="9"/>
  <c r="K2" i="13" a="1"/>
  <c r="O74" i="9"/>
  <c r="R68" i="9"/>
  <c r="M82" i="9"/>
  <c r="B25" i="9" a="1"/>
  <c r="D5" i="12" a="1"/>
  <c r="S2" i="18" a="1"/>
  <c r="F28" i="18" a="1"/>
  <c r="E81" i="9"/>
  <c r="H31" i="18" a="1"/>
  <c r="K31" i="18" a="1"/>
  <c r="E90" i="9"/>
  <c r="O76" i="9"/>
  <c r="U28" i="18" a="1"/>
  <c r="T27" i="18" a="1"/>
  <c r="B32" i="9" a="1"/>
  <c r="N90" i="9"/>
  <c r="AD2" i="18" a="1"/>
  <c r="F18" i="9"/>
  <c r="J68" i="9"/>
  <c r="D17" i="14" a="1"/>
  <c r="F21" i="9"/>
  <c r="P2" i="17" a="1"/>
  <c r="E25" i="18" a="1"/>
  <c r="K21" i="9"/>
  <c r="R30" i="18" a="1"/>
  <c r="D70" i="9"/>
  <c r="J12" i="9"/>
  <c r="E24" i="18" a="1"/>
  <c r="F6" i="17" a="1"/>
  <c r="D10" i="12" a="1"/>
  <c r="B9" i="18" a="1"/>
  <c r="Q2" i="16" a="1"/>
  <c r="O19" i="9"/>
  <c r="E19" i="9"/>
  <c r="J87" i="9"/>
  <c r="L88" i="9"/>
  <c r="Q26" i="18" a="1"/>
  <c r="M21" i="9"/>
  <c r="O2" i="15" a="1"/>
  <c r="B4" i="14" a="1"/>
  <c r="F74" i="9"/>
  <c r="R11" i="9"/>
  <c r="K11" i="17" a="1"/>
  <c r="E61" i="9"/>
  <c r="J19" i="9"/>
  <c r="I23" i="18" a="1"/>
  <c r="M2" i="17" a="1"/>
  <c r="V21" i="18" a="1"/>
  <c r="C31" i="18" a="1"/>
  <c r="C4" i="17" a="1"/>
  <c r="B35" i="9" a="1"/>
  <c r="P12" i="9"/>
  <c r="C17" i="18" a="1"/>
  <c r="I11" i="17" a="1"/>
  <c r="M24" i="18" a="1"/>
  <c r="P78" i="9"/>
  <c r="B92" i="9" a="1"/>
  <c r="AA31" i="18" a="1"/>
  <c r="B10" i="18" a="1"/>
  <c r="B69" i="9" a="1"/>
  <c r="E8" i="18" a="1"/>
  <c r="AD32" i="18" a="1"/>
  <c r="K18" i="9"/>
  <c r="G67" i="9"/>
  <c r="K87" i="9"/>
  <c r="G74" i="9"/>
  <c r="M67" i="9"/>
  <c r="D6" i="17" a="1"/>
  <c r="M83" i="9"/>
  <c r="G6" i="9"/>
  <c r="L15" i="17" a="1"/>
  <c r="M2" i="9" a="1"/>
  <c r="Y28" i="18" a="1"/>
  <c r="N72" i="9"/>
  <c r="C25" i="18" a="1"/>
  <c r="K2" i="17" a="1"/>
  <c r="R90" i="9"/>
  <c r="P81" i="9"/>
  <c r="Q32" i="18" a="1"/>
  <c r="G73" i="9"/>
  <c r="H11" i="17" a="1"/>
  <c r="I14" i="9"/>
  <c r="D20" i="18" a="1"/>
  <c r="E20" i="15" a="1"/>
  <c r="G10" i="17" a="1"/>
  <c r="F64" i="9"/>
  <c r="G92" i="9"/>
  <c r="AG2" i="18" a="1"/>
  <c r="N32" i="18" a="1"/>
  <c r="P27" i="18" a="1"/>
  <c r="K26" i="18" a="1"/>
  <c r="E3" i="17" a="1"/>
  <c r="G13" i="9"/>
  <c r="B89" i="9" a="1"/>
  <c r="N2" i="15" a="1"/>
  <c r="H7" i="17" a="1"/>
  <c r="C2" i="9" a="1"/>
  <c r="K72" i="9"/>
  <c r="P68" i="9"/>
  <c r="C23" i="9"/>
  <c r="D11" i="9"/>
  <c r="C3" i="9"/>
  <c r="F83" i="9"/>
  <c r="Q31" i="18" a="1"/>
  <c r="K20" i="9"/>
  <c r="L9" i="17" a="1"/>
  <c r="X21" i="18" a="1"/>
  <c r="O28" i="18" a="1"/>
  <c r="M93" i="9"/>
  <c r="N21" i="18" a="1"/>
  <c r="Z23" i="18" a="1"/>
  <c r="B25" i="18" a="1"/>
  <c r="G4" i="17" a="1"/>
  <c r="C12" i="17" a="1"/>
  <c r="L75" i="9"/>
  <c r="R75" i="9"/>
  <c r="G2" i="13" a="1"/>
  <c r="M13" i="17" a="1"/>
  <c r="P85" i="9"/>
  <c r="L10" i="17" a="1"/>
  <c r="F84" i="9"/>
  <c r="B54" i="9" a="1"/>
  <c r="M2" i="15" a="1"/>
  <c r="C66" i="9"/>
  <c r="B9" i="9" a="1"/>
  <c r="L22" i="9"/>
  <c r="L12" i="9"/>
  <c r="P75" i="9"/>
  <c r="P2" i="9" a="1"/>
  <c r="L73" i="9"/>
  <c r="H8" i="17" a="1"/>
  <c r="R14" i="9"/>
  <c r="K6" i="9"/>
  <c r="N13" i="17" a="1"/>
  <c r="R76" i="9"/>
  <c r="O64" i="9"/>
  <c r="B6" i="12" a="1"/>
  <c r="AB26" i="18" a="1"/>
  <c r="X22" i="18" a="1"/>
  <c r="J6" i="9"/>
  <c r="K8" i="17" a="1"/>
  <c r="C72" i="9"/>
  <c r="W30" i="18" a="1"/>
  <c r="L14" i="17" a="1"/>
  <c r="Z28" i="18" a="1"/>
  <c r="F14" i="17" a="1"/>
  <c r="C75" i="9"/>
  <c r="E76" i="9"/>
  <c r="K69" i="9"/>
  <c r="O11" i="9"/>
  <c r="B86" i="9" a="1"/>
  <c r="B22" i="9" a="1"/>
  <c r="V2" i="15" a="1"/>
  <c r="J2" i="14" a="1"/>
  <c r="AE2" i="18" a="1"/>
  <c r="K84" i="9"/>
  <c r="E16" i="9"/>
  <c r="D4" i="13" a="1"/>
  <c r="M29" i="18" a="1"/>
  <c r="AE29" i="18" a="1"/>
  <c r="D16" i="16" a="1"/>
  <c r="N22" i="9"/>
  <c r="E13" i="18" a="1"/>
  <c r="O78" i="9"/>
  <c r="F3" i="10" a="1"/>
  <c r="H9" i="17" a="1"/>
  <c r="N92" i="9"/>
  <c r="R27" i="18" a="1"/>
  <c r="V22" i="18" a="1"/>
  <c r="D10" i="18" a="1"/>
  <c r="X2" i="18" a="1"/>
  <c r="P87" i="9"/>
  <c r="G17" i="9"/>
  <c r="K68" i="9"/>
  <c r="I24" i="18" a="1"/>
  <c r="Q27" i="18" a="1"/>
  <c r="AG30" i="18" a="1"/>
  <c r="C15" i="9"/>
  <c r="AB27" i="18" a="1"/>
  <c r="O5" i="9"/>
  <c r="E11" i="17" a="1"/>
  <c r="O88" i="9"/>
  <c r="J81" i="9"/>
  <c r="AA30" i="18" a="1"/>
  <c r="C92" i="9"/>
  <c r="C68" i="9"/>
  <c r="B83" i="9" a="1"/>
  <c r="C10" i="18" a="1"/>
  <c r="Q29" i="18" a="1"/>
  <c r="M2" i="18" a="1"/>
  <c r="C15" i="18" a="1"/>
  <c r="C13" i="17" a="1"/>
  <c r="M27" i="18" a="1"/>
  <c r="E78" i="9"/>
  <c r="R70" i="9"/>
  <c r="B68" i="9" a="1"/>
  <c r="K15" i="17" a="1"/>
  <c r="L16" i="9"/>
  <c r="L83" i="9"/>
  <c r="D5" i="13" a="1"/>
  <c r="C26" i="18" a="1"/>
  <c r="E2" i="9" a="1"/>
  <c r="D19" i="9"/>
  <c r="L91" i="9"/>
  <c r="R91" i="9"/>
  <c r="D14" i="18" a="1"/>
  <c r="L2" i="14" a="1"/>
  <c r="M11" i="17" a="1"/>
  <c r="M15" i="9"/>
  <c r="O82" i="9"/>
  <c r="D15" i="14" a="1"/>
  <c r="M25" i="18" a="1"/>
  <c r="F2" i="13" a="1"/>
  <c r="BL5" i="6" l="1"/>
  <c r="K2" i="9"/>
  <c r="R26" i="18"/>
  <c r="Y27" i="18"/>
  <c r="AD2" i="18"/>
  <c r="D15" i="18"/>
  <c r="F4" i="10"/>
  <c r="D4" i="10"/>
  <c r="O23" i="18"/>
  <c r="I23" i="18"/>
  <c r="Q23" i="18"/>
  <c r="J10" i="17"/>
  <c r="E15" i="15"/>
  <c r="E23" i="18"/>
  <c r="D25" i="18"/>
  <c r="D14" i="16"/>
  <c r="N2" i="16"/>
  <c r="D9" i="18"/>
  <c r="D11" i="16"/>
  <c r="H8" i="17"/>
  <c r="AA26" i="18"/>
  <c r="N28" i="18"/>
  <c r="AB27" i="18"/>
  <c r="I9" i="17"/>
  <c r="M2" i="14"/>
  <c r="D10" i="12"/>
  <c r="B42" i="9"/>
  <c r="D14" i="15"/>
  <c r="F31" i="18"/>
  <c r="B10" i="18"/>
  <c r="H9" i="17"/>
  <c r="B69" i="9"/>
  <c r="I24" i="18"/>
  <c r="G9" i="17"/>
  <c r="B16" i="18"/>
  <c r="E9" i="12"/>
  <c r="G27" i="18"/>
  <c r="D2" i="9"/>
  <c r="AE29" i="18"/>
  <c r="R2" i="17"/>
  <c r="F2" i="13"/>
  <c r="G11" i="17"/>
  <c r="G26" i="18"/>
  <c r="E15" i="16"/>
  <c r="M2" i="18"/>
  <c r="D11" i="17"/>
  <c r="B14" i="18"/>
  <c r="E12" i="14"/>
  <c r="Q2" i="16"/>
  <c r="E4" i="13"/>
  <c r="R2" i="15"/>
  <c r="Q2" i="14"/>
  <c r="E6" i="15"/>
  <c r="F2" i="10"/>
  <c r="E6" i="14"/>
  <c r="D28" i="18"/>
  <c r="AC30" i="18"/>
  <c r="M25" i="18"/>
  <c r="E8" i="17"/>
  <c r="M2" i="12"/>
  <c r="E15" i="17"/>
  <c r="D5" i="16"/>
  <c r="B17" i="18"/>
  <c r="B6" i="13"/>
  <c r="AC32" i="18"/>
  <c r="E7" i="12"/>
  <c r="D8" i="12"/>
  <c r="M27" i="18"/>
  <c r="H2" i="16"/>
  <c r="R2" i="9"/>
  <c r="K27" i="18"/>
  <c r="D8" i="14"/>
  <c r="E4" i="18"/>
  <c r="AB26" i="18"/>
  <c r="T29" i="18"/>
  <c r="G2" i="10"/>
  <c r="F6" i="17"/>
  <c r="V2" i="15"/>
  <c r="Z23" i="18"/>
  <c r="J23" i="18"/>
  <c r="H12" i="17"/>
  <c r="D31" i="18"/>
  <c r="N29" i="18"/>
  <c r="P27" i="18"/>
  <c r="N26" i="18"/>
  <c r="J2" i="10"/>
  <c r="V26" i="18"/>
  <c r="L9" i="17"/>
  <c r="V32" i="18"/>
  <c r="O15" i="17"/>
  <c r="G2" i="15"/>
  <c r="B18" i="9"/>
  <c r="O2" i="14"/>
  <c r="B41" i="9"/>
  <c r="B8" i="17"/>
  <c r="V25" i="18"/>
  <c r="K2" i="17"/>
  <c r="D16" i="18"/>
  <c r="E13" i="16"/>
  <c r="E10" i="15"/>
  <c r="B19" i="9"/>
  <c r="I2" i="15"/>
  <c r="B7" i="9"/>
  <c r="L24" i="18"/>
  <c r="S2" i="14"/>
  <c r="B14" i="9"/>
  <c r="M15" i="17"/>
  <c r="H2" i="12"/>
  <c r="W2" i="14"/>
  <c r="M29" i="18"/>
  <c r="D12" i="16"/>
  <c r="AG32" i="18"/>
  <c r="H2" i="14"/>
  <c r="F5" i="17"/>
  <c r="I2" i="16"/>
  <c r="B14" i="17"/>
  <c r="C12" i="17"/>
  <c r="AC27" i="18"/>
  <c r="Y28" i="18"/>
  <c r="O14" i="17"/>
  <c r="B8" i="10"/>
  <c r="E3" i="10"/>
  <c r="G10" i="17"/>
  <c r="P28" i="18"/>
  <c r="D24" i="18"/>
  <c r="U21" i="18"/>
  <c r="J2" i="15"/>
  <c r="T24" i="18"/>
  <c r="X29" i="18"/>
  <c r="Y23" i="18"/>
  <c r="B27" i="18"/>
  <c r="K2" i="13"/>
  <c r="E9" i="14"/>
  <c r="E27" i="18"/>
  <c r="G7" i="17"/>
  <c r="C3" i="18"/>
  <c r="B11" i="9"/>
  <c r="D14" i="17"/>
  <c r="L13" i="17"/>
  <c r="AF30" i="18"/>
  <c r="C24" i="18"/>
  <c r="L10" i="17"/>
  <c r="L11" i="17"/>
  <c r="B90" i="9"/>
  <c r="C3" i="17"/>
  <c r="F28" i="18"/>
  <c r="M24" i="18"/>
  <c r="P2" i="9"/>
  <c r="C29" i="18"/>
  <c r="Q32" i="18"/>
  <c r="F2" i="15"/>
  <c r="D18" i="15"/>
  <c r="M28" i="18"/>
  <c r="D17" i="14"/>
  <c r="F12" i="17"/>
  <c r="D4" i="16"/>
  <c r="E24" i="18"/>
  <c r="M32" i="18"/>
  <c r="E8" i="16"/>
  <c r="D5" i="17"/>
  <c r="F8" i="17"/>
  <c r="U2" i="14"/>
  <c r="I25" i="18"/>
  <c r="H15" i="17"/>
  <c r="AI2" i="18"/>
  <c r="AH32" i="18"/>
  <c r="W28" i="18"/>
  <c r="B3" i="9"/>
  <c r="U2" i="18"/>
  <c r="E26" i="18"/>
  <c r="D11" i="14"/>
  <c r="G2" i="16"/>
  <c r="D10" i="18"/>
  <c r="D14" i="18"/>
  <c r="E7" i="15"/>
  <c r="C7" i="18"/>
  <c r="B33" i="9"/>
  <c r="L15" i="17"/>
  <c r="P2" i="17"/>
  <c r="E12" i="16"/>
  <c r="H21" i="18"/>
  <c r="N2" i="9"/>
  <c r="B87" i="9"/>
  <c r="E13" i="17"/>
  <c r="L2" i="14"/>
  <c r="Y2" i="18"/>
  <c r="D23" i="18"/>
  <c r="C26" i="18"/>
  <c r="AE2" i="18"/>
  <c r="D9" i="16"/>
  <c r="I7" i="17"/>
  <c r="D11" i="18"/>
  <c r="B32" i="9"/>
  <c r="G28" i="18"/>
  <c r="U22" i="18"/>
  <c r="J31" i="18"/>
  <c r="AG30" i="18"/>
  <c r="AA31" i="18"/>
  <c r="E15" i="18"/>
  <c r="Q15" i="17"/>
  <c r="L2" i="13"/>
  <c r="D5" i="13"/>
  <c r="C14" i="18"/>
  <c r="N12" i="17"/>
  <c r="E5" i="13"/>
  <c r="E12" i="18"/>
  <c r="T21" i="18"/>
  <c r="C28" i="18"/>
  <c r="E9" i="18"/>
  <c r="V22" i="18"/>
  <c r="C4" i="17"/>
  <c r="S2" i="18"/>
  <c r="X32" i="18"/>
  <c r="B4" i="14"/>
  <c r="O2" i="17"/>
  <c r="B15" i="9"/>
  <c r="AC29" i="18"/>
  <c r="M11" i="17"/>
  <c r="D13" i="15"/>
  <c r="L30" i="18"/>
  <c r="B5" i="18"/>
  <c r="E2" i="9"/>
  <c r="I2" i="9"/>
  <c r="W31" i="18"/>
  <c r="D16" i="15"/>
  <c r="O2" i="16"/>
  <c r="O2" i="18"/>
  <c r="E25" i="18"/>
  <c r="E16" i="14"/>
  <c r="Y22" i="18"/>
  <c r="B24" i="18"/>
  <c r="V30" i="18"/>
  <c r="B31" i="9"/>
  <c r="G2" i="9"/>
  <c r="D16" i="16"/>
  <c r="K2" i="16"/>
  <c r="H6" i="17"/>
  <c r="J2" i="16"/>
  <c r="K32" i="18"/>
  <c r="F11" i="17"/>
  <c r="I15" i="17"/>
  <c r="B18" i="18"/>
  <c r="B93" i="9"/>
  <c r="B8" i="14"/>
  <c r="D10" i="17"/>
  <c r="L2" i="16"/>
  <c r="AA32" i="18"/>
  <c r="I10" i="17"/>
  <c r="Q29" i="18"/>
  <c r="J32" i="18"/>
  <c r="B6" i="10"/>
  <c r="D15" i="17"/>
  <c r="B71" i="9"/>
  <c r="E22" i="18"/>
  <c r="B7" i="10"/>
  <c r="T28" i="18"/>
  <c r="G12" i="17"/>
  <c r="J14" i="17"/>
  <c r="D4" i="13"/>
  <c r="E18" i="18"/>
  <c r="L12" i="17"/>
  <c r="E7" i="14"/>
  <c r="I8" i="17"/>
  <c r="P2" i="14"/>
  <c r="J2" i="12"/>
  <c r="D5" i="10"/>
  <c r="E17" i="18"/>
  <c r="D11" i="12"/>
  <c r="G31" i="18"/>
  <c r="M21" i="18"/>
  <c r="E18" i="15"/>
  <c r="P15" i="17"/>
  <c r="C13" i="17"/>
  <c r="AG31" i="18"/>
  <c r="F14" i="17"/>
  <c r="N15" i="17"/>
  <c r="J24" i="18"/>
  <c r="K11" i="17"/>
  <c r="B81" i="9"/>
  <c r="G2" i="12"/>
  <c r="D5" i="12"/>
  <c r="F3" i="17"/>
  <c r="Q14" i="17"/>
  <c r="D3" i="17"/>
  <c r="I6" i="17"/>
  <c r="B82" i="9"/>
  <c r="C5" i="17"/>
  <c r="J15" i="17"/>
  <c r="B78" i="9"/>
  <c r="P26" i="18"/>
  <c r="E10" i="17"/>
  <c r="B67" i="9"/>
  <c r="F32" i="18"/>
  <c r="N21" i="18"/>
  <c r="W23" i="18"/>
  <c r="R29" i="18"/>
  <c r="E9" i="17"/>
  <c r="I2" i="18"/>
  <c r="I22" i="18"/>
  <c r="E21" i="18"/>
  <c r="D9" i="17"/>
  <c r="D12" i="17"/>
  <c r="J21" i="18"/>
  <c r="G13" i="17"/>
  <c r="B53" i="9"/>
  <c r="B34" i="9"/>
  <c r="J2" i="14"/>
  <c r="B22" i="9"/>
  <c r="K12" i="17"/>
  <c r="B64" i="9"/>
  <c r="D20" i="15"/>
  <c r="J9" i="17"/>
  <c r="G4" i="17"/>
  <c r="B4" i="9"/>
  <c r="C8" i="18"/>
  <c r="D6" i="10"/>
  <c r="B57" i="9"/>
  <c r="E19" i="18"/>
  <c r="H5" i="17"/>
  <c r="D3" i="15"/>
  <c r="L29" i="18"/>
  <c r="N30" i="18"/>
  <c r="C6" i="18"/>
  <c r="B20" i="18"/>
  <c r="F10" i="17"/>
  <c r="AB2" i="18"/>
  <c r="G24" i="18"/>
  <c r="X21" i="18"/>
  <c r="K31" i="18"/>
  <c r="E4" i="17"/>
  <c r="P14" i="17"/>
  <c r="K2" i="14"/>
  <c r="S24" i="18"/>
  <c r="K2" i="15"/>
  <c r="J25" i="18"/>
  <c r="D7" i="10"/>
  <c r="D19" i="15"/>
  <c r="X22" i="18"/>
  <c r="C19" i="18"/>
  <c r="I2" i="17"/>
  <c r="E13" i="14"/>
  <c r="K23" i="18"/>
  <c r="B6" i="14"/>
  <c r="B6" i="12"/>
  <c r="E16" i="18"/>
  <c r="B3" i="18"/>
  <c r="F2" i="12"/>
  <c r="F2" i="17"/>
  <c r="B11" i="17"/>
  <c r="D16" i="14"/>
  <c r="E4" i="12"/>
  <c r="Q2" i="18"/>
  <c r="O25" i="18"/>
  <c r="C8" i="13"/>
  <c r="B3" i="10"/>
  <c r="C27" i="18"/>
  <c r="Y30" i="18"/>
  <c r="O13" i="17"/>
  <c r="K22" i="18"/>
  <c r="E9" i="16"/>
  <c r="C4" i="18"/>
  <c r="N32" i="18"/>
  <c r="B9" i="15"/>
  <c r="G2" i="18"/>
  <c r="E28" i="18"/>
  <c r="O21" i="18"/>
  <c r="E3" i="17"/>
  <c r="I27" i="18"/>
  <c r="AA30" i="18"/>
  <c r="E3" i="14"/>
  <c r="K15" i="17"/>
  <c r="C25" i="18"/>
  <c r="N2" i="12"/>
  <c r="M2" i="15"/>
  <c r="B25" i="9"/>
  <c r="E19" i="15"/>
  <c r="I11" i="17"/>
  <c r="AH2" i="18"/>
  <c r="D9" i="12"/>
  <c r="T27" i="18"/>
  <c r="M23" i="18"/>
  <c r="E20" i="14"/>
  <c r="F4" i="17"/>
  <c r="B9" i="17"/>
  <c r="E14" i="15"/>
  <c r="F21" i="18"/>
  <c r="N2" i="15"/>
  <c r="I2" i="12"/>
  <c r="Q24" i="18"/>
  <c r="B92" i="9"/>
  <c r="L2" i="12"/>
  <c r="F13" i="17"/>
  <c r="B54" i="9"/>
  <c r="B88" i="9"/>
  <c r="E7" i="17"/>
  <c r="F2" i="14"/>
  <c r="D6" i="15"/>
  <c r="F23" i="18"/>
  <c r="H29" i="18"/>
  <c r="P31" i="18"/>
  <c r="D4" i="14"/>
  <c r="D5" i="18"/>
  <c r="E4" i="10"/>
  <c r="B9" i="18"/>
  <c r="K9" i="17"/>
  <c r="L14" i="17"/>
  <c r="B29" i="9"/>
  <c r="B51" i="9"/>
  <c r="B89" i="9"/>
  <c r="D29" i="18"/>
  <c r="D10" i="14"/>
  <c r="D20" i="14"/>
  <c r="M2" i="13"/>
  <c r="M2" i="9"/>
  <c r="M13" i="17"/>
  <c r="O2" i="15"/>
  <c r="B31" i="18"/>
  <c r="S21" i="18"/>
  <c r="Z29" i="18"/>
  <c r="C2" i="9"/>
  <c r="M31" i="18"/>
  <c r="E16" i="16"/>
  <c r="B6" i="17"/>
  <c r="I2" i="13"/>
  <c r="H10" i="17"/>
  <c r="N13" i="17"/>
  <c r="G2" i="17"/>
  <c r="D4" i="17"/>
  <c r="I21" i="18"/>
  <c r="D8" i="15"/>
  <c r="D10" i="15"/>
  <c r="F9" i="17"/>
  <c r="B46" i="9"/>
  <c r="W24" i="18"/>
  <c r="AF2" i="18"/>
  <c r="F27" i="18"/>
  <c r="C10" i="17"/>
  <c r="B18" i="14"/>
  <c r="AE28" i="18"/>
  <c r="E3" i="12"/>
  <c r="D21" i="18"/>
  <c r="L26" i="18"/>
  <c r="C15" i="17"/>
  <c r="D3" i="12"/>
  <c r="D3" i="14"/>
  <c r="B35" i="9"/>
  <c r="T2" i="14"/>
  <c r="AE32" i="18"/>
  <c r="G5" i="17"/>
  <c r="D13" i="18"/>
  <c r="D13" i="14"/>
  <c r="B72" i="9"/>
  <c r="N2" i="17"/>
  <c r="R2" i="16"/>
  <c r="I14" i="17"/>
  <c r="D7" i="16"/>
  <c r="D15" i="14"/>
  <c r="D8" i="10"/>
  <c r="P2" i="16"/>
  <c r="B23" i="9"/>
  <c r="D5" i="14"/>
  <c r="F3" i="10"/>
  <c r="B16" i="9"/>
  <c r="AD32" i="18"/>
  <c r="S31" i="18"/>
  <c r="C8" i="10"/>
  <c r="B10" i="17"/>
  <c r="B74" i="9"/>
  <c r="U25" i="18"/>
  <c r="C15" i="18"/>
  <c r="F24" i="18"/>
  <c r="C10" i="18"/>
  <c r="W2" i="18"/>
  <c r="N25" i="18"/>
  <c r="E10" i="12"/>
  <c r="D8" i="13"/>
  <c r="G15" i="17"/>
  <c r="B40" i="9"/>
  <c r="D7" i="17"/>
  <c r="B39" i="9"/>
  <c r="U28" i="18"/>
  <c r="C8" i="17"/>
  <c r="B83" i="9"/>
  <c r="P2" i="18"/>
  <c r="R30" i="18"/>
  <c r="R32" i="18"/>
  <c r="E16" i="15"/>
  <c r="B13" i="9"/>
  <c r="H11" i="17"/>
  <c r="T2" i="15"/>
  <c r="G4" i="10"/>
  <c r="W25" i="18"/>
  <c r="B14" i="14"/>
  <c r="B85" i="9"/>
  <c r="T32" i="18"/>
  <c r="P21" i="18"/>
  <c r="P23" i="18"/>
  <c r="E7" i="16"/>
  <c r="E10" i="14"/>
  <c r="AA28" i="18"/>
  <c r="G25" i="18"/>
  <c r="E5" i="16"/>
  <c r="AB29" i="18"/>
  <c r="L27" i="18"/>
  <c r="E8" i="15"/>
  <c r="Y26" i="18"/>
  <c r="J28" i="18"/>
  <c r="B29" i="18"/>
  <c r="B5" i="10"/>
  <c r="D6" i="16"/>
  <c r="B48" i="9"/>
  <c r="B28" i="9"/>
  <c r="B13" i="17"/>
  <c r="H23" i="18"/>
  <c r="D12" i="14"/>
  <c r="N14" i="17"/>
  <c r="Y25" i="18"/>
  <c r="B52" i="9"/>
  <c r="D12" i="15"/>
  <c r="D7" i="13"/>
  <c r="D26" i="18"/>
  <c r="D11" i="15"/>
  <c r="B80" i="9"/>
  <c r="D13" i="16"/>
  <c r="B45" i="9"/>
  <c r="W2" i="15"/>
  <c r="E29" i="18"/>
  <c r="D20" i="18"/>
  <c r="AB31" i="18"/>
  <c r="E14" i="16"/>
  <c r="E20" i="15"/>
  <c r="F22" i="18"/>
  <c r="C10" i="16"/>
  <c r="R27" i="18"/>
  <c r="B17" i="15"/>
  <c r="S32" i="18"/>
  <c r="Y32" i="18"/>
  <c r="H13" i="17"/>
  <c r="B70" i="9"/>
  <c r="B37" i="9"/>
  <c r="B75" i="9"/>
  <c r="V2" i="18"/>
  <c r="D6" i="13"/>
  <c r="D10" i="16"/>
  <c r="L2" i="18"/>
  <c r="AA29" i="18"/>
  <c r="E5" i="12"/>
  <c r="H31" i="18"/>
  <c r="Q22" i="18"/>
  <c r="O29" i="18"/>
  <c r="B68" i="9"/>
  <c r="D19" i="14"/>
  <c r="J12" i="17"/>
  <c r="B86" i="9"/>
  <c r="H2" i="18"/>
  <c r="M12" i="17"/>
  <c r="D3" i="13"/>
  <c r="AD30" i="18"/>
  <c r="E9" i="13"/>
  <c r="J30" i="18"/>
  <c r="I28" i="18"/>
  <c r="L32" i="18"/>
  <c r="E31" i="18"/>
  <c r="E4" i="16"/>
  <c r="B76" i="9"/>
  <c r="B28" i="18"/>
  <c r="H26" i="18"/>
  <c r="F2" i="18"/>
  <c r="X26" i="18"/>
  <c r="R25" i="18"/>
  <c r="D8" i="18"/>
  <c r="AA2" i="18"/>
  <c r="S29" i="18"/>
  <c r="E20" i="18"/>
  <c r="W27" i="18"/>
  <c r="B25" i="18"/>
  <c r="E3" i="15"/>
  <c r="D17" i="15"/>
  <c r="L2" i="15"/>
  <c r="J13" i="17"/>
  <c r="B5" i="9"/>
  <c r="D4" i="12"/>
  <c r="N2" i="18"/>
  <c r="L31" i="18"/>
  <c r="R15" i="17"/>
  <c r="M14" i="17"/>
  <c r="D10" i="13"/>
  <c r="J2" i="13"/>
  <c r="N22" i="18"/>
  <c r="J7" i="17"/>
  <c r="G14" i="17"/>
  <c r="B20" i="9"/>
  <c r="Q28" i="18"/>
  <c r="J26" i="18"/>
  <c r="B13" i="18"/>
  <c r="E6" i="18"/>
  <c r="Z25" i="18"/>
  <c r="W22" i="18"/>
  <c r="AG2" i="18"/>
  <c r="G30" i="18"/>
  <c r="Z31" i="18"/>
  <c r="E11" i="12"/>
  <c r="H25" i="18"/>
  <c r="P2" i="15"/>
  <c r="K10" i="17"/>
  <c r="D3" i="16"/>
  <c r="B6" i="9"/>
  <c r="P29" i="18"/>
  <c r="H2" i="13"/>
  <c r="D7" i="12"/>
  <c r="B27" i="9"/>
  <c r="B26" i="9"/>
  <c r="M22" i="18"/>
  <c r="L21" i="18"/>
  <c r="B6" i="18"/>
  <c r="B4" i="18"/>
  <c r="D8" i="17"/>
  <c r="Y29" i="18"/>
  <c r="S28" i="18"/>
  <c r="B15" i="18"/>
  <c r="O26" i="18"/>
  <c r="AC28" i="18"/>
  <c r="E14" i="14"/>
  <c r="E12" i="15"/>
  <c r="C30" i="18"/>
  <c r="R2" i="14"/>
  <c r="T31" i="18"/>
  <c r="C5" i="12"/>
  <c r="L25" i="18"/>
  <c r="AF31" i="18"/>
  <c r="E15" i="14"/>
  <c r="G32" i="18"/>
  <c r="P24" i="18"/>
  <c r="E11" i="18"/>
  <c r="E10" i="16"/>
  <c r="V24" i="18"/>
  <c r="Z26" i="18"/>
  <c r="C6" i="10"/>
  <c r="F30" i="18"/>
  <c r="AF32" i="18"/>
  <c r="C5" i="18"/>
  <c r="E13" i="15"/>
  <c r="D12" i="18"/>
  <c r="K28" i="18"/>
  <c r="N27" i="18"/>
  <c r="AC2" i="18"/>
  <c r="C9" i="17"/>
  <c r="X24" i="18"/>
  <c r="D15" i="15"/>
  <c r="F2" i="16"/>
  <c r="I12" i="17"/>
  <c r="B8" i="18"/>
  <c r="M2" i="17"/>
  <c r="G6" i="17"/>
  <c r="D4" i="18"/>
  <c r="E8" i="14"/>
  <c r="D9" i="13"/>
  <c r="P13" i="17"/>
  <c r="S26" i="18"/>
  <c r="E5" i="15"/>
  <c r="F15" i="17"/>
  <c r="J2" i="9"/>
  <c r="G2" i="13"/>
  <c r="R24" i="18"/>
  <c r="K26" i="18"/>
  <c r="AB32" i="18"/>
  <c r="R21" i="18"/>
  <c r="N2" i="14"/>
  <c r="H30" i="18"/>
  <c r="E17" i="15"/>
  <c r="Y31" i="18"/>
  <c r="E18" i="14"/>
  <c r="S30" i="18"/>
  <c r="V21" i="18"/>
  <c r="B7" i="17"/>
  <c r="D7" i="18"/>
  <c r="E7" i="13"/>
  <c r="B43" i="9"/>
  <c r="O30" i="18"/>
  <c r="E17" i="14"/>
  <c r="Q2" i="17"/>
  <c r="J2" i="17"/>
  <c r="B38" i="9"/>
  <c r="J22" i="18"/>
  <c r="K30" i="18"/>
  <c r="X27" i="18"/>
  <c r="AD29" i="18"/>
  <c r="B30" i="9"/>
  <c r="L22" i="18"/>
  <c r="E19" i="14"/>
  <c r="Z24" i="18"/>
  <c r="E4" i="14"/>
  <c r="O24" i="18"/>
  <c r="T22" i="18"/>
  <c r="B12" i="17"/>
  <c r="E3" i="13"/>
  <c r="E30" i="18"/>
  <c r="B65" i="9"/>
  <c r="L23" i="18"/>
  <c r="E7" i="18"/>
  <c r="I31" i="18"/>
  <c r="AD28" i="18"/>
  <c r="C11" i="17"/>
  <c r="T30" i="18"/>
  <c r="P30" i="18"/>
  <c r="B19" i="18"/>
  <c r="C4" i="10"/>
  <c r="O28" i="18"/>
  <c r="X30" i="18"/>
  <c r="E12" i="17"/>
  <c r="Q21" i="18"/>
  <c r="V31" i="18"/>
  <c r="B26" i="18"/>
  <c r="E6" i="13"/>
  <c r="S22" i="18"/>
  <c r="K21" i="18"/>
  <c r="X28" i="18"/>
  <c r="C22" i="18"/>
  <c r="E11" i="15"/>
  <c r="T26" i="18"/>
  <c r="T23" i="18"/>
  <c r="U30" i="18"/>
  <c r="B50" i="9"/>
  <c r="B61" i="9"/>
  <c r="C3" i="10"/>
  <c r="X2" i="18"/>
  <c r="I30" i="18"/>
  <c r="B30" i="18"/>
  <c r="E4" i="15"/>
  <c r="P25" i="18"/>
  <c r="AE30" i="18"/>
  <c r="C18" i="18"/>
  <c r="E11" i="14"/>
  <c r="D8" i="16"/>
  <c r="J11" i="17"/>
  <c r="D13" i="17"/>
  <c r="Z32" i="18"/>
  <c r="I2" i="14"/>
  <c r="T25" i="18"/>
  <c r="D9" i="15"/>
  <c r="D15" i="16"/>
  <c r="B12" i="9"/>
  <c r="I2" i="10"/>
  <c r="B44" i="9"/>
  <c r="Q30" i="18"/>
  <c r="H7" i="17"/>
  <c r="O2" i="9"/>
  <c r="B17" i="9"/>
  <c r="I32" i="18"/>
  <c r="K13" i="17"/>
  <c r="J27" i="18"/>
  <c r="O12" i="17"/>
  <c r="B47" i="9"/>
  <c r="K2" i="12"/>
  <c r="B91" i="9"/>
  <c r="M26" i="18"/>
  <c r="W32" i="18"/>
  <c r="B11" i="18"/>
  <c r="N23" i="18"/>
  <c r="E6" i="10"/>
  <c r="R2" i="18"/>
  <c r="AA27" i="18"/>
  <c r="E6" i="12"/>
  <c r="S23" i="18"/>
  <c r="E13" i="18"/>
  <c r="E11" i="16"/>
  <c r="N24" i="18"/>
  <c r="AD31" i="18"/>
  <c r="C13" i="18"/>
  <c r="K2" i="10"/>
  <c r="B56" i="9"/>
  <c r="G8" i="17"/>
  <c r="F2" i="9"/>
  <c r="D6" i="14"/>
  <c r="B4" i="10"/>
  <c r="L2" i="17"/>
  <c r="D5" i="15"/>
  <c r="B73" i="9"/>
  <c r="G22" i="18"/>
  <c r="J8" i="17"/>
  <c r="N31" i="18"/>
  <c r="B66" i="9"/>
  <c r="K24" i="18"/>
  <c r="C9" i="18"/>
  <c r="M2" i="16"/>
  <c r="G2" i="14"/>
  <c r="Q2" i="15"/>
  <c r="D7" i="15"/>
  <c r="V27" i="18"/>
  <c r="D9" i="14"/>
  <c r="L2" i="9"/>
  <c r="D6" i="12"/>
  <c r="B21" i="9"/>
  <c r="B58" i="9"/>
  <c r="B79" i="9"/>
  <c r="W30" i="18"/>
  <c r="E32" i="18"/>
  <c r="D17" i="18"/>
  <c r="J29" i="18"/>
  <c r="B5" i="17"/>
  <c r="X31" i="18"/>
  <c r="U23" i="18"/>
  <c r="B32" i="18"/>
  <c r="O32" i="18"/>
  <c r="V23" i="18"/>
  <c r="B15" i="17"/>
  <c r="D3" i="18"/>
  <c r="Q26" i="18"/>
  <c r="AB30" i="18"/>
  <c r="B10" i="14"/>
  <c r="B84" i="9"/>
  <c r="W26" i="18"/>
  <c r="B3" i="17"/>
  <c r="K14" i="17"/>
  <c r="D18" i="14"/>
  <c r="I13" i="17"/>
  <c r="H2" i="17"/>
  <c r="G29" i="18"/>
  <c r="H2" i="15"/>
  <c r="S2" i="15"/>
  <c r="U2" i="15"/>
  <c r="B77" i="9"/>
  <c r="O22" i="18"/>
  <c r="C11" i="18"/>
  <c r="T2" i="18"/>
  <c r="U26" i="18"/>
  <c r="C7" i="17"/>
  <c r="X25" i="18"/>
  <c r="S2" i="16"/>
  <c r="U27" i="18"/>
  <c r="Z2" i="18"/>
  <c r="U31" i="18"/>
  <c r="P22" i="18"/>
  <c r="B4" i="17"/>
  <c r="J2" i="18"/>
  <c r="G23" i="18"/>
  <c r="X23" i="18"/>
  <c r="E11" i="17"/>
  <c r="E14" i="17"/>
  <c r="AA24" i="18"/>
  <c r="C6" i="17"/>
  <c r="V2" i="14"/>
  <c r="V29" i="18"/>
  <c r="H24" i="18"/>
  <c r="C21" i="18"/>
  <c r="U29" i="18"/>
  <c r="M30" i="18"/>
  <c r="B22" i="18"/>
  <c r="E8" i="10"/>
  <c r="Q25" i="18"/>
  <c r="S25" i="18"/>
  <c r="Y24" i="18"/>
  <c r="C23" i="18"/>
  <c r="E10" i="13"/>
  <c r="D30" i="18"/>
  <c r="K25" i="18"/>
  <c r="B23" i="18"/>
  <c r="B12" i="14"/>
  <c r="R31" i="18"/>
  <c r="I26" i="18"/>
  <c r="Z30" i="18"/>
  <c r="E5" i="18"/>
  <c r="E5" i="10"/>
  <c r="D22" i="18"/>
  <c r="R22" i="18"/>
  <c r="S27" i="18"/>
  <c r="Z27" i="18"/>
  <c r="E10" i="18"/>
  <c r="E5" i="17"/>
  <c r="H28" i="18"/>
  <c r="AH31" i="18"/>
  <c r="B55" i="9"/>
  <c r="H2" i="10"/>
  <c r="F7" i="17"/>
  <c r="D4" i="15"/>
  <c r="B9" i="9"/>
  <c r="H32" i="18"/>
  <c r="Z28" i="18"/>
  <c r="D7" i="14"/>
  <c r="K8" i="17"/>
  <c r="B49" i="9"/>
  <c r="M10" i="17"/>
  <c r="B36" i="9"/>
  <c r="D3" i="10"/>
  <c r="N11" i="17"/>
  <c r="D27" i="18"/>
  <c r="AE31" i="18"/>
  <c r="I29" i="18"/>
  <c r="H22" i="18"/>
  <c r="C31" i="18"/>
  <c r="L28" i="18"/>
  <c r="C20" i="18"/>
  <c r="D14" i="14"/>
  <c r="D6" i="17"/>
  <c r="D6" i="18"/>
  <c r="W21" i="18"/>
  <c r="E8" i="18"/>
  <c r="K2" i="18"/>
  <c r="O27" i="18"/>
  <c r="AB25" i="18"/>
  <c r="B8" i="16"/>
  <c r="P32" i="18"/>
  <c r="O31" i="18"/>
  <c r="AA25" i="18"/>
  <c r="E14" i="18"/>
  <c r="E8" i="12"/>
  <c r="C17" i="18"/>
  <c r="G21" i="18"/>
  <c r="B12" i="18"/>
  <c r="C7" i="10"/>
  <c r="H14" i="17"/>
  <c r="D18" i="18"/>
  <c r="K29" i="18"/>
  <c r="AC26" i="18"/>
  <c r="E6" i="17"/>
  <c r="D32" i="18"/>
  <c r="R28" i="18"/>
  <c r="AI32" i="18"/>
  <c r="E3" i="18"/>
  <c r="C19" i="15"/>
  <c r="D19" i="18"/>
  <c r="V28" i="18"/>
  <c r="U32" i="18"/>
  <c r="AD27" i="18"/>
  <c r="B7" i="18"/>
  <c r="C14" i="17"/>
  <c r="E9" i="15"/>
  <c r="Q31" i="18"/>
  <c r="W29" i="18"/>
  <c r="AF29" i="18"/>
  <c r="C12" i="18"/>
  <c r="E5" i="14"/>
  <c r="Q27" i="18"/>
  <c r="F26" i="18"/>
  <c r="F25" i="18"/>
  <c r="AB28" i="18"/>
  <c r="C16" i="18"/>
  <c r="B16" i="14"/>
  <c r="E6" i="16"/>
  <c r="F29" i="18"/>
  <c r="H27" i="18"/>
  <c r="U24" i="18"/>
  <c r="R23" i="18"/>
  <c r="AC31" i="18"/>
  <c r="B21" i="18"/>
  <c r="C32" i="18"/>
  <c r="E7" i="10"/>
  <c r="E3" i="16"/>
  <c r="E8" i="13"/>
  <c r="CT8" i="8"/>
  <c r="EK5" i="2"/>
  <c r="XT7" i="2"/>
  <c r="YY5" i="2"/>
  <c r="XN5" i="2"/>
  <c r="XN7" i="2"/>
  <c r="EE5" i="2"/>
  <c r="XZ6" i="2"/>
  <c r="AC7" i="2"/>
  <c r="AQ6" i="2"/>
  <c r="J12" i="2"/>
  <c r="J12" i="8" s="1"/>
  <c r="XN6" i="2"/>
  <c r="XZ7" i="2"/>
  <c r="XR7" i="2"/>
  <c r="EM5" i="2"/>
  <c r="WV6" i="2"/>
  <c r="WV7" i="2"/>
  <c r="WV8" i="2"/>
  <c r="XR6" i="2"/>
  <c r="XR5" i="2"/>
  <c r="DE5" i="8"/>
  <c r="EU6" i="6"/>
  <c r="CM6" i="6"/>
  <c r="CQ6" i="8"/>
  <c r="BL6" i="6"/>
  <c r="BV5" i="6"/>
  <c r="BK6" i="6"/>
  <c r="Z2" i="8"/>
  <c r="Z5" i="8" s="1"/>
  <c r="AG5" i="2"/>
  <c r="AG6" i="2"/>
  <c r="V8" i="6"/>
  <c r="V7" i="6"/>
  <c r="BH7" i="6"/>
  <c r="BH8" i="6"/>
  <c r="BI7" i="6"/>
  <c r="BI8" i="6"/>
  <c r="XT8" i="2"/>
  <c r="XU8" i="2"/>
  <c r="XU5" i="2"/>
  <c r="BM8" i="6"/>
  <c r="BM7" i="6"/>
  <c r="AAB3" i="2"/>
  <c r="ZG4" i="2"/>
  <c r="ZE4" i="2"/>
  <c r="ZP4" i="2"/>
  <c r="ZU4" i="2"/>
  <c r="BJ7" i="6"/>
  <c r="BJ8" i="6"/>
  <c r="R8" i="6"/>
  <c r="ZT3" i="2"/>
  <c r="BL8" i="6"/>
  <c r="BL7" i="6"/>
  <c r="CD5" i="6"/>
  <c r="AY8" i="6"/>
  <c r="AY7" i="6"/>
  <c r="DU3" i="8"/>
  <c r="AI2" i="2"/>
  <c r="AB2" i="8" s="1"/>
  <c r="BV8" i="6"/>
  <c r="BV7" i="6"/>
  <c r="U2" i="8"/>
  <c r="U5" i="8" s="1"/>
  <c r="CM8" i="6"/>
  <c r="CM7" i="6"/>
  <c r="EO5" i="2"/>
  <c r="BC8" i="6"/>
  <c r="ZR2" i="2"/>
  <c r="ZJ6" i="2"/>
  <c r="BA7" i="6"/>
  <c r="BA8" i="6"/>
  <c r="AW7" i="6"/>
  <c r="AW8" i="6"/>
  <c r="CT5" i="8"/>
  <c r="V5" i="8"/>
  <c r="Q5" i="8"/>
  <c r="CQ5" i="8"/>
  <c r="CT6" i="8"/>
  <c r="S5" i="8"/>
  <c r="DE6" i="8"/>
  <c r="T7" i="8"/>
  <c r="T8" i="8"/>
  <c r="T6" i="8"/>
  <c r="R5" i="8"/>
  <c r="T5" i="8"/>
  <c r="R8" i="8"/>
  <c r="R6" i="8"/>
  <c r="R7" i="8"/>
  <c r="YX5" i="2"/>
  <c r="CS2" i="8"/>
  <c r="YX6" i="2"/>
  <c r="YK8" i="2"/>
  <c r="YK7" i="2"/>
  <c r="CF2" i="8"/>
  <c r="YK5" i="2"/>
  <c r="YR6" i="2"/>
  <c r="CM2" i="8"/>
  <c r="ZM3" i="2"/>
  <c r="ZM2" i="2"/>
  <c r="DH2" i="8" s="1"/>
  <c r="ZM13" i="2" a="1"/>
  <c r="ZM13" i="2" s="1"/>
  <c r="DH13" i="8" s="1"/>
  <c r="ZM14" i="2" a="1"/>
  <c r="ZM14" i="2" s="1"/>
  <c r="DH14" i="8" s="1"/>
  <c r="ZM16" i="2" a="1"/>
  <c r="ZM16" i="2" s="1"/>
  <c r="DH16" i="8" s="1"/>
  <c r="ZM12" i="2" a="1"/>
  <c r="ZM12" i="2" s="1"/>
  <c r="ZM15" i="2" a="1"/>
  <c r="ZM15" i="2" s="1"/>
  <c r="DH3" i="8"/>
  <c r="DH4" i="8"/>
  <c r="ZL8" i="2"/>
  <c r="ZL7" i="2"/>
  <c r="YU5" i="2"/>
  <c r="YU6" i="2"/>
  <c r="CP2" i="8"/>
  <c r="ZA7" i="2"/>
  <c r="ZA5" i="2"/>
  <c r="ZA8" i="2"/>
  <c r="CV2" i="8"/>
  <c r="CV6" i="8" s="1"/>
  <c r="ER8" i="2"/>
  <c r="ER5" i="2"/>
  <c r="ER7" i="2"/>
  <c r="ER6" i="2"/>
  <c r="EL8" i="2"/>
  <c r="EL7" i="2"/>
  <c r="AEB96" i="2"/>
  <c r="AEA96" i="2"/>
  <c r="AEB113" i="2"/>
  <c r="AEA113" i="2"/>
  <c r="AEA60" i="2"/>
  <c r="AEB60" i="2"/>
  <c r="AEA57" i="2"/>
  <c r="AEB57" i="2"/>
  <c r="AEB65" i="2"/>
  <c r="AEA65" i="2"/>
  <c r="CL2" i="8"/>
  <c r="YQ5" i="2"/>
  <c r="YQ6" i="2"/>
  <c r="EG8" i="2"/>
  <c r="EG7" i="2"/>
  <c r="AO8" i="2"/>
  <c r="AO7" i="2"/>
  <c r="AK3" i="2"/>
  <c r="AK2" i="2"/>
  <c r="AD2" i="8" s="1"/>
  <c r="AK4" i="2"/>
  <c r="AK15" i="2" a="1"/>
  <c r="AK15" i="2" s="1"/>
  <c r="AK12" i="2" a="1"/>
  <c r="AK12" i="2" s="1"/>
  <c r="AK14" i="2" a="1"/>
  <c r="AK14" i="2" s="1"/>
  <c r="AD14" i="8" s="1"/>
  <c r="AD3" i="8"/>
  <c r="AK16" i="2" a="1"/>
  <c r="AK16" i="2" s="1"/>
  <c r="AD16" i="8" s="1"/>
  <c r="AK13" i="2" a="1"/>
  <c r="AK13" i="2" s="1"/>
  <c r="AD13" i="8" s="1"/>
  <c r="AD4" i="8"/>
  <c r="AN13" i="6" a="1"/>
  <c r="AN13" i="6" s="1"/>
  <c r="AN4" i="6"/>
  <c r="AN12" i="6" a="1"/>
  <c r="AN12" i="6" s="1"/>
  <c r="AN2" i="6"/>
  <c r="AN15" i="6" a="1"/>
  <c r="AN15" i="6" s="1"/>
  <c r="AN3" i="6"/>
  <c r="AN16" i="6" a="1"/>
  <c r="AN16" i="6" s="1"/>
  <c r="AN14" i="6" a="1"/>
  <c r="AN14" i="6" s="1"/>
  <c r="AG12" i="6" a="1"/>
  <c r="AG12" i="6" s="1"/>
  <c r="AG4" i="6"/>
  <c r="AG3" i="6"/>
  <c r="AG2" i="6"/>
  <c r="AG16" i="6" a="1"/>
  <c r="AG16" i="6" s="1"/>
  <c r="AG13" i="6" a="1"/>
  <c r="AG13" i="6" s="1"/>
  <c r="AG14" i="6" a="1"/>
  <c r="AG14" i="6" s="1"/>
  <c r="AG15" i="6" a="1"/>
  <c r="AG15" i="6" s="1"/>
  <c r="AK12" i="6" a="1"/>
  <c r="AK12" i="6" s="1"/>
  <c r="AK14" i="6" a="1"/>
  <c r="AK14" i="6" s="1"/>
  <c r="AK13" i="6" a="1"/>
  <c r="AK13" i="6" s="1"/>
  <c r="AK16" i="6" a="1"/>
  <c r="AK16" i="6" s="1"/>
  <c r="AK4" i="6"/>
  <c r="AK15" i="6" a="1"/>
  <c r="AK15" i="6" s="1"/>
  <c r="AK3" i="6"/>
  <c r="AK2" i="6"/>
  <c r="DU4" i="6"/>
  <c r="DU16" i="6" a="1"/>
  <c r="DU16" i="6" s="1"/>
  <c r="DU14" i="6" a="1"/>
  <c r="DU14" i="6" s="1"/>
  <c r="DU15" i="6" a="1"/>
  <c r="DU15" i="6" s="1"/>
  <c r="DU3" i="6"/>
  <c r="DU13" i="6" a="1"/>
  <c r="DU13" i="6" s="1"/>
  <c r="DU2" i="6"/>
  <c r="DU12" i="6" a="1"/>
  <c r="DU12" i="6" s="1"/>
  <c r="DV14" i="6" a="1"/>
  <c r="DV14" i="6" s="1"/>
  <c r="DV12" i="6" a="1"/>
  <c r="DV12" i="6" s="1"/>
  <c r="DV15" i="6" a="1"/>
  <c r="DV15" i="6" s="1"/>
  <c r="DV13" i="6" a="1"/>
  <c r="DV13" i="6" s="1"/>
  <c r="DV4" i="6"/>
  <c r="DV2" i="6"/>
  <c r="DV16" i="6" a="1"/>
  <c r="DV16" i="6" s="1"/>
  <c r="DV3" i="6"/>
  <c r="DR2" i="6"/>
  <c r="DR4" i="6"/>
  <c r="DR12" i="6" a="1"/>
  <c r="DR12" i="6" s="1"/>
  <c r="DR14" i="6" a="1"/>
  <c r="DR14" i="6" s="1"/>
  <c r="DR13" i="6" a="1"/>
  <c r="DR13" i="6" s="1"/>
  <c r="DR3" i="6"/>
  <c r="DR15" i="6" a="1"/>
  <c r="DR15" i="6" s="1"/>
  <c r="DR16" i="6" a="1"/>
  <c r="DR16" i="6" s="1"/>
  <c r="AAX16" i="2" a="1"/>
  <c r="AAX16" i="2" s="1"/>
  <c r="ES3" i="8"/>
  <c r="AAX14" i="2" a="1"/>
  <c r="AAX14" i="2" s="1"/>
  <c r="AAX3" i="2"/>
  <c r="AAX2" i="2"/>
  <c r="ES4" i="8"/>
  <c r="AAX15" i="2" a="1"/>
  <c r="AAX15" i="2" s="1"/>
  <c r="AAX4" i="2"/>
  <c r="AAX12" i="2" a="1"/>
  <c r="AAX12" i="2" s="1"/>
  <c r="AAX13" i="2" a="1"/>
  <c r="AAX13" i="2" s="1"/>
  <c r="AAC3" i="2"/>
  <c r="AAC4" i="2"/>
  <c r="DX3" i="8"/>
  <c r="AAC13" i="2" a="1"/>
  <c r="AAC13" i="2" s="1"/>
  <c r="AAC12" i="2" a="1"/>
  <c r="AAC12" i="2" s="1"/>
  <c r="AAC2" i="2"/>
  <c r="AAC16" i="2" a="1"/>
  <c r="AAC16" i="2" s="1"/>
  <c r="AAC15" i="2" a="1"/>
  <c r="AAC15" i="2" s="1"/>
  <c r="DX4" i="8"/>
  <c r="AAC14" i="2" a="1"/>
  <c r="AAC14" i="2" s="1"/>
  <c r="AAA3" i="2"/>
  <c r="AAA14" i="2" a="1"/>
  <c r="AAA14" i="2" s="1"/>
  <c r="DV3" i="8"/>
  <c r="AAA12" i="2" a="1"/>
  <c r="AAA12" i="2" s="1"/>
  <c r="AAA13" i="2" a="1"/>
  <c r="AAA13" i="2" s="1"/>
  <c r="AAA16" i="2" a="1"/>
  <c r="AAA16" i="2" s="1"/>
  <c r="DV4" i="8"/>
  <c r="AAA15" i="2" a="1"/>
  <c r="AAA15" i="2" s="1"/>
  <c r="AAA4" i="2"/>
  <c r="AAA2" i="2"/>
  <c r="DV2" i="8" s="1"/>
  <c r="ZX12" i="2" a="1"/>
  <c r="ZX12" i="2" s="1"/>
  <c r="ZX2" i="2"/>
  <c r="ZX13" i="2" a="1"/>
  <c r="ZX13" i="2" s="1"/>
  <c r="ZX15" i="2" a="1"/>
  <c r="ZX15" i="2" s="1"/>
  <c r="ZX16" i="2" a="1"/>
  <c r="ZX16" i="2" s="1"/>
  <c r="ZX3" i="2"/>
  <c r="DS4" i="8"/>
  <c r="DS3" i="8"/>
  <c r="ZX4" i="2"/>
  <c r="ZX14" i="2" a="1"/>
  <c r="ZX14" i="2" s="1"/>
  <c r="AAJ12" i="2" a="1"/>
  <c r="AAJ12" i="2" s="1"/>
  <c r="EE3" i="8"/>
  <c r="AAJ15" i="2" a="1"/>
  <c r="AAJ15" i="2" s="1"/>
  <c r="AAJ16" i="2" a="1"/>
  <c r="AAJ16" i="2" s="1"/>
  <c r="EE16" i="8" s="1"/>
  <c r="AAJ2" i="2"/>
  <c r="EE2" i="8" s="1"/>
  <c r="EE4" i="8"/>
  <c r="AAJ13" i="2" a="1"/>
  <c r="AAJ13" i="2" s="1"/>
  <c r="EE13" i="8" s="1"/>
  <c r="AAJ3" i="2"/>
  <c r="AAJ4" i="2"/>
  <c r="AAJ14" i="2" a="1"/>
  <c r="AAJ14" i="2" s="1"/>
  <c r="EE14" i="8" s="1"/>
  <c r="EH4" i="6"/>
  <c r="EH12" i="6" a="1"/>
  <c r="EH12" i="6" s="1"/>
  <c r="EH2" i="6"/>
  <c r="EH3" i="6"/>
  <c r="EH16" i="6" a="1"/>
  <c r="EH16" i="6" s="1"/>
  <c r="EH14" i="6" a="1"/>
  <c r="EH14" i="6" s="1"/>
  <c r="EH13" i="6" a="1"/>
  <c r="EH13" i="6" s="1"/>
  <c r="EH15" i="6" a="1"/>
  <c r="EH15" i="6" s="1"/>
  <c r="YR5" i="2"/>
  <c r="ED6" i="2"/>
  <c r="ZP3" i="2"/>
  <c r="ZP15" i="2" a="1"/>
  <c r="ZP15" i="2" s="1"/>
  <c r="ZP13" i="2" a="1"/>
  <c r="ZP13" i="2" s="1"/>
  <c r="DK13" i="8" s="1"/>
  <c r="ZP14" i="2" a="1"/>
  <c r="ZP14" i="2" s="1"/>
  <c r="DK14" i="8" s="1"/>
  <c r="ZP12" i="2" a="1"/>
  <c r="ZP12" i="2" s="1"/>
  <c r="DK3" i="8"/>
  <c r="DK4" i="8"/>
  <c r="ZP16" i="2" a="1"/>
  <c r="ZP16" i="2" s="1"/>
  <c r="DK16" i="8" s="1"/>
  <c r="ZC4" i="2"/>
  <c r="ZC12" i="2" a="1"/>
  <c r="ZC12" i="2" s="1"/>
  <c r="ZC16" i="2" a="1"/>
  <c r="ZC16" i="2" s="1"/>
  <c r="CX16" i="8" s="1"/>
  <c r="ZC13" i="2" a="1"/>
  <c r="ZC13" i="2" s="1"/>
  <c r="CX13" i="8" s="1"/>
  <c r="ZC14" i="2" a="1"/>
  <c r="ZC14" i="2" s="1"/>
  <c r="CX14" i="8" s="1"/>
  <c r="ZC15" i="2" a="1"/>
  <c r="ZC15" i="2" s="1"/>
  <c r="CX3" i="8"/>
  <c r="CX4" i="8"/>
  <c r="ZJ8" i="2"/>
  <c r="ZJ7" i="2"/>
  <c r="ZN13" i="2" a="1"/>
  <c r="ZN13" i="2" s="1"/>
  <c r="DI13" i="8" s="1"/>
  <c r="ZN12" i="2" a="1"/>
  <c r="ZN12" i="2" s="1"/>
  <c r="ZN15" i="2" a="1"/>
  <c r="ZN15" i="2" s="1"/>
  <c r="ZN16" i="2" a="1"/>
  <c r="ZN16" i="2" s="1"/>
  <c r="DI16" i="8" s="1"/>
  <c r="ZN14" i="2" a="1"/>
  <c r="ZN14" i="2" s="1"/>
  <c r="DI14" i="8" s="1"/>
  <c r="DI4" i="8"/>
  <c r="DI3" i="8"/>
  <c r="ZP2" i="2"/>
  <c r="DK2" i="8" s="1"/>
  <c r="YS5" i="2"/>
  <c r="CN2" i="8"/>
  <c r="ZF3" i="2"/>
  <c r="ZF4" i="2"/>
  <c r="ZF2" i="2"/>
  <c r="DA2" i="8" s="1"/>
  <c r="DA3" i="8"/>
  <c r="ZF12" i="2" a="1"/>
  <c r="ZF12" i="2" s="1"/>
  <c r="DA4" i="8"/>
  <c r="ZF13" i="2" a="1"/>
  <c r="ZF13" i="2" s="1"/>
  <c r="DA13" i="8" s="1"/>
  <c r="ZF14" i="2" a="1"/>
  <c r="ZF14" i="2" s="1"/>
  <c r="DA14" i="8" s="1"/>
  <c r="ZF16" i="2" a="1"/>
  <c r="ZF16" i="2" s="1"/>
  <c r="DA16" i="8" s="1"/>
  <c r="ZF15" i="2" a="1"/>
  <c r="ZF15" i="2" s="1"/>
  <c r="ZM4" i="2"/>
  <c r="CW2" i="8"/>
  <c r="ZB5" i="2"/>
  <c r="ZK6" i="2"/>
  <c r="ZK5" i="2"/>
  <c r="DF2" i="8"/>
  <c r="YZ6" i="2"/>
  <c r="YZ5" i="2"/>
  <c r="CU2" i="8"/>
  <c r="YX7" i="2"/>
  <c r="YX8" i="2"/>
  <c r="CJ2" i="8"/>
  <c r="YO6" i="2"/>
  <c r="YO5" i="2"/>
  <c r="EP6" i="2"/>
  <c r="EP5" i="2"/>
  <c r="YP5" i="2"/>
  <c r="YP6" i="2"/>
  <c r="CK2" i="8"/>
  <c r="EJ7" i="2"/>
  <c r="EJ8" i="2"/>
  <c r="AEB86" i="2"/>
  <c r="AEA86" i="2"/>
  <c r="AEA103" i="2"/>
  <c r="AEB103" i="2"/>
  <c r="AEA34" i="2"/>
  <c r="AEB34" i="2"/>
  <c r="AEA41" i="2"/>
  <c r="AEB41" i="2"/>
  <c r="AEB54" i="2"/>
  <c r="AEA54" i="2"/>
  <c r="YN7" i="2"/>
  <c r="YN8" i="2"/>
  <c r="EE7" i="2"/>
  <c r="EE8" i="2"/>
  <c r="AI14" i="2" a="1"/>
  <c r="AI14" i="2" s="1"/>
  <c r="AB14" i="8" s="1"/>
  <c r="AI15" i="2" a="1"/>
  <c r="AI15" i="2" s="1"/>
  <c r="AI12" i="2" a="1"/>
  <c r="AI12" i="2" s="1"/>
  <c r="AB3" i="8"/>
  <c r="AB4" i="8"/>
  <c r="AI16" i="2" a="1"/>
  <c r="AI16" i="2" s="1"/>
  <c r="AB16" i="8" s="1"/>
  <c r="AI13" i="2" a="1"/>
  <c r="AI13" i="2" s="1"/>
  <c r="AB13" i="8" s="1"/>
  <c r="AJ4" i="2"/>
  <c r="AJ16" i="2" a="1"/>
  <c r="AJ16" i="2" s="1"/>
  <c r="AC16" i="8" s="1"/>
  <c r="AJ13" i="2" a="1"/>
  <c r="AJ13" i="2" s="1"/>
  <c r="AC13" i="8" s="1"/>
  <c r="AJ14" i="2" a="1"/>
  <c r="AJ14" i="2" s="1"/>
  <c r="AC14" i="8" s="1"/>
  <c r="AJ15" i="2" a="1"/>
  <c r="AJ15" i="2" s="1"/>
  <c r="AJ12" i="2" a="1"/>
  <c r="AJ12" i="2" s="1"/>
  <c r="AC4" i="8"/>
  <c r="AC3" i="8"/>
  <c r="AI4" i="2"/>
  <c r="AJ2" i="2"/>
  <c r="XL8" i="2"/>
  <c r="XL7" i="2"/>
  <c r="DW3" i="6"/>
  <c r="DW2" i="6"/>
  <c r="DW14" i="6" a="1"/>
  <c r="DW14" i="6" s="1"/>
  <c r="DW4" i="6"/>
  <c r="DW13" i="6" a="1"/>
  <c r="DW13" i="6" s="1"/>
  <c r="DW16" i="6" a="1"/>
  <c r="DW16" i="6" s="1"/>
  <c r="DW12" i="6" a="1"/>
  <c r="DW12" i="6" s="1"/>
  <c r="DW15" i="6" a="1"/>
  <c r="DW15" i="6" s="1"/>
  <c r="AAT3" i="2"/>
  <c r="EO4" i="8"/>
  <c r="AAT4" i="2"/>
  <c r="AAT15" i="2" a="1"/>
  <c r="AAT15" i="2" s="1"/>
  <c r="AAT2" i="2"/>
  <c r="EO2" i="8" s="1"/>
  <c r="AAT16" i="2" a="1"/>
  <c r="AAT16" i="2" s="1"/>
  <c r="EO16" i="8" s="1"/>
  <c r="AAT12" i="2" a="1"/>
  <c r="AAT12" i="2" s="1"/>
  <c r="EO3" i="8"/>
  <c r="AAT14" i="2" a="1"/>
  <c r="AAT14" i="2" s="1"/>
  <c r="EO14" i="8" s="1"/>
  <c r="AAT13" i="2" a="1"/>
  <c r="AAT13" i="2" s="1"/>
  <c r="EO13" i="8" s="1"/>
  <c r="EC3" i="8"/>
  <c r="AAH2" i="2"/>
  <c r="AAH15" i="2" a="1"/>
  <c r="AAH15" i="2" s="1"/>
  <c r="AAH4" i="2"/>
  <c r="AAH3" i="2"/>
  <c r="EC4" i="8"/>
  <c r="AAH12" i="2" a="1"/>
  <c r="AAH12" i="2" s="1"/>
  <c r="AAH13" i="2" a="1"/>
  <c r="AAH13" i="2" s="1"/>
  <c r="AAH14" i="2" a="1"/>
  <c r="AAH14" i="2" s="1"/>
  <c r="AAH16" i="2" a="1"/>
  <c r="AAH16" i="2" s="1"/>
  <c r="AAK15" i="2" a="1"/>
  <c r="AAK15" i="2" s="1"/>
  <c r="AAK2" i="2"/>
  <c r="EF2" i="8" s="1"/>
  <c r="AAK4" i="2"/>
  <c r="AAK16" i="2" a="1"/>
  <c r="AAK16" i="2" s="1"/>
  <c r="EF16" i="8" s="1"/>
  <c r="AAK3" i="2"/>
  <c r="EF3" i="8"/>
  <c r="EF4" i="8"/>
  <c r="AAK13" i="2" a="1"/>
  <c r="AAK13" i="2" s="1"/>
  <c r="EF13" i="8" s="1"/>
  <c r="AAK14" i="2" a="1"/>
  <c r="AAK14" i="2" s="1"/>
  <c r="EF14" i="8" s="1"/>
  <c r="AAK12" i="2" a="1"/>
  <c r="AAK12" i="2" s="1"/>
  <c r="ZY15" i="2" a="1"/>
  <c r="ZY15" i="2" s="1"/>
  <c r="ZY2" i="2"/>
  <c r="DT2" i="8" s="1"/>
  <c r="ZY13" i="2" a="1"/>
  <c r="ZY13" i="2" s="1"/>
  <c r="DT13" i="8" s="1"/>
  <c r="ZY14" i="2" a="1"/>
  <c r="ZY14" i="2" s="1"/>
  <c r="DT14" i="8" s="1"/>
  <c r="ZY3" i="2"/>
  <c r="ZY16" i="2" a="1"/>
  <c r="ZY16" i="2" s="1"/>
  <c r="DT16" i="8" s="1"/>
  <c r="DT3" i="8"/>
  <c r="ZY4" i="2"/>
  <c r="DT4" i="8"/>
  <c r="AAN2" i="2"/>
  <c r="AAN13" i="2" a="1"/>
  <c r="AAN13" i="2" s="1"/>
  <c r="AAN15" i="2" a="1"/>
  <c r="AAN15" i="2" s="1"/>
  <c r="EI4" i="8"/>
  <c r="AAN16" i="2" a="1"/>
  <c r="AAN16" i="2" s="1"/>
  <c r="AAN14" i="2" a="1"/>
  <c r="AAN14" i="2" s="1"/>
  <c r="AAN3" i="2"/>
  <c r="AAN4" i="2"/>
  <c r="AAN12" i="2" a="1"/>
  <c r="AAN12" i="2" s="1"/>
  <c r="EI3" i="8"/>
  <c r="AAG13" i="2" a="1"/>
  <c r="AAG13" i="2" s="1"/>
  <c r="AAG4" i="2"/>
  <c r="AAG2" i="2"/>
  <c r="EB3" i="8"/>
  <c r="AAG3" i="2"/>
  <c r="AAG14" i="2" a="1"/>
  <c r="AAG14" i="2" s="1"/>
  <c r="EB4" i="8"/>
  <c r="AAG12" i="2" a="1"/>
  <c r="AAG12" i="2" s="1"/>
  <c r="AAG15" i="2" a="1"/>
  <c r="AAG15" i="2" s="1"/>
  <c r="AAG16" i="2" a="1"/>
  <c r="AAG16" i="2" s="1"/>
  <c r="CD8" i="6"/>
  <c r="CD7" i="6"/>
  <c r="YW7" i="2"/>
  <c r="YW8" i="2"/>
  <c r="YV8" i="2"/>
  <c r="YV7" i="2"/>
  <c r="YO8" i="2"/>
  <c r="YO7" i="2"/>
  <c r="EN5" i="2"/>
  <c r="YP8" i="2"/>
  <c r="YP7" i="2"/>
  <c r="EH8" i="2"/>
  <c r="EH7" i="2"/>
  <c r="AEB73" i="2"/>
  <c r="AEA73" i="2"/>
  <c r="AEB83" i="2"/>
  <c r="AEA83" i="2"/>
  <c r="AEB119" i="2"/>
  <c r="AEA119" i="2"/>
  <c r="AEA56" i="2"/>
  <c r="AEB56" i="2"/>
  <c r="AEA39" i="2"/>
  <c r="AEB39" i="2"/>
  <c r="EC8" i="2"/>
  <c r="EC7" i="2"/>
  <c r="AG8" i="2"/>
  <c r="AG7" i="2"/>
  <c r="AH8" i="2"/>
  <c r="AH7" i="2"/>
  <c r="AE7" i="2"/>
  <c r="AE8" i="2"/>
  <c r="Y2" i="8"/>
  <c r="AF7" i="2"/>
  <c r="AF8" i="2"/>
  <c r="AF6" i="2"/>
  <c r="AF5" i="2"/>
  <c r="DS2" i="2"/>
  <c r="DS15" i="2" a="1"/>
  <c r="DS15" i="2" s="1"/>
  <c r="AI4" i="8"/>
  <c r="DS16" i="2" a="1"/>
  <c r="DS16" i="2" s="1"/>
  <c r="DS3" i="2"/>
  <c r="AI3" i="8"/>
  <c r="DS4" i="2"/>
  <c r="DS14" i="2" a="1"/>
  <c r="DS14" i="2" s="1"/>
  <c r="DS13" i="2" a="1"/>
  <c r="DS13" i="2" s="1"/>
  <c r="DS12" i="2" a="1"/>
  <c r="DS12" i="2" s="1"/>
  <c r="T7" i="6"/>
  <c r="T8" i="6"/>
  <c r="AL4" i="2"/>
  <c r="AP3" i="6"/>
  <c r="AP14" i="6" a="1"/>
  <c r="AP14" i="6" s="1"/>
  <c r="AP15" i="6" a="1"/>
  <c r="AP15" i="6" s="1"/>
  <c r="AP12" i="6" a="1"/>
  <c r="AP12" i="6" s="1"/>
  <c r="AP16" i="6" a="1"/>
  <c r="AP16" i="6" s="1"/>
  <c r="AP4" i="6"/>
  <c r="AP2" i="6"/>
  <c r="AP13" i="6" a="1"/>
  <c r="AP13" i="6" s="1"/>
  <c r="DO2" i="6"/>
  <c r="DO4" i="6"/>
  <c r="DO14" i="6" a="1"/>
  <c r="DO14" i="6" s="1"/>
  <c r="DO16" i="6" a="1"/>
  <c r="DO16" i="6" s="1"/>
  <c r="DO15" i="6" a="1"/>
  <c r="DO15" i="6" s="1"/>
  <c r="DO13" i="6" a="1"/>
  <c r="DO13" i="6" s="1"/>
  <c r="DO12" i="6" a="1"/>
  <c r="DO12" i="6" s="1"/>
  <c r="DO3" i="6"/>
  <c r="EP4" i="8"/>
  <c r="AAU3" i="2"/>
  <c r="EP3" i="8"/>
  <c r="AAU16" i="2" a="1"/>
  <c r="AAU16" i="2" s="1"/>
  <c r="EP16" i="8" s="1"/>
  <c r="AAU14" i="2" a="1"/>
  <c r="AAU14" i="2" s="1"/>
  <c r="EP14" i="8" s="1"/>
  <c r="AAU13" i="2" a="1"/>
  <c r="AAU13" i="2" s="1"/>
  <c r="EP13" i="8" s="1"/>
  <c r="AAU15" i="2" a="1"/>
  <c r="AAU15" i="2" s="1"/>
  <c r="AAU12" i="2" a="1"/>
  <c r="AAU12" i="2" s="1"/>
  <c r="AAU2" i="2"/>
  <c r="EP2" i="8" s="1"/>
  <c r="AAU4" i="2"/>
  <c r="AAY13" i="2" a="1"/>
  <c r="AAY13" i="2" s="1"/>
  <c r="AAY15" i="2" a="1"/>
  <c r="AAY15" i="2" s="1"/>
  <c r="ET4" i="8"/>
  <c r="AAY2" i="2"/>
  <c r="ET3" i="8"/>
  <c r="AAY4" i="2"/>
  <c r="AAY3" i="2"/>
  <c r="AAY16" i="2" a="1"/>
  <c r="AAY16" i="2" s="1"/>
  <c r="AAY12" i="2" a="1"/>
  <c r="AAY12" i="2" s="1"/>
  <c r="AAY14" i="2" a="1"/>
  <c r="AAY14" i="2" s="1"/>
  <c r="EL16" i="6" a="1"/>
  <c r="EL16" i="6" s="1"/>
  <c r="EL3" i="6"/>
  <c r="EL15" i="6" a="1"/>
  <c r="EL15" i="6" s="1"/>
  <c r="EL4" i="6"/>
  <c r="EL2" i="6"/>
  <c r="EL12" i="6" a="1"/>
  <c r="EL12" i="6" s="1"/>
  <c r="EL14" i="6" a="1"/>
  <c r="EL14" i="6" s="1"/>
  <c r="ZZ2" i="2"/>
  <c r="DU2" i="8" s="1"/>
  <c r="ZZ15" i="2" a="1"/>
  <c r="ZZ15" i="2" s="1"/>
  <c r="DU4" i="8"/>
  <c r="ZZ16" i="2" a="1"/>
  <c r="ZZ16" i="2" s="1"/>
  <c r="ZZ4" i="2"/>
  <c r="ZZ14" i="2" a="1"/>
  <c r="ZZ14" i="2" s="1"/>
  <c r="ZZ3" i="2"/>
  <c r="ZZ13" i="2" a="1"/>
  <c r="ZZ13" i="2" s="1"/>
  <c r="ZZ12" i="2" a="1"/>
  <c r="ZZ12" i="2" s="1"/>
  <c r="DP13" i="6" a="1"/>
  <c r="DP13" i="6" s="1"/>
  <c r="DP14" i="6" a="1"/>
  <c r="DP14" i="6" s="1"/>
  <c r="DP16" i="6" a="1"/>
  <c r="DP16" i="6" s="1"/>
  <c r="DP3" i="6"/>
  <c r="DP4" i="6"/>
  <c r="DP15" i="6" a="1"/>
  <c r="DP15" i="6" s="1"/>
  <c r="DP12" i="6" a="1"/>
  <c r="DP12" i="6" s="1"/>
  <c r="DP2" i="6"/>
  <c r="ZY12" i="2" a="1"/>
  <c r="ZY12" i="2" s="1"/>
  <c r="AV8" i="6"/>
  <c r="AV5" i="6"/>
  <c r="AV7" i="6"/>
  <c r="AV6" i="6"/>
  <c r="ZA6" i="2"/>
  <c r="YY8" i="2"/>
  <c r="YY7" i="2"/>
  <c r="ZO4" i="2"/>
  <c r="ZO16" i="2" a="1"/>
  <c r="ZO16" i="2" s="1"/>
  <c r="DJ16" i="8" s="1"/>
  <c r="ZO12" i="2" a="1"/>
  <c r="ZO12" i="2" s="1"/>
  <c r="ZO14" i="2" a="1"/>
  <c r="ZO14" i="2" s="1"/>
  <c r="DJ14" i="8" s="1"/>
  <c r="ZO15" i="2" a="1"/>
  <c r="ZO15" i="2" s="1"/>
  <c r="ZO13" i="2" a="1"/>
  <c r="ZO13" i="2" s="1"/>
  <c r="DJ13" i="8" s="1"/>
  <c r="DJ4" i="8"/>
  <c r="DJ3" i="8"/>
  <c r="YT6" i="2"/>
  <c r="YT5" i="2"/>
  <c r="CO2" i="8"/>
  <c r="ZI7" i="2"/>
  <c r="ZI8" i="2"/>
  <c r="DD2" i="8"/>
  <c r="ZI5" i="2"/>
  <c r="ZC2" i="2"/>
  <c r="CX2" i="8" s="1"/>
  <c r="ZL5" i="2"/>
  <c r="DG2" i="8"/>
  <c r="ZL6" i="2"/>
  <c r="EB3" i="2"/>
  <c r="EB2" i="2"/>
  <c r="EB4" i="2"/>
  <c r="EB15" i="2" a="1"/>
  <c r="EB15" i="2" s="1"/>
  <c r="EB12" i="2" a="1"/>
  <c r="EB12" i="2" s="1"/>
  <c r="EB13" i="2" a="1"/>
  <c r="EB13" i="2" s="1"/>
  <c r="EB14" i="2" a="1"/>
  <c r="EB14" i="2" s="1"/>
  <c r="EL6" i="2"/>
  <c r="EF7" i="2"/>
  <c r="EF8" i="2"/>
  <c r="AEA63" i="2"/>
  <c r="AEB63" i="2"/>
  <c r="AEB70" i="2"/>
  <c r="AEA70" i="2"/>
  <c r="AEA111" i="2"/>
  <c r="AEB111" i="2"/>
  <c r="AEB127" i="2"/>
  <c r="AEA127" i="2"/>
  <c r="AEA28" i="2"/>
  <c r="AEB28" i="2"/>
  <c r="EQ7" i="2"/>
  <c r="EQ8" i="2"/>
  <c r="EC5" i="2"/>
  <c r="ED7" i="2"/>
  <c r="ED8" i="2"/>
  <c r="AD8" i="2"/>
  <c r="AD7" i="2"/>
  <c r="AS8" i="2"/>
  <c r="AS7" i="2"/>
  <c r="DY14" i="2" a="1"/>
  <c r="DY14" i="2" s="1"/>
  <c r="AO3" i="8"/>
  <c r="AO4" i="8"/>
  <c r="DY4" i="2"/>
  <c r="DY3" i="2"/>
  <c r="DY12" i="2" a="1"/>
  <c r="DY12" i="2" s="1"/>
  <c r="DY15" i="2" a="1"/>
  <c r="DY15" i="2" s="1"/>
  <c r="DY13" i="2" a="1"/>
  <c r="DY13" i="2" s="1"/>
  <c r="DY16" i="2" a="1"/>
  <c r="DY16" i="2" s="1"/>
  <c r="DY2" i="2"/>
  <c r="DR14" i="2" a="1"/>
  <c r="DR14" i="2" s="1"/>
  <c r="DR13" i="2" a="1"/>
  <c r="DR13" i="2" s="1"/>
  <c r="DR16" i="2" a="1"/>
  <c r="DR16" i="2" s="1"/>
  <c r="AH4" i="8"/>
  <c r="DR2" i="2"/>
  <c r="DR4" i="2"/>
  <c r="DR3" i="2"/>
  <c r="DR12" i="2" a="1"/>
  <c r="DR12" i="2" s="1"/>
  <c r="DR15" i="2" a="1"/>
  <c r="DR15" i="2" s="1"/>
  <c r="AH3" i="8"/>
  <c r="AL2" i="2"/>
  <c r="AO3" i="6"/>
  <c r="AO12" i="6" a="1"/>
  <c r="AO12" i="6" s="1"/>
  <c r="AO15" i="6" a="1"/>
  <c r="AO15" i="6" s="1"/>
  <c r="AO13" i="6" a="1"/>
  <c r="AO13" i="6" s="1"/>
  <c r="AO4" i="6"/>
  <c r="AO2" i="6"/>
  <c r="AO16" i="6" a="1"/>
  <c r="AO16" i="6" s="1"/>
  <c r="AO14" i="6" a="1"/>
  <c r="AO14" i="6" s="1"/>
  <c r="AI7" i="2"/>
  <c r="AI8" i="2"/>
  <c r="ED2" i="6"/>
  <c r="ED3" i="6"/>
  <c r="ED14" i="6" a="1"/>
  <c r="ED14" i="6" s="1"/>
  <c r="ED15" i="6" a="1"/>
  <c r="ED15" i="6" s="1"/>
  <c r="ED4" i="6"/>
  <c r="ED16" i="6" a="1"/>
  <c r="ED16" i="6" s="1"/>
  <c r="ED13" i="6" a="1"/>
  <c r="ED13" i="6" s="1"/>
  <c r="ED12" i="6" a="1"/>
  <c r="ED12" i="6" s="1"/>
  <c r="EC14" i="6" a="1"/>
  <c r="EC14" i="6" s="1"/>
  <c r="EC15" i="6" a="1"/>
  <c r="EC15" i="6" s="1"/>
  <c r="EC3" i="6"/>
  <c r="EC13" i="6" a="1"/>
  <c r="EC13" i="6" s="1"/>
  <c r="EC4" i="6"/>
  <c r="EC16" i="6" a="1"/>
  <c r="EC16" i="6" s="1"/>
  <c r="EC12" i="6" a="1"/>
  <c r="EC12" i="6" s="1"/>
  <c r="EC2" i="6"/>
  <c r="AAE4" i="2"/>
  <c r="DZ4" i="8"/>
  <c r="AAE16" i="2" a="1"/>
  <c r="AAE16" i="2" s="1"/>
  <c r="AAE2" i="2"/>
  <c r="DZ3" i="8"/>
  <c r="AAE14" i="2" a="1"/>
  <c r="AAE14" i="2" s="1"/>
  <c r="AAE12" i="2" a="1"/>
  <c r="AAE12" i="2" s="1"/>
  <c r="AAE13" i="2" a="1"/>
  <c r="AAE13" i="2" s="1"/>
  <c r="AAE3" i="2"/>
  <c r="AAE15" i="2" a="1"/>
  <c r="AAE15" i="2" s="1"/>
  <c r="EB3" i="6"/>
  <c r="EB2" i="6"/>
  <c r="EB16" i="6" a="1"/>
  <c r="EB16" i="6" s="1"/>
  <c r="EB14" i="6" a="1"/>
  <c r="EB14" i="6" s="1"/>
  <c r="EB15" i="6" a="1"/>
  <c r="EB15" i="6" s="1"/>
  <c r="EB4" i="6"/>
  <c r="EB13" i="6" a="1"/>
  <c r="EB13" i="6" s="1"/>
  <c r="EB12" i="6" a="1"/>
  <c r="EB12" i="6" s="1"/>
  <c r="ZW15" i="2" a="1"/>
  <c r="ZW15" i="2" s="1"/>
  <c r="ZW2" i="2"/>
  <c r="DR2" i="8" s="1"/>
  <c r="ZW16" i="2" a="1"/>
  <c r="ZW16" i="2" s="1"/>
  <c r="ZW4" i="2"/>
  <c r="ZW14" i="2" a="1"/>
  <c r="ZW14" i="2" s="1"/>
  <c r="ZW3" i="2"/>
  <c r="ZW13" i="2" a="1"/>
  <c r="ZW13" i="2" s="1"/>
  <c r="ZW12" i="2" a="1"/>
  <c r="ZW12" i="2" s="1"/>
  <c r="DR3" i="8"/>
  <c r="DR4" i="8"/>
  <c r="EI13" i="6" a="1"/>
  <c r="EI13" i="6" s="1"/>
  <c r="EI3" i="6"/>
  <c r="EI16" i="6" a="1"/>
  <c r="EI16" i="6" s="1"/>
  <c r="EI2" i="6"/>
  <c r="EI12" i="6" a="1"/>
  <c r="EI12" i="6" s="1"/>
  <c r="EI4" i="6"/>
  <c r="EI15" i="6" a="1"/>
  <c r="EI15" i="6" s="1"/>
  <c r="EI14" i="6" a="1"/>
  <c r="EI14" i="6" s="1"/>
  <c r="ZR13" i="2" a="1"/>
  <c r="ZR13" i="2" s="1"/>
  <c r="ZR16" i="2" a="1"/>
  <c r="ZR16" i="2" s="1"/>
  <c r="ZR15" i="2" a="1"/>
  <c r="ZR15" i="2" s="1"/>
  <c r="ZR3" i="2"/>
  <c r="ZR4" i="2"/>
  <c r="ZR12" i="2" a="1"/>
  <c r="ZR12" i="2" s="1"/>
  <c r="ZR14" i="2" a="1"/>
  <c r="ZR14" i="2" s="1"/>
  <c r="DM4" i="8"/>
  <c r="DM3" i="8"/>
  <c r="AS6" i="2"/>
  <c r="CJ5" i="8"/>
  <c r="ZG2" i="2"/>
  <c r="DB2" i="8" s="1"/>
  <c r="ZG16" i="2" a="1"/>
  <c r="ZG16" i="2" s="1"/>
  <c r="DB16" i="8" s="1"/>
  <c r="ZG12" i="2" a="1"/>
  <c r="ZG12" i="2" s="1"/>
  <c r="ZG13" i="2" a="1"/>
  <c r="ZG13" i="2" s="1"/>
  <c r="DB13" i="8" s="1"/>
  <c r="ZG14" i="2" a="1"/>
  <c r="ZG14" i="2" s="1"/>
  <c r="DB14" i="8" s="1"/>
  <c r="ZG15" i="2" a="1"/>
  <c r="ZG15" i="2" s="1"/>
  <c r="DB3" i="8"/>
  <c r="DB4" i="8"/>
  <c r="ZB8" i="2"/>
  <c r="ZB7" i="2"/>
  <c r="ZH7" i="2"/>
  <c r="ZH8" i="2"/>
  <c r="CG2" i="8"/>
  <c r="YL5" i="2"/>
  <c r="EJ6" i="2"/>
  <c r="EJ5" i="2"/>
  <c r="CH2" i="8"/>
  <c r="YM5" i="2"/>
  <c r="AEB50" i="2"/>
  <c r="AEA50" i="2"/>
  <c r="AEB61" i="2"/>
  <c r="AEA61" i="2"/>
  <c r="AEA100" i="2"/>
  <c r="AEB100" i="2"/>
  <c r="AEB117" i="2"/>
  <c r="AEA117" i="2"/>
  <c r="EO8" i="2"/>
  <c r="EO7" i="2"/>
  <c r="AT7" i="2"/>
  <c r="AT8" i="2"/>
  <c r="AU6" i="2"/>
  <c r="X2" i="8"/>
  <c r="AE6" i="2"/>
  <c r="AE5" i="2"/>
  <c r="AP7" i="2"/>
  <c r="AP8" i="2"/>
  <c r="DW13" i="2" a="1"/>
  <c r="DW13" i="2" s="1"/>
  <c r="DW3" i="2"/>
  <c r="DW4" i="2"/>
  <c r="DW16" i="2" a="1"/>
  <c r="DW16" i="2" s="1"/>
  <c r="DW14" i="2" a="1"/>
  <c r="DW14" i="2" s="1"/>
  <c r="DW2" i="2"/>
  <c r="AM2" i="8" s="1"/>
  <c r="AM4" i="8"/>
  <c r="DW15" i="2" a="1"/>
  <c r="DW15" i="2" s="1"/>
  <c r="DW12" i="2" a="1"/>
  <c r="DW12" i="2" s="1"/>
  <c r="AM3" i="8"/>
  <c r="AM12" i="6" a="1"/>
  <c r="AM12" i="6" s="1"/>
  <c r="AM15" i="6" a="1"/>
  <c r="AM15" i="6" s="1"/>
  <c r="AM4" i="6"/>
  <c r="AM14" i="6" a="1"/>
  <c r="AM14" i="6" s="1"/>
  <c r="AM3" i="6"/>
  <c r="AM13" i="6" a="1"/>
  <c r="AM13" i="6" s="1"/>
  <c r="AM16" i="6" a="1"/>
  <c r="AM16" i="6" s="1"/>
  <c r="AM2" i="6"/>
  <c r="AH14" i="6" a="1"/>
  <c r="AH14" i="6" s="1"/>
  <c r="AH3" i="6"/>
  <c r="AH13" i="6" a="1"/>
  <c r="AH13" i="6" s="1"/>
  <c r="AH16" i="6" a="1"/>
  <c r="AH16" i="6" s="1"/>
  <c r="AH12" i="6" a="1"/>
  <c r="AH12" i="6" s="1"/>
  <c r="AH15" i="6" a="1"/>
  <c r="AH15" i="6" s="1"/>
  <c r="AH2" i="6"/>
  <c r="AH4" i="6"/>
  <c r="R6" i="6"/>
  <c r="R14" i="8"/>
  <c r="AL2" i="6"/>
  <c r="AL4" i="6"/>
  <c r="AL14" i="6" a="1"/>
  <c r="AL14" i="6" s="1"/>
  <c r="AL16" i="6" a="1"/>
  <c r="AL16" i="6" s="1"/>
  <c r="AL15" i="6" a="1"/>
  <c r="AL15" i="6" s="1"/>
  <c r="AL3" i="6"/>
  <c r="AL13" i="6" a="1"/>
  <c r="AL13" i="6" s="1"/>
  <c r="AL12" i="6" a="1"/>
  <c r="AL12" i="6" s="1"/>
  <c r="ES15" i="6" a="1"/>
  <c r="ES15" i="6" s="1"/>
  <c r="ES2" i="6"/>
  <c r="ES14" i="6" a="1"/>
  <c r="ES14" i="6" s="1"/>
  <c r="ES12" i="6" a="1"/>
  <c r="ES12" i="6" s="1"/>
  <c r="ES4" i="6"/>
  <c r="ES13" i="6" a="1"/>
  <c r="ES13" i="6" s="1"/>
  <c r="ES3" i="6"/>
  <c r="ES16" i="6" a="1"/>
  <c r="ES16" i="6" s="1"/>
  <c r="AAO12" i="2" a="1"/>
  <c r="AAO12" i="2" s="1"/>
  <c r="AAO15" i="2" a="1"/>
  <c r="AAO15" i="2" s="1"/>
  <c r="AAO14" i="2" a="1"/>
  <c r="AAO14" i="2" s="1"/>
  <c r="AAO13" i="2" a="1"/>
  <c r="AAO13" i="2" s="1"/>
  <c r="AAO3" i="2"/>
  <c r="EJ4" i="8"/>
  <c r="EJ3" i="8"/>
  <c r="AAO16" i="2" a="1"/>
  <c r="AAO16" i="2" s="1"/>
  <c r="AAO2" i="2"/>
  <c r="AAO4" i="2"/>
  <c r="DS12" i="6" a="1"/>
  <c r="DS12" i="6" s="1"/>
  <c r="DS4" i="6"/>
  <c r="DS14" i="6" a="1"/>
  <c r="DS14" i="6" s="1"/>
  <c r="DS15" i="6" a="1"/>
  <c r="DS15" i="6" s="1"/>
  <c r="DS13" i="6" a="1"/>
  <c r="DS13" i="6" s="1"/>
  <c r="DS16" i="6" a="1"/>
  <c r="DS16" i="6" s="1"/>
  <c r="DS3" i="6"/>
  <c r="DS2" i="6"/>
  <c r="AAQ15" i="2" a="1"/>
  <c r="AAQ15" i="2" s="1"/>
  <c r="AAQ16" i="2" a="1"/>
  <c r="AAQ16" i="2" s="1"/>
  <c r="AAQ13" i="2" a="1"/>
  <c r="AAQ13" i="2" s="1"/>
  <c r="EL3" i="8"/>
  <c r="EL4" i="8"/>
  <c r="AAQ3" i="2"/>
  <c r="AAQ14" i="2" a="1"/>
  <c r="AAQ14" i="2" s="1"/>
  <c r="EL14" i="8" s="1"/>
  <c r="AAQ2" i="2"/>
  <c r="EL2" i="8" s="1"/>
  <c r="AAQ12" i="2" a="1"/>
  <c r="AAQ12" i="2" s="1"/>
  <c r="AAQ4" i="2"/>
  <c r="DZ14" i="6" a="1"/>
  <c r="DZ14" i="6" s="1"/>
  <c r="DZ15" i="6" a="1"/>
  <c r="DZ15" i="6" s="1"/>
  <c r="DZ3" i="6"/>
  <c r="DZ13" i="6" a="1"/>
  <c r="DZ13" i="6" s="1"/>
  <c r="DZ16" i="6" a="1"/>
  <c r="DZ16" i="6" s="1"/>
  <c r="DZ2" i="6"/>
  <c r="DZ12" i="6" a="1"/>
  <c r="DZ12" i="6" s="1"/>
  <c r="DZ4" i="6"/>
  <c r="EN16" i="6" a="1"/>
  <c r="EN16" i="6" s="1"/>
  <c r="EN3" i="6"/>
  <c r="EN13" i="6" a="1"/>
  <c r="EN13" i="6" s="1"/>
  <c r="EN2" i="6"/>
  <c r="EN14" i="6" a="1"/>
  <c r="EN14" i="6" s="1"/>
  <c r="EN4" i="6"/>
  <c r="EN15" i="6" a="1"/>
  <c r="EN15" i="6" s="1"/>
  <c r="EN12" i="6" a="1"/>
  <c r="EN12" i="6" s="1"/>
  <c r="EU7" i="6"/>
  <c r="EU5" i="6"/>
  <c r="YS6" i="2"/>
  <c r="DA8" i="6"/>
  <c r="BB7" i="6"/>
  <c r="BB8" i="6"/>
  <c r="YL8" i="2"/>
  <c r="YL7" i="2"/>
  <c r="EH6" i="2"/>
  <c r="EH5" i="2"/>
  <c r="YM7" i="2"/>
  <c r="YM8" i="2"/>
  <c r="CI2" i="8"/>
  <c r="YN5" i="2"/>
  <c r="YN6" i="2"/>
  <c r="AEB37" i="2"/>
  <c r="AEA37" i="2"/>
  <c r="AEA47" i="2"/>
  <c r="AEB47" i="2"/>
  <c r="AEB92" i="2"/>
  <c r="AEA92" i="2"/>
  <c r="AEB109" i="2"/>
  <c r="AEA109" i="2"/>
  <c r="EM8" i="2"/>
  <c r="EM7" i="2"/>
  <c r="AT6" i="2"/>
  <c r="AT5" i="2"/>
  <c r="AO6" i="2"/>
  <c r="AR8" i="2"/>
  <c r="AR7" i="2"/>
  <c r="AU8" i="2"/>
  <c r="AU7" i="2"/>
  <c r="AN8" i="2"/>
  <c r="AN7" i="2"/>
  <c r="AI16" i="6" a="1"/>
  <c r="AI16" i="6" s="1"/>
  <c r="AI13" i="6" a="1"/>
  <c r="AI13" i="6" s="1"/>
  <c r="AI15" i="6" a="1"/>
  <c r="AI15" i="6" s="1"/>
  <c r="AI12" i="6" a="1"/>
  <c r="AI12" i="6" s="1"/>
  <c r="AI2" i="6"/>
  <c r="AI4" i="6"/>
  <c r="AI14" i="6" a="1"/>
  <c r="AI14" i="6" s="1"/>
  <c r="AI3" i="6"/>
  <c r="AP3" i="8"/>
  <c r="DZ12" i="2" a="1"/>
  <c r="DZ12" i="2" s="1"/>
  <c r="DZ3" i="2"/>
  <c r="DZ16" i="2" a="1"/>
  <c r="DZ16" i="2" s="1"/>
  <c r="DZ14" i="2" a="1"/>
  <c r="DZ14" i="2" s="1"/>
  <c r="AP4" i="8"/>
  <c r="DZ13" i="2" a="1"/>
  <c r="DZ13" i="2" s="1"/>
  <c r="DZ4" i="2"/>
  <c r="DZ15" i="2" a="1"/>
  <c r="DZ15" i="2" s="1"/>
  <c r="DZ2" i="2"/>
  <c r="AP2" i="8" s="1"/>
  <c r="AAB15" i="2" a="1"/>
  <c r="AAB15" i="2" s="1"/>
  <c r="AAB14" i="2" a="1"/>
  <c r="AAB14" i="2" s="1"/>
  <c r="AAB12" i="2" a="1"/>
  <c r="AAB12" i="2" s="1"/>
  <c r="AAB13" i="2" a="1"/>
  <c r="AAB13" i="2" s="1"/>
  <c r="AAB16" i="2" a="1"/>
  <c r="AAB16" i="2" s="1"/>
  <c r="AAB2" i="2"/>
  <c r="DW2" i="8" s="1"/>
  <c r="AAB4" i="2"/>
  <c r="DW4" i="8"/>
  <c r="DW3" i="8"/>
  <c r="AAV13" i="2" a="1"/>
  <c r="AAV13" i="2" s="1"/>
  <c r="AAV15" i="2" a="1"/>
  <c r="AAV15" i="2" s="1"/>
  <c r="AAV16" i="2" a="1"/>
  <c r="AAV16" i="2" s="1"/>
  <c r="AAV14" i="2" a="1"/>
  <c r="AAV14" i="2" s="1"/>
  <c r="AAV4" i="2"/>
  <c r="EQ3" i="8"/>
  <c r="AAV3" i="2"/>
  <c r="AAV2" i="2"/>
  <c r="EQ2" i="8" s="1"/>
  <c r="EQ4" i="8"/>
  <c r="AAV12" i="2" a="1"/>
  <c r="AAV12" i="2" s="1"/>
  <c r="DX12" i="6" a="1"/>
  <c r="DX12" i="6" s="1"/>
  <c r="DX2" i="6"/>
  <c r="DX16" i="6" a="1"/>
  <c r="DX16" i="6" s="1"/>
  <c r="DX14" i="6" a="1"/>
  <c r="DX14" i="6" s="1"/>
  <c r="DX4" i="6"/>
  <c r="DX13" i="6" a="1"/>
  <c r="DX13" i="6" s="1"/>
  <c r="DX3" i="6"/>
  <c r="DX15" i="6" a="1"/>
  <c r="DX15" i="6" s="1"/>
  <c r="EG13" i="6" a="1"/>
  <c r="EG13" i="6" s="1"/>
  <c r="EG12" i="6" a="1"/>
  <c r="EG12" i="6" s="1"/>
  <c r="EG14" i="6" a="1"/>
  <c r="EG14" i="6" s="1"/>
  <c r="EG16" i="6" a="1"/>
  <c r="EG16" i="6" s="1"/>
  <c r="EG15" i="6" a="1"/>
  <c r="EG15" i="6" s="1"/>
  <c r="EG2" i="6"/>
  <c r="EG3" i="6"/>
  <c r="EG4" i="6"/>
  <c r="DQ2" i="6"/>
  <c r="DQ16" i="6" a="1"/>
  <c r="DQ16" i="6" s="1"/>
  <c r="DQ3" i="6"/>
  <c r="DQ12" i="6" a="1"/>
  <c r="DQ12" i="6" s="1"/>
  <c r="DQ15" i="6" a="1"/>
  <c r="DQ15" i="6" s="1"/>
  <c r="DQ4" i="6"/>
  <c r="DQ13" i="6" a="1"/>
  <c r="DQ13" i="6" s="1"/>
  <c r="DQ14" i="6" a="1"/>
  <c r="DQ14" i="6" s="1"/>
  <c r="AAM12" i="2" a="1"/>
  <c r="AAM12" i="2" s="1"/>
  <c r="AAM3" i="2"/>
  <c r="AAM4" i="2"/>
  <c r="AAM13" i="2" a="1"/>
  <c r="AAM13" i="2" s="1"/>
  <c r="EH3" i="8"/>
  <c r="EH4" i="8"/>
  <c r="AAM15" i="2" a="1"/>
  <c r="AAM15" i="2" s="1"/>
  <c r="AAM16" i="2" a="1"/>
  <c r="AAM16" i="2" s="1"/>
  <c r="AAM14" i="2" a="1"/>
  <c r="AAM14" i="2" s="1"/>
  <c r="AAM2" i="2"/>
  <c r="EH2" i="8" s="1"/>
  <c r="EK14" i="6" a="1"/>
  <c r="EK14" i="6" s="1"/>
  <c r="EK15" i="6" a="1"/>
  <c r="EK15" i="6" s="1"/>
  <c r="EK12" i="6" a="1"/>
  <c r="EK12" i="6" s="1"/>
  <c r="EK3" i="6"/>
  <c r="EK2" i="6"/>
  <c r="EK4" i="6"/>
  <c r="EK16" i="6" a="1"/>
  <c r="EK16" i="6" s="1"/>
  <c r="EK13" i="6" a="1"/>
  <c r="EK13" i="6" s="1"/>
  <c r="ZV15" i="2" a="1"/>
  <c r="ZV15" i="2" s="1"/>
  <c r="ZV16" i="2" a="1"/>
  <c r="ZV16" i="2" s="1"/>
  <c r="ZV12" i="2" a="1"/>
  <c r="ZV12" i="2" s="1"/>
  <c r="ZV14" i="2" a="1"/>
  <c r="ZV14" i="2" s="1"/>
  <c r="ZV4" i="2"/>
  <c r="ZV3" i="2"/>
  <c r="ZV13" i="2" a="1"/>
  <c r="ZV13" i="2" s="1"/>
  <c r="ZV2" i="2"/>
  <c r="DQ3" i="8"/>
  <c r="DQ4" i="8"/>
  <c r="EA16" i="6" a="1"/>
  <c r="EA16" i="6" s="1"/>
  <c r="EA14" i="6" a="1"/>
  <c r="EA14" i="6" s="1"/>
  <c r="EA4" i="6"/>
  <c r="EA12" i="6" a="1"/>
  <c r="EA12" i="6" s="1"/>
  <c r="EA2" i="6"/>
  <c r="EA15" i="6" a="1"/>
  <c r="EA15" i="6" s="1"/>
  <c r="EA3" i="6"/>
  <c r="EN6" i="2"/>
  <c r="Y5" i="8"/>
  <c r="ZB6" i="2"/>
  <c r="ZK7" i="2"/>
  <c r="ZK8" i="2"/>
  <c r="DC2" i="8"/>
  <c r="ZD2" i="2"/>
  <c r="ZD4" i="2"/>
  <c r="ZD3" i="2"/>
  <c r="ZD13" i="2" a="1"/>
  <c r="ZD13" i="2" s="1"/>
  <c r="CY13" i="8" s="1"/>
  <c r="ZD12" i="2" a="1"/>
  <c r="ZD12" i="2" s="1"/>
  <c r="ZD16" i="2" a="1"/>
  <c r="ZD16" i="2" s="1"/>
  <c r="CY16" i="8" s="1"/>
  <c r="CY4" i="8"/>
  <c r="ZD15" i="2" a="1"/>
  <c r="ZD15" i="2" s="1"/>
  <c r="ZD14" i="2" a="1"/>
  <c r="ZD14" i="2" s="1"/>
  <c r="CY14" i="8" s="1"/>
  <c r="CY3" i="8"/>
  <c r="ZN3" i="2"/>
  <c r="YU7" i="2"/>
  <c r="YU8" i="2"/>
  <c r="EP8" i="2"/>
  <c r="EP7" i="2"/>
  <c r="AEB115" i="2"/>
  <c r="AEA115" i="2"/>
  <c r="ES3" i="2"/>
  <c r="ES2" i="2"/>
  <c r="ES4" i="2"/>
  <c r="AEB22" i="2"/>
  <c r="AEA22" i="2"/>
  <c r="ES13" i="2" a="1"/>
  <c r="ES13" i="2" s="1"/>
  <c r="ES14" i="2" a="1"/>
  <c r="ES14" i="2" s="1"/>
  <c r="ES12" i="2" a="1"/>
  <c r="ES12" i="2" s="1"/>
  <c r="ES15" i="2" a="1"/>
  <c r="ES15" i="2" s="1"/>
  <c r="AEB35" i="2"/>
  <c r="AEA35" i="2"/>
  <c r="AEA80" i="2"/>
  <c r="AEB80" i="2"/>
  <c r="AEB98" i="2"/>
  <c r="AEA98" i="2"/>
  <c r="YT8" i="2"/>
  <c r="YT7" i="2"/>
  <c r="EK7" i="2"/>
  <c r="EK8" i="2"/>
  <c r="AQ8" i="2"/>
  <c r="AQ7" i="2"/>
  <c r="AH6" i="2"/>
  <c r="AH5" i="2"/>
  <c r="AA2" i="8"/>
  <c r="AE4" i="8"/>
  <c r="AE3" i="8"/>
  <c r="AL14" i="2" a="1"/>
  <c r="AL14" i="2" s="1"/>
  <c r="AE14" i="8" s="1"/>
  <c r="AL16" i="2" a="1"/>
  <c r="AL16" i="2" s="1"/>
  <c r="AE16" i="8" s="1"/>
  <c r="AL15" i="2" a="1"/>
  <c r="AL15" i="2" s="1"/>
  <c r="AL12" i="2" a="1"/>
  <c r="AL12" i="2" s="1"/>
  <c r="AL13" i="2" a="1"/>
  <c r="AL13" i="2" s="1"/>
  <c r="AE13" i="8" s="1"/>
  <c r="AP6" i="2"/>
  <c r="AP5" i="2"/>
  <c r="AJ3" i="8"/>
  <c r="DT12" i="2" a="1"/>
  <c r="DT12" i="2" s="1"/>
  <c r="DT4" i="2"/>
  <c r="DT14" i="2" a="1"/>
  <c r="DT14" i="2" s="1"/>
  <c r="DT3" i="2"/>
  <c r="DT16" i="2" a="1"/>
  <c r="DT16" i="2" s="1"/>
  <c r="DT15" i="2" a="1"/>
  <c r="DT15" i="2" s="1"/>
  <c r="DT13" i="2" a="1"/>
  <c r="DT13" i="2" s="1"/>
  <c r="AJ4" i="8"/>
  <c r="DT2" i="2"/>
  <c r="AAI14" i="2" a="1"/>
  <c r="AAI14" i="2" s="1"/>
  <c r="AAI15" i="2" a="1"/>
  <c r="AAI15" i="2" s="1"/>
  <c r="ED3" i="8"/>
  <c r="AAI16" i="2" a="1"/>
  <c r="AAI16" i="2" s="1"/>
  <c r="AAI12" i="2" a="1"/>
  <c r="AAI12" i="2" s="1"/>
  <c r="AAI4" i="2"/>
  <c r="AAI3" i="2"/>
  <c r="ED4" i="8"/>
  <c r="AAI13" i="2" a="1"/>
  <c r="AAI13" i="2" s="1"/>
  <c r="AAI2" i="2"/>
  <c r="ED2" i="8" s="1"/>
  <c r="AAR15" i="2" a="1"/>
  <c r="AAR15" i="2" s="1"/>
  <c r="EM3" i="8"/>
  <c r="AAR16" i="2" a="1"/>
  <c r="AAR16" i="2" s="1"/>
  <c r="EM16" i="8" s="1"/>
  <c r="AAR12" i="2" a="1"/>
  <c r="AAR12" i="2" s="1"/>
  <c r="EM4" i="8"/>
  <c r="AAR2" i="2"/>
  <c r="EM2" i="8" s="1"/>
  <c r="AAR4" i="2"/>
  <c r="AAR14" i="2" a="1"/>
  <c r="AAR14" i="2" s="1"/>
  <c r="EM14" i="8" s="1"/>
  <c r="AAR13" i="2" a="1"/>
  <c r="AAR13" i="2" s="1"/>
  <c r="EM13" i="8" s="1"/>
  <c r="AAR3" i="2"/>
  <c r="EQ13" i="6" a="1"/>
  <c r="EQ13" i="6" s="1"/>
  <c r="EQ2" i="6"/>
  <c r="EQ14" i="6" a="1"/>
  <c r="EQ14" i="6" s="1"/>
  <c r="EQ4" i="6"/>
  <c r="EQ12" i="6" a="1"/>
  <c r="EQ12" i="6" s="1"/>
  <c r="EQ3" i="6"/>
  <c r="EQ16" i="6" a="1"/>
  <c r="EQ16" i="6" s="1"/>
  <c r="EQ15" i="6" a="1"/>
  <c r="EQ15" i="6" s="1"/>
  <c r="EA3" i="8"/>
  <c r="AAF2" i="2"/>
  <c r="AAF4" i="2"/>
  <c r="AAF15" i="2" a="1"/>
  <c r="AAF15" i="2" s="1"/>
  <c r="AAF3" i="2"/>
  <c r="EA4" i="8"/>
  <c r="AAF14" i="2" a="1"/>
  <c r="AAF14" i="2" s="1"/>
  <c r="AAF12" i="2" a="1"/>
  <c r="AAF12" i="2" s="1"/>
  <c r="AAF13" i="2" a="1"/>
  <c r="AAF13" i="2" s="1"/>
  <c r="AAF16" i="2" a="1"/>
  <c r="AAF16" i="2" s="1"/>
  <c r="AAL16" i="2" a="1"/>
  <c r="AAL16" i="2" s="1"/>
  <c r="EG16" i="8" s="1"/>
  <c r="AAL3" i="2"/>
  <c r="AAL2" i="2"/>
  <c r="EG2" i="8" s="1"/>
  <c r="AAL13" i="2" a="1"/>
  <c r="AAL13" i="2" s="1"/>
  <c r="AAL15" i="2" a="1"/>
  <c r="AAL15" i="2" s="1"/>
  <c r="AAL4" i="2"/>
  <c r="EG4" i="8"/>
  <c r="EG3" i="8"/>
  <c r="AAL12" i="2" a="1"/>
  <c r="AAL12" i="2" s="1"/>
  <c r="AAL14" i="2" a="1"/>
  <c r="AAL14" i="2" s="1"/>
  <c r="EJ15" i="6" a="1"/>
  <c r="EJ15" i="6" s="1"/>
  <c r="EJ16" i="6" a="1"/>
  <c r="EJ16" i="6" s="1"/>
  <c r="EJ14" i="6" a="1"/>
  <c r="EJ14" i="6" s="1"/>
  <c r="EJ4" i="6"/>
  <c r="EJ13" i="6" a="1"/>
  <c r="EJ13" i="6" s="1"/>
  <c r="EJ2" i="6"/>
  <c r="EJ12" i="6" a="1"/>
  <c r="EJ12" i="6" s="1"/>
  <c r="EJ3" i="6"/>
  <c r="AAP12" i="2" a="1"/>
  <c r="AAP12" i="2" s="1"/>
  <c r="AAP4" i="2"/>
  <c r="AAP13" i="2" a="1"/>
  <c r="AAP13" i="2" s="1"/>
  <c r="EK4" i="8"/>
  <c r="AAP2" i="2"/>
  <c r="AAP15" i="2" a="1"/>
  <c r="AAP15" i="2" s="1"/>
  <c r="EK3" i="8"/>
  <c r="AAP16" i="2" a="1"/>
  <c r="AAP16" i="2" s="1"/>
  <c r="AAP3" i="2"/>
  <c r="AAP14" i="2" a="1"/>
  <c r="AAP14" i="2" s="1"/>
  <c r="AAS2" i="2"/>
  <c r="EN2" i="8" s="1"/>
  <c r="AAS12" i="2" a="1"/>
  <c r="AAS12" i="2" s="1"/>
  <c r="AAS16" i="2" a="1"/>
  <c r="AAS16" i="2" s="1"/>
  <c r="EN16" i="8" s="1"/>
  <c r="EN4" i="8"/>
  <c r="AAS4" i="2"/>
  <c r="EN3" i="8"/>
  <c r="AAS13" i="2" a="1"/>
  <c r="AAS13" i="2" s="1"/>
  <c r="AAS15" i="2" a="1"/>
  <c r="AAS15" i="2" s="1"/>
  <c r="AAS14" i="2" a="1"/>
  <c r="AAS14" i="2" s="1"/>
  <c r="AAS3" i="2"/>
  <c r="DY2" i="6"/>
  <c r="DY14" i="6" a="1"/>
  <c r="DY14" i="6" s="1"/>
  <c r="DY3" i="6"/>
  <c r="DY13" i="6" a="1"/>
  <c r="DY13" i="6" s="1"/>
  <c r="DY15" i="6" a="1"/>
  <c r="DY15" i="6" s="1"/>
  <c r="DY12" i="6" a="1"/>
  <c r="DY12" i="6" s="1"/>
  <c r="DY4" i="6"/>
  <c r="AAW13" i="2" a="1"/>
  <c r="AAW13" i="2" s="1"/>
  <c r="AAW16" i="2" a="1"/>
  <c r="AAW16" i="2" s="1"/>
  <c r="ER16" i="8" s="1"/>
  <c r="AAW2" i="2"/>
  <c r="AAW15" i="2" a="1"/>
  <c r="AAW15" i="2" s="1"/>
  <c r="ER4" i="8"/>
  <c r="ER3" i="8"/>
  <c r="AAW3" i="2"/>
  <c r="AAW4" i="2"/>
  <c r="AAW14" i="2" a="1"/>
  <c r="AAW14" i="2" s="1"/>
  <c r="AAW12" i="2" a="1"/>
  <c r="AAW12" i="2" s="1"/>
  <c r="DM13" i="6" a="1"/>
  <c r="DM13" i="6" s="1"/>
  <c r="DM14" i="6" a="1"/>
  <c r="DM14" i="6" s="1"/>
  <c r="DM12" i="6" a="1"/>
  <c r="DM12" i="6" s="1"/>
  <c r="DM2" i="6"/>
  <c r="DM2" i="8" s="1"/>
  <c r="DM4" i="6"/>
  <c r="DM15" i="6" a="1"/>
  <c r="DM15" i="6" s="1"/>
  <c r="DM16" i="6" a="1"/>
  <c r="DM16" i="6" s="1"/>
  <c r="DM3" i="6"/>
  <c r="ET13" i="6" a="1"/>
  <c r="ET13" i="6" s="1"/>
  <c r="ET12" i="6" a="1"/>
  <c r="ET12" i="6" s="1"/>
  <c r="ET2" i="6"/>
  <c r="ET15" i="6" a="1"/>
  <c r="ET15" i="6" s="1"/>
  <c r="ET16" i="6" a="1"/>
  <c r="ET16" i="6" s="1"/>
  <c r="ET4" i="6"/>
  <c r="ET3" i="6"/>
  <c r="ET14" i="6" a="1"/>
  <c r="ET14" i="6" s="1"/>
  <c r="YJ2" i="2"/>
  <c r="YJ10" i="2" a="1"/>
  <c r="YJ10" i="2" s="1"/>
  <c r="YJ14" i="2" s="1" a="1"/>
  <c r="YJ14" i="2" s="1"/>
  <c r="YJ4" i="2"/>
  <c r="YJ12" i="2" a="1"/>
  <c r="YJ12" i="2" s="1"/>
  <c r="YJ3" i="2"/>
  <c r="YJ11" i="2" a="1"/>
  <c r="YJ11" i="2" s="1"/>
  <c r="YJ13" i="2" s="1" a="1"/>
  <c r="YJ13" i="2" s="1"/>
  <c r="EU4" i="8"/>
  <c r="AAZ13" i="2" a="1"/>
  <c r="AAZ13" i="2" s="1"/>
  <c r="EU13" i="8" s="1"/>
  <c r="AAZ4" i="2"/>
  <c r="AAZ2" i="2"/>
  <c r="EU2" i="8" s="1"/>
  <c r="AAZ3" i="2"/>
  <c r="AAZ12" i="2" a="1"/>
  <c r="AAZ12" i="2" s="1"/>
  <c r="EU3" i="8"/>
  <c r="AAZ14" i="2" a="1"/>
  <c r="AAZ14" i="2" s="1"/>
  <c r="EU14" i="8" s="1"/>
  <c r="AAZ16" i="2" a="1"/>
  <c r="AAZ16" i="2" s="1"/>
  <c r="EU16" i="8" s="1"/>
  <c r="AAZ15" i="2" a="1"/>
  <c r="AAZ15" i="2" s="1"/>
  <c r="ZU2" i="2"/>
  <c r="DP2" i="8" s="1"/>
  <c r="ZU13" i="2" a="1"/>
  <c r="ZU13" i="2" s="1"/>
  <c r="ZU15" i="2" a="1"/>
  <c r="ZU15" i="2" s="1"/>
  <c r="ZU12" i="2" a="1"/>
  <c r="ZU12" i="2" s="1"/>
  <c r="ZU16" i="2" a="1"/>
  <c r="ZU16" i="2" s="1"/>
  <c r="ZU3" i="2"/>
  <c r="ZU14" i="2" a="1"/>
  <c r="ZU14" i="2" s="1"/>
  <c r="DP14" i="8" s="1"/>
  <c r="DP4" i="8"/>
  <c r="DP3" i="8"/>
  <c r="DY16" i="6" a="1"/>
  <c r="DY16" i="6" s="1"/>
  <c r="EL13" i="6" a="1"/>
  <c r="EL13" i="6" s="1"/>
  <c r="EL5" i="2"/>
  <c r="ZH6" i="2"/>
  <c r="YW5" i="2"/>
  <c r="YW6" i="2"/>
  <c r="CR2" i="8"/>
  <c r="ZO2" i="2"/>
  <c r="DJ2" i="8" s="1"/>
  <c r="EF6" i="2"/>
  <c r="EF5" i="2"/>
  <c r="ZE3" i="2"/>
  <c r="ZE2" i="2"/>
  <c r="CZ2" i="8" s="1"/>
  <c r="ZE16" i="2" a="1"/>
  <c r="ZE16" i="2" s="1"/>
  <c r="CZ16" i="8" s="1"/>
  <c r="CZ3" i="8"/>
  <c r="ZE15" i="2" a="1"/>
  <c r="ZE15" i="2" s="1"/>
  <c r="CZ4" i="8"/>
  <c r="ZE13" i="2" a="1"/>
  <c r="ZE13" i="2" s="1"/>
  <c r="CZ13" i="8" s="1"/>
  <c r="ZE14" i="2" a="1"/>
  <c r="ZE14" i="2" s="1"/>
  <c r="CZ14" i="8" s="1"/>
  <c r="ZE12" i="2" a="1"/>
  <c r="ZE12" i="2" s="1"/>
  <c r="ZC3" i="2"/>
  <c r="ZN2" i="2"/>
  <c r="DI2" i="8" s="1"/>
  <c r="ZG3" i="2"/>
  <c r="ZN4" i="2"/>
  <c r="YZ7" i="2"/>
  <c r="YZ8" i="2"/>
  <c r="ZO3" i="2"/>
  <c r="YR8" i="2"/>
  <c r="YR7" i="2"/>
  <c r="YS7" i="2"/>
  <c r="YS8" i="2"/>
  <c r="EN8" i="2"/>
  <c r="EN7" i="2"/>
  <c r="AEA105" i="2"/>
  <c r="AEB105" i="2"/>
  <c r="AEB68" i="2"/>
  <c r="AEA68" i="2"/>
  <c r="AEA88" i="2"/>
  <c r="AEB88" i="2"/>
  <c r="YQ8" i="2"/>
  <c r="YQ7" i="2"/>
  <c r="EI7" i="2"/>
  <c r="EI8" i="2"/>
  <c r="W2" i="8"/>
  <c r="AD6" i="2"/>
  <c r="AD5" i="2"/>
  <c r="DV15" i="2" a="1"/>
  <c r="DV15" i="2" s="1"/>
  <c r="AL3" i="8"/>
  <c r="DV14" i="2" a="1"/>
  <c r="DV14" i="2" s="1"/>
  <c r="DV3" i="2"/>
  <c r="DV12" i="2" a="1"/>
  <c r="DV12" i="2" s="1"/>
  <c r="AL4" i="8"/>
  <c r="DV2" i="2"/>
  <c r="AL2" i="8" s="1"/>
  <c r="DV4" i="2"/>
  <c r="DV16" i="2" a="1"/>
  <c r="DV16" i="2" s="1"/>
  <c r="DV13" i="2" a="1"/>
  <c r="DV13" i="2" s="1"/>
  <c r="DQ12" i="2" a="1"/>
  <c r="DQ12" i="2" s="1"/>
  <c r="DQ4" i="2"/>
  <c r="DQ15" i="2" a="1"/>
  <c r="DQ15" i="2" s="1"/>
  <c r="DQ13" i="2" a="1"/>
  <c r="DQ13" i="2" s="1"/>
  <c r="AG13" i="8" s="1"/>
  <c r="DQ3" i="2"/>
  <c r="DQ16" i="2" a="1"/>
  <c r="DQ16" i="2" s="1"/>
  <c r="AG16" i="8" s="1"/>
  <c r="AG3" i="8"/>
  <c r="DQ2" i="2"/>
  <c r="AG2" i="8" s="1"/>
  <c r="AG4" i="8"/>
  <c r="DQ14" i="2" a="1"/>
  <c r="DQ14" i="2" s="1"/>
  <c r="DX16" i="2" a="1"/>
  <c r="DX16" i="2" s="1"/>
  <c r="DX14" i="2" a="1"/>
  <c r="DX14" i="2" s="1"/>
  <c r="AN14" i="8" s="1"/>
  <c r="DX4" i="2"/>
  <c r="DX15" i="2" a="1"/>
  <c r="DX15" i="2" s="1"/>
  <c r="DX13" i="2" a="1"/>
  <c r="DX13" i="2" s="1"/>
  <c r="AN13" i="8" s="1"/>
  <c r="AN4" i="8"/>
  <c r="AN3" i="8"/>
  <c r="DX3" i="2"/>
  <c r="DX2" i="2"/>
  <c r="AN2" i="8" s="1"/>
  <c r="DX12" i="2" a="1"/>
  <c r="DX12" i="2" s="1"/>
  <c r="AJ4" i="6"/>
  <c r="AJ12" i="6" a="1"/>
  <c r="AJ12" i="6" s="1"/>
  <c r="AJ13" i="6" a="1"/>
  <c r="AJ13" i="6" s="1"/>
  <c r="AJ3" i="6"/>
  <c r="AJ16" i="6" a="1"/>
  <c r="AJ16" i="6" s="1"/>
  <c r="AJ15" i="6" a="1"/>
  <c r="AJ15" i="6" s="1"/>
  <c r="AJ14" i="6" a="1"/>
  <c r="AJ14" i="6" s="1"/>
  <c r="AJ2" i="6"/>
  <c r="DU14" i="2" a="1"/>
  <c r="DU14" i="2" s="1"/>
  <c r="AK14" i="8" s="1"/>
  <c r="DU16" i="2" a="1"/>
  <c r="DU16" i="2" s="1"/>
  <c r="DU2" i="2"/>
  <c r="AK2" i="8" s="1"/>
  <c r="AK4" i="8"/>
  <c r="DU15" i="2" a="1"/>
  <c r="DU15" i="2" s="1"/>
  <c r="DU13" i="2" a="1"/>
  <c r="DU13" i="2" s="1"/>
  <c r="AK3" i="8"/>
  <c r="DU3" i="2"/>
  <c r="DU4" i="2"/>
  <c r="DU12" i="2" a="1"/>
  <c r="DU12" i="2" s="1"/>
  <c r="DN3" i="8"/>
  <c r="ZS2" i="2"/>
  <c r="DN2" i="8" s="1"/>
  <c r="DN4" i="8"/>
  <c r="ZS14" i="2" a="1"/>
  <c r="ZS14" i="2" s="1"/>
  <c r="DN14" i="8" s="1"/>
  <c r="ZS15" i="2" a="1"/>
  <c r="ZS15" i="2" s="1"/>
  <c r="ZS16" i="2" a="1"/>
  <c r="ZS16" i="2" s="1"/>
  <c r="DN16" i="8" s="1"/>
  <c r="ZS4" i="2"/>
  <c r="ZS3" i="2"/>
  <c r="ZS12" i="2" a="1"/>
  <c r="ZS12" i="2" s="1"/>
  <c r="ZS13" i="2" a="1"/>
  <c r="ZS13" i="2" s="1"/>
  <c r="DN13" i="8" s="1"/>
  <c r="DO4" i="8"/>
  <c r="DO3" i="8"/>
  <c r="ZT13" i="2" a="1"/>
  <c r="ZT13" i="2" s="1"/>
  <c r="ZT14" i="2" a="1"/>
  <c r="ZT14" i="2" s="1"/>
  <c r="DO14" i="8" s="1"/>
  <c r="ZT12" i="2" a="1"/>
  <c r="ZT12" i="2" s="1"/>
  <c r="ZT15" i="2" a="1"/>
  <c r="ZT15" i="2" s="1"/>
  <c r="ZT4" i="2"/>
  <c r="ZT2" i="2"/>
  <c r="DO2" i="8" s="1"/>
  <c r="ZT16" i="2" a="1"/>
  <c r="ZT16" i="2" s="1"/>
  <c r="ER3" i="6"/>
  <c r="ER13" i="6" a="1"/>
  <c r="ER13" i="6" s="1"/>
  <c r="ER12" i="6" a="1"/>
  <c r="ER12" i="6" s="1"/>
  <c r="ER4" i="6"/>
  <c r="ER15" i="6" a="1"/>
  <c r="ER15" i="6" s="1"/>
  <c r="ER14" i="6" a="1"/>
  <c r="ER14" i="6" s="1"/>
  <c r="AAD13" i="2" a="1"/>
  <c r="AAD13" i="2" s="1"/>
  <c r="AAD15" i="2" a="1"/>
  <c r="AAD15" i="2" s="1"/>
  <c r="DY4" i="8"/>
  <c r="AAD2" i="2"/>
  <c r="DY2" i="8" s="1"/>
  <c r="AAD14" i="2" a="1"/>
  <c r="AAD14" i="2" s="1"/>
  <c r="DY3" i="8"/>
  <c r="AAD4" i="2"/>
  <c r="AAD3" i="2"/>
  <c r="AAD16" i="2" a="1"/>
  <c r="AAD16" i="2" s="1"/>
  <c r="AAD12" i="2" a="1"/>
  <c r="AAD12" i="2" s="1"/>
  <c r="EA13" i="6" a="1"/>
  <c r="EA13" i="6" s="1"/>
  <c r="ER2" i="6"/>
  <c r="EU8" i="6"/>
  <c r="AO5" i="2"/>
  <c r="YK6" i="2"/>
  <c r="EC6" i="2"/>
  <c r="C16" i="15" a="1"/>
  <c r="G43" i="9"/>
  <c r="N19" i="14" a="1"/>
  <c r="F35" i="9"/>
  <c r="P31" i="9"/>
  <c r="F5" i="10" a="1"/>
  <c r="C16" i="14" a="1"/>
  <c r="L44" i="9"/>
  <c r="I12" i="14" a="1"/>
  <c r="V20" i="18" a="1"/>
  <c r="K15" i="16" a="1"/>
  <c r="I38" i="9"/>
  <c r="N40" i="9"/>
  <c r="I8" i="15" a="1"/>
  <c r="K12" i="18" a="1"/>
  <c r="O15" i="15" a="1"/>
  <c r="J17" i="18" a="1"/>
  <c r="H13" i="14" a="1"/>
  <c r="K12" i="14" a="1"/>
  <c r="H7" i="13" a="1"/>
  <c r="F4" i="12" a="1"/>
  <c r="C45" i="9"/>
  <c r="I11" i="15" a="1"/>
  <c r="B5" i="16" a="1"/>
  <c r="O56" i="9"/>
  <c r="L11" i="16" a="1"/>
  <c r="J10" i="13" a="1"/>
  <c r="G13" i="18" a="1"/>
  <c r="K13" i="14" a="1"/>
  <c r="K14" i="14" a="1"/>
  <c r="E25" i="9"/>
  <c r="K18" i="14" a="1"/>
  <c r="B3" i="12" a="1"/>
  <c r="F55" i="9"/>
  <c r="D28" i="9"/>
  <c r="H15" i="16" a="1"/>
  <c r="Q16" i="14" a="1"/>
  <c r="G11" i="12" a="1"/>
  <c r="K15" i="18" a="1"/>
  <c r="F8" i="15" a="1"/>
  <c r="O16" i="16" a="1"/>
  <c r="F7" i="12" a="1"/>
  <c r="E46" i="9"/>
  <c r="O9" i="9"/>
  <c r="P17" i="15" a="1"/>
  <c r="N20" i="18" a="1"/>
  <c r="F58" i="9"/>
  <c r="I13" i="15" a="1"/>
  <c r="H6" i="15" a="1"/>
  <c r="L19" i="14" a="1"/>
  <c r="M14" i="18" a="1"/>
  <c r="C19" i="14" a="1"/>
  <c r="G45" i="9"/>
  <c r="N14" i="15" a="1"/>
  <c r="F19" i="14" a="1"/>
  <c r="T20" i="18" a="1"/>
  <c r="G6" i="16" a="1"/>
  <c r="C12" i="16" a="1"/>
  <c r="M19" i="18" a="1"/>
  <c r="G5" i="18" a="1"/>
  <c r="Q14" i="14" a="1"/>
  <c r="O20" i="18" a="1"/>
  <c r="O30" i="9"/>
  <c r="G51" i="9"/>
  <c r="E41" i="9"/>
  <c r="G50" i="9"/>
  <c r="I32" i="9"/>
  <c r="I10" i="16" a="1"/>
  <c r="C5" i="14" a="1"/>
  <c r="N18" i="15" a="1"/>
  <c r="R26" i="9"/>
  <c r="L16" i="14" a="1"/>
  <c r="K8" i="18" a="1"/>
  <c r="F12" i="15" a="1"/>
  <c r="R32" i="9"/>
  <c r="H6" i="12" a="1"/>
  <c r="F3" i="18" a="1"/>
  <c r="G11" i="14" a="1"/>
  <c r="C4" i="14" a="1"/>
  <c r="K11" i="16" a="1"/>
  <c r="H13" i="18" a="1"/>
  <c r="I45" i="9"/>
  <c r="I41" i="9"/>
  <c r="R9" i="9"/>
  <c r="F57" i="9"/>
  <c r="D9" i="9"/>
  <c r="F9" i="9"/>
  <c r="M11" i="18" a="1"/>
  <c r="G31" i="9"/>
  <c r="G5" i="15" a="1"/>
  <c r="N54" i="9"/>
  <c r="F13" i="18" a="1"/>
  <c r="I30" i="9"/>
  <c r="G12" i="16" a="1"/>
  <c r="G11" i="16" a="1"/>
  <c r="I14" i="16" a="1"/>
  <c r="L14" i="15" a="1"/>
  <c r="B7" i="16" a="1"/>
  <c r="R15" i="18" a="1"/>
  <c r="F38" i="9"/>
  <c r="C9" i="14" a="1"/>
  <c r="I11" i="16" a="1"/>
  <c r="S16" i="15" a="1"/>
  <c r="I9" i="15" a="1"/>
  <c r="P13" i="15" a="1"/>
  <c r="R29" i="9"/>
  <c r="Q14" i="15" a="1"/>
  <c r="C48" i="9"/>
  <c r="P18" i="14" a="1"/>
  <c r="P34" i="9"/>
  <c r="O14" i="18" a="1"/>
  <c r="C17" i="15" a="1"/>
  <c r="K8" i="10" a="1"/>
  <c r="P47" i="9"/>
  <c r="G14" i="18" a="1"/>
  <c r="L10" i="12" a="1"/>
  <c r="F8" i="16" a="1"/>
  <c r="Q20" i="18" a="1"/>
  <c r="G6" i="10" a="1"/>
  <c r="H7" i="16" a="1"/>
  <c r="I50" i="9"/>
  <c r="P20" i="18" a="1"/>
  <c r="I54" i="9"/>
  <c r="F6" i="10" a="1"/>
  <c r="J15" i="15" a="1"/>
  <c r="L15" i="14" a="1"/>
  <c r="F48" i="9"/>
  <c r="L30" i="9"/>
  <c r="S20" i="14" a="1"/>
  <c r="E26" i="9"/>
  <c r="M39" i="9"/>
  <c r="N56" i="9"/>
  <c r="K19" i="14" a="1"/>
  <c r="F11" i="15" a="1"/>
  <c r="V19" i="18" a="1"/>
  <c r="D26" i="9"/>
  <c r="P50" i="9"/>
  <c r="J18" i="18" a="1"/>
  <c r="N50" i="9"/>
  <c r="G16" i="16" a="1"/>
  <c r="C11" i="15" a="1"/>
  <c r="C5" i="15" a="1"/>
  <c r="M18" i="15" a="1"/>
  <c r="H5" i="15" a="1"/>
  <c r="P13" i="18" a="1"/>
  <c r="K8" i="14" a="1"/>
  <c r="O44" i="9"/>
  <c r="I7" i="13" a="1"/>
  <c r="O19" i="14" a="1"/>
  <c r="J11" i="16" a="1"/>
  <c r="E31" i="9"/>
  <c r="C14" i="14" a="1"/>
  <c r="T19" i="18" a="1"/>
  <c r="N58" i="9"/>
  <c r="Q18" i="14" a="1"/>
  <c r="L46" i="9"/>
  <c r="Q20" i="14" a="1"/>
  <c r="M49" i="9"/>
  <c r="B19" i="15" a="1"/>
  <c r="B5" i="15" a="1"/>
  <c r="H8" i="15" a="1"/>
  <c r="O17" i="15" a="1"/>
  <c r="L40" i="9"/>
  <c r="H17" i="14" a="1"/>
  <c r="F7" i="16" a="1"/>
  <c r="N12" i="14" a="1"/>
  <c r="C26" i="9"/>
  <c r="D51" i="9"/>
  <c r="C37" i="9"/>
  <c r="J18" i="15" a="1"/>
  <c r="G53" i="9"/>
  <c r="B5" i="14" a="1"/>
  <c r="G10" i="18" a="1"/>
  <c r="G6" i="14" a="1"/>
  <c r="E57" i="9"/>
  <c r="C11" i="12" a="1"/>
  <c r="F9" i="16" a="1"/>
  <c r="D54" i="9"/>
  <c r="K53" i="9"/>
  <c r="L9" i="9"/>
  <c r="K42" i="9"/>
  <c r="G35" i="9"/>
  <c r="M10" i="15" a="1"/>
  <c r="K9" i="13" a="1"/>
  <c r="K40" i="9"/>
  <c r="M42" i="9"/>
  <c r="I18" i="15" a="1"/>
  <c r="G15" i="15" a="1"/>
  <c r="H15" i="15" a="1"/>
  <c r="G10" i="16" a="1"/>
  <c r="Q17" i="14" a="1"/>
  <c r="H10" i="14" a="1"/>
  <c r="N45" i="9"/>
  <c r="G13" i="15" a="1"/>
  <c r="L50" i="9"/>
  <c r="G55" i="9"/>
  <c r="I6" i="10" a="1"/>
  <c r="C57" i="9"/>
  <c r="G28" i="9"/>
  <c r="I42" i="9"/>
  <c r="F8" i="18" a="1"/>
  <c r="H11" i="16" a="1"/>
  <c r="I14" i="18" a="1"/>
  <c r="G13" i="16" a="1"/>
  <c r="L29" i="9"/>
  <c r="I15" i="14" a="1"/>
  <c r="C11" i="16" a="1"/>
  <c r="I10" i="13" a="1"/>
  <c r="L17" i="18" a="1"/>
  <c r="G25" i="9"/>
  <c r="H15" i="18" a="1"/>
  <c r="C16" i="16" a="1"/>
  <c r="E52" i="9"/>
  <c r="N48" i="9"/>
  <c r="D57" i="9"/>
  <c r="O16" i="14" a="1"/>
  <c r="M57" i="9"/>
  <c r="C28" i="9"/>
  <c r="H14" i="18" a="1"/>
  <c r="F18" i="15" a="1"/>
  <c r="H13" i="16" a="1"/>
  <c r="N18" i="14" a="1"/>
  <c r="G10" i="15" a="1"/>
  <c r="I52" i="9"/>
  <c r="B11" i="14" a="1"/>
  <c r="N36" i="9"/>
  <c r="T18" i="14" a="1"/>
  <c r="I8" i="16" a="1"/>
  <c r="O34" i="9"/>
  <c r="O36" i="9"/>
  <c r="F56" i="9"/>
  <c r="D35" i="9"/>
  <c r="F7" i="15" a="1"/>
  <c r="F16" i="16" a="1"/>
  <c r="R27" i="9"/>
  <c r="I19" i="14" a="1"/>
  <c r="N11" i="16" a="1"/>
  <c r="K18" i="18" a="1"/>
  <c r="F3" i="12" a="1"/>
  <c r="Q17" i="18" a="1"/>
  <c r="G26" i="9"/>
  <c r="H10" i="15" a="1"/>
  <c r="P20" i="14" a="1"/>
  <c r="G4" i="16" a="1"/>
  <c r="L9" i="16" a="1"/>
  <c r="I9" i="13" a="1"/>
  <c r="K44" i="9"/>
  <c r="H6" i="18" a="1"/>
  <c r="K50" i="9"/>
  <c r="G7" i="10" a="1"/>
  <c r="L18" i="18" a="1"/>
  <c r="L36" i="9"/>
  <c r="J47" i="9"/>
  <c r="F20" i="14" a="1"/>
  <c r="C3" i="12" a="1"/>
  <c r="M17" i="15" a="1"/>
  <c r="L19" i="18" a="1"/>
  <c r="G6" i="13" a="1"/>
  <c r="I37" i="9"/>
  <c r="D55" i="9"/>
  <c r="H19" i="14" a="1"/>
  <c r="F9" i="13" a="1"/>
  <c r="P25" i="9"/>
  <c r="C5" i="16" a="1"/>
  <c r="U20" i="18" a="1"/>
  <c r="C43" i="9"/>
  <c r="C52" i="9"/>
  <c r="H16" i="14" a="1"/>
  <c r="I6" i="15" a="1"/>
  <c r="C27" i="9"/>
  <c r="G16" i="14" a="1"/>
  <c r="C6" i="15" a="1"/>
  <c r="M13" i="14" a="1"/>
  <c r="D32" i="9"/>
  <c r="H9" i="18" a="1"/>
  <c r="J7" i="15" a="1"/>
  <c r="P14" i="15" a="1"/>
  <c r="J20" i="14" a="1"/>
  <c r="H10" i="16" a="1"/>
  <c r="E39" i="9"/>
  <c r="L58" i="9"/>
  <c r="L52" i="9"/>
  <c r="R16" i="15" a="1"/>
  <c r="R19" i="14" a="1"/>
  <c r="S18" i="18" a="1"/>
  <c r="H12" i="14" a="1"/>
  <c r="C4" i="12" a="1"/>
  <c r="B4" i="15" a="1"/>
  <c r="J57" i="9"/>
  <c r="K10" i="12" a="1"/>
  <c r="S16" i="14" a="1"/>
  <c r="F13" i="16" a="1"/>
  <c r="O12" i="14" a="1"/>
  <c r="G52" i="9"/>
  <c r="H16" i="16" a="1"/>
  <c r="C25" i="9"/>
  <c r="H18" i="18" a="1"/>
  <c r="O14" i="15" a="1"/>
  <c r="F17" i="15" a="1"/>
  <c r="P14" i="18" a="1"/>
  <c r="N17" i="18" a="1"/>
  <c r="D56" i="9"/>
  <c r="E44" i="9"/>
  <c r="E35" i="9"/>
  <c r="C8" i="12" a="1"/>
  <c r="P19" i="15" a="1"/>
  <c r="R45" i="9"/>
  <c r="E48" i="9"/>
  <c r="J58" i="9"/>
  <c r="M12" i="14" a="1"/>
  <c r="O32" i="9"/>
  <c r="I48" i="9"/>
  <c r="P16" i="18" a="1"/>
  <c r="G12" i="18" a="1"/>
  <c r="C10" i="14" a="1"/>
  <c r="H5" i="12" a="1"/>
  <c r="J8" i="16" a="1"/>
  <c r="L16" i="18" a="1"/>
  <c r="G15" i="18" a="1"/>
  <c r="C7" i="14" a="1"/>
  <c r="M38" i="9"/>
  <c r="F6" i="14" a="1"/>
  <c r="B13" i="15" a="1"/>
  <c r="I53" i="9"/>
  <c r="N31" i="9"/>
  <c r="O18" i="14" a="1"/>
  <c r="I7" i="15" a="1"/>
  <c r="J7" i="14" a="1"/>
  <c r="J46" i="9"/>
  <c r="I6" i="13" a="1"/>
  <c r="K11" i="12" a="1"/>
  <c r="F6" i="15" a="1"/>
  <c r="C7" i="16" a="1"/>
  <c r="K16" i="14" a="1"/>
  <c r="G9" i="16" a="1"/>
  <c r="D50" i="9"/>
  <c r="J45" i="9"/>
  <c r="I8" i="13" a="1"/>
  <c r="J16" i="16" a="1"/>
  <c r="R19" i="15" a="1"/>
  <c r="J12" i="15" a="1"/>
  <c r="F41" i="9"/>
  <c r="G34" i="9"/>
  <c r="T19" i="15" a="1"/>
  <c r="P45" i="9"/>
  <c r="G20" i="18" a="1"/>
  <c r="G14" i="14" a="1"/>
  <c r="Q19" i="14" a="1"/>
  <c r="K36" i="9"/>
  <c r="P13" i="14" a="1"/>
  <c r="I56" i="9"/>
  <c r="R46" i="9"/>
  <c r="J18" i="14" a="1"/>
  <c r="E43" i="9"/>
  <c r="G39" i="9"/>
  <c r="H6" i="16" a="1"/>
  <c r="K25" i="9"/>
  <c r="L11" i="14" a="1"/>
  <c r="G8" i="16" a="1"/>
  <c r="J9" i="9"/>
  <c r="E34" i="9"/>
  <c r="F15" i="14" a="1"/>
  <c r="J7" i="16" a="1"/>
  <c r="G4" i="13" a="1"/>
  <c r="L55" i="9"/>
  <c r="F6" i="12" a="1"/>
  <c r="E54" i="9"/>
  <c r="Q19" i="18" a="1"/>
  <c r="D37" i="9"/>
  <c r="L11" i="15" a="1"/>
  <c r="D27" i="9"/>
  <c r="B19" i="14" a="1"/>
  <c r="K39" i="9"/>
  <c r="H5" i="13" a="1"/>
  <c r="L12" i="14" a="1"/>
  <c r="L10" i="14" a="1"/>
  <c r="M54" i="9"/>
  <c r="J10" i="16" a="1"/>
  <c r="C10" i="13" a="1"/>
  <c r="R36" i="9"/>
  <c r="M53" i="9"/>
  <c r="K38" i="9"/>
  <c r="K12" i="15" a="1"/>
  <c r="H9" i="12" a="1"/>
  <c r="M13" i="18" a="1"/>
  <c r="F8" i="13" a="1"/>
  <c r="R30" i="9"/>
  <c r="M12" i="18" a="1"/>
  <c r="C40" i="9"/>
  <c r="J36" i="9"/>
  <c r="I7" i="16" a="1"/>
  <c r="N19" i="18" a="1"/>
  <c r="C6" i="12" a="1"/>
  <c r="M40" i="9"/>
  <c r="I7" i="10" a="1"/>
  <c r="O31" i="9"/>
  <c r="K52" i="9"/>
  <c r="F4" i="18" a="1"/>
  <c r="F27" i="9"/>
  <c r="G8" i="13" a="1"/>
  <c r="N27" i="9"/>
  <c r="B10" i="15" a="1"/>
  <c r="G6" i="18" a="1"/>
  <c r="P14" i="14" a="1"/>
  <c r="J29" i="9"/>
  <c r="F25" i="9"/>
  <c r="F40" i="9"/>
  <c r="R17" i="18" a="1"/>
  <c r="R57" i="9"/>
  <c r="D34" i="9"/>
  <c r="C6" i="16" a="1"/>
  <c r="E55" i="9"/>
  <c r="T19" i="14" a="1"/>
  <c r="D30" i="9"/>
  <c r="U20" i="14" a="1"/>
  <c r="F3" i="14" a="1"/>
  <c r="B11" i="15" a="1"/>
  <c r="O13" i="18" a="1"/>
  <c r="F15" i="15" a="1"/>
  <c r="K45" i="9"/>
  <c r="C13" i="14" a="1"/>
  <c r="K8" i="16" a="1"/>
  <c r="U19" i="18" a="1"/>
  <c r="C31" i="9"/>
  <c r="K13" i="15" a="1"/>
  <c r="I13" i="14" a="1"/>
  <c r="M10" i="12" a="1"/>
  <c r="J53" i="9"/>
  <c r="F54" i="9"/>
  <c r="C15" i="15" a="1"/>
  <c r="F52" i="9"/>
  <c r="I25" i="9"/>
  <c r="S16" i="18" a="1"/>
  <c r="G37" i="9"/>
  <c r="F8" i="14" a="1"/>
  <c r="H11" i="18" a="1"/>
  <c r="E30" i="9"/>
  <c r="P49" i="9"/>
  <c r="O46" i="9"/>
  <c r="T17" i="14" a="1"/>
  <c r="N46" i="9"/>
  <c r="H8" i="18" a="1"/>
  <c r="P15" i="16" a="1"/>
  <c r="F8" i="12" a="1"/>
  <c r="R38" i="9"/>
  <c r="C9" i="12" a="1"/>
  <c r="J38" i="9"/>
  <c r="G9" i="9"/>
  <c r="R58" i="9"/>
  <c r="R42" i="9"/>
  <c r="P27" i="9"/>
  <c r="C3" i="16" a="1"/>
  <c r="F19" i="15" a="1"/>
  <c r="J13" i="15" a="1"/>
  <c r="I15" i="16" a="1"/>
  <c r="K20" i="14" a="1"/>
  <c r="L32" i="9"/>
  <c r="T17" i="15" a="1"/>
  <c r="O40" i="9"/>
  <c r="B12" i="15" a="1"/>
  <c r="K14" i="15" a="1"/>
  <c r="M51" i="9"/>
  <c r="P16" i="16" a="1"/>
  <c r="K9" i="14" a="1"/>
  <c r="J10" i="15" a="1"/>
  <c r="B9" i="13" a="1"/>
  <c r="N16" i="18" a="1"/>
  <c r="O39" i="9"/>
  <c r="I17" i="15" a="1"/>
  <c r="J19" i="18" a="1"/>
  <c r="B4" i="13" a="1"/>
  <c r="J54" i="9"/>
  <c r="J35" i="9"/>
  <c r="L9" i="18" a="1"/>
  <c r="C9" i="15" a="1"/>
  <c r="B9" i="16" a="1"/>
  <c r="N37" i="9"/>
  <c r="G29" i="9"/>
  <c r="I57" i="9"/>
  <c r="I29" i="9"/>
  <c r="I8" i="18" a="1"/>
  <c r="I16" i="18" a="1"/>
  <c r="K26" i="9"/>
  <c r="O45" i="9"/>
  <c r="P48" i="9"/>
  <c r="O15" i="14" a="1"/>
  <c r="F16" i="18" a="1"/>
  <c r="K37" i="9"/>
  <c r="L11" i="12" a="1"/>
  <c r="E56" i="9"/>
  <c r="I9" i="9"/>
  <c r="S18" i="14" a="1"/>
  <c r="J49" i="9"/>
  <c r="M32" i="9"/>
  <c r="G9" i="14" a="1"/>
  <c r="F34" i="9"/>
  <c r="H8" i="16" a="1"/>
  <c r="C10" i="15" a="1"/>
  <c r="L18" i="15" a="1"/>
  <c r="F45" i="9"/>
  <c r="R15" i="15" a="1"/>
  <c r="K58" i="9"/>
  <c r="K57" i="9"/>
  <c r="P42" i="9"/>
  <c r="M15" i="16" a="1"/>
  <c r="S17" i="14" a="1"/>
  <c r="G5" i="13" a="1"/>
  <c r="I8" i="14" a="1"/>
  <c r="I18" i="18" a="1"/>
  <c r="D36" i="9"/>
  <c r="Q19" i="15" a="1"/>
  <c r="I12" i="18" a="1"/>
  <c r="S16" i="16" a="1"/>
  <c r="M20" i="14" a="1"/>
  <c r="O48" i="9"/>
  <c r="I6" i="18" a="1"/>
  <c r="O33" i="9"/>
  <c r="K31" i="9"/>
  <c r="F10" i="14" a="1"/>
  <c r="E29" i="9"/>
  <c r="C6" i="14" a="1"/>
  <c r="O14" i="16" a="1"/>
  <c r="D44" i="9"/>
  <c r="I55" i="9"/>
  <c r="J50" i="9"/>
  <c r="J9" i="15" a="1"/>
  <c r="H7" i="15" a="1"/>
  <c r="C49" i="9"/>
  <c r="J17" i="15" a="1"/>
  <c r="K43" i="9"/>
  <c r="E28" i="9"/>
  <c r="G13" i="14" a="1"/>
  <c r="F9" i="12" a="1"/>
  <c r="K15" i="15" a="1"/>
  <c r="F32" i="9"/>
  <c r="H6" i="10" a="1"/>
  <c r="N14" i="18" a="1"/>
  <c r="C14" i="16" a="1"/>
  <c r="L53" i="9"/>
  <c r="L27" i="9"/>
  <c r="C5" i="10" a="1"/>
  <c r="M34" i="9"/>
  <c r="B13" i="16" a="1"/>
  <c r="C54" i="9"/>
  <c r="N15" i="15" a="1"/>
  <c r="J42" i="9"/>
  <c r="I6" i="12" a="1"/>
  <c r="L15" i="16" a="1"/>
  <c r="M48" i="9"/>
  <c r="H8" i="13" a="1"/>
  <c r="H5" i="16" a="1"/>
  <c r="K17" i="18" a="1"/>
  <c r="K27" i="9"/>
  <c r="H14" i="16" a="1"/>
  <c r="N17" i="15" a="1"/>
  <c r="H9" i="14" a="1"/>
  <c r="S19" i="15" a="1"/>
  <c r="L9" i="12" a="1"/>
  <c r="J14" i="18" a="1"/>
  <c r="G19" i="15" a="1"/>
  <c r="O55" i="9"/>
  <c r="J7" i="12" a="1"/>
  <c r="C20" i="14" a="1"/>
  <c r="O37" i="9"/>
  <c r="K11" i="14" a="1"/>
  <c r="O19" i="18" a="1"/>
  <c r="G16" i="15" a="1"/>
  <c r="R20" i="15" a="1"/>
  <c r="L37" i="9"/>
  <c r="H7" i="14" a="1"/>
  <c r="K8" i="15" a="1"/>
  <c r="B3" i="16" a="1"/>
  <c r="H10" i="13" a="1"/>
  <c r="G6" i="15" a="1"/>
  <c r="M14" i="15" a="1"/>
  <c r="N20" i="14" a="1"/>
  <c r="Q16" i="18" a="1"/>
  <c r="G4" i="18" a="1"/>
  <c r="L35" i="9"/>
  <c r="G40" i="9"/>
  <c r="C51" i="9"/>
  <c r="F10" i="16" a="1"/>
  <c r="J32" i="9"/>
  <c r="D43" i="9"/>
  <c r="C18" i="15" a="1"/>
  <c r="J25" i="9"/>
  <c r="K10" i="13" a="1"/>
  <c r="F3" i="15" a="1"/>
  <c r="K41" i="9"/>
  <c r="M44" i="9"/>
  <c r="L12" i="15" a="1"/>
  <c r="L12" i="16" a="1"/>
  <c r="O17" i="18" a="1"/>
  <c r="R16" i="14" a="1"/>
  <c r="N41" i="9"/>
  <c r="N53" i="9"/>
  <c r="G5" i="10" a="1"/>
  <c r="E53" i="9"/>
  <c r="D38" i="9"/>
  <c r="N49" i="9"/>
  <c r="G12" i="14" a="1"/>
  <c r="I39" i="9"/>
  <c r="B11" i="16" a="1"/>
  <c r="N42" i="9"/>
  <c r="I18" i="14" a="1"/>
  <c r="I12" i="15" a="1"/>
  <c r="K20" i="15" a="1"/>
  <c r="F9" i="14" a="1"/>
  <c r="L14" i="14" a="1"/>
  <c r="F31" i="9"/>
  <c r="N34" i="9"/>
  <c r="N12" i="18" a="1"/>
  <c r="R48" i="9"/>
  <c r="F36" i="9"/>
  <c r="C58" i="9"/>
  <c r="J16" i="18" a="1"/>
  <c r="G8" i="12" a="1"/>
  <c r="J19" i="15" a="1"/>
  <c r="J56" i="9"/>
  <c r="I17" i="14" a="1"/>
  <c r="F51" i="9"/>
  <c r="M15" i="18" a="1"/>
  <c r="C5" i="13" a="1"/>
  <c r="G8" i="15" a="1"/>
  <c r="H10" i="12" a="1"/>
  <c r="K16" i="18" a="1"/>
  <c r="P18" i="18" a="1"/>
  <c r="K32" i="9"/>
  <c r="P54" i="9"/>
  <c r="I7" i="14" a="1"/>
  <c r="I10" i="15" a="1"/>
  <c r="P43" i="9"/>
  <c r="O12" i="16" a="1"/>
  <c r="I10" i="12" a="1"/>
  <c r="J31" i="9"/>
  <c r="N16" i="15" a="1"/>
  <c r="F5" i="15" a="1"/>
  <c r="G27" i="9"/>
  <c r="C3" i="14" a="1"/>
  <c r="O54" i="9"/>
  <c r="U19" i="15" a="1"/>
  <c r="K20" i="18" a="1"/>
  <c r="F5" i="12" a="1"/>
  <c r="K8" i="13" a="1"/>
  <c r="D49" i="9"/>
  <c r="D33" i="9"/>
  <c r="B16" i="15" a="1"/>
  <c r="M56" i="9"/>
  <c r="W20" i="14" a="1"/>
  <c r="J14" i="14" a="1"/>
  <c r="M18" i="14" a="1"/>
  <c r="Q15" i="15" a="1"/>
  <c r="D41" i="9"/>
  <c r="F5" i="13" a="1"/>
  <c r="S20" i="15" a="1"/>
  <c r="C18" i="14" a="1"/>
  <c r="C44" i="9"/>
  <c r="B20" i="14" a="1"/>
  <c r="I20" i="14" a="1"/>
  <c r="M27" i="9"/>
  <c r="C14" i="15" a="1"/>
  <c r="J8" i="18" a="1"/>
  <c r="F4" i="14" a="1"/>
  <c r="N14" i="14" a="1"/>
  <c r="I20" i="15" a="1"/>
  <c r="K10" i="18" a="1"/>
  <c r="H12" i="15" a="1"/>
  <c r="B14" i="16" a="1"/>
  <c r="J37" i="9"/>
  <c r="K13" i="16" a="1"/>
  <c r="B10" i="16" a="1"/>
  <c r="I31" i="9"/>
  <c r="N11" i="14" a="1"/>
  <c r="J33" i="9"/>
  <c r="O13" i="15" a="1"/>
  <c r="F4" i="13" a="1"/>
  <c r="R55" i="9"/>
  <c r="G14" i="16" a="1"/>
  <c r="W20" i="15" a="1"/>
  <c r="N13" i="15" a="1"/>
  <c r="J12" i="18" a="1"/>
  <c r="L14" i="18" a="1"/>
  <c r="H11" i="14" a="1"/>
  <c r="F42" i="9"/>
  <c r="M11" i="16" a="1"/>
  <c r="B6" i="16" a="1"/>
  <c r="C8" i="14" a="1"/>
  <c r="O12" i="15" a="1"/>
  <c r="F16" i="14" a="1"/>
  <c r="H5" i="10" a="1"/>
  <c r="M43" i="9"/>
  <c r="E33" i="9"/>
  <c r="N11" i="15" a="1"/>
  <c r="G6" i="12" a="1"/>
  <c r="H18" i="15" a="1"/>
  <c r="F10" i="18" a="1"/>
  <c r="D29" i="9"/>
  <c r="F6" i="13" a="1"/>
  <c r="B17" i="14" a="1"/>
  <c r="I35" i="9"/>
  <c r="R39" i="9"/>
  <c r="G4" i="15" a="1"/>
  <c r="N35" i="9"/>
  <c r="F11" i="12" a="1"/>
  <c r="R31" i="9"/>
  <c r="R40" i="9"/>
  <c r="H8" i="14" a="1"/>
  <c r="R47" i="9"/>
  <c r="S20" i="18" a="1"/>
  <c r="C7" i="15" a="1"/>
  <c r="R19" i="18" a="1"/>
  <c r="G12" i="15" a="1"/>
  <c r="R49" i="9"/>
  <c r="J43" i="9"/>
  <c r="C38" i="9"/>
  <c r="F50" i="9"/>
  <c r="I7" i="18" a="1"/>
  <c r="L33" i="9"/>
  <c r="L13" i="16" a="1"/>
  <c r="H14" i="14" a="1"/>
  <c r="R56" i="9"/>
  <c r="C13" i="16" a="1"/>
  <c r="I10" i="14" a="1"/>
  <c r="R33" i="9"/>
  <c r="I16" i="16" a="1"/>
  <c r="J15" i="14" a="1"/>
  <c r="D48" i="9"/>
  <c r="C8" i="15" a="1"/>
  <c r="S19" i="14" a="1"/>
  <c r="P44" i="9"/>
  <c r="R37" i="9"/>
  <c r="P9" i="9"/>
  <c r="G10" i="12" a="1"/>
  <c r="N30" i="9"/>
  <c r="G4" i="14" a="1"/>
  <c r="K9" i="18" a="1"/>
  <c r="F14" i="16" a="1"/>
  <c r="P55" i="9"/>
  <c r="N13" i="18" a="1"/>
  <c r="M19" i="15" a="1"/>
  <c r="L15" i="15" a="1"/>
  <c r="V19" i="14" a="1"/>
  <c r="M20" i="18" a="1"/>
  <c r="G7" i="13" a="1"/>
  <c r="C33" i="9"/>
  <c r="C3" i="15" a="1"/>
  <c r="L20" i="14" a="1"/>
  <c r="E37" i="9"/>
  <c r="H13" i="15" a="1"/>
  <c r="M16" i="14" a="1"/>
  <c r="E42" i="9"/>
  <c r="F4" i="15" a="1"/>
  <c r="D25" i="9"/>
  <c r="K12" i="16" a="1"/>
  <c r="L56" i="9"/>
  <c r="O42" i="9"/>
  <c r="H6" i="13" a="1"/>
  <c r="M55" i="9"/>
  <c r="N12" i="16" a="1"/>
  <c r="J9" i="12" a="1"/>
  <c r="C8" i="16" a="1"/>
  <c r="C20" i="15" a="1"/>
  <c r="E40" i="9"/>
  <c r="C30" i="9"/>
  <c r="N26" i="9"/>
  <c r="B14" i="15" a="1"/>
  <c r="K18" i="15" a="1"/>
  <c r="N51" i="9"/>
  <c r="P16" i="14" a="1"/>
  <c r="M16" i="15" a="1"/>
  <c r="M15" i="15" a="1"/>
  <c r="B11" i="12" a="1"/>
  <c r="O16" i="18" a="1"/>
  <c r="C9" i="13" a="1"/>
  <c r="H19" i="15" a="1"/>
  <c r="J8" i="15" a="1"/>
  <c r="L49" i="9"/>
  <c r="F11" i="18" a="1"/>
  <c r="V19" i="15" a="1"/>
  <c r="I10" i="18" a="1"/>
  <c r="H8" i="12" a="1"/>
  <c r="O18" i="15" a="1"/>
  <c r="J7" i="10" a="1"/>
  <c r="L16" i="15" a="1"/>
  <c r="R43" i="9"/>
  <c r="K9" i="15" a="1"/>
  <c r="N38" i="9"/>
  <c r="F15" i="16" a="1"/>
  <c r="I17" i="18" a="1"/>
  <c r="K15" i="14" a="1"/>
  <c r="F14" i="14" a="1"/>
  <c r="N11" i="18" a="1"/>
  <c r="P19" i="18" a="1"/>
  <c r="P13" i="16" a="1"/>
  <c r="G11" i="18" a="1"/>
  <c r="I47" i="9"/>
  <c r="M10" i="13" a="1"/>
  <c r="I9" i="18" a="1"/>
  <c r="F11" i="16" a="1"/>
  <c r="F15" i="18" a="1"/>
  <c r="K9" i="9"/>
  <c r="I43" i="9"/>
  <c r="E45" i="9"/>
  <c r="D46" i="9"/>
  <c r="K19" i="15" a="1"/>
  <c r="C35" i="9"/>
  <c r="J16" i="14" a="1"/>
  <c r="G7" i="14" a="1"/>
  <c r="M26" i="9"/>
  <c r="I51" i="9"/>
  <c r="M30" i="9"/>
  <c r="L13" i="15" a="1"/>
  <c r="L41" i="9"/>
  <c r="Q15" i="18" a="1"/>
  <c r="M13" i="16" a="1"/>
  <c r="D42" i="9"/>
  <c r="P20" i="15" a="1"/>
  <c r="P56" i="9"/>
  <c r="M17" i="14" a="1"/>
  <c r="M13" i="15" a="1"/>
  <c r="J11" i="15" a="1"/>
  <c r="F37" i="9"/>
  <c r="I14" i="15" a="1"/>
  <c r="B8" i="15" a="1"/>
  <c r="C50" i="9"/>
  <c r="F53" i="9"/>
  <c r="P37" i="9"/>
  <c r="G19" i="14" a="1"/>
  <c r="G48" i="9"/>
  <c r="D47" i="9"/>
  <c r="F47" i="9"/>
  <c r="G9" i="15" a="1"/>
  <c r="J8" i="10" a="1"/>
  <c r="L13" i="18" a="1"/>
  <c r="I9" i="16" a="1"/>
  <c r="C12" i="14" a="1"/>
  <c r="H12" i="18" a="1"/>
  <c r="E38" i="9"/>
  <c r="R53" i="9"/>
  <c r="C4" i="13" a="1"/>
  <c r="H9" i="13" a="1"/>
  <c r="M46" i="9"/>
  <c r="K9" i="16" a="1"/>
  <c r="F6" i="16" a="1"/>
  <c r="K13" i="18" a="1"/>
  <c r="N13" i="14" a="1"/>
  <c r="S17" i="18" a="1"/>
  <c r="G46" i="9"/>
  <c r="L34" i="9"/>
  <c r="G44" i="9"/>
  <c r="I20" i="18" a="1"/>
  <c r="N43" i="9"/>
  <c r="J11" i="18" a="1"/>
  <c r="B16" i="16" a="1"/>
  <c r="I11" i="18" a="1"/>
  <c r="O58" i="9"/>
  <c r="J28" i="9"/>
  <c r="I28" i="9"/>
  <c r="C9" i="9"/>
  <c r="M12" i="16" a="1"/>
  <c r="N32" i="9"/>
  <c r="H17" i="18" a="1"/>
  <c r="N47" i="9"/>
  <c r="H14" i="15" a="1"/>
  <c r="I7" i="12" a="1"/>
  <c r="I44" i="9"/>
  <c r="R51" i="9"/>
  <c r="C7" i="12" a="1"/>
  <c r="H7" i="12" a="1"/>
  <c r="J8" i="13" a="1"/>
  <c r="P33" i="9"/>
  <c r="L42" i="9"/>
  <c r="I11" i="14" a="1"/>
  <c r="G4" i="12" a="1"/>
  <c r="G7" i="12" a="1"/>
  <c r="H17" i="15" a="1"/>
  <c r="B4" i="16" a="1"/>
  <c r="B3" i="14" a="1"/>
  <c r="I11" i="12" a="1"/>
  <c r="K29" i="9"/>
  <c r="F7" i="13" a="1"/>
  <c r="C11" i="14" a="1"/>
  <c r="F14" i="15" a="1"/>
  <c r="Q16" i="16" a="1"/>
  <c r="K49" i="9"/>
  <c r="U19" i="14" a="1"/>
  <c r="M11" i="14" a="1"/>
  <c r="O52" i="9"/>
  <c r="O20" i="14" a="1"/>
  <c r="C15" i="14" a="1"/>
  <c r="G58" i="9"/>
  <c r="P36" i="9"/>
  <c r="N12" i="15" a="1"/>
  <c r="I13" i="16" a="1"/>
  <c r="J52" i="9"/>
  <c r="G20" i="15" a="1"/>
  <c r="M36" i="9"/>
  <c r="C53" i="9"/>
  <c r="J8" i="12" a="1"/>
  <c r="G8" i="18" a="1"/>
  <c r="J10" i="14" a="1"/>
  <c r="C56" i="9"/>
  <c r="G49" i="9"/>
  <c r="H16" i="18" a="1"/>
  <c r="V20" i="14" a="1"/>
  <c r="I19" i="18" a="1"/>
  <c r="C55" i="9"/>
  <c r="B12" i="16" a="1"/>
  <c r="M14" i="14" a="1"/>
  <c r="L31" i="9"/>
  <c r="O18" i="18" a="1"/>
  <c r="P38" i="9"/>
  <c r="F20" i="15" a="1"/>
  <c r="L9" i="15" a="1"/>
  <c r="I8" i="12" a="1"/>
  <c r="M10" i="16" a="1"/>
  <c r="C6" i="13" a="1"/>
  <c r="C29" i="9"/>
  <c r="G11" i="15" a="1"/>
  <c r="F7" i="14" a="1"/>
  <c r="K11" i="18" a="1"/>
  <c r="G17" i="14" a="1"/>
  <c r="N18" i="18" a="1"/>
  <c r="L16" i="16" a="1"/>
  <c r="G18" i="18" a="1"/>
  <c r="P39" i="9"/>
  <c r="N16" i="14" a="1"/>
  <c r="E9" i="9"/>
  <c r="C46" i="9"/>
  <c r="N9" i="9"/>
  <c r="F4" i="16" a="1"/>
  <c r="R17" i="14" a="1"/>
  <c r="G18" i="14" a="1"/>
  <c r="G42" i="9"/>
  <c r="F5" i="16" a="1"/>
  <c r="B7" i="15" a="1"/>
  <c r="C4" i="15" a="1"/>
  <c r="F39" i="9"/>
  <c r="K10" i="14" a="1"/>
  <c r="B9" i="12" a="1"/>
  <c r="O51" i="9"/>
  <c r="I16" i="15" a="1"/>
  <c r="D31" i="9"/>
  <c r="P17" i="14" a="1"/>
  <c r="M33" i="9"/>
  <c r="H18" i="14" a="1"/>
  <c r="F26" i="9"/>
  <c r="N15" i="16" a="1"/>
  <c r="M10" i="14" a="1"/>
  <c r="R18" i="14" a="1"/>
  <c r="E51" i="9"/>
  <c r="B18" i="15" a="1"/>
  <c r="H20" i="15" a="1"/>
  <c r="B9" i="14" a="1"/>
  <c r="L25" i="9"/>
  <c r="J14" i="16" a="1"/>
  <c r="J10" i="18" a="1"/>
  <c r="R52" i="9"/>
  <c r="E49" i="9"/>
  <c r="Q18" i="15" a="1"/>
  <c r="E47" i="9"/>
  <c r="J30" i="9"/>
  <c r="C42" i="9"/>
  <c r="L14" i="16" a="1"/>
  <c r="C15" i="16" a="1"/>
  <c r="H5" i="18" a="1"/>
  <c r="C10" i="12" a="1"/>
  <c r="N52" i="9"/>
  <c r="P32" i="9"/>
  <c r="M19" i="14" a="1"/>
  <c r="G17" i="18" a="1"/>
  <c r="I34" i="9"/>
  <c r="K11" i="15" a="1"/>
  <c r="J13" i="16" a="1"/>
  <c r="I58" i="9"/>
  <c r="E27" i="9"/>
  <c r="N39" i="9"/>
  <c r="L20" i="15" a="1"/>
  <c r="S18" i="15" a="1"/>
  <c r="G47" i="9"/>
  <c r="N55" i="9"/>
  <c r="K17" i="14" a="1"/>
  <c r="F11" i="14" a="1"/>
  <c r="L51" i="9"/>
  <c r="I36" i="9"/>
  <c r="L45" i="9"/>
  <c r="P30" i="9"/>
  <c r="P18" i="15" a="1"/>
  <c r="L38" i="9"/>
  <c r="G38" i="9"/>
  <c r="R20" i="14" a="1"/>
  <c r="H20" i="18" a="1"/>
  <c r="I16" i="14" a="1"/>
  <c r="P40" i="9"/>
  <c r="D39" i="9"/>
  <c r="M11" i="12" a="1"/>
  <c r="K14" i="18" a="1"/>
  <c r="H19" i="18" a="1"/>
  <c r="I33" i="9"/>
  <c r="F13" i="14" a="1"/>
  <c r="H11" i="12" a="1"/>
  <c r="G9" i="12" a="1"/>
  <c r="B5" i="13" a="1"/>
  <c r="N57" i="9"/>
  <c r="K35" i="9"/>
  <c r="O29" i="9"/>
  <c r="G5" i="12" a="1"/>
  <c r="F3" i="16" a="1"/>
  <c r="J55" i="9"/>
  <c r="O57" i="9"/>
  <c r="J27" i="9"/>
  <c r="I49" i="9"/>
  <c r="O26" i="9"/>
  <c r="S19" i="18" a="1"/>
  <c r="H7" i="18" a="1"/>
  <c r="K51" i="9"/>
  <c r="B7" i="13" a="1"/>
  <c r="D58" i="9"/>
  <c r="S17" i="15" a="1"/>
  <c r="C7" i="13" a="1"/>
  <c r="Q20" i="15" a="1"/>
  <c r="K55" i="9"/>
  <c r="O16" i="15" a="1"/>
  <c r="R16" i="16" a="1"/>
  <c r="C4" i="16" a="1"/>
  <c r="L26" i="9"/>
  <c r="M16" i="16" a="1"/>
  <c r="R18" i="18" a="1"/>
  <c r="H7" i="10" a="1"/>
  <c r="L11" i="18" a="1"/>
  <c r="C13" i="15" a="1"/>
  <c r="G32" i="9"/>
  <c r="M10" i="18" a="1"/>
  <c r="F46" i="9"/>
  <c r="F3" i="13" a="1"/>
  <c r="N20" i="15" a="1"/>
  <c r="G30" i="9"/>
  <c r="O12" i="18" a="1"/>
  <c r="G8" i="10" a="1"/>
  <c r="P53" i="9"/>
  <c r="J13" i="14" a="1"/>
  <c r="F9" i="15" a="1"/>
  <c r="I15" i="15" a="1"/>
  <c r="H20" i="14" a="1"/>
  <c r="M9" i="9"/>
  <c r="L57" i="9"/>
  <c r="P16" i="15" a="1"/>
  <c r="F28" i="9"/>
  <c r="N17" i="14" a="1"/>
  <c r="P52" i="9"/>
  <c r="O15" i="18" a="1"/>
  <c r="T20" i="14" a="1"/>
  <c r="J20" i="15" a="1"/>
  <c r="B20" i="15" a="1"/>
  <c r="B15" i="15" a="1"/>
  <c r="P51" i="9"/>
  <c r="G10" i="14" a="1"/>
  <c r="I9" i="12" a="1"/>
  <c r="J7" i="13" a="1"/>
  <c r="Q15" i="16" a="1"/>
  <c r="H8" i="10" a="1"/>
  <c r="F7" i="10" a="1"/>
  <c r="F6" i="18" a="1"/>
  <c r="M50" i="9"/>
  <c r="L17" i="15" a="1"/>
  <c r="M11" i="15" a="1"/>
  <c r="M25" i="9"/>
  <c r="C3" i="13" a="1"/>
  <c r="J17" i="14" a="1"/>
  <c r="H9" i="15" a="1"/>
  <c r="M31" i="9"/>
  <c r="N11" i="12" a="1"/>
  <c r="C36" i="9"/>
  <c r="Q14" i="16" a="1"/>
  <c r="L13" i="14" a="1"/>
  <c r="J44" i="9"/>
  <c r="N15" i="14" a="1"/>
  <c r="O41" i="9"/>
  <c r="P29" i="9"/>
  <c r="N25" i="9"/>
  <c r="K47" i="9"/>
  <c r="F19" i="18" a="1"/>
  <c r="P57" i="9"/>
  <c r="E58" i="9"/>
  <c r="K16" i="15" a="1"/>
  <c r="J34" i="9"/>
  <c r="F18" i="14" a="1"/>
  <c r="N15" i="18" a="1"/>
  <c r="F5" i="14" a="1"/>
  <c r="L47" i="9"/>
  <c r="J7" i="18" a="1"/>
  <c r="J20" i="18" a="1"/>
  <c r="E32" i="9"/>
  <c r="J48" i="9"/>
  <c r="U18" i="15" a="1"/>
  <c r="G10" i="13" a="1"/>
  <c r="B7" i="14" a="1"/>
  <c r="G33" i="9"/>
  <c r="L10" i="13" a="1"/>
  <c r="P35" i="9"/>
  <c r="D52" i="9"/>
  <c r="K30" i="9"/>
  <c r="B7" i="12" a="1"/>
  <c r="C41" i="9"/>
  <c r="K54" i="9"/>
  <c r="F29" i="9"/>
  <c r="O25" i="9"/>
  <c r="B3" i="15" a="1"/>
  <c r="M47" i="9"/>
  <c r="K17" i="15" a="1"/>
  <c r="J11" i="14" a="1"/>
  <c r="J14" i="15" a="1"/>
  <c r="F17" i="18" a="1"/>
  <c r="G9" i="18" a="1"/>
  <c r="F43" i="9"/>
  <c r="L39" i="9"/>
  <c r="F49" i="9"/>
  <c r="M17" i="18" a="1"/>
  <c r="L9" i="14" a="1"/>
  <c r="R44" i="9"/>
  <c r="M52" i="9"/>
  <c r="K16" i="16" a="1"/>
  <c r="L54" i="9"/>
  <c r="E36" i="9"/>
  <c r="M29" i="9"/>
  <c r="G17" i="15" a="1"/>
  <c r="K33" i="9"/>
  <c r="O19" i="15" a="1"/>
  <c r="J12" i="16" a="1"/>
  <c r="L28" i="9"/>
  <c r="I13" i="18" a="1"/>
  <c r="N14" i="16" a="1"/>
  <c r="J13" i="18" a="1"/>
  <c r="N33" i="9"/>
  <c r="K10" i="16" a="1"/>
  <c r="I9" i="14" a="1"/>
  <c r="L17" i="14" a="1"/>
  <c r="F8" i="10" a="1"/>
  <c r="E50" i="9"/>
  <c r="B3" i="13" a="1"/>
  <c r="F10" i="13" a="1"/>
  <c r="N28" i="9"/>
  <c r="N29" i="9"/>
  <c r="C47" i="9"/>
  <c r="G8" i="14" a="1"/>
  <c r="C32" i="9"/>
  <c r="L9" i="13" a="1"/>
  <c r="J39" i="9"/>
  <c r="M14" i="16" a="1"/>
  <c r="B5" i="12" a="1"/>
  <c r="C9" i="16" a="1"/>
  <c r="G5" i="14" a="1"/>
  <c r="I6" i="14" a="1"/>
  <c r="R16" i="18" a="1"/>
  <c r="F14" i="18" a="1"/>
  <c r="J15" i="16" a="1"/>
  <c r="B10" i="12" a="1"/>
  <c r="M20" i="15" a="1"/>
  <c r="G19" i="18" a="1"/>
  <c r="G41" i="9"/>
  <c r="O47" i="9"/>
  <c r="H9" i="16" a="1"/>
  <c r="G9" i="13" a="1"/>
  <c r="I12" i="16" a="1"/>
  <c r="P17" i="18" a="1"/>
  <c r="J11" i="12" a="1"/>
  <c r="G7" i="15" a="1"/>
  <c r="R25" i="9"/>
  <c r="O35" i="9"/>
  <c r="L18" i="14" a="1"/>
  <c r="U18" i="18" a="1"/>
  <c r="R20" i="18" a="1"/>
  <c r="I15" i="18" a="1"/>
  <c r="F5" i="18" a="1"/>
  <c r="G16" i="18" a="1"/>
  <c r="D53" i="9"/>
  <c r="G20" i="14" a="1"/>
  <c r="L48" i="9"/>
  <c r="T17" i="18" a="1"/>
  <c r="G57" i="9"/>
  <c r="H10" i="18" a="1"/>
  <c r="C34" i="9"/>
  <c r="P28" i="9"/>
  <c r="O13" i="14" a="1"/>
  <c r="O20" i="15" a="1"/>
  <c r="O53" i="9"/>
  <c r="I6" i="16" a="1"/>
  <c r="P15" i="14" a="1"/>
  <c r="L10" i="18" a="1"/>
  <c r="M37" i="9"/>
  <c r="R15" i="14" a="1"/>
  <c r="H6" i="14" a="1"/>
  <c r="C12" i="15" a="1"/>
  <c r="O43" i="9"/>
  <c r="B4" i="12" a="1"/>
  <c r="G18" i="15" a="1"/>
  <c r="C39" i="9"/>
  <c r="F18" i="18" a="1"/>
  <c r="G7" i="18" a="1"/>
  <c r="R18" i="15" a="1"/>
  <c r="J12" i="14" a="1"/>
  <c r="P14" i="16" a="1"/>
  <c r="K28" i="9"/>
  <c r="K56" i="9"/>
  <c r="O14" i="14" a="1"/>
  <c r="P26" i="9"/>
  <c r="J26" i="9"/>
  <c r="O50" i="9"/>
  <c r="K14" i="16" a="1"/>
  <c r="H5" i="14" a="1"/>
  <c r="L10" i="15" a="1"/>
  <c r="M15" i="14" a="1"/>
  <c r="G5" i="16" a="1"/>
  <c r="G56" i="9"/>
  <c r="Q16" i="15" a="1"/>
  <c r="J10" i="12" a="1"/>
  <c r="Q17" i="15" a="1"/>
  <c r="P46" i="9"/>
  <c r="F10" i="15" a="1"/>
  <c r="U20" i="15" a="1"/>
  <c r="D45" i="9"/>
  <c r="G7" i="16" a="1"/>
  <c r="F13" i="15" a="1"/>
  <c r="F17" i="14" a="1"/>
  <c r="O28" i="9"/>
  <c r="P15" i="15" a="1"/>
  <c r="K8" i="12" a="1"/>
  <c r="H11" i="15" a="1"/>
  <c r="Q18" i="18" a="1"/>
  <c r="L19" i="15" a="1"/>
  <c r="N19" i="15" a="1"/>
  <c r="N44" i="9"/>
  <c r="J9" i="13" a="1"/>
  <c r="I46" i="9"/>
  <c r="T20" i="15" a="1"/>
  <c r="H16" i="15" a="1"/>
  <c r="D40" i="9"/>
  <c r="P15" i="18" a="1"/>
  <c r="R34" i="9"/>
  <c r="M28" i="9"/>
  <c r="F20" i="18" a="1"/>
  <c r="M45" i="9"/>
  <c r="B6" i="15" a="1"/>
  <c r="M41" i="9"/>
  <c r="L10" i="16" a="1"/>
  <c r="J9" i="18" a="1"/>
  <c r="B8" i="12" a="1"/>
  <c r="V20" i="15" a="1"/>
  <c r="F12" i="18" a="1"/>
  <c r="G14" i="15" a="1"/>
  <c r="F7" i="18" a="1"/>
  <c r="I19" i="15" a="1"/>
  <c r="H12" i="16" a="1"/>
  <c r="C17" i="14" a="1"/>
  <c r="M18" i="18" a="1"/>
  <c r="F12" i="14" a="1"/>
  <c r="T18" i="15" a="1"/>
  <c r="F10" i="12" a="1"/>
  <c r="N16" i="16" a="1"/>
  <c r="J40" i="9"/>
  <c r="J41" i="9"/>
  <c r="M16" i="18" a="1"/>
  <c r="T18" i="18" a="1"/>
  <c r="F16" i="15" a="1"/>
  <c r="J51" i="9"/>
  <c r="H15" i="14" a="1"/>
  <c r="F30" i="9"/>
  <c r="G15" i="14" a="1"/>
  <c r="J9" i="14" a="1"/>
  <c r="M35" i="9"/>
  <c r="Q14" i="18" a="1"/>
  <c r="F33" i="9"/>
  <c r="K46" i="9"/>
  <c r="L12" i="18" a="1"/>
  <c r="P41" i="9"/>
  <c r="J9" i="16" a="1"/>
  <c r="R54" i="9"/>
  <c r="J15" i="18" a="1"/>
  <c r="L43" i="9"/>
  <c r="I27" i="9"/>
  <c r="B15" i="16" a="1"/>
  <c r="K48" i="9"/>
  <c r="P19" i="14" a="1"/>
  <c r="F12" i="16" a="1"/>
  <c r="L15" i="18" a="1"/>
  <c r="O27" i="9"/>
  <c r="J8" i="14" a="1"/>
  <c r="N13" i="16" a="1"/>
  <c r="F9" i="18" a="1"/>
  <c r="R41" i="9"/>
  <c r="B10" i="13" a="1"/>
  <c r="P58" i="9"/>
  <c r="K10" i="15" a="1"/>
  <c r="J19" i="14" a="1"/>
  <c r="B13" i="14" a="1"/>
  <c r="M12" i="15" a="1"/>
  <c r="Q15" i="14" a="1"/>
  <c r="K9" i="12" a="1"/>
  <c r="I26" i="9"/>
  <c r="I14" i="14" a="1"/>
  <c r="F44" i="9"/>
  <c r="G36" i="9"/>
  <c r="G15" i="16" a="1"/>
  <c r="R17" i="15" a="1"/>
  <c r="O15" i="16" a="1"/>
  <c r="M58" i="9"/>
  <c r="G54" i="9"/>
  <c r="J16" i="15" a="1"/>
  <c r="R35" i="9"/>
  <c r="W20" i="18" a="1"/>
  <c r="R28" i="9"/>
  <c r="O49" i="9"/>
  <c r="L20" i="18" a="1"/>
  <c r="B8" i="13" a="1"/>
  <c r="I8" i="10" a="1"/>
  <c r="K19" i="18" a="1"/>
  <c r="R15" i="16" a="1"/>
  <c r="O17" i="14" a="1"/>
  <c r="K34" i="9"/>
  <c r="O13" i="16" a="1"/>
  <c r="U18" i="14" a="1"/>
  <c r="O38" i="9"/>
  <c r="I40" i="9"/>
  <c r="R50" i="9"/>
  <c r="B15" i="14" a="1"/>
  <c r="O13" i="15" l="1"/>
  <c r="M11" i="18"/>
  <c r="K12" i="16"/>
  <c r="N20" i="15"/>
  <c r="H7" i="15"/>
  <c r="H15" i="15"/>
  <c r="U19" i="14"/>
  <c r="M14" i="14"/>
  <c r="J16" i="18"/>
  <c r="O17" i="15"/>
  <c r="J17" i="15"/>
  <c r="G11" i="14"/>
  <c r="M19" i="14"/>
  <c r="I18" i="14"/>
  <c r="P15" i="18"/>
  <c r="O19" i="18"/>
  <c r="I15" i="14"/>
  <c r="I11" i="15"/>
  <c r="N12" i="14"/>
  <c r="H6" i="14"/>
  <c r="O13" i="18"/>
  <c r="J7" i="10"/>
  <c r="I9" i="13"/>
  <c r="P14" i="18"/>
  <c r="O13" i="14"/>
  <c r="H10" i="15"/>
  <c r="N11" i="18"/>
  <c r="I12" i="18"/>
  <c r="G7" i="10"/>
  <c r="H8" i="13"/>
  <c r="F10" i="13"/>
  <c r="I12" i="14"/>
  <c r="F8" i="15"/>
  <c r="I14" i="18"/>
  <c r="K12" i="15"/>
  <c r="I9" i="15"/>
  <c r="L11" i="18"/>
  <c r="J18" i="18"/>
  <c r="F7" i="15"/>
  <c r="H8" i="18"/>
  <c r="I13" i="14"/>
  <c r="K11" i="16"/>
  <c r="F6" i="12"/>
  <c r="H6" i="12"/>
  <c r="G20" i="15"/>
  <c r="K10" i="16"/>
  <c r="L9" i="15"/>
  <c r="P15" i="14"/>
  <c r="Q16" i="14"/>
  <c r="J15" i="14"/>
  <c r="K9" i="16"/>
  <c r="U18" i="15"/>
  <c r="L19" i="15"/>
  <c r="G11" i="18"/>
  <c r="M10" i="18"/>
  <c r="G7" i="18"/>
  <c r="P20" i="15"/>
  <c r="H15" i="14"/>
  <c r="G5" i="12"/>
  <c r="H15" i="18"/>
  <c r="I17" i="15"/>
  <c r="U18" i="14"/>
  <c r="P14" i="15"/>
  <c r="P16" i="18"/>
  <c r="N17" i="15"/>
  <c r="I20" i="15"/>
  <c r="K16" i="15"/>
  <c r="Q15" i="15"/>
  <c r="Q19" i="14"/>
  <c r="P17" i="15"/>
  <c r="K9" i="18"/>
  <c r="J17" i="14"/>
  <c r="G7" i="14"/>
  <c r="N17" i="14"/>
  <c r="I19" i="18"/>
  <c r="J16" i="15"/>
  <c r="O16" i="15"/>
  <c r="J14" i="15"/>
  <c r="J20" i="15"/>
  <c r="Q17" i="15"/>
  <c r="H18" i="15"/>
  <c r="S19" i="15"/>
  <c r="G13" i="14"/>
  <c r="L13" i="18"/>
  <c r="G6" i="18"/>
  <c r="M16" i="15"/>
  <c r="G8" i="15"/>
  <c r="U20" i="15"/>
  <c r="O16" i="14"/>
  <c r="M12" i="14"/>
  <c r="R16" i="18"/>
  <c r="G19" i="18"/>
  <c r="L11" i="15"/>
  <c r="G6" i="14"/>
  <c r="G18" i="18"/>
  <c r="K8" i="14"/>
  <c r="G15" i="15"/>
  <c r="V20" i="15"/>
  <c r="H12" i="15"/>
  <c r="F4" i="13"/>
  <c r="N15" i="15"/>
  <c r="Q16" i="15"/>
  <c r="T17" i="18"/>
  <c r="P13" i="15"/>
  <c r="F11" i="15"/>
  <c r="F13" i="15"/>
  <c r="O12" i="16"/>
  <c r="I6" i="13"/>
  <c r="S18" i="15"/>
  <c r="N12" i="16"/>
  <c r="F6" i="15"/>
  <c r="M14" i="15"/>
  <c r="I8" i="13"/>
  <c r="T17" i="15"/>
  <c r="O19" i="15"/>
  <c r="O18" i="14"/>
  <c r="J10" i="14"/>
  <c r="H5" i="13"/>
  <c r="K11" i="18"/>
  <c r="M15" i="14"/>
  <c r="H8" i="15"/>
  <c r="F17" i="15"/>
  <c r="G18" i="15"/>
  <c r="G9" i="14"/>
  <c r="S16" i="14"/>
  <c r="H17" i="15"/>
  <c r="I12" i="15"/>
  <c r="F16" i="15"/>
  <c r="R16" i="15"/>
  <c r="L19" i="14"/>
  <c r="F7" i="13"/>
  <c r="H11" i="15"/>
  <c r="P16" i="15"/>
  <c r="F9" i="13"/>
  <c r="S19" i="14"/>
  <c r="N15" i="14"/>
  <c r="O12" i="18"/>
  <c r="G16" i="14"/>
  <c r="O14" i="14"/>
  <c r="I6" i="12"/>
  <c r="J10" i="15"/>
  <c r="K13" i="15"/>
  <c r="P19" i="14"/>
  <c r="I15" i="15"/>
  <c r="Q19" i="18"/>
  <c r="O14" i="18"/>
  <c r="P16" i="14"/>
  <c r="K14" i="14"/>
  <c r="Q18" i="14"/>
  <c r="P13" i="14"/>
  <c r="I8" i="14"/>
  <c r="H18" i="14"/>
  <c r="L10" i="14"/>
  <c r="M11" i="14"/>
  <c r="J7" i="15"/>
  <c r="K15" i="14"/>
  <c r="K16" i="14"/>
  <c r="I7" i="15"/>
  <c r="H17" i="18"/>
  <c r="G10" i="18"/>
  <c r="Q18" i="18"/>
  <c r="F8" i="10"/>
  <c r="H5" i="18"/>
  <c r="I18" i="18"/>
  <c r="H7" i="18"/>
  <c r="C9" i="15"/>
  <c r="B4" i="15"/>
  <c r="B4" i="12"/>
  <c r="B8" i="15"/>
  <c r="B9" i="12"/>
  <c r="B19" i="14"/>
  <c r="C4" i="15"/>
  <c r="C16" i="14"/>
  <c r="H5" i="10"/>
  <c r="L20" i="15"/>
  <c r="I16" i="15"/>
  <c r="K10" i="14"/>
  <c r="G5" i="14"/>
  <c r="H16" i="15"/>
  <c r="K8" i="13"/>
  <c r="M12" i="16"/>
  <c r="H13" i="15"/>
  <c r="K17" i="14"/>
  <c r="I10" i="15"/>
  <c r="F19" i="15"/>
  <c r="R15" i="14"/>
  <c r="M18" i="15"/>
  <c r="J11" i="14"/>
  <c r="K20" i="15"/>
  <c r="H9" i="14"/>
  <c r="I18" i="15"/>
  <c r="F4" i="15"/>
  <c r="S16" i="15"/>
  <c r="F10" i="15"/>
  <c r="J19" i="18"/>
  <c r="J8" i="10"/>
  <c r="R18" i="15"/>
  <c r="Q18" i="15"/>
  <c r="F4" i="12"/>
  <c r="Q19" i="15"/>
  <c r="G13" i="15"/>
  <c r="F20" i="15"/>
  <c r="G4" i="12"/>
  <c r="H19" i="14"/>
  <c r="H7" i="14"/>
  <c r="F18" i="15"/>
  <c r="N11" i="16"/>
  <c r="J8" i="13"/>
  <c r="O20" i="15"/>
  <c r="J8" i="15"/>
  <c r="J11" i="15"/>
  <c r="N16" i="14"/>
  <c r="O15" i="15"/>
  <c r="I19" i="15"/>
  <c r="L18" i="14"/>
  <c r="R19" i="14"/>
  <c r="K15" i="18"/>
  <c r="M12" i="18"/>
  <c r="K17" i="18"/>
  <c r="H8" i="10"/>
  <c r="G5" i="18"/>
  <c r="K18" i="18"/>
  <c r="J8" i="18"/>
  <c r="G13" i="18"/>
  <c r="L14" i="18"/>
  <c r="H10" i="18"/>
  <c r="H7" i="10"/>
  <c r="C20" i="15"/>
  <c r="B5" i="14"/>
  <c r="C18" i="15"/>
  <c r="B5" i="15"/>
  <c r="C7" i="13"/>
  <c r="C3" i="15"/>
  <c r="C12" i="16"/>
  <c r="C9" i="14"/>
  <c r="C6" i="13"/>
  <c r="C5" i="13"/>
  <c r="B15" i="15"/>
  <c r="B3" i="12"/>
  <c r="B19" i="15"/>
  <c r="C7" i="14"/>
  <c r="C7" i="15"/>
  <c r="C8" i="14"/>
  <c r="B17" i="14"/>
  <c r="F5" i="10"/>
  <c r="B13" i="14"/>
  <c r="J7" i="12"/>
  <c r="G17" i="14"/>
  <c r="L16" i="14"/>
  <c r="F15" i="15"/>
  <c r="N14" i="18"/>
  <c r="H9" i="18"/>
  <c r="N14" i="15"/>
  <c r="I17" i="14"/>
  <c r="G6" i="12"/>
  <c r="F5" i="12"/>
  <c r="M18" i="14"/>
  <c r="N19" i="18"/>
  <c r="N13" i="18"/>
  <c r="M16" i="18"/>
  <c r="M17" i="14"/>
  <c r="H5" i="12"/>
  <c r="P14" i="14"/>
  <c r="G6" i="15"/>
  <c r="O14" i="15"/>
  <c r="L9" i="16"/>
  <c r="N16" i="18"/>
  <c r="I8" i="18"/>
  <c r="I13" i="18"/>
  <c r="S16" i="18"/>
  <c r="F14" i="15"/>
  <c r="U19" i="15"/>
  <c r="N13" i="15"/>
  <c r="G8" i="10"/>
  <c r="H16" i="18"/>
  <c r="S17" i="15"/>
  <c r="H14" i="15"/>
  <c r="Q14" i="15"/>
  <c r="K13" i="14"/>
  <c r="R15" i="18"/>
  <c r="G16" i="18"/>
  <c r="J12" i="15"/>
  <c r="L10" i="15"/>
  <c r="L14" i="15"/>
  <c r="G7" i="15"/>
  <c r="S20" i="15"/>
  <c r="K17" i="15"/>
  <c r="F6" i="13"/>
  <c r="H7" i="13"/>
  <c r="J11" i="18"/>
  <c r="R19" i="18"/>
  <c r="G14" i="18"/>
  <c r="O16" i="18"/>
  <c r="J7" i="18"/>
  <c r="S17" i="18"/>
  <c r="C15" i="15"/>
  <c r="C6" i="14"/>
  <c r="G6" i="10"/>
  <c r="C4" i="14"/>
  <c r="C9" i="16"/>
  <c r="B9" i="14"/>
  <c r="C11" i="15"/>
  <c r="C4" i="12"/>
  <c r="C19" i="14"/>
  <c r="G18" i="14"/>
  <c r="I7" i="13"/>
  <c r="G16" i="15"/>
  <c r="G4" i="14"/>
  <c r="T19" i="14"/>
  <c r="M11" i="15"/>
  <c r="K19" i="14"/>
  <c r="K14" i="15"/>
  <c r="N15" i="18"/>
  <c r="S19" i="18"/>
  <c r="L17" i="18"/>
  <c r="G9" i="15"/>
  <c r="L17" i="14"/>
  <c r="O12" i="14"/>
  <c r="I14" i="15"/>
  <c r="M19" i="15"/>
  <c r="K18" i="15"/>
  <c r="L13" i="14"/>
  <c r="I7" i="12"/>
  <c r="G4" i="15"/>
  <c r="I11" i="14"/>
  <c r="M10" i="13"/>
  <c r="G8" i="13"/>
  <c r="L9" i="14"/>
  <c r="G12" i="15"/>
  <c r="N14" i="14"/>
  <c r="G11" i="15"/>
  <c r="N13" i="14"/>
  <c r="O15" i="18"/>
  <c r="K12" i="18"/>
  <c r="R17" i="18"/>
  <c r="Q14" i="18"/>
  <c r="G4" i="18"/>
  <c r="L15" i="14"/>
  <c r="T20" i="15"/>
  <c r="G10" i="14"/>
  <c r="I10" i="14"/>
  <c r="K19" i="15"/>
  <c r="F9" i="15"/>
  <c r="G7" i="13"/>
  <c r="G10" i="13"/>
  <c r="N11" i="14"/>
  <c r="L11" i="14"/>
  <c r="H9" i="13"/>
  <c r="F5" i="15"/>
  <c r="N18" i="14"/>
  <c r="M12" i="15"/>
  <c r="J7" i="13"/>
  <c r="M15" i="15"/>
  <c r="G15" i="18"/>
  <c r="U19" i="18"/>
  <c r="G12" i="18"/>
  <c r="Q17" i="18"/>
  <c r="K8" i="10"/>
  <c r="H6" i="18"/>
  <c r="H6" i="15"/>
  <c r="L12" i="15"/>
  <c r="J13" i="15"/>
  <c r="R16" i="14"/>
  <c r="G5" i="15"/>
  <c r="J10" i="13"/>
  <c r="J18" i="15"/>
  <c r="I13" i="15"/>
  <c r="O17" i="14"/>
  <c r="I16" i="14"/>
  <c r="O12" i="15"/>
  <c r="G8" i="14"/>
  <c r="I6" i="15"/>
  <c r="K18" i="14"/>
  <c r="F5" i="13"/>
  <c r="L9" i="13"/>
  <c r="M13" i="15"/>
  <c r="V19" i="18"/>
  <c r="P18" i="18"/>
  <c r="F7" i="10"/>
  <c r="L12" i="16"/>
  <c r="H14" i="14"/>
  <c r="Q15" i="14"/>
  <c r="F12" i="15"/>
  <c r="H8" i="14"/>
  <c r="K12" i="14"/>
  <c r="F8" i="13"/>
  <c r="P17" i="14"/>
  <c r="H19" i="15"/>
  <c r="M11" i="16"/>
  <c r="I19" i="14"/>
  <c r="G9" i="13"/>
  <c r="H7" i="12"/>
  <c r="G19" i="14"/>
  <c r="G5" i="13"/>
  <c r="V19" i="15"/>
  <c r="P18" i="15"/>
  <c r="G14" i="15"/>
  <c r="M15" i="18"/>
  <c r="T19" i="18"/>
  <c r="P17" i="18"/>
  <c r="J9" i="18"/>
  <c r="H18" i="18"/>
  <c r="U18" i="18"/>
  <c r="I6" i="14"/>
  <c r="N18" i="15"/>
  <c r="I8" i="15"/>
  <c r="I7" i="14"/>
  <c r="H9" i="15"/>
  <c r="M20" i="15"/>
  <c r="T18" i="14"/>
  <c r="H5" i="15"/>
  <c r="G6" i="13"/>
  <c r="W20" i="15"/>
  <c r="K11" i="15"/>
  <c r="R20" i="15"/>
  <c r="L18" i="15"/>
  <c r="N11" i="15"/>
  <c r="J8" i="14"/>
  <c r="K15" i="15"/>
  <c r="Q15" i="18"/>
  <c r="P19" i="18"/>
  <c r="G17" i="18"/>
  <c r="L9" i="18"/>
  <c r="M18" i="18"/>
  <c r="K8" i="15"/>
  <c r="H6" i="13"/>
  <c r="G7" i="12"/>
  <c r="M10" i="16"/>
  <c r="M13" i="14"/>
  <c r="G19" i="15"/>
  <c r="R18" i="14"/>
  <c r="H10" i="13"/>
  <c r="L14" i="14"/>
  <c r="K11" i="14"/>
  <c r="K9" i="14"/>
  <c r="O18" i="15"/>
  <c r="R18" i="18"/>
  <c r="P19" i="15"/>
  <c r="T19" i="15"/>
  <c r="H16" i="14"/>
  <c r="H20" i="15"/>
  <c r="J12" i="14"/>
  <c r="H12" i="14"/>
  <c r="K10" i="13"/>
  <c r="H5" i="14"/>
  <c r="Q14" i="14"/>
  <c r="N19" i="14"/>
  <c r="G15" i="14"/>
  <c r="G14" i="14"/>
  <c r="H10" i="14"/>
  <c r="R17" i="15"/>
  <c r="J14" i="14"/>
  <c r="L12" i="14"/>
  <c r="K9" i="15"/>
  <c r="I10" i="13"/>
  <c r="N12" i="18"/>
  <c r="G8" i="18"/>
  <c r="I17" i="18"/>
  <c r="K10" i="18"/>
  <c r="J14" i="18"/>
  <c r="T17" i="14"/>
  <c r="L11" i="16"/>
  <c r="J15" i="15"/>
  <c r="L13" i="15"/>
  <c r="S18" i="14"/>
  <c r="J18" i="14"/>
  <c r="F3" i="15"/>
  <c r="K9" i="13"/>
  <c r="G12" i="14"/>
  <c r="N19" i="15"/>
  <c r="R19" i="15"/>
  <c r="L15" i="15"/>
  <c r="F7" i="12"/>
  <c r="N12" i="15"/>
  <c r="K8" i="16"/>
  <c r="J7" i="14"/>
  <c r="R17" i="14"/>
  <c r="H13" i="14"/>
  <c r="J15" i="18"/>
  <c r="L19" i="18"/>
  <c r="K13" i="18"/>
  <c r="L16" i="18"/>
  <c r="H12" i="18"/>
  <c r="I7" i="10"/>
  <c r="M17" i="18"/>
  <c r="J13" i="18"/>
  <c r="I9" i="18"/>
  <c r="Q16" i="18"/>
  <c r="B11" i="15"/>
  <c r="C3" i="12"/>
  <c r="C8" i="16"/>
  <c r="B6" i="15"/>
  <c r="B20" i="15"/>
  <c r="I6" i="10"/>
  <c r="B14" i="15"/>
  <c r="B12" i="15"/>
  <c r="C6" i="12"/>
  <c r="B8" i="13"/>
  <c r="B5" i="12"/>
  <c r="B5" i="13"/>
  <c r="B12" i="16"/>
  <c r="C18" i="14"/>
  <c r="C8" i="15"/>
  <c r="C4" i="13"/>
  <c r="C14" i="15"/>
  <c r="B15" i="14"/>
  <c r="J19" i="15"/>
  <c r="G4" i="13"/>
  <c r="H17" i="14"/>
  <c r="F3" i="13"/>
  <c r="I14" i="14"/>
  <c r="I11" i="18"/>
  <c r="K19" i="18"/>
  <c r="M13" i="18"/>
  <c r="L10" i="18"/>
  <c r="I16" i="18"/>
  <c r="T18" i="18"/>
  <c r="K14" i="18"/>
  <c r="I10" i="18"/>
  <c r="K16" i="18"/>
  <c r="J12" i="18"/>
  <c r="C15" i="14"/>
  <c r="B11" i="16"/>
  <c r="C10" i="15"/>
  <c r="C14" i="14"/>
  <c r="B11" i="14"/>
  <c r="H6" i="10"/>
  <c r="B7" i="15"/>
  <c r="C6" i="15"/>
  <c r="B11" i="12"/>
  <c r="B7" i="12"/>
  <c r="B10" i="13"/>
  <c r="B3" i="15"/>
  <c r="C13" i="15"/>
  <c r="B3" i="13"/>
  <c r="C5" i="14"/>
  <c r="C10" i="13"/>
  <c r="C5" i="10"/>
  <c r="B9" i="16"/>
  <c r="O19" i="14"/>
  <c r="Q20" i="15"/>
  <c r="S17" i="14"/>
  <c r="J9" i="15"/>
  <c r="L10" i="13"/>
  <c r="N18" i="18"/>
  <c r="I15" i="18"/>
  <c r="H19" i="18"/>
  <c r="O17" i="18"/>
  <c r="L18" i="18"/>
  <c r="O18" i="18"/>
  <c r="Q17" i="14"/>
  <c r="I7" i="18"/>
  <c r="I9" i="14"/>
  <c r="F3" i="12"/>
  <c r="J9" i="14"/>
  <c r="R15" i="15"/>
  <c r="J16" i="14"/>
  <c r="G17" i="15"/>
  <c r="V19" i="14"/>
  <c r="O15" i="14"/>
  <c r="L17" i="15"/>
  <c r="M17" i="15"/>
  <c r="J9" i="13"/>
  <c r="K10" i="15"/>
  <c r="G10" i="15"/>
  <c r="M10" i="14"/>
  <c r="M16" i="14"/>
  <c r="T18" i="15"/>
  <c r="L10" i="16"/>
  <c r="M10" i="15"/>
  <c r="N16" i="15"/>
  <c r="L16" i="15"/>
  <c r="P15" i="15"/>
  <c r="H11" i="14"/>
  <c r="J13" i="14"/>
  <c r="J19" i="14"/>
  <c r="P18" i="14"/>
  <c r="H11" i="18"/>
  <c r="L15" i="18"/>
  <c r="M19" i="18"/>
  <c r="K8" i="18"/>
  <c r="J17" i="18"/>
  <c r="H13" i="18"/>
  <c r="I8" i="10"/>
  <c r="G9" i="18"/>
  <c r="H14" i="18"/>
  <c r="I6" i="18"/>
  <c r="J10" i="18"/>
  <c r="N17" i="18"/>
  <c r="P13" i="18"/>
  <c r="M14" i="18"/>
  <c r="L12" i="18"/>
  <c r="S18" i="18"/>
  <c r="B10" i="15"/>
  <c r="C10" i="14"/>
  <c r="C12" i="15"/>
  <c r="C16" i="15"/>
  <c r="C11" i="14"/>
  <c r="B8" i="12"/>
  <c r="B7" i="13"/>
  <c r="F6" i="10"/>
  <c r="B10" i="16"/>
  <c r="C17" i="14"/>
  <c r="C12" i="14"/>
  <c r="C7" i="12"/>
  <c r="B16" i="15"/>
  <c r="B9" i="13"/>
  <c r="B13" i="15"/>
  <c r="B18" i="15"/>
  <c r="C11" i="16"/>
  <c r="C5" i="15"/>
  <c r="C17" i="15"/>
  <c r="C13" i="14"/>
  <c r="C9" i="13"/>
  <c r="B7" i="14"/>
  <c r="G5" i="10"/>
  <c r="C3" i="13"/>
  <c r="B4" i="13"/>
  <c r="DW13" i="8"/>
  <c r="Z6" i="8"/>
  <c r="B15" i="16"/>
  <c r="B7" i="16"/>
  <c r="B14" i="16"/>
  <c r="B4" i="16"/>
  <c r="C15" i="16"/>
  <c r="C8" i="12"/>
  <c r="C9" i="12"/>
  <c r="B6" i="16"/>
  <c r="C3" i="16"/>
  <c r="B16" i="16"/>
  <c r="C10" i="12"/>
  <c r="B3" i="16"/>
  <c r="B20" i="14"/>
  <c r="C4" i="16"/>
  <c r="B3" i="14"/>
  <c r="C11" i="12"/>
  <c r="C16" i="16"/>
  <c r="C14" i="16"/>
  <c r="B5" i="16"/>
  <c r="C13" i="16"/>
  <c r="B10" i="12"/>
  <c r="C5" i="16"/>
  <c r="C20" i="14"/>
  <c r="C3" i="14"/>
  <c r="C6" i="16"/>
  <c r="B13" i="16"/>
  <c r="C7" i="16"/>
  <c r="ED16" i="8"/>
  <c r="AK13" i="8"/>
  <c r="AK16" i="8"/>
  <c r="AG14" i="8"/>
  <c r="EH14" i="8"/>
  <c r="EN13" i="8"/>
  <c r="DR14" i="8"/>
  <c r="DO13" i="8"/>
  <c r="ED14" i="8"/>
  <c r="EK14" i="8"/>
  <c r="W20" i="18"/>
  <c r="S20" i="18"/>
  <c r="O20" i="18"/>
  <c r="K20" i="18"/>
  <c r="G20" i="18"/>
  <c r="H20" i="18"/>
  <c r="V20" i="18"/>
  <c r="R20" i="18"/>
  <c r="N20" i="18"/>
  <c r="J20" i="18"/>
  <c r="F20" i="18"/>
  <c r="T20" i="18"/>
  <c r="U20" i="18"/>
  <c r="Q20" i="18"/>
  <c r="M20" i="18"/>
  <c r="I20" i="18"/>
  <c r="P20" i="18"/>
  <c r="L20" i="18"/>
  <c r="F18" i="18"/>
  <c r="F10" i="18"/>
  <c r="F4" i="18"/>
  <c r="F12" i="18"/>
  <c r="F6" i="18"/>
  <c r="F14" i="18"/>
  <c r="F16" i="18"/>
  <c r="F3" i="18"/>
  <c r="F8" i="18"/>
  <c r="F7" i="18"/>
  <c r="F5" i="18"/>
  <c r="F9" i="18"/>
  <c r="F13" i="18"/>
  <c r="F17" i="18"/>
  <c r="F19" i="18"/>
  <c r="F15" i="18"/>
  <c r="F11" i="18"/>
  <c r="U7" i="8"/>
  <c r="U6" i="8"/>
  <c r="U8" i="8"/>
  <c r="DQ2" i="8"/>
  <c r="Z7" i="8"/>
  <c r="Z8" i="8"/>
  <c r="DV14" i="8"/>
  <c r="DR13" i="8"/>
  <c r="DY14" i="8"/>
  <c r="EG14" i="8"/>
  <c r="AP13" i="8"/>
  <c r="DW5" i="6"/>
  <c r="AP16" i="8"/>
  <c r="DP13" i="8"/>
  <c r="EH13" i="8"/>
  <c r="EL16" i="8"/>
  <c r="DU16" i="8"/>
  <c r="DO16" i="8"/>
  <c r="DW16" i="8"/>
  <c r="DM5" i="6"/>
  <c r="AN5" i="6"/>
  <c r="DP16" i="8"/>
  <c r="DR16" i="8"/>
  <c r="EI5" i="6"/>
  <c r="DU14" i="8"/>
  <c r="DW14" i="8"/>
  <c r="EN14" i="8"/>
  <c r="EK13" i="8"/>
  <c r="EA14" i="8"/>
  <c r="ER5" i="6"/>
  <c r="DX6" i="6"/>
  <c r="DV13" i="8"/>
  <c r="EN6" i="6"/>
  <c r="AH5" i="6"/>
  <c r="AO16" i="8"/>
  <c r="AO6" i="6"/>
  <c r="AP5" i="6"/>
  <c r="DS5" i="6"/>
  <c r="EC6" i="6"/>
  <c r="AL14" i="8"/>
  <c r="ZT7" i="2"/>
  <c r="AAB7" i="2"/>
  <c r="AL16" i="8"/>
  <c r="AM13" i="8"/>
  <c r="DO5" i="6"/>
  <c r="EG13" i="8"/>
  <c r="EK16" i="8"/>
  <c r="EB6" i="6"/>
  <c r="YJ6" i="2"/>
  <c r="ES6" i="2"/>
  <c r="DR5" i="6"/>
  <c r="DV6" i="6"/>
  <c r="EH16" i="8"/>
  <c r="AP14" i="8"/>
  <c r="DZ5" i="6"/>
  <c r="AO14" i="8"/>
  <c r="EH6" i="6"/>
  <c r="DV16" i="8"/>
  <c r="DY5" i="6"/>
  <c r="AN16" i="8"/>
  <c r="ED13" i="8"/>
  <c r="DU13" i="8"/>
  <c r="AG6" i="6"/>
  <c r="AM6" i="6"/>
  <c r="AL13" i="8"/>
  <c r="EB5" i="6"/>
  <c r="DO6" i="6"/>
  <c r="AK5" i="6"/>
  <c r="AG5" i="6"/>
  <c r="DW6" i="6"/>
  <c r="AM16" i="8"/>
  <c r="AL7" i="2"/>
  <c r="AJ8" i="2"/>
  <c r="ER14" i="8"/>
  <c r="DU8" i="8"/>
  <c r="DY13" i="8"/>
  <c r="YJ5" i="2"/>
  <c r="EJ5" i="6"/>
  <c r="DY16" i="8"/>
  <c r="DU6" i="6"/>
  <c r="EQ6" i="6"/>
  <c r="EQ13" i="8"/>
  <c r="EQ5" i="6"/>
  <c r="DU5" i="6"/>
  <c r="O15" i="16"/>
  <c r="K15" i="16"/>
  <c r="G15" i="16"/>
  <c r="R15" i="16"/>
  <c r="N15" i="16"/>
  <c r="J15" i="16"/>
  <c r="F15" i="16"/>
  <c r="Q15" i="16"/>
  <c r="M15" i="16"/>
  <c r="I15" i="16"/>
  <c r="P15" i="16"/>
  <c r="L15" i="16"/>
  <c r="H15" i="16"/>
  <c r="F9" i="16"/>
  <c r="F3" i="16"/>
  <c r="F8" i="16"/>
  <c r="F11" i="16"/>
  <c r="F10" i="16"/>
  <c r="F12" i="16"/>
  <c r="H5" i="16"/>
  <c r="H8" i="16"/>
  <c r="G5" i="16"/>
  <c r="H9" i="16"/>
  <c r="F5" i="16"/>
  <c r="H11" i="16"/>
  <c r="H10" i="16"/>
  <c r="H12" i="16"/>
  <c r="I8" i="16"/>
  <c r="H6" i="16"/>
  <c r="I9" i="16"/>
  <c r="G6" i="16"/>
  <c r="F6" i="16"/>
  <c r="I6" i="16"/>
  <c r="I11" i="16"/>
  <c r="I10" i="16"/>
  <c r="I12" i="16"/>
  <c r="P14" i="16"/>
  <c r="L14" i="16"/>
  <c r="H14" i="16"/>
  <c r="O14" i="16"/>
  <c r="K14" i="16"/>
  <c r="G14" i="16"/>
  <c r="N14" i="16"/>
  <c r="J14" i="16"/>
  <c r="F14" i="16"/>
  <c r="Q14" i="16"/>
  <c r="M14" i="16"/>
  <c r="I14" i="16"/>
  <c r="G4" i="16"/>
  <c r="F4" i="16"/>
  <c r="G8" i="16"/>
  <c r="G9" i="16"/>
  <c r="G11" i="16"/>
  <c r="G10" i="16"/>
  <c r="G12" i="16"/>
  <c r="K10" i="12"/>
  <c r="M10" i="12"/>
  <c r="L10" i="12"/>
  <c r="I10" i="12"/>
  <c r="J10" i="12"/>
  <c r="H10" i="12"/>
  <c r="F10" i="12"/>
  <c r="G10" i="12"/>
  <c r="M11" i="12"/>
  <c r="J9" i="16"/>
  <c r="G7" i="16"/>
  <c r="J7" i="16"/>
  <c r="F7" i="16"/>
  <c r="I7" i="16"/>
  <c r="J8" i="16"/>
  <c r="H7" i="16"/>
  <c r="J11" i="16"/>
  <c r="J10" i="16"/>
  <c r="J12" i="16"/>
  <c r="U20" i="14"/>
  <c r="S20" i="14"/>
  <c r="O20" i="14"/>
  <c r="M20" i="14"/>
  <c r="T20" i="14"/>
  <c r="W20" i="14"/>
  <c r="N20" i="14"/>
  <c r="H20" i="14"/>
  <c r="G20" i="14"/>
  <c r="V20" i="14"/>
  <c r="K20" i="14"/>
  <c r="Q20" i="14"/>
  <c r="L20" i="14"/>
  <c r="J20" i="14"/>
  <c r="F20" i="14"/>
  <c r="R20" i="14"/>
  <c r="P20" i="14"/>
  <c r="I20" i="14"/>
  <c r="K11" i="12"/>
  <c r="I11" i="12"/>
  <c r="L11" i="12"/>
  <c r="G11" i="12"/>
  <c r="H11" i="12"/>
  <c r="J11" i="12"/>
  <c r="F11" i="12"/>
  <c r="N11" i="12"/>
  <c r="L9" i="12"/>
  <c r="J9" i="12"/>
  <c r="H9" i="12"/>
  <c r="K9" i="12"/>
  <c r="G9" i="12"/>
  <c r="F9" i="12"/>
  <c r="I9" i="12"/>
  <c r="P13" i="16"/>
  <c r="L13" i="16"/>
  <c r="H13" i="16"/>
  <c r="O13" i="16"/>
  <c r="K13" i="16"/>
  <c r="G13" i="16"/>
  <c r="N13" i="16"/>
  <c r="J13" i="16"/>
  <c r="F13" i="16"/>
  <c r="M13" i="16"/>
  <c r="I13" i="16"/>
  <c r="F19" i="14"/>
  <c r="F15" i="14"/>
  <c r="F11" i="14"/>
  <c r="F7" i="14"/>
  <c r="F3" i="14"/>
  <c r="F18" i="14"/>
  <c r="F14" i="14"/>
  <c r="F10" i="14"/>
  <c r="F6" i="14"/>
  <c r="F17" i="14"/>
  <c r="F13" i="14"/>
  <c r="F9" i="14"/>
  <c r="F16" i="14"/>
  <c r="F12" i="14"/>
  <c r="F8" i="14"/>
  <c r="F4" i="14"/>
  <c r="F5" i="14"/>
  <c r="H8" i="12"/>
  <c r="J8" i="12"/>
  <c r="I8" i="12"/>
  <c r="K8" i="12"/>
  <c r="G8" i="12"/>
  <c r="F8" i="12"/>
  <c r="N16" i="16"/>
  <c r="R16" i="16"/>
  <c r="I16" i="16"/>
  <c r="M16" i="16"/>
  <c r="H16" i="16"/>
  <c r="Q16" i="16"/>
  <c r="L16" i="16"/>
  <c r="P16" i="16"/>
  <c r="G16" i="16"/>
  <c r="K16" i="16"/>
  <c r="O16" i="16"/>
  <c r="F16" i="16"/>
  <c r="S16" i="16"/>
  <c r="J16" i="16"/>
  <c r="AL12" i="8"/>
  <c r="DV5" i="2"/>
  <c r="ZO8" i="2"/>
  <c r="ZO7" i="2"/>
  <c r="DY8" i="8"/>
  <c r="DY7" i="8"/>
  <c r="DO12" i="8"/>
  <c r="ZT5" i="2"/>
  <c r="DQ7" i="2"/>
  <c r="DQ8" i="2"/>
  <c r="ZC7" i="2"/>
  <c r="ZC8" i="2"/>
  <c r="EU8" i="8"/>
  <c r="EU7" i="8"/>
  <c r="YJ7" i="2"/>
  <c r="YJ8" i="2"/>
  <c r="ET8" i="6"/>
  <c r="ET7" i="6"/>
  <c r="ER13" i="8"/>
  <c r="AAS8" i="2"/>
  <c r="AAS7" i="2"/>
  <c r="AAS5" i="2"/>
  <c r="EN12" i="8"/>
  <c r="EN5" i="8" s="1"/>
  <c r="EA12" i="8"/>
  <c r="AAF5" i="2"/>
  <c r="AAR8" i="2"/>
  <c r="AAR7" i="2"/>
  <c r="EM8" i="8"/>
  <c r="EM7" i="8"/>
  <c r="AJ16" i="8"/>
  <c r="CY15" i="8"/>
  <c r="ZD6" i="2"/>
  <c r="DC7" i="8"/>
  <c r="DC8" i="8"/>
  <c r="DC5" i="8"/>
  <c r="EA6" i="6"/>
  <c r="AAM8" i="2"/>
  <c r="AAM7" i="2"/>
  <c r="EG5" i="6"/>
  <c r="EQ14" i="8"/>
  <c r="EL13" i="8"/>
  <c r="AAO8" i="2"/>
  <c r="AAO7" i="2"/>
  <c r="AL6" i="6"/>
  <c r="AM12" i="8"/>
  <c r="DW5" i="2"/>
  <c r="CG8" i="8"/>
  <c r="CG6" i="8"/>
  <c r="CG7" i="8"/>
  <c r="CG5" i="8"/>
  <c r="DZ2" i="8"/>
  <c r="DZ8" i="8" s="1"/>
  <c r="ED6" i="6"/>
  <c r="DR6" i="2"/>
  <c r="AH15" i="8"/>
  <c r="AH14" i="8"/>
  <c r="CO8" i="8"/>
  <c r="CO7" i="8"/>
  <c r="CO6" i="8"/>
  <c r="CO5" i="8"/>
  <c r="ZO5" i="2"/>
  <c r="DJ12" i="8"/>
  <c r="DJ5" i="8" s="1"/>
  <c r="EL6" i="6"/>
  <c r="AAU6" i="2"/>
  <c r="EP15" i="8"/>
  <c r="EP6" i="8" s="1"/>
  <c r="AI16" i="8"/>
  <c r="Y8" i="8"/>
  <c r="Y7" i="8"/>
  <c r="Y6" i="8"/>
  <c r="EB2" i="8"/>
  <c r="EB8" i="8" s="1"/>
  <c r="EI16" i="8"/>
  <c r="EC16" i="8"/>
  <c r="EC2" i="8"/>
  <c r="EC8" i="8" s="1"/>
  <c r="EO15" i="8"/>
  <c r="EO6" i="8" s="1"/>
  <c r="AAT6" i="2"/>
  <c r="CW7" i="8"/>
  <c r="CW8" i="8"/>
  <c r="CW5" i="8"/>
  <c r="CW6" i="8"/>
  <c r="DA8" i="8"/>
  <c r="DA7" i="8"/>
  <c r="EH5" i="6"/>
  <c r="ZX8" i="2"/>
  <c r="ZX7" i="2"/>
  <c r="AAA6" i="2"/>
  <c r="DV15" i="8"/>
  <c r="DX14" i="8"/>
  <c r="AAX8" i="2"/>
  <c r="AAX7" i="2"/>
  <c r="DH15" i="8"/>
  <c r="DH6" i="8" s="1"/>
  <c r="ZM6" i="2"/>
  <c r="AJ7" i="2"/>
  <c r="DU7" i="2"/>
  <c r="DU8" i="2"/>
  <c r="DX5" i="2"/>
  <c r="AN12" i="8"/>
  <c r="AN5" i="8" s="1"/>
  <c r="W6" i="8"/>
  <c r="W8" i="8"/>
  <c r="W7" i="8"/>
  <c r="W5" i="8"/>
  <c r="ZE5" i="2"/>
  <c r="CZ12" i="8"/>
  <c r="CZ5" i="8" s="1"/>
  <c r="ZE8" i="2"/>
  <c r="ZE7" i="2"/>
  <c r="ZU5" i="2"/>
  <c r="DP12" i="8"/>
  <c r="AAZ5" i="2"/>
  <c r="EU12" i="8"/>
  <c r="EU5" i="8" s="1"/>
  <c r="DM6" i="6"/>
  <c r="EG15" i="8"/>
  <c r="EG6" i="8" s="1"/>
  <c r="AAL6" i="2"/>
  <c r="EM15" i="8"/>
  <c r="EM6" i="8" s="1"/>
  <c r="AAR6" i="2"/>
  <c r="ED8" i="8"/>
  <c r="ED7" i="8"/>
  <c r="DT7" i="2"/>
  <c r="DT8" i="2"/>
  <c r="AL5" i="2"/>
  <c r="AE12" i="8"/>
  <c r="DQ13" i="8"/>
  <c r="EH12" i="8"/>
  <c r="AAM5" i="2"/>
  <c r="DX5" i="6"/>
  <c r="EQ16" i="8"/>
  <c r="EN5" i="6"/>
  <c r="EJ13" i="8"/>
  <c r="ES5" i="6"/>
  <c r="AH6" i="6"/>
  <c r="AM15" i="8"/>
  <c r="DW6" i="2"/>
  <c r="DM14" i="8"/>
  <c r="EI6" i="6"/>
  <c r="DR7" i="8"/>
  <c r="DR8" i="8"/>
  <c r="ZW6" i="2"/>
  <c r="DR15" i="8"/>
  <c r="EB7" i="6"/>
  <c r="EB8" i="6"/>
  <c r="DZ16" i="8"/>
  <c r="EC8" i="6"/>
  <c r="EC7" i="6"/>
  <c r="DR5" i="2"/>
  <c r="AH12" i="8"/>
  <c r="AO2" i="8"/>
  <c r="AO8" i="8" s="1"/>
  <c r="EB6" i="2"/>
  <c r="DG5" i="8"/>
  <c r="DG8" i="8"/>
  <c r="DG7" i="8"/>
  <c r="DG6" i="8"/>
  <c r="EL7" i="6"/>
  <c r="EL8" i="6"/>
  <c r="ET2" i="8"/>
  <c r="ET8" i="8" s="1"/>
  <c r="EB16" i="8"/>
  <c r="ZY7" i="2"/>
  <c r="ZY8" i="2"/>
  <c r="EC14" i="8"/>
  <c r="CU7" i="8"/>
  <c r="CU6" i="8"/>
  <c r="CU5" i="8"/>
  <c r="CU8" i="8"/>
  <c r="CX7" i="8"/>
  <c r="CX8" i="8"/>
  <c r="EE15" i="8"/>
  <c r="EE6" i="8" s="1"/>
  <c r="AAJ6" i="2"/>
  <c r="DS16" i="8"/>
  <c r="AAC7" i="2"/>
  <c r="AAC8" i="2"/>
  <c r="ES14" i="8"/>
  <c r="AG8" i="6"/>
  <c r="AG7" i="6"/>
  <c r="AD12" i="8"/>
  <c r="AD5" i="8" s="1"/>
  <c r="AK5" i="2"/>
  <c r="CP8" i="8"/>
  <c r="CP7" i="8"/>
  <c r="CP5" i="8"/>
  <c r="CP6" i="8"/>
  <c r="ZM5" i="2"/>
  <c r="DH12" i="8"/>
  <c r="DH5" i="8" s="1"/>
  <c r="DU7" i="8"/>
  <c r="ZU6" i="2"/>
  <c r="DP15" i="8"/>
  <c r="DP6" i="8" s="1"/>
  <c r="AAZ8" i="2"/>
  <c r="AAZ7" i="2"/>
  <c r="EQ7" i="6"/>
  <c r="EQ8" i="6"/>
  <c r="AAI6" i="2"/>
  <c r="ED15" i="8"/>
  <c r="AJ14" i="8"/>
  <c r="AE15" i="8"/>
  <c r="AL6" i="2"/>
  <c r="EA5" i="6"/>
  <c r="ZV7" i="2"/>
  <c r="ZV8" i="2"/>
  <c r="EQ12" i="8"/>
  <c r="AAV5" i="2"/>
  <c r="AAV6" i="2"/>
  <c r="EQ15" i="8"/>
  <c r="AAB5" i="2"/>
  <c r="DW12" i="8"/>
  <c r="AAQ5" i="2"/>
  <c r="EL12" i="8"/>
  <c r="EL15" i="8"/>
  <c r="AAQ6" i="2"/>
  <c r="EJ14" i="8"/>
  <c r="AM7" i="6"/>
  <c r="AM8" i="6"/>
  <c r="ZG5" i="2"/>
  <c r="DB12" i="8"/>
  <c r="DB5" i="8" s="1"/>
  <c r="ZR5" i="2"/>
  <c r="DM12" i="8"/>
  <c r="ZW5" i="2"/>
  <c r="DR12" i="8"/>
  <c r="DZ15" i="8"/>
  <c r="AAE6" i="2"/>
  <c r="ED7" i="6"/>
  <c r="ED8" i="6"/>
  <c r="DR8" i="2"/>
  <c r="DR7" i="2"/>
  <c r="DT12" i="8"/>
  <c r="DT5" i="8" s="1"/>
  <c r="ZY5" i="2"/>
  <c r="DU15" i="8"/>
  <c r="ZZ6" i="2"/>
  <c r="DS5" i="2"/>
  <c r="AI12" i="8"/>
  <c r="DS6" i="2"/>
  <c r="AI15" i="8"/>
  <c r="AAG6" i="2"/>
  <c r="EB15" i="8"/>
  <c r="EB13" i="8"/>
  <c r="AAN6" i="2"/>
  <c r="EI15" i="8"/>
  <c r="EF7" i="8"/>
  <c r="EF8" i="8"/>
  <c r="EC13" i="8"/>
  <c r="AJ5" i="2"/>
  <c r="AC12" i="8"/>
  <c r="DA15" i="8"/>
  <c r="DA6" i="8" s="1"/>
  <c r="ZF6" i="2"/>
  <c r="ZC6" i="2"/>
  <c r="CX15" i="8"/>
  <c r="CX6" i="8" s="1"/>
  <c r="DK7" i="8"/>
  <c r="DK8" i="8"/>
  <c r="EE8" i="8"/>
  <c r="EE7" i="8"/>
  <c r="DS15" i="8"/>
  <c r="ZX6" i="2"/>
  <c r="DX15" i="8"/>
  <c r="AAC6" i="2"/>
  <c r="ES13" i="8"/>
  <c r="DV5" i="6"/>
  <c r="AK6" i="2"/>
  <c r="AD15" i="8"/>
  <c r="AD6" i="8" s="1"/>
  <c r="CF8" i="8"/>
  <c r="CF5" i="8"/>
  <c r="CF6" i="8"/>
  <c r="CF7" i="8"/>
  <c r="ZT8" i="2"/>
  <c r="DV7" i="2"/>
  <c r="DV8" i="2"/>
  <c r="ET6" i="6"/>
  <c r="DY6" i="6"/>
  <c r="AAP8" i="2"/>
  <c r="AAP7" i="2"/>
  <c r="AAP5" i="2"/>
  <c r="EK12" i="8"/>
  <c r="EJ6" i="6"/>
  <c r="AAF8" i="2"/>
  <c r="AAF7" i="2"/>
  <c r="ZD5" i="2"/>
  <c r="CY12" i="8"/>
  <c r="DC6" i="8"/>
  <c r="EH15" i="8"/>
  <c r="AAM6" i="2"/>
  <c r="EG8" i="6"/>
  <c r="EG7" i="6"/>
  <c r="DX8" i="6"/>
  <c r="DX7" i="6"/>
  <c r="AI5" i="6"/>
  <c r="EJ15" i="8"/>
  <c r="AAO6" i="2"/>
  <c r="AAE8" i="2"/>
  <c r="AAE7" i="2"/>
  <c r="AO13" i="8"/>
  <c r="EB5" i="2"/>
  <c r="DJ8" i="8"/>
  <c r="DJ7" i="8"/>
  <c r="ZZ5" i="2"/>
  <c r="DU12" i="8"/>
  <c r="ET14" i="8"/>
  <c r="AAY6" i="2"/>
  <c r="ET15" i="8"/>
  <c r="AI13" i="8"/>
  <c r="AI2" i="8"/>
  <c r="AI7" i="8" s="1"/>
  <c r="AAG5" i="2"/>
  <c r="EB12" i="8"/>
  <c r="EI13" i="8"/>
  <c r="AAK7" i="2"/>
  <c r="AAK8" i="2"/>
  <c r="AAH5" i="2"/>
  <c r="EC12" i="8"/>
  <c r="AAT7" i="2"/>
  <c r="AAT8" i="2"/>
  <c r="DW7" i="6"/>
  <c r="DW8" i="6"/>
  <c r="AJ6" i="2"/>
  <c r="AC15" i="8"/>
  <c r="AB7" i="8"/>
  <c r="AB8" i="8"/>
  <c r="ZF8" i="2"/>
  <c r="ZF7" i="2"/>
  <c r="ZN6" i="2"/>
  <c r="DI15" i="8"/>
  <c r="DI6" i="8" s="1"/>
  <c r="ZP5" i="2"/>
  <c r="DK12" i="8"/>
  <c r="DK5" i="8" s="1"/>
  <c r="EE12" i="8"/>
  <c r="EE5" i="8" s="1"/>
  <c r="AAJ5" i="2"/>
  <c r="DS13" i="8"/>
  <c r="DX16" i="8"/>
  <c r="AAX5" i="2"/>
  <c r="ES12" i="8"/>
  <c r="ES16" i="8"/>
  <c r="DQ6" i="2"/>
  <c r="AG15" i="8"/>
  <c r="AG6" i="8" s="1"/>
  <c r="DX7" i="2"/>
  <c r="DX8" i="2"/>
  <c r="DU6" i="2"/>
  <c r="AK15" i="8"/>
  <c r="DP7" i="8"/>
  <c r="DP8" i="8"/>
  <c r="EN7" i="8"/>
  <c r="EN8" i="8"/>
  <c r="EJ7" i="6"/>
  <c r="EJ8" i="6"/>
  <c r="AAL8" i="2"/>
  <c r="AAL7" i="2"/>
  <c r="AAF6" i="2"/>
  <c r="EA15" i="8"/>
  <c r="AJ2" i="8"/>
  <c r="AJ7" i="8" s="1"/>
  <c r="DT5" i="2"/>
  <c r="AJ12" i="8"/>
  <c r="DQ14" i="8"/>
  <c r="EK7" i="6"/>
  <c r="EK8" i="6"/>
  <c r="DW8" i="8"/>
  <c r="DW7" i="8"/>
  <c r="AAB6" i="2"/>
  <c r="DW15" i="8"/>
  <c r="DZ8" i="2"/>
  <c r="DZ7" i="2"/>
  <c r="AI6" i="6"/>
  <c r="CI7" i="8"/>
  <c r="CI8" i="8"/>
  <c r="CI5" i="8"/>
  <c r="CI6" i="8"/>
  <c r="DS8" i="6"/>
  <c r="DS7" i="6"/>
  <c r="EJ2" i="8"/>
  <c r="EJ8" i="8" s="1"/>
  <c r="EJ12" i="8"/>
  <c r="AAO5" i="2"/>
  <c r="ES6" i="6"/>
  <c r="AM14" i="8"/>
  <c r="CH7" i="8"/>
  <c r="CH8" i="8"/>
  <c r="CH5" i="8"/>
  <c r="CH6" i="8"/>
  <c r="ZR8" i="2"/>
  <c r="ZR7" i="2"/>
  <c r="ZW7" i="2"/>
  <c r="ZW8" i="2"/>
  <c r="DZ13" i="8"/>
  <c r="ED5" i="6"/>
  <c r="AO5" i="6"/>
  <c r="AH2" i="8"/>
  <c r="AH7" i="8" s="1"/>
  <c r="DY6" i="2"/>
  <c r="AO15" i="8"/>
  <c r="DP5" i="6"/>
  <c r="AAY5" i="2"/>
  <c r="ET12" i="8"/>
  <c r="ET13" i="8"/>
  <c r="EP7" i="8"/>
  <c r="EP8" i="8"/>
  <c r="AP6" i="6"/>
  <c r="AI14" i="8"/>
  <c r="EI12" i="8"/>
  <c r="AAN5" i="2"/>
  <c r="EI2" i="8"/>
  <c r="EI7" i="8" s="1"/>
  <c r="EO7" i="8"/>
  <c r="EO8" i="8"/>
  <c r="AI5" i="2"/>
  <c r="AB12" i="8"/>
  <c r="AB5" i="8" s="1"/>
  <c r="DF7" i="8"/>
  <c r="DF6" i="8"/>
  <c r="DF5" i="8"/>
  <c r="DF8" i="8"/>
  <c r="CN8" i="8"/>
  <c r="CN7" i="8"/>
  <c r="CN6" i="8"/>
  <c r="CN5" i="8"/>
  <c r="ZN5" i="2"/>
  <c r="DI12" i="8"/>
  <c r="DI5" i="8" s="1"/>
  <c r="AAJ8" i="2"/>
  <c r="AAJ7" i="2"/>
  <c r="DS14" i="8"/>
  <c r="DS2" i="8"/>
  <c r="DS8" i="8" s="1"/>
  <c r="AAA5" i="2"/>
  <c r="DV12" i="8"/>
  <c r="DX2" i="8"/>
  <c r="DX8" i="8" s="1"/>
  <c r="DV7" i="6"/>
  <c r="DV8" i="6"/>
  <c r="CL7" i="8"/>
  <c r="CL8" i="8"/>
  <c r="CL5" i="8"/>
  <c r="CL6" i="8"/>
  <c r="AAB8" i="2"/>
  <c r="ZS6" i="2"/>
  <c r="DN15" i="8"/>
  <c r="DN6" i="8" s="1"/>
  <c r="AAD6" i="2"/>
  <c r="DY15" i="8"/>
  <c r="AG12" i="8"/>
  <c r="AG5" i="8" s="1"/>
  <c r="DQ5" i="2"/>
  <c r="AJ7" i="6"/>
  <c r="AJ8" i="6"/>
  <c r="AL8" i="8"/>
  <c r="AL7" i="8"/>
  <c r="ET5" i="6"/>
  <c r="ER15" i="8"/>
  <c r="AAW6" i="2"/>
  <c r="DY8" i="6"/>
  <c r="DY7" i="6"/>
  <c r="AAL5" i="2"/>
  <c r="EG12" i="8"/>
  <c r="AAI7" i="2"/>
  <c r="AAI8" i="2"/>
  <c r="AJ8" i="8"/>
  <c r="ZN7" i="2"/>
  <c r="ZN8" i="2"/>
  <c r="ZD7" i="2"/>
  <c r="ZD8" i="2"/>
  <c r="ZV5" i="2"/>
  <c r="DQ12" i="8"/>
  <c r="EK5" i="6"/>
  <c r="EH7" i="8"/>
  <c r="EH8" i="8"/>
  <c r="DQ6" i="6"/>
  <c r="EG6" i="6"/>
  <c r="AAV7" i="2"/>
  <c r="AAV8" i="2"/>
  <c r="DZ5" i="2"/>
  <c r="AP12" i="8"/>
  <c r="AAQ8" i="2"/>
  <c r="AAQ7" i="2"/>
  <c r="EJ16" i="8"/>
  <c r="AL5" i="6"/>
  <c r="AH7" i="6"/>
  <c r="AH8" i="6"/>
  <c r="X8" i="8"/>
  <c r="X7" i="8"/>
  <c r="X6" i="8"/>
  <c r="X5" i="8"/>
  <c r="ZR6" i="2"/>
  <c r="DM15" i="8"/>
  <c r="AAE5" i="2"/>
  <c r="DZ12" i="8"/>
  <c r="EC5" i="6"/>
  <c r="AO8" i="6"/>
  <c r="AO7" i="6"/>
  <c r="AO12" i="8"/>
  <c r="DY5" i="2"/>
  <c r="DD8" i="8"/>
  <c r="DD5" i="8"/>
  <c r="DD7" i="8"/>
  <c r="DD6" i="8"/>
  <c r="DP6" i="6"/>
  <c r="ZZ8" i="2"/>
  <c r="ZZ7" i="2"/>
  <c r="EL5" i="6"/>
  <c r="ET16" i="8"/>
  <c r="AAU7" i="2"/>
  <c r="AAU8" i="2"/>
  <c r="EB14" i="8"/>
  <c r="ZY6" i="2"/>
  <c r="DT15" i="8"/>
  <c r="DT6" i="8" s="1"/>
  <c r="AAH7" i="2"/>
  <c r="AAH8" i="2"/>
  <c r="AAT5" i="2"/>
  <c r="EO12" i="8"/>
  <c r="EO5" i="8" s="1"/>
  <c r="AI6" i="2"/>
  <c r="AB15" i="8"/>
  <c r="AB6" i="8" s="1"/>
  <c r="DS12" i="8"/>
  <c r="ZX5" i="2"/>
  <c r="DV7" i="8"/>
  <c r="DV8" i="8"/>
  <c r="DX12" i="8"/>
  <c r="AAC5" i="2"/>
  <c r="AAX6" i="2"/>
  <c r="ES15" i="8"/>
  <c r="DR6" i="6"/>
  <c r="AK7" i="6"/>
  <c r="AK8" i="6"/>
  <c r="AK8" i="2"/>
  <c r="AK7" i="2"/>
  <c r="CV7" i="8"/>
  <c r="CV8" i="8"/>
  <c r="CV5" i="8"/>
  <c r="AAS6" i="2"/>
  <c r="EN15" i="8"/>
  <c r="EN6" i="8" s="1"/>
  <c r="AJ6" i="6"/>
  <c r="EU15" i="8"/>
  <c r="EU6" i="8" s="1"/>
  <c r="AAZ6" i="2"/>
  <c r="AAD8" i="2"/>
  <c r="AAD7" i="2"/>
  <c r="ZS5" i="2"/>
  <c r="DN12" i="8"/>
  <c r="DN5" i="8" s="1"/>
  <c r="DN8" i="8"/>
  <c r="DN7" i="8"/>
  <c r="AG8" i="8"/>
  <c r="AG7" i="8"/>
  <c r="DV6" i="2"/>
  <c r="AL15" i="8"/>
  <c r="ZG8" i="2"/>
  <c r="ZG7" i="2"/>
  <c r="CZ8" i="8"/>
  <c r="CZ7" i="8"/>
  <c r="ER2" i="8"/>
  <c r="ER7" i="8" s="1"/>
  <c r="AAP6" i="2"/>
  <c r="EK15" i="8"/>
  <c r="EG8" i="8"/>
  <c r="EG7" i="8"/>
  <c r="EA16" i="8"/>
  <c r="EA2" i="8"/>
  <c r="EA7" i="8" s="1"/>
  <c r="EM12" i="8"/>
  <c r="EM5" i="8" s="1"/>
  <c r="AAR5" i="2"/>
  <c r="AJ13" i="8"/>
  <c r="ES7" i="2"/>
  <c r="ES8" i="2"/>
  <c r="DQ16" i="8"/>
  <c r="EK6" i="6"/>
  <c r="DQ5" i="6"/>
  <c r="EQ7" i="8"/>
  <c r="EQ8" i="8"/>
  <c r="AP15" i="8"/>
  <c r="DZ6" i="2"/>
  <c r="AP7" i="8"/>
  <c r="AP8" i="8"/>
  <c r="DZ8" i="6"/>
  <c r="DZ7" i="6"/>
  <c r="ES8" i="6"/>
  <c r="ES7" i="6"/>
  <c r="AM5" i="6"/>
  <c r="DB8" i="8"/>
  <c r="DB7" i="8"/>
  <c r="DM16" i="8"/>
  <c r="EI8" i="6"/>
  <c r="EI7" i="6"/>
  <c r="DZ14" i="8"/>
  <c r="AE2" i="8"/>
  <c r="AE7" i="8" s="1"/>
  <c r="AH16" i="8"/>
  <c r="DY8" i="2"/>
  <c r="DY7" i="2"/>
  <c r="ZO6" i="2"/>
  <c r="DJ15" i="8"/>
  <c r="DJ6" i="8" s="1"/>
  <c r="AAY7" i="2"/>
  <c r="AAY8" i="2"/>
  <c r="AP8" i="6"/>
  <c r="AP7" i="6"/>
  <c r="AAG8" i="2"/>
  <c r="AAG7" i="2"/>
  <c r="AAN8" i="2"/>
  <c r="AAN7" i="2"/>
  <c r="EF12" i="8"/>
  <c r="EF5" i="8" s="1"/>
  <c r="AAK5" i="2"/>
  <c r="AC2" i="8"/>
  <c r="AC8" i="8" s="1"/>
  <c r="CJ7" i="8"/>
  <c r="CJ8" i="8"/>
  <c r="CJ6" i="8"/>
  <c r="ZC5" i="2"/>
  <c r="CX12" i="8"/>
  <c r="CX5" i="8" s="1"/>
  <c r="ZP6" i="2"/>
  <c r="DK15" i="8"/>
  <c r="DK6" i="8" s="1"/>
  <c r="EH8" i="6"/>
  <c r="EH7" i="6"/>
  <c r="DX13" i="8"/>
  <c r="DR8" i="6"/>
  <c r="DR7" i="6"/>
  <c r="AK6" i="6"/>
  <c r="AN8" i="6"/>
  <c r="AN7" i="6"/>
  <c r="ZM8" i="2"/>
  <c r="ZM7" i="2"/>
  <c r="CS8" i="8"/>
  <c r="CS7" i="8"/>
  <c r="CS5" i="8"/>
  <c r="CS6" i="8"/>
  <c r="AL8" i="2"/>
  <c r="AK8" i="8"/>
  <c r="AK7" i="8"/>
  <c r="AAW7" i="2"/>
  <c r="AAW8" i="2"/>
  <c r="ER7" i="6"/>
  <c r="ER8" i="6"/>
  <c r="DO8" i="8"/>
  <c r="DO7" i="8"/>
  <c r="DY12" i="8"/>
  <c r="AAD5" i="2"/>
  <c r="AN7" i="8"/>
  <c r="AN8" i="8"/>
  <c r="CZ15" i="8"/>
  <c r="CZ6" i="8" s="1"/>
  <c r="ZE6" i="2"/>
  <c r="CR8" i="8"/>
  <c r="CR7" i="8"/>
  <c r="CR5" i="8"/>
  <c r="CR6" i="8"/>
  <c r="ER6" i="6"/>
  <c r="ZT6" i="2"/>
  <c r="DO15" i="8"/>
  <c r="ZS8" i="2"/>
  <c r="ZS7" i="2"/>
  <c r="AK12" i="8"/>
  <c r="DU5" i="2"/>
  <c r="AJ5" i="6"/>
  <c r="AN15" i="8"/>
  <c r="DX6" i="2"/>
  <c r="ZU7" i="2"/>
  <c r="ZU8" i="2"/>
  <c r="DM7" i="6"/>
  <c r="DM8" i="6"/>
  <c r="ER12" i="8"/>
  <c r="AAW5" i="2"/>
  <c r="EK2" i="8"/>
  <c r="EK7" i="8" s="1"/>
  <c r="EA13" i="8"/>
  <c r="ED12" i="8"/>
  <c r="AAI5" i="2"/>
  <c r="DT6" i="2"/>
  <c r="AJ15" i="8"/>
  <c r="AA8" i="8"/>
  <c r="AA7" i="8"/>
  <c r="AA6" i="8"/>
  <c r="AA5" i="8"/>
  <c r="ES5" i="2"/>
  <c r="CY2" i="8"/>
  <c r="CY8" i="8" s="1"/>
  <c r="EA8" i="6"/>
  <c r="EA7" i="6"/>
  <c r="DQ8" i="8"/>
  <c r="DQ7" i="8"/>
  <c r="ZV6" i="2"/>
  <c r="DQ15" i="8"/>
  <c r="DQ8" i="6"/>
  <c r="DQ7" i="6"/>
  <c r="AI7" i="6"/>
  <c r="AI8" i="6"/>
  <c r="EN7" i="6"/>
  <c r="EN8" i="6"/>
  <c r="DZ6" i="6"/>
  <c r="EL7" i="8"/>
  <c r="EL8" i="8"/>
  <c r="DS6" i="6"/>
  <c r="AL8" i="6"/>
  <c r="AL7" i="6"/>
  <c r="AM8" i="8"/>
  <c r="AM7" i="8"/>
  <c r="DW7" i="2"/>
  <c r="DW8" i="2"/>
  <c r="ZG6" i="2"/>
  <c r="DB15" i="8"/>
  <c r="DB6" i="8" s="1"/>
  <c r="DM7" i="8"/>
  <c r="DM8" i="8"/>
  <c r="DM13" i="8"/>
  <c r="DZ7" i="8"/>
  <c r="AH8" i="8"/>
  <c r="AH13" i="8"/>
  <c r="EB7" i="2"/>
  <c r="EB8" i="2"/>
  <c r="DP8" i="6"/>
  <c r="DP7" i="6"/>
  <c r="AAU5" i="2"/>
  <c r="EP12" i="8"/>
  <c r="EP5" i="8" s="1"/>
  <c r="DO8" i="6"/>
  <c r="DO7" i="6"/>
  <c r="DS7" i="2"/>
  <c r="DS8" i="2"/>
  <c r="EI14" i="8"/>
  <c r="DT8" i="8"/>
  <c r="DT7" i="8"/>
  <c r="EF15" i="8"/>
  <c r="EF6" i="8" s="1"/>
  <c r="AAK6" i="2"/>
  <c r="EC15" i="8"/>
  <c r="AAH6" i="2"/>
  <c r="CK8" i="8"/>
  <c r="CK7" i="8"/>
  <c r="CK6" i="8"/>
  <c r="CK5" i="8"/>
  <c r="ZF5" i="2"/>
  <c r="DA12" i="8"/>
  <c r="DA5" i="8" s="1"/>
  <c r="DI8" i="8"/>
  <c r="DI7" i="8"/>
  <c r="ZP8" i="2"/>
  <c r="ZP7" i="2"/>
  <c r="AAA7" i="2"/>
  <c r="AAA8" i="2"/>
  <c r="ES2" i="8"/>
  <c r="ES8" i="8" s="1"/>
  <c r="DU7" i="6"/>
  <c r="DU8" i="6"/>
  <c r="AN6" i="6"/>
  <c r="AD8" i="8"/>
  <c r="AD7" i="8"/>
  <c r="DH8" i="8"/>
  <c r="DH7" i="8"/>
  <c r="CM7" i="8"/>
  <c r="CM8" i="8"/>
  <c r="CM6" i="8"/>
  <c r="CM5" i="8"/>
  <c r="ED6" i="8" l="1"/>
  <c r="DW5" i="8"/>
  <c r="AK5" i="8"/>
  <c r="AK6" i="8"/>
  <c r="DO5" i="8"/>
  <c r="DR5" i="8"/>
  <c r="DR6" i="8"/>
  <c r="AP5" i="8"/>
  <c r="EH5" i="8"/>
  <c r="AP6" i="8"/>
  <c r="EL6" i="8"/>
  <c r="DP5" i="8"/>
  <c r="EG5" i="8"/>
  <c r="DO6" i="8"/>
  <c r="DU6" i="8"/>
  <c r="DW6" i="8"/>
  <c r="AO5" i="8"/>
  <c r="EC7" i="8"/>
  <c r="DX7" i="8"/>
  <c r="AN6" i="8"/>
  <c r="DV5" i="8"/>
  <c r="AL6" i="8"/>
  <c r="AO6" i="8"/>
  <c r="DU5" i="8"/>
  <c r="DQ5" i="8"/>
  <c r="EH6" i="8"/>
  <c r="EC6" i="8"/>
  <c r="ED5" i="8"/>
  <c r="DY5" i="8"/>
  <c r="AM5" i="8"/>
  <c r="AL5" i="8"/>
  <c r="DZ6" i="8"/>
  <c r="DV6" i="8"/>
  <c r="EQ5" i="8"/>
  <c r="EL5" i="8"/>
  <c r="DS7" i="8"/>
  <c r="EJ7" i="8"/>
  <c r="DY6" i="8"/>
  <c r="AI8" i="8"/>
  <c r="ER5" i="8"/>
  <c r="EB7" i="8"/>
  <c r="AM6" i="8"/>
  <c r="DZ5" i="8"/>
  <c r="AJ6" i="8"/>
  <c r="AO7" i="8"/>
  <c r="EQ6" i="8"/>
  <c r="EI5" i="8"/>
  <c r="DQ6" i="8"/>
  <c r="EA8" i="8"/>
  <c r="EC5" i="8"/>
  <c r="EB6" i="8"/>
  <c r="CY7" i="8"/>
  <c r="ES6" i="8"/>
  <c r="EB5" i="8"/>
  <c r="EJ6" i="8"/>
  <c r="ES7" i="8"/>
  <c r="AH5" i="8"/>
  <c r="AE5" i="8"/>
  <c r="AJ5" i="8"/>
  <c r="CY5" i="8"/>
  <c r="AI6" i="8"/>
  <c r="DM5" i="8"/>
  <c r="EK6" i="8"/>
  <c r="ET7" i="8"/>
  <c r="EA5" i="8"/>
  <c r="DX5" i="8"/>
  <c r="DM6" i="8"/>
  <c r="ER6" i="8"/>
  <c r="ET5" i="8"/>
  <c r="AC6" i="8"/>
  <c r="ER8" i="8"/>
  <c r="AI5" i="8"/>
  <c r="CY6" i="8"/>
  <c r="EA6" i="8"/>
  <c r="ET6" i="8"/>
  <c r="DX6" i="8"/>
  <c r="EI6" i="8"/>
  <c r="AC7" i="8"/>
  <c r="AH6" i="8"/>
  <c r="ES5" i="8"/>
  <c r="AE8" i="8"/>
  <c r="EK8" i="8"/>
  <c r="EI8" i="8"/>
  <c r="EK5" i="8"/>
  <c r="DS6" i="8"/>
  <c r="AE6" i="8"/>
  <c r="DS5" i="8"/>
  <c r="EJ5" i="8"/>
  <c r="AC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<sst xmlns="http://schemas.openxmlformats.org/spreadsheetml/2006/main" count="24541" uniqueCount="1919">
  <si>
    <t>Respondent ID</t>
  </si>
  <si>
    <t>Collector ID</t>
  </si>
  <si>
    <t>Start Date</t>
  </si>
  <si>
    <t>End Date</t>
  </si>
  <si>
    <t>IP Address</t>
  </si>
  <si>
    <t>Email Address</t>
  </si>
  <si>
    <t>First Name</t>
  </si>
  <si>
    <t>Last Name</t>
  </si>
  <si>
    <t>Custom Data 1</t>
  </si>
  <si>
    <t>What is your country?</t>
  </si>
  <si>
    <t>Is your institution public or private?</t>
  </si>
  <si>
    <t>How many students (undergraduate and graduate) are enrolled in your institution?</t>
  </si>
  <si>
    <t>Is Enterprise Architecture (EA) implemented in your institution?</t>
  </si>
  <si>
    <t>Which of the following best characterizes the state of implementation of EA in your organization?</t>
  </si>
  <si>
    <t>Are you planning to continue your Enterprise Architecture work in the coming years?</t>
  </si>
  <si>
    <t>Which organizational model of EA best fits your institution?</t>
  </si>
  <si>
    <t>What is the size of the EA team? (people who focus on EA only; not including people who focus on IT or related work)</t>
  </si>
  <si>
    <t>The head of the EA team (or those in charge of EA) reports to:</t>
  </si>
  <si>
    <t>How centralized is your institution?</t>
  </si>
  <si>
    <t>How centralized is your institution with regarding to its Information Technology (IT) team?</t>
  </si>
  <si>
    <t>In your opinion, to what extent do each of the following definitions apply to EA in your institution? Each of these definitions come either from the literature or from our interviews with Enterprise Architects. Enterprise Architecture is:</t>
  </si>
  <si>
    <t>For each of the following motivations and objectives for Enterprise Architecture, please indicate the extent to which it is important for your institution:</t>
  </si>
  <si>
    <t>For each of the following frameworks or reference models, please indicate the extent to which it has influenced your EA process:</t>
  </si>
  <si>
    <t>Please indicate the main reasons that motivated your organization to choose the framework(s) identified in the last question (you may need to scroll to the right to see all the reasons).</t>
  </si>
  <si>
    <t>To what extent do you manage each of the following kinds of models in your EA process?</t>
  </si>
  <si>
    <t>To what extent do you use each of the following tools to manage your EA?</t>
  </si>
  <si>
    <t>What do you like about the tool(s) that you selected in the last question?</t>
  </si>
  <si>
    <t>What do you dislike about the tool(s) that you use? (you may have to scroll right to see all columns)</t>
  </si>
  <si>
    <t>For each of the following general enterprise architecture principles, please indicate the extent to which it is applied in your organization</t>
  </si>
  <si>
    <t>For each of the following data management principles, please indicate the extent to which is applied in your enterprise architecture</t>
  </si>
  <si>
    <t>For each of the following technology management principles, please indicate the extent to which is applied in your enterprise architecture</t>
  </si>
  <si>
    <t>If there are any very important principles that are not in the above lists, please provide them:</t>
  </si>
  <si>
    <t>If there is a resistance to following an EA principle please describe the nature of this resistence</t>
  </si>
  <si>
    <t>To what extent do your EA principles affect the flexibility of the architecture:</t>
  </si>
  <si>
    <t>To what extent do you consider each of the following to be success factors in your EA process?</t>
  </si>
  <si>
    <t>To what extent do you consider each of the following to be success factors for individual EA team members? (These might be assessed when hiring or promoting such team members)</t>
  </si>
  <si>
    <t>To what extent does each of the following pose a challenge to your EA?</t>
  </si>
  <si>
    <t>To what extent has the EA team and its work had an impact on the following</t>
  </si>
  <si>
    <t>Pick up to 10 of the most prominent changes that have been made to EA at your university since its establishment</t>
  </si>
  <si>
    <t>To what extent do you feel your EA process is agile (agility means that the models can be easily changed, and that the EA can help the organization make rapid changes if needed)?</t>
  </si>
  <si>
    <t>For the following aspects, please indicate how each of them affects the agility of EA at your institution?</t>
  </si>
  <si>
    <t>Please provide any other comments you may have relating to the questions about EA in this Survey</t>
  </si>
  <si>
    <t>Response</t>
  </si>
  <si>
    <t>Other (please specify)</t>
  </si>
  <si>
    <t>A digital representation of the organization’s business and information technology landscape</t>
  </si>
  <si>
    <t>A process of understanding the different elements that go to make up the enterprise and how those elements are inter-related.</t>
  </si>
  <si>
    <t>A master plan that "acts as a collaboration force" between aspects of business planning, business operations, automation, and enabling technological infrastructure.</t>
  </si>
  <si>
    <t>A discipline for proactively and holistically leading enterprise responses to disruptive forces by identifying and analyzing the execution of change toward desired business vision and outcomes.</t>
  </si>
  <si>
    <t>A strategic information asset base, which defines the mission, the information necessary to perform the mission, the technologies necessary to perform the mission, and the transitional processes for implementing new technologies in response to changing mission needs.</t>
  </si>
  <si>
    <t>A formal description of the current and future state(s) of an organization, and of managed change between these states to meet organization’s stakeholders’ goals and to create value in the organization.</t>
  </si>
  <si>
    <t>EA is mandated by government for public sector organizations</t>
  </si>
  <si>
    <t>To align the university’s business and IT sectors.</t>
  </si>
  <si>
    <t>To rationalize and simplify, including reducing duplication</t>
  </si>
  <si>
    <t>To reduce costs</t>
  </si>
  <si>
    <t>To enable decision making to be data driven</t>
  </si>
  <si>
    <t>To enable the institution to be more adaptable</t>
  </si>
  <si>
    <t>To be able to undertake digital transformation and to improve automation</t>
  </si>
  <si>
    <t>To align projects with the university’s goals</t>
  </si>
  <si>
    <t>To better leverage university assets</t>
  </si>
  <si>
    <t>TOGAF (The Open Group Architecture Framework)</t>
  </si>
  <si>
    <t>KPMG EA approach</t>
  </si>
  <si>
    <t>Zachman Framework</t>
  </si>
  <si>
    <t>APQC Framework</t>
  </si>
  <si>
    <t>Gartner EA approach</t>
  </si>
  <si>
    <t>CAUDIT Enterprise Architecture Commons for Higher Education</t>
  </si>
  <si>
    <t>National Overall Reference Architecture (NORA)</t>
  </si>
  <si>
    <t>ITANA Reference Architecture for Teaching and Learning</t>
  </si>
  <si>
    <t>TOGAF (The Open Group Architecture Framework) - It is very general</t>
  </si>
  <si>
    <t>TOGAF (The Open Group Architecture Framework) - It is very complete</t>
  </si>
  <si>
    <t>TOGAF (The Open Group Architecture Framework) - It complements other frameworks</t>
  </si>
  <si>
    <t>TOGAF (The Open Group Architecture Framework) - It gives guidance for organizing an EA team</t>
  </si>
  <si>
    <t>TOGAF (The Open Group Architecture Framework) - It helps manage risks</t>
  </si>
  <si>
    <t>TOGAF (The Open Group Architecture Framework) - It helps guide the choice of IT and business solutions</t>
  </si>
  <si>
    <t>TOGAF (The Open Group Architecture Framework) - It is aligns well with the university’s functions and challenges</t>
  </si>
  <si>
    <t>TOGAF (The Open Group Architecture Framework) - We were required to use it</t>
  </si>
  <si>
    <t>TOGAF (The Open Group Architecture Framework) - Unknown (it was chosen by my predecessors)</t>
  </si>
  <si>
    <t>KPMG EA approach - It is very general</t>
  </si>
  <si>
    <t>KPMG EA approach - It is very complete</t>
  </si>
  <si>
    <t>KPMG EA approach - It complements other frameworks</t>
  </si>
  <si>
    <t>KPMG EA approach - It gives guidance for organizing an EA team</t>
  </si>
  <si>
    <t>KPMG EA approach - It helps manage risks</t>
  </si>
  <si>
    <t>KPMG EA approach - It helps guide the choice of IT and business solutions</t>
  </si>
  <si>
    <t>KPMG EA approach - It is aligns well with the university’s functions and challenges</t>
  </si>
  <si>
    <t>KPMG EA approach - We were required to use it</t>
  </si>
  <si>
    <t>KPMG EA approach - Unknown (it was chosen by my predecessors)</t>
  </si>
  <si>
    <t>Zachman Framework - It is very general</t>
  </si>
  <si>
    <t>Zachman Framework - It is very complete</t>
  </si>
  <si>
    <t>Zachman Framework - It complements other frameworks</t>
  </si>
  <si>
    <t>Zachman Framework - It gives guidance for organizing an EA team</t>
  </si>
  <si>
    <t>Zachman Framework - It helps manage risks</t>
  </si>
  <si>
    <t>Zachman Framework - It helps guide the choice of IT and business solutions</t>
  </si>
  <si>
    <t>Zachman Framework - It is aligns well with the university’s functions and challenges</t>
  </si>
  <si>
    <t>Zachman Framework - We were required to use it</t>
  </si>
  <si>
    <t>Zachman Framework - Unknown (it was chosen by my predecessors)</t>
  </si>
  <si>
    <t>APQC Framework - It is very general</t>
  </si>
  <si>
    <t>APQC Framework - It is very complete</t>
  </si>
  <si>
    <t>APQC Framework - It complements other frameworks</t>
  </si>
  <si>
    <t>APQC Framework - It gives guidance for organizing an EA team</t>
  </si>
  <si>
    <t>APQC Framework - It helps manage risks</t>
  </si>
  <si>
    <t>APQC Framework - It helps guide the choice of IT and business solutions</t>
  </si>
  <si>
    <t>APQC Framework - It is aligns well with the university’s functions and challenges</t>
  </si>
  <si>
    <t>APQC Framework - We were required to use it</t>
  </si>
  <si>
    <t>APQC Framework - Unknown (it was chosen by my predecessors)</t>
  </si>
  <si>
    <t>Gartner EA approach - It is very general</t>
  </si>
  <si>
    <t>Gartner EA approach - It is very complete</t>
  </si>
  <si>
    <t>Gartner EA approach - It complements other frameworks</t>
  </si>
  <si>
    <t>Gartner EA approach - It gives guidance for organizing an EA team</t>
  </si>
  <si>
    <t>Gartner EA approach - It helps manage risks</t>
  </si>
  <si>
    <t>Gartner EA approach - It helps guide the choice of IT and business solutions</t>
  </si>
  <si>
    <t>Gartner EA approach - It is aligns well with the university’s functions and challenges</t>
  </si>
  <si>
    <t>Gartner EA approach - We were required to use it</t>
  </si>
  <si>
    <t>Gartner EA approach - Unknown (it was chosen by my predecessors)</t>
  </si>
  <si>
    <t>CAUDIT Enterprise Architecture Commons for Higher Education - It is very general</t>
  </si>
  <si>
    <t>CAUDIT Enterprise Architecture Commons for Higher Education - It is very complete</t>
  </si>
  <si>
    <t>CAUDIT Enterprise Architecture Commons for Higher Education - It complements other frameworks</t>
  </si>
  <si>
    <t>CAUDIT Enterprise Architecture Commons for Higher Education - It gives guidance for organizing an EA team</t>
  </si>
  <si>
    <t>CAUDIT Enterprise Architecture Commons for Higher Education - It helps manage risks</t>
  </si>
  <si>
    <t>CAUDIT Enterprise Architecture Commons for Higher Education - It helps guide the choice of IT and business solutions</t>
  </si>
  <si>
    <t>CAUDIT Enterprise Architecture Commons for Higher Education - It is aligns well with the university’s functions and challenges</t>
  </si>
  <si>
    <t>CAUDIT Enterprise Architecture Commons for Higher Education - We were required to use it</t>
  </si>
  <si>
    <t>CAUDIT Enterprise Architecture Commons for Higher Education - Unknown (it was chosen by my predecessors)</t>
  </si>
  <si>
    <t>National Overall Reference Architecture (NORA) - It is very general</t>
  </si>
  <si>
    <t>National Overall Reference Architecture (NORA) - It is very complete</t>
  </si>
  <si>
    <t>National Overall Reference Architecture (NORA) - It complements other frameworks</t>
  </si>
  <si>
    <t>National Overall Reference Architecture (NORA) - It gives guidance for organizing an EA team</t>
  </si>
  <si>
    <t>National Overall Reference Architecture (NORA) - It helps manage risks</t>
  </si>
  <si>
    <t>National Overall Reference Architecture (NORA) - It helps guide the choice of IT and business solutions</t>
  </si>
  <si>
    <t>National Overall Reference Architecture (NORA) - It is aligns well with the university’s functions and challenges</t>
  </si>
  <si>
    <t>National Overall Reference Architecture (NORA) - We were required to use it</t>
  </si>
  <si>
    <t>National Overall Reference Architecture (NORA) - Unknown (it was chosen by my predecessors)</t>
  </si>
  <si>
    <t>ITANA Reference Architecture for Teaching and Learning - It is very general</t>
  </si>
  <si>
    <t>ITANA Reference Architecture for Teaching and Learning - It is very complete</t>
  </si>
  <si>
    <t>ITANA Reference Architecture for Teaching and Learning - It complements other frameworks</t>
  </si>
  <si>
    <t>ITANA Reference Architecture for Teaching and Learning - It gives guidance for organizing an EA team</t>
  </si>
  <si>
    <t>ITANA Reference Architecture for Teaching and Learning - It helps manage risks</t>
  </si>
  <si>
    <t>ITANA Reference Architecture for Teaching and Learning - It helps guide the choice of IT and business solutions</t>
  </si>
  <si>
    <t>ITANA Reference Architecture for Teaching and Learning - It is aligns well with the university’s functions and challenges</t>
  </si>
  <si>
    <t>ITANA Reference Architecture for Teaching and Learning - We were required to use it</t>
  </si>
  <si>
    <t>ITANA Reference Architecture for Teaching and Learning - Unknown (it was chosen by my predecessors)</t>
  </si>
  <si>
    <t>Enterprise models</t>
  </si>
  <si>
    <t>Organization charts</t>
  </si>
  <si>
    <t>Business process models</t>
  </si>
  <si>
    <t>Capability models</t>
  </si>
  <si>
    <t>Application models</t>
  </si>
  <si>
    <t>Data models</t>
  </si>
  <si>
    <t>Network models</t>
  </si>
  <si>
    <t>IT hardware models</t>
  </si>
  <si>
    <t>Service and interface models</t>
  </si>
  <si>
    <t>Security models</t>
  </si>
  <si>
    <t>Generic drawing or diagramming tools (e.g. Visio, Lucidchart)</t>
  </si>
  <si>
    <t>Spreadsheet tools (e.g. Excel, Google sheets)</t>
  </si>
  <si>
    <t>Text editors or word processors (e.g. Word, Google docs, Wikis)</t>
  </si>
  <si>
    <t>Presentation tools (e.g. Powerpoint)</t>
  </si>
  <si>
    <t>Archimate</t>
  </si>
  <si>
    <t>iServer by Orbus Software</t>
  </si>
  <si>
    <t>Enterprise Architect by Sparx Systems</t>
  </si>
  <si>
    <t>Abacus by Avolution</t>
  </si>
  <si>
    <t>erwin EA by erwin</t>
  </si>
  <si>
    <t>Insight EA by FIOS Insight</t>
  </si>
  <si>
    <t>Cameo Enterprise Architecture by No Magic</t>
  </si>
  <si>
    <t>Casewise Modeler by Casewise</t>
  </si>
  <si>
    <t>BiZZDesign Enterprise Studio by BiZZDesign</t>
  </si>
  <si>
    <t>HOPEX by MEGA International</t>
  </si>
  <si>
    <t>IBM Rational System Architect</t>
  </si>
  <si>
    <t>Other software or system modeling tools (e.g. Papyrus)</t>
  </si>
  <si>
    <t>Data management tools (e.g. Google Data Studio)</t>
  </si>
  <si>
    <t>Other specially designed business modeling tools</t>
  </si>
  <si>
    <t>Generic drawing or diagramming tools (e.g. Visio, Lucidchart) - Supports our EA framework(s)</t>
  </si>
  <si>
    <t>Generic drawing or diagramming tools (e.g. Visio, Lucidchart) - Integrates with other tools</t>
  </si>
  <si>
    <t>Generic drawing or diagramming tools (e.g. Visio, Lucidchart) - Cross-platform (e.g. Windows and Mac)</t>
  </si>
  <si>
    <t>Generic drawing or diagramming tools (e.g. Visio, Lucidchart) - Cost effective</t>
  </si>
  <si>
    <t>Generic drawing or diagramming tools (e.g. Visio, Lucidchart) - Supports EA standards</t>
  </si>
  <si>
    <t>Generic drawing or diagramming tools (e.g. Visio, Lucidchart) - Easy to use</t>
  </si>
  <si>
    <t>Generic drawing or diagramming tools (e.g. Visio, Lucidchart) - Facilitates collaborating, sharing &amp; communication</t>
  </si>
  <si>
    <t>Generic drawing or diagramming tools (e.g. Visio, Lucidchart) - Helps maintain consistency of information</t>
  </si>
  <si>
    <t>Generic drawing or diagramming tools (e.g. Visio, Lucidchart) - Produces good and understandable model representations</t>
  </si>
  <si>
    <t>Generic drawing or diagramming tools (e.g. Visio, Lucidchart) - Validates models and diagrams</t>
  </si>
  <si>
    <t>Generic drawing or diagramming tools (e.g. Visio, Lucidchart) - Manages specific representations and diagrams we need</t>
  </si>
  <si>
    <t>Generic drawing or diagramming tools (e.g. Visio, Lucidchart) - Integrates with a central repository</t>
  </si>
  <si>
    <t>Spreadsheet tools (e.g. Excel, Google sheets) - Supports our EA framework(s)</t>
  </si>
  <si>
    <t>Spreadsheet tools (e.g. Excel, Google sheets) - Integrates with other tools</t>
  </si>
  <si>
    <t>Spreadsheet tools (e.g. Excel, Google sheets) - Cross-platform (e.g. Windows and Mac)</t>
  </si>
  <si>
    <t>Spreadsheet tools (e.g. Excel, Google sheets) - Cost effective</t>
  </si>
  <si>
    <t>Spreadsheet tools (e.g. Excel, Google sheets) - Supports EA standards</t>
  </si>
  <si>
    <t>Spreadsheet tools (e.g. Excel, Google sheets) - Easy to use</t>
  </si>
  <si>
    <t>Spreadsheet tools (e.g. Excel, Google sheets) - Facilitates collaborating, sharing &amp; communication</t>
  </si>
  <si>
    <t>Spreadsheet tools (e.g. Excel, Google sheets) - Helps maintain consistency of information</t>
  </si>
  <si>
    <t>Spreadsheet tools (e.g. Excel, Google sheets) - Produces good and understandable model representations</t>
  </si>
  <si>
    <t>Spreadsheet tools (e.g. Excel, Google sheets) - Validates models and diagrams</t>
  </si>
  <si>
    <t>Spreadsheet tools (e.g. Excel, Google sheets) - Manages specific representations and diagrams we need</t>
  </si>
  <si>
    <t>Spreadsheet tools (e.g. Excel, Google sheets) - Integrates with a central repository</t>
  </si>
  <si>
    <t>Text editors or word processors (e.g. Word, Google docs, Wikis) - Supports our EA framework(s)</t>
  </si>
  <si>
    <t>Text editors or word processors (e.g. Word, Google docs, Wikis) - Integrates with other tools</t>
  </si>
  <si>
    <t>Text editors or word processors (e.g. Word, Google docs, Wikis) - Cross-platform (e.g. Windows and Mac)</t>
  </si>
  <si>
    <t>Text editors or word processors (e.g. Word, Google docs, Wikis) - Cost effective</t>
  </si>
  <si>
    <t>Text editors or word processors (e.g. Word, Google docs, Wikis) - Supports EA standards</t>
  </si>
  <si>
    <t>Text editors or word processors (e.g. Word, Google docs, Wikis) - Easy to use</t>
  </si>
  <si>
    <t>Text editors or word processors (e.g. Word, Google docs, Wikis) - Facilitates collaborating, sharing &amp; communication</t>
  </si>
  <si>
    <t>Text editors or word processors (e.g. Word, Google docs, Wikis) - Helps maintain consistency of information</t>
  </si>
  <si>
    <t>Text editors or word processors (e.g. Word, Google docs, Wikis) - Produces good and understandable model representations</t>
  </si>
  <si>
    <t>Text editors or word processors (e.g. Word, Google docs, Wikis) - Validates models and diagrams</t>
  </si>
  <si>
    <t>Text editors or word processors (e.g. Word, Google docs, Wikis) - Manages specific representations and diagrams we need</t>
  </si>
  <si>
    <t>Text editors or word processors (e.g. Word, Google docs, Wikis) - Integrates with a central repository</t>
  </si>
  <si>
    <t>Presentation tools (e.g. Powerpoint) - Supports our EA framework(s)</t>
  </si>
  <si>
    <t>Presentation tools (e.g. Powerpoint) - Integrates with other tools</t>
  </si>
  <si>
    <t>Presentation tools (e.g. Powerpoint) - Cross-platform (e.g. Windows and Mac)</t>
  </si>
  <si>
    <t>Presentation tools (e.g. Powerpoint) - Cost effective</t>
  </si>
  <si>
    <t>Presentation tools (e.g. Powerpoint) - Supports EA standards</t>
  </si>
  <si>
    <t>Presentation tools (e.g. Powerpoint) - Easy to use</t>
  </si>
  <si>
    <t>Presentation tools (e.g. Powerpoint) - Facilitates collaborating, sharing &amp; communication</t>
  </si>
  <si>
    <t>Presentation tools (e.g. Powerpoint) - Helps maintain consistency of information</t>
  </si>
  <si>
    <t>Presentation tools (e.g. Powerpoint) - Produces good and understandable model representations</t>
  </si>
  <si>
    <t>Presentation tools (e.g. Powerpoint) - Validates models and diagrams</t>
  </si>
  <si>
    <t>Presentation tools (e.g. Powerpoint) - Manages specific representations and diagrams we need</t>
  </si>
  <si>
    <t>Presentation tools (e.g. Powerpoint) - Integrates with a central repository</t>
  </si>
  <si>
    <t>Archimate - Supports our EA framework(s)</t>
  </si>
  <si>
    <t>Archimate - Integrates with other tools</t>
  </si>
  <si>
    <t>Archimate - Cross-platform (e.g. Windows and Mac)</t>
  </si>
  <si>
    <t>Archimate - Cost effective</t>
  </si>
  <si>
    <t>Archimate - Supports EA standards</t>
  </si>
  <si>
    <t>Archimate - Easy to use</t>
  </si>
  <si>
    <t>Archimate - Facilitates collaborating, sharing &amp; communication</t>
  </si>
  <si>
    <t>Archimate - Helps maintain consistency of information</t>
  </si>
  <si>
    <t>Archimate - Produces good and understandable model representations</t>
  </si>
  <si>
    <t>Archimate - Validates models and diagrams</t>
  </si>
  <si>
    <t>Archimate - Manages specific representations and diagrams we need</t>
  </si>
  <si>
    <t>Archimate - Integrates with a central repository</t>
  </si>
  <si>
    <t>iServer by Orbus Software - Supports our EA framework(s)</t>
  </si>
  <si>
    <t>iServer by Orbus Software - Integrates with other tools</t>
  </si>
  <si>
    <t>iServer by Orbus Software - Cross-platform (e.g. Windows and Mac)</t>
  </si>
  <si>
    <t>iServer by Orbus Software - Cost effective</t>
  </si>
  <si>
    <t>iServer by Orbus Software - Supports EA standards</t>
  </si>
  <si>
    <t>iServer by Orbus Software - Easy to use</t>
  </si>
  <si>
    <t>iServer by Orbus Software - Facilitates collaborating, sharing &amp; communication</t>
  </si>
  <si>
    <t>iServer by Orbus Software - Helps maintain consistency of information</t>
  </si>
  <si>
    <t>iServer by Orbus Software - Produces good and understandable model representations</t>
  </si>
  <si>
    <t>iServer by Orbus Software - Validates models and diagrams</t>
  </si>
  <si>
    <t>iServer by Orbus Software - Manages specific representations and diagrams we need</t>
  </si>
  <si>
    <t>iServer by Orbus Software - Integrates with a central repository</t>
  </si>
  <si>
    <t>Enterprise Architect by Sparx Systems - Supports our EA framework(s)</t>
  </si>
  <si>
    <t>Enterprise Architect by Sparx Systems - Integrates with other tools</t>
  </si>
  <si>
    <t>Enterprise Architect by Sparx Systems - Cross-platform (e.g. Windows and Mac)</t>
  </si>
  <si>
    <t>Enterprise Architect by Sparx Systems - Cost effective</t>
  </si>
  <si>
    <t>Enterprise Architect by Sparx Systems - Supports EA standards</t>
  </si>
  <si>
    <t>Enterprise Architect by Sparx Systems - Easy to use</t>
  </si>
  <si>
    <t>Enterprise Architect by Sparx Systems - Facilitates collaborating, sharing &amp; communication</t>
  </si>
  <si>
    <t>Enterprise Architect by Sparx Systems - Helps maintain consistency of information</t>
  </si>
  <si>
    <t>Enterprise Architect by Sparx Systems - Produces good and understandable model representations</t>
  </si>
  <si>
    <t>Enterprise Architect by Sparx Systems - Validates models and diagrams</t>
  </si>
  <si>
    <t>Enterprise Architect by Sparx Systems - Manages specific representations and diagrams we need</t>
  </si>
  <si>
    <t>Enterprise Architect by Sparx Systems - Integrates with a central repository</t>
  </si>
  <si>
    <t>Abacus by Avolution - Supports our EA framework(s)</t>
  </si>
  <si>
    <t>Abacus by Avolution - Integrates with other tools</t>
  </si>
  <si>
    <t>Abacus by Avolution - Cross-platform (e.g. Windows and Mac)</t>
  </si>
  <si>
    <t>Abacus by Avolution - Cost effective</t>
  </si>
  <si>
    <t>Abacus by Avolution - Supports EA standards</t>
  </si>
  <si>
    <t>Abacus by Avolution - Easy to use</t>
  </si>
  <si>
    <t>Abacus by Avolution - Facilitates collaborating, sharing &amp; communication</t>
  </si>
  <si>
    <t>Abacus by Avolution - Helps maintain consistency of information</t>
  </si>
  <si>
    <t>Abacus by Avolution - Produces good and understandable model representations</t>
  </si>
  <si>
    <t>Abacus by Avolution - Validates models and diagrams</t>
  </si>
  <si>
    <t>Abacus by Avolution - Manages specific representations and diagrams we need</t>
  </si>
  <si>
    <t>Abacus by Avolution - Integrates with a central repository</t>
  </si>
  <si>
    <t>erwin EA by erwin - Supports our EA framework(s)</t>
  </si>
  <si>
    <t>erwin EA by erwin - Integrates with other tools</t>
  </si>
  <si>
    <t>erwin EA by erwin - Cross-platform (e.g. Windows and Mac)</t>
  </si>
  <si>
    <t>erwin EA by erwin - Cost effective</t>
  </si>
  <si>
    <t>erwin EA by erwin - Supports EA standards</t>
  </si>
  <si>
    <t>erwin EA by erwin - Easy to use</t>
  </si>
  <si>
    <t>erwin EA by erwin - Facilitates collaborating, sharing &amp; communication</t>
  </si>
  <si>
    <t>erwin EA by erwin - Helps maintain consistency of information</t>
  </si>
  <si>
    <t>erwin EA by erwin - Produces good and understandable model representations</t>
  </si>
  <si>
    <t>erwin EA by erwin - Validates models and diagrams</t>
  </si>
  <si>
    <t>erwin EA by erwin - Manages specific representations and diagrams we need</t>
  </si>
  <si>
    <t>erwin EA by erwin - Integrates with a central repository</t>
  </si>
  <si>
    <t>Insight EA by FIOS Insight - Supports our EA framework(s)</t>
  </si>
  <si>
    <t>Insight EA by FIOS Insight - Integrates with other tools</t>
  </si>
  <si>
    <t>Insight EA by FIOS Insight - Cross-platform (e.g. Windows and Mac)</t>
  </si>
  <si>
    <t>Insight EA by FIOS Insight - Cost effective</t>
  </si>
  <si>
    <t>Insight EA by FIOS Insight - Supports EA standards</t>
  </si>
  <si>
    <t>Insight EA by FIOS Insight - Easy to use</t>
  </si>
  <si>
    <t>Insight EA by FIOS Insight - Facilitates collaborating, sharing &amp; communication</t>
  </si>
  <si>
    <t>Insight EA by FIOS Insight - Helps maintain consistency of information</t>
  </si>
  <si>
    <t>Insight EA by FIOS Insight - Produces good and understandable model representations</t>
  </si>
  <si>
    <t>Insight EA by FIOS Insight - Validates models and diagrams</t>
  </si>
  <si>
    <t>Insight EA by FIOS Insight - Manages specific representations and diagrams we need</t>
  </si>
  <si>
    <t>Insight EA by FIOS Insight - Integrates with a central repository</t>
  </si>
  <si>
    <t>Cameo Enterprise Architecture by No Magic - Supports our EA framework(s)</t>
  </si>
  <si>
    <t>Cameo Enterprise Architecture by No Magic - Integrates with other tools</t>
  </si>
  <si>
    <t>Cameo Enterprise Architecture by No Magic - Cross-platform (e.g. Windows and Mac)</t>
  </si>
  <si>
    <t>Cameo Enterprise Architecture by No Magic - Cost effective</t>
  </si>
  <si>
    <t>Cameo Enterprise Architecture by No Magic - Supports EA standards</t>
  </si>
  <si>
    <t>Cameo Enterprise Architecture by No Magic - Easy to use</t>
  </si>
  <si>
    <t>Cameo Enterprise Architecture by No Magic - Facilitates collaborating, sharing &amp; communication</t>
  </si>
  <si>
    <t>Cameo Enterprise Architecture by No Magic - Helps maintain consistency of information</t>
  </si>
  <si>
    <t>Cameo Enterprise Architecture by No Magic - Produces good and understandable model representations</t>
  </si>
  <si>
    <t>Cameo Enterprise Architecture by No Magic - Validates models and diagrams</t>
  </si>
  <si>
    <t>Cameo Enterprise Architecture by No Magic - Manages specific representations and diagrams we need</t>
  </si>
  <si>
    <t>Cameo Enterprise Architecture by No Magic - Integrates with a central repository</t>
  </si>
  <si>
    <t>Casewise Modeler by Casewise - Supports our EA framework(s)</t>
  </si>
  <si>
    <t>Casewise Modeler by Casewise - Integrates with other tools</t>
  </si>
  <si>
    <t>Casewise Modeler by Casewise - Cross-platform (e.g. Windows and Mac)</t>
  </si>
  <si>
    <t>Casewise Modeler by Casewise - Cost effective</t>
  </si>
  <si>
    <t>Casewise Modeler by Casewise - Supports EA standards</t>
  </si>
  <si>
    <t>Casewise Modeler by Casewise - Easy to use</t>
  </si>
  <si>
    <t>Casewise Modeler by Casewise - Facilitates collaborating, sharing &amp; communication</t>
  </si>
  <si>
    <t>Casewise Modeler by Casewise - Helps maintain consistency of information</t>
  </si>
  <si>
    <t>Casewise Modeler by Casewise - Produces good and understandable model representations</t>
  </si>
  <si>
    <t>Casewise Modeler by Casewise - Validates models and diagrams</t>
  </si>
  <si>
    <t>Casewise Modeler by Casewise - Manages specific representations and diagrams we need</t>
  </si>
  <si>
    <t>Casewise Modeler by Casewise - Integrates with a central repository</t>
  </si>
  <si>
    <t>BiZZDesign Enterprise Studio by BiZZDesign - Supports our EA framework(s)</t>
  </si>
  <si>
    <t>BiZZDesign Enterprise Studio by BiZZDesign - Integrates with other tools</t>
  </si>
  <si>
    <t>BiZZDesign Enterprise Studio by BiZZDesign - Cross-platform (e.g. Windows and Mac)</t>
  </si>
  <si>
    <t>BiZZDesign Enterprise Studio by BiZZDesign - Cost effective</t>
  </si>
  <si>
    <t>BiZZDesign Enterprise Studio by BiZZDesign - Supports EA standards</t>
  </si>
  <si>
    <t>BiZZDesign Enterprise Studio by BiZZDesign - Easy to use</t>
  </si>
  <si>
    <t>BiZZDesign Enterprise Studio by BiZZDesign - Facilitates collaborating, sharing &amp; communication</t>
  </si>
  <si>
    <t>BiZZDesign Enterprise Studio by BiZZDesign - Helps maintain consistency of information</t>
  </si>
  <si>
    <t>BiZZDesign Enterprise Studio by BiZZDesign - Produces good and understandable model representations</t>
  </si>
  <si>
    <t>BiZZDesign Enterprise Studio by BiZZDesign - Validates models and diagrams</t>
  </si>
  <si>
    <t>BiZZDesign Enterprise Studio by BiZZDesign - Manages specific representations and diagrams we need</t>
  </si>
  <si>
    <t>BiZZDesign Enterprise Studio by BiZZDesign - Integrates with a central repository</t>
  </si>
  <si>
    <t>HOPEX by MEGA International - Supports our EA framework(s)</t>
  </si>
  <si>
    <t>HOPEX by MEGA International - Integrates with other tools</t>
  </si>
  <si>
    <t>HOPEX by MEGA International - Cross-platform (e.g. Windows and Mac)</t>
  </si>
  <si>
    <t>HOPEX by MEGA International - Cost effective</t>
  </si>
  <si>
    <t>HOPEX by MEGA International - Supports EA standards</t>
  </si>
  <si>
    <t>HOPEX by MEGA International - Easy to use</t>
  </si>
  <si>
    <t>HOPEX by MEGA International - Facilitates collaborating, sharing &amp; communication</t>
  </si>
  <si>
    <t>HOPEX by MEGA International - Helps maintain consistency of information</t>
  </si>
  <si>
    <t>HOPEX by MEGA International - Produces good and understandable model representations</t>
  </si>
  <si>
    <t>HOPEX by MEGA International - Validates models and diagrams</t>
  </si>
  <si>
    <t>HOPEX by MEGA International - Manages specific representations and diagrams we need</t>
  </si>
  <si>
    <t>HOPEX by MEGA International - Integrates with a central repository</t>
  </si>
  <si>
    <t>IBM Rational System Architect - Supports our EA framework(s)</t>
  </si>
  <si>
    <t>IBM Rational System Architect - Integrates with other tools</t>
  </si>
  <si>
    <t>IBM Rational System Architect - Cross-platform (e.g. Windows and Mac)</t>
  </si>
  <si>
    <t>IBM Rational System Architect - Cost effective</t>
  </si>
  <si>
    <t>IBM Rational System Architect - Supports EA standards</t>
  </si>
  <si>
    <t>IBM Rational System Architect - Easy to use</t>
  </si>
  <si>
    <t>IBM Rational System Architect - Facilitates collaborating, sharing &amp; communication</t>
  </si>
  <si>
    <t>IBM Rational System Architect - Helps maintain consistency of information</t>
  </si>
  <si>
    <t>IBM Rational System Architect - Produces good and understandable model representations</t>
  </si>
  <si>
    <t>IBM Rational System Architect - Validates models and diagrams</t>
  </si>
  <si>
    <t>IBM Rational System Architect - Manages specific representations and diagrams we need</t>
  </si>
  <si>
    <t>IBM Rational System Architect - Integrates with a central repository</t>
  </si>
  <si>
    <t>Other software or system modeling tools (e.g. Papyrus) - Supports our EA framework(s)</t>
  </si>
  <si>
    <t>Other software or system modeling tools (e.g. Papyrus) - Integrates with other tools</t>
  </si>
  <si>
    <t>Other software or system modeling tools (e.g. Papyrus) - Cross-platform (e.g. Windows and Mac)</t>
  </si>
  <si>
    <t>Other software or system modeling tools (e.g. Papyrus) - Cost effective</t>
  </si>
  <si>
    <t>Other software or system modeling tools (e.g. Papyrus) - Supports EA standards</t>
  </si>
  <si>
    <t>Other software or system modeling tools (e.g. Papyrus) - Easy to use</t>
  </si>
  <si>
    <t>Other software or system modeling tools (e.g. Papyrus) - Facilitates collaborating, sharing &amp; communication</t>
  </si>
  <si>
    <t>Other software or system modeling tools (e.g. Papyrus) - Helps maintain consistency of information</t>
  </si>
  <si>
    <t>Other software or system modeling tools (e.g. Papyrus) - Produces good and understandable model representations</t>
  </si>
  <si>
    <t>Other software or system modeling tools (e.g. Papyrus) - Validates models and diagrams</t>
  </si>
  <si>
    <t>Other software or system modeling tools (e.g. Papyrus) - Manages specific representations and diagrams we need</t>
  </si>
  <si>
    <t>Other software or system modeling tools (e.g. Papyrus) - Integrates with a central repository</t>
  </si>
  <si>
    <t>Data management tools (e.g. Google Data Studio) - Supports our EA framework(s)</t>
  </si>
  <si>
    <t>Data management tools (e.g. Google Data Studio) - Integrates with other tools</t>
  </si>
  <si>
    <t>Data management tools (e.g. Google Data Studio) - Cross-platform (e.g. Windows and Mac)</t>
  </si>
  <si>
    <t>Data management tools (e.g. Google Data Studio) - Cost effective</t>
  </si>
  <si>
    <t>Data management tools (e.g. Google Data Studio) - Supports EA standards</t>
  </si>
  <si>
    <t>Data management tools (e.g. Google Data Studio) - Easy to use</t>
  </si>
  <si>
    <t>Data management tools (e.g. Google Data Studio) - Facilitates collaborating, sharing &amp; communication</t>
  </si>
  <si>
    <t>Data management tools (e.g. Google Data Studio) - Helps maintain consistency of information</t>
  </si>
  <si>
    <t>Data management tools (e.g. Google Data Studio) - Produces good and understandable model representations</t>
  </si>
  <si>
    <t>Data management tools (e.g. Google Data Studio) - Validates models and diagrams</t>
  </si>
  <si>
    <t>Data management tools (e.g. Google Data Studio) - Manages specific representations and diagrams we need</t>
  </si>
  <si>
    <t>Data management tools (e.g. Google Data Studio) - Integrates with a central repository</t>
  </si>
  <si>
    <t>Other specially designed business modeling tools - Supports our EA framework(s)</t>
  </si>
  <si>
    <t>Other specially designed business modeling tools - Integrates with other tools</t>
  </si>
  <si>
    <t>Other specially designed business modeling tools - Cross-platform (e.g. Windows and Mac)</t>
  </si>
  <si>
    <t>Other specially designed business modeling tools - Cost effective</t>
  </si>
  <si>
    <t>Other specially designed business modeling tools - Supports EA standards</t>
  </si>
  <si>
    <t>Other specially designed business modeling tools - Easy to use</t>
  </si>
  <si>
    <t>Other specially designed business modeling tools - Facilitates collaborating, sharing &amp; communication</t>
  </si>
  <si>
    <t>Other specially designed business modeling tools - Helps maintain consistency of information</t>
  </si>
  <si>
    <t>Other specially designed business modeling tools - Produces good and understandable model representations</t>
  </si>
  <si>
    <t>Other specially designed business modeling tools - Validates models and diagrams</t>
  </si>
  <si>
    <t>Other specially designed business modeling tools - Manages specific representations and diagrams we need</t>
  </si>
  <si>
    <t>Other specially designed business modeling tools - Integrates with a central repository</t>
  </si>
  <si>
    <t>Generic drawing or diagramming tools (e.g. Visio, Lucidchart) - Not suited for EA tasks we need to achieve</t>
  </si>
  <si>
    <t>Generic drawing or diagramming tools (e.g. Visio, Lucidchart) - Does not allow effective organization of information</t>
  </si>
  <si>
    <t>Generic drawing or diagramming tools (e.g. Visio, Lucidchart) - Expensive</t>
  </si>
  <si>
    <t>Generic drawing or diagramming tools (e.g. Visio, Lucidchart) - Not easy to use</t>
  </si>
  <si>
    <t>Generic drawing or diagramming tools (e.g. Visio, Lucidchart) - A lot of learning time</t>
  </si>
  <si>
    <t>Generic drawing or diagramming tools (e.g. Visio, Lucidchart) - Does not work with a central repository</t>
  </si>
  <si>
    <t>Generic drawing or diagramming tools (e.g. Visio, Lucidchart) - Not integrated with other tools</t>
  </si>
  <si>
    <t>Generic drawing or diagramming tools (e.g. Visio, Lucidchart) - Can not automatically populate data from other sources</t>
  </si>
  <si>
    <t>Generic drawing or diagramming tools (e.g. Visio, Lucidchart) - Inflexible</t>
  </si>
  <si>
    <t>Generic drawing or diagramming tools (e.g. Visio, Lucidchart) - Makes it hard to keep models up to date</t>
  </si>
  <si>
    <t>Generic drawing or diagramming tools (e.g. Visio, Lucidchart) - Requires excessive time to set up or configure</t>
  </si>
  <si>
    <t>Generic drawing or diagramming tools (e.g. Visio, Lucidchart) - Does not allow tracking of changes</t>
  </si>
  <si>
    <t>Generic drawing or diagramming tools (e.g. Visio, Lucidchart) - Does not allow easy collaboration or sharing</t>
  </si>
  <si>
    <t>Generic drawing or diagramming tools (e.g. Visio, Lucidchart) - Does not allow validation of models</t>
  </si>
  <si>
    <t>Spreadsheet tools (e.g. Excel, Google sheets) - Not suited for EA tasks we need to achieve</t>
  </si>
  <si>
    <t>Spreadsheet tools (e.g. Excel, Google sheets) - Does not allow effective organization of information</t>
  </si>
  <si>
    <t>Spreadsheet tools (e.g. Excel, Google sheets) - Expensive</t>
  </si>
  <si>
    <t>Spreadsheet tools (e.g. Excel, Google sheets) - Not easy to use</t>
  </si>
  <si>
    <t>Spreadsheet tools (e.g. Excel, Google sheets) - A lot of learning time</t>
  </si>
  <si>
    <t>Spreadsheet tools (e.g. Excel, Google sheets) - Does not work with a central repository</t>
  </si>
  <si>
    <t>Spreadsheet tools (e.g. Excel, Google sheets) - Not integrated with other tools</t>
  </si>
  <si>
    <t>Spreadsheet tools (e.g. Excel, Google sheets) - Can not automatically populate data from other sources</t>
  </si>
  <si>
    <t>Spreadsheet tools (e.g. Excel, Google sheets) - Inflexible</t>
  </si>
  <si>
    <t>Spreadsheet tools (e.g. Excel, Google sheets) - Makes it hard to keep models up to date</t>
  </si>
  <si>
    <t>Spreadsheet tools (e.g. Excel, Google sheets) - Requires excessive time to set up or configure</t>
  </si>
  <si>
    <t>Spreadsheet tools (e.g. Excel, Google sheets) - Does not allow tracking of changes</t>
  </si>
  <si>
    <t>Spreadsheet tools (e.g. Excel, Google sheets) - Does not allow easy collaboration or sharing</t>
  </si>
  <si>
    <t>Spreadsheet tools (e.g. Excel, Google sheets) - Does not allow validation of models</t>
  </si>
  <si>
    <t>Text editors or word processors (e.g. Word, Google docs, Wikis) - Not suited for EA tasks we need to achieve</t>
  </si>
  <si>
    <t>Text editors or word processors (e.g. Word, Google docs, Wikis) - Does not allow effective organization of information</t>
  </si>
  <si>
    <t>Text editors or word processors (e.g. Word, Google docs, Wikis) - Expensive</t>
  </si>
  <si>
    <t>Text editors or word processors (e.g. Word, Google docs, Wikis) - Not easy to use</t>
  </si>
  <si>
    <t>Text editors or word processors (e.g. Word, Google docs, Wikis) - A lot of learning time</t>
  </si>
  <si>
    <t>Text editors or word processors (e.g. Word, Google docs, Wikis) - Does not work with a central repository</t>
  </si>
  <si>
    <t>Text editors or word processors (e.g. Word, Google docs, Wikis) - Not integrated with other tools</t>
  </si>
  <si>
    <t>Text editors or word processors (e.g. Word, Google docs, Wikis) - Can not automatically populate data from other sources</t>
  </si>
  <si>
    <t>Text editors or word processors (e.g. Word, Google docs, Wikis) - Inflexible</t>
  </si>
  <si>
    <t>Text editors or word processors (e.g. Word, Google docs, Wikis) - Makes it hard to keep models up to date</t>
  </si>
  <si>
    <t>Text editors or word processors (e.g. Word, Google docs, Wikis) - Requires excessive time to set up or configure</t>
  </si>
  <si>
    <t>Text editors or word processors (e.g. Word, Google docs, Wikis) - Does not allow tracking of changes</t>
  </si>
  <si>
    <t>Text editors or word processors (e.g. Word, Google docs, Wikis) - Does not allow easy collaboration or sharing</t>
  </si>
  <si>
    <t>Text editors or word processors (e.g. Word, Google docs, Wikis) - Does not allow validation of models</t>
  </si>
  <si>
    <t>Presentation tools (e.g. Powerpoint) - Not suited for EA tasks we need to achieve</t>
  </si>
  <si>
    <t>Presentation tools (e.g. Powerpoint) - Does not allow effective organization of information</t>
  </si>
  <si>
    <t>Presentation tools (e.g. Powerpoint) - Expensive</t>
  </si>
  <si>
    <t>Presentation tools (e.g. Powerpoint) - Not easy to use</t>
  </si>
  <si>
    <t>Presentation tools (e.g. Powerpoint) - A lot of learning time</t>
  </si>
  <si>
    <t>Presentation tools (e.g. Powerpoint) - Does not work with a central repository</t>
  </si>
  <si>
    <t>Presentation tools (e.g. Powerpoint) - Not integrated with other tools</t>
  </si>
  <si>
    <t>Presentation tools (e.g. Powerpoint) - Can not automatically populate data from other sources</t>
  </si>
  <si>
    <t>Presentation tools (e.g. Powerpoint) - Inflexible</t>
  </si>
  <si>
    <t>Presentation tools (e.g. Powerpoint) - Makes it hard to keep models up to date</t>
  </si>
  <si>
    <t>Presentation tools (e.g. Powerpoint) - Requires excessive time to set up or configure</t>
  </si>
  <si>
    <t>Presentation tools (e.g. Powerpoint) - Does not allow tracking of changes</t>
  </si>
  <si>
    <t>Presentation tools (e.g. Powerpoint) - Does not allow easy collaboration or sharing</t>
  </si>
  <si>
    <t>Presentation tools (e.g. Powerpoint) - Does not allow validation of models</t>
  </si>
  <si>
    <t>Archimate - Not suited for EA tasks we need to achieve</t>
  </si>
  <si>
    <t>Archimate - Does not allow effective organization of information</t>
  </si>
  <si>
    <t>Archimate - Expensive</t>
  </si>
  <si>
    <t>Archimate - Not easy to use</t>
  </si>
  <si>
    <t>Archimate - A lot of learning time</t>
  </si>
  <si>
    <t>Archimate - Does not work with a central repository</t>
  </si>
  <si>
    <t>Archimate - Not integrated with other tools</t>
  </si>
  <si>
    <t>Archimate - Can not automatically populate data from other sources</t>
  </si>
  <si>
    <t>Archimate - Inflexible</t>
  </si>
  <si>
    <t>Archimate - Makes it hard to keep models up to date</t>
  </si>
  <si>
    <t>Archimate - Requires excessive time to set up or configure</t>
  </si>
  <si>
    <t>Archimate - Does not allow tracking of changes</t>
  </si>
  <si>
    <t>Archimate - Does not allow easy collaboration or sharing</t>
  </si>
  <si>
    <t>Archimate - Does not allow validation of models</t>
  </si>
  <si>
    <t>iServer by Orbus Software - Not suited for EA tasks we need to achieve</t>
  </si>
  <si>
    <t>iServer by Orbus Software - Does not allow effective organization of information</t>
  </si>
  <si>
    <t>iServer by Orbus Software - Expensive</t>
  </si>
  <si>
    <t>iServer by Orbus Software - Not easy to use</t>
  </si>
  <si>
    <t>iServer by Orbus Software - A lot of learning time</t>
  </si>
  <si>
    <t>iServer by Orbus Software - Does not work with a central repository</t>
  </si>
  <si>
    <t>iServer by Orbus Software - Not integrated with other tools</t>
  </si>
  <si>
    <t>iServer by Orbus Software - Can not automatically populate data from other sources</t>
  </si>
  <si>
    <t>iServer by Orbus Software - Inflexible</t>
  </si>
  <si>
    <t>iServer by Orbus Software - Makes it hard to keep models up to date</t>
  </si>
  <si>
    <t>iServer by Orbus Software - Requires excessive time to set up or configure</t>
  </si>
  <si>
    <t>iServer by Orbus Software - Does not allow tracking of changes</t>
  </si>
  <si>
    <t>iServer by Orbus Software - Does not allow easy collaboration or sharing</t>
  </si>
  <si>
    <t>iServer by Orbus Software - Does not allow validation of models</t>
  </si>
  <si>
    <t>Enterprise Architect by Sparx Systems - Not suited for EA tasks we need to achieve</t>
  </si>
  <si>
    <t>Enterprise Architect by Sparx Systems - Does not allow effective organization of information</t>
  </si>
  <si>
    <t>Enterprise Architect by Sparx Systems - Expensive</t>
  </si>
  <si>
    <t>Enterprise Architect by Sparx Systems - Not easy to use</t>
  </si>
  <si>
    <t>Enterprise Architect by Sparx Systems - A lot of learning time</t>
  </si>
  <si>
    <t>Enterprise Architect by Sparx Systems - Does not work with a central repository</t>
  </si>
  <si>
    <t>Enterprise Architect by Sparx Systems - Not integrated with other tools</t>
  </si>
  <si>
    <t>Enterprise Architect by Sparx Systems - Can not automatically populate data from other sources</t>
  </si>
  <si>
    <t>Enterprise Architect by Sparx Systems - Inflexible</t>
  </si>
  <si>
    <t>Enterprise Architect by Sparx Systems - Makes it hard to keep models up to date</t>
  </si>
  <si>
    <t>Enterprise Architect by Sparx Systems - Requires excessive time to set up or configure</t>
  </si>
  <si>
    <t>Enterprise Architect by Sparx Systems - Does not allow tracking of changes</t>
  </si>
  <si>
    <t>Enterprise Architect by Sparx Systems - Does not allow easy collaboration or sharing</t>
  </si>
  <si>
    <t>Enterprise Architect by Sparx Systems - Does not allow validation of models</t>
  </si>
  <si>
    <t>Abacus by Avolution - Not suited for EA tasks we need to achieve</t>
  </si>
  <si>
    <t>Abacus by Avolution - Does not allow effective organization of information</t>
  </si>
  <si>
    <t>Abacus by Avolution - Expensive</t>
  </si>
  <si>
    <t>Abacus by Avolution - Not easy to use</t>
  </si>
  <si>
    <t>Abacus by Avolution - A lot of learning time</t>
  </si>
  <si>
    <t>Abacus by Avolution - Does not work with a central repository</t>
  </si>
  <si>
    <t>Abacus by Avolution - Not integrated with other tools</t>
  </si>
  <si>
    <t>Abacus by Avolution - Can not automatically populate data from other sources</t>
  </si>
  <si>
    <t>Abacus by Avolution - Inflexible</t>
  </si>
  <si>
    <t>Abacus by Avolution - Makes it hard to keep models up to date</t>
  </si>
  <si>
    <t>Abacus by Avolution - Requires excessive time to set up or configure</t>
  </si>
  <si>
    <t>Abacus by Avolution - Does not allow tracking of changes</t>
  </si>
  <si>
    <t>Abacus by Avolution - Does not allow easy collaboration or sharing</t>
  </si>
  <si>
    <t>Abacus by Avolution - Does not allow validation of models</t>
  </si>
  <si>
    <t>erwin EA by erwin - Not suited for EA tasks we need to achieve</t>
  </si>
  <si>
    <t>erwin EA by erwin - Does not allow effective organization of information</t>
  </si>
  <si>
    <t>erwin EA by erwin - Expensive</t>
  </si>
  <si>
    <t>erwin EA by erwin - Not easy to use</t>
  </si>
  <si>
    <t>erwin EA by erwin - A lot of learning time</t>
  </si>
  <si>
    <t>erwin EA by erwin - Does not work with a central repository</t>
  </si>
  <si>
    <t>erwin EA by erwin - Not integrated with other tools</t>
  </si>
  <si>
    <t>erwin EA by erwin - Can not automatically populate data from other sources</t>
  </si>
  <si>
    <t>erwin EA by erwin - Inflexible</t>
  </si>
  <si>
    <t>erwin EA by erwin - Makes it hard to keep models up to date</t>
  </si>
  <si>
    <t>erwin EA by erwin - Requires excessive time to set up or configure</t>
  </si>
  <si>
    <t>erwin EA by erwin - Does not allow tracking of changes</t>
  </si>
  <si>
    <t>erwin EA by erwin - Does not allow easy collaboration or sharing</t>
  </si>
  <si>
    <t>erwin EA by erwin - Does not allow validation of models</t>
  </si>
  <si>
    <t>Insight EA by FIOS Insight - Not suited for EA tasks we need to achieve</t>
  </si>
  <si>
    <t>Insight EA by FIOS Insight - Does not allow effective organization of information</t>
  </si>
  <si>
    <t>Insight EA by FIOS Insight - Expensive</t>
  </si>
  <si>
    <t>Insight EA by FIOS Insight - Not easy to use</t>
  </si>
  <si>
    <t>Insight EA by FIOS Insight - A lot of learning time</t>
  </si>
  <si>
    <t>Insight EA by FIOS Insight - Does not work with a central repository</t>
  </si>
  <si>
    <t>Insight EA by FIOS Insight - Not integrated with other tools</t>
  </si>
  <si>
    <t>Insight EA by FIOS Insight - Can not automatically populate data from other sources</t>
  </si>
  <si>
    <t>Insight EA by FIOS Insight - Inflexible</t>
  </si>
  <si>
    <t>Insight EA by FIOS Insight - Makes it hard to keep models up to date</t>
  </si>
  <si>
    <t>Insight EA by FIOS Insight - Requires excessive time to set up or configure</t>
  </si>
  <si>
    <t>Insight EA by FIOS Insight - Does not allow tracking of changes</t>
  </si>
  <si>
    <t>Insight EA by FIOS Insight - Does not allow easy collaboration or sharing</t>
  </si>
  <si>
    <t>Insight EA by FIOS Insight - Does not allow validation of models</t>
  </si>
  <si>
    <t>Cameo Enterprise Architecture by No Magic - Not suited for EA tasks we need to achieve</t>
  </si>
  <si>
    <t>Cameo Enterprise Architecture by No Magic - Does not allow effective organization of information</t>
  </si>
  <si>
    <t>Cameo Enterprise Architecture by No Magic - Expensive</t>
  </si>
  <si>
    <t>Cameo Enterprise Architecture by No Magic - Not easy to use</t>
  </si>
  <si>
    <t>Cameo Enterprise Architecture by No Magic - A lot of learning time</t>
  </si>
  <si>
    <t>Cameo Enterprise Architecture by No Magic - Does not work with a central repository</t>
  </si>
  <si>
    <t>Cameo Enterprise Architecture by No Magic - Not integrated with other tools</t>
  </si>
  <si>
    <t>Cameo Enterprise Architecture by No Magic - Can not automatically populate data from other sources</t>
  </si>
  <si>
    <t>Cameo Enterprise Architecture by No Magic - Inflexible</t>
  </si>
  <si>
    <t>Cameo Enterprise Architecture by No Magic - Makes it hard to keep models up to date</t>
  </si>
  <si>
    <t>Cameo Enterprise Architecture by No Magic - Requires excessive time to set up or configure</t>
  </si>
  <si>
    <t>Cameo Enterprise Architecture by No Magic - Does not allow tracking of changes</t>
  </si>
  <si>
    <t>Cameo Enterprise Architecture by No Magic - Does not allow easy collaboration or sharing</t>
  </si>
  <si>
    <t>Cameo Enterprise Architecture by No Magic - Does not allow validation of models</t>
  </si>
  <si>
    <t>Casewise Modeler by Casewise - Not suited for EA tasks we need to achieve</t>
  </si>
  <si>
    <t>Casewise Modeler by Casewise - Does not allow effective organization of information</t>
  </si>
  <si>
    <t>Casewise Modeler by Casewise - Expensive</t>
  </si>
  <si>
    <t>Casewise Modeler by Casewise - Not easy to use</t>
  </si>
  <si>
    <t>Casewise Modeler by Casewise - A lot of learning time</t>
  </si>
  <si>
    <t>Casewise Modeler by Casewise - Does not work with a central repository</t>
  </si>
  <si>
    <t>Casewise Modeler by Casewise - Not integrated with other tools</t>
  </si>
  <si>
    <t>Casewise Modeler by Casewise - Can not automatically populate data from other sources</t>
  </si>
  <si>
    <t>Casewise Modeler by Casewise - Inflexible</t>
  </si>
  <si>
    <t>Casewise Modeler by Casewise - Makes it hard to keep models up to date</t>
  </si>
  <si>
    <t>Casewise Modeler by Casewise - Requires excessive time to set up or configure</t>
  </si>
  <si>
    <t>Casewise Modeler by Casewise - Does not allow tracking of changes</t>
  </si>
  <si>
    <t>Casewise Modeler by Casewise - Does not allow easy collaboration or sharing</t>
  </si>
  <si>
    <t>Casewise Modeler by Casewise - Does not allow validation of models</t>
  </si>
  <si>
    <t>BiZZDesign Enterprise Studio by BiZZDesign - Not suited for EA tasks we need to achieve</t>
  </si>
  <si>
    <t>BiZZDesign Enterprise Studio by BiZZDesign - Does not allow effective organization of information</t>
  </si>
  <si>
    <t>BiZZDesign Enterprise Studio by BiZZDesign - Expensive</t>
  </si>
  <si>
    <t>BiZZDesign Enterprise Studio by BiZZDesign - Not easy to use</t>
  </si>
  <si>
    <t>BiZZDesign Enterprise Studio by BiZZDesign - A lot of learning time</t>
  </si>
  <si>
    <t>BiZZDesign Enterprise Studio by BiZZDesign - Does not work with a central repository</t>
  </si>
  <si>
    <t>BiZZDesign Enterprise Studio by BiZZDesign - Not integrated with other tools</t>
  </si>
  <si>
    <t>BiZZDesign Enterprise Studio by BiZZDesign - Can not automatically populate data from other sources</t>
  </si>
  <si>
    <t>BiZZDesign Enterprise Studio by BiZZDesign - Inflexible</t>
  </si>
  <si>
    <t>BiZZDesign Enterprise Studio by BiZZDesign - Makes it hard to keep models up to date</t>
  </si>
  <si>
    <t>BiZZDesign Enterprise Studio by BiZZDesign - Requires excessive time to set up or configure</t>
  </si>
  <si>
    <t>BiZZDesign Enterprise Studio by BiZZDesign - Does not allow tracking of changes</t>
  </si>
  <si>
    <t>BiZZDesign Enterprise Studio by BiZZDesign - Does not allow easy collaboration or sharing</t>
  </si>
  <si>
    <t>BiZZDesign Enterprise Studio by BiZZDesign - Does not allow validation of models</t>
  </si>
  <si>
    <t>HOPEX by MEGA International - Not suited for EA tasks we need to achieve</t>
  </si>
  <si>
    <t>HOPEX by MEGA International - Does not allow effective organization of information</t>
  </si>
  <si>
    <t>HOPEX by MEGA International - Expensive</t>
  </si>
  <si>
    <t>HOPEX by MEGA International - Not easy to use</t>
  </si>
  <si>
    <t>HOPEX by MEGA International - A lot of learning time</t>
  </si>
  <si>
    <t>HOPEX by MEGA International - Does not work with a central repository</t>
  </si>
  <si>
    <t>HOPEX by MEGA International - Not integrated with other tools</t>
  </si>
  <si>
    <t>HOPEX by MEGA International - Can not automatically populate data from other sources</t>
  </si>
  <si>
    <t>HOPEX by MEGA International - Inflexible</t>
  </si>
  <si>
    <t>HOPEX by MEGA International - Makes it hard to keep models up to date</t>
  </si>
  <si>
    <t>HOPEX by MEGA International - Requires excessive time to set up or configure</t>
  </si>
  <si>
    <t>HOPEX by MEGA International - Does not allow tracking of changes</t>
  </si>
  <si>
    <t>HOPEX by MEGA International - Does not allow easy collaboration or sharing</t>
  </si>
  <si>
    <t>HOPEX by MEGA International - Does not allow validation of models</t>
  </si>
  <si>
    <t>IBM Rational System Architect - Not suited for EA tasks we need to achieve</t>
  </si>
  <si>
    <t>IBM Rational System Architect - Does not allow effective organization of information</t>
  </si>
  <si>
    <t>IBM Rational System Architect - Expensive</t>
  </si>
  <si>
    <t>IBM Rational System Architect - Not easy to use</t>
  </si>
  <si>
    <t>IBM Rational System Architect - A lot of learning time</t>
  </si>
  <si>
    <t>IBM Rational System Architect - Does not work with a central repository</t>
  </si>
  <si>
    <t>IBM Rational System Architect - Not integrated with other tools</t>
  </si>
  <si>
    <t>IBM Rational System Architect - Can not automatically populate data from other sources</t>
  </si>
  <si>
    <t>IBM Rational System Architect - Inflexible</t>
  </si>
  <si>
    <t>IBM Rational System Architect - Makes it hard to keep models up to date</t>
  </si>
  <si>
    <t>IBM Rational System Architect - Requires excessive time to set up or configure</t>
  </si>
  <si>
    <t>IBM Rational System Architect - Does not allow tracking of changes</t>
  </si>
  <si>
    <t>IBM Rational System Architect - Does not allow easy collaboration or sharing</t>
  </si>
  <si>
    <t>IBM Rational System Architect - Does not allow validation of models</t>
  </si>
  <si>
    <t>Other software or system modeling tools (e.g. Papyrus) - Not suited for EA tasks we need to achieve</t>
  </si>
  <si>
    <t>Other software or system modeling tools (e.g. Papyrus) - Does not allow effective organization of information</t>
  </si>
  <si>
    <t>Other software or system modeling tools (e.g. Papyrus) - Expensive</t>
  </si>
  <si>
    <t>Other software or system modeling tools (e.g. Papyrus) - Not easy to use</t>
  </si>
  <si>
    <t>Other software or system modeling tools (e.g. Papyrus) - A lot of learning time</t>
  </si>
  <si>
    <t>Other software or system modeling tools (e.g. Papyrus) - Does not work with a central repository</t>
  </si>
  <si>
    <t>Other software or system modeling tools (e.g. Papyrus) - Not integrated with other tools</t>
  </si>
  <si>
    <t>Other software or system modeling tools (e.g. Papyrus) - Can not automatically populate data from other sources</t>
  </si>
  <si>
    <t>Other software or system modeling tools (e.g. Papyrus) - Inflexible</t>
  </si>
  <si>
    <t>Other software or system modeling tools (e.g. Papyrus) - Makes it hard to keep models up to date</t>
  </si>
  <si>
    <t>Other software or system modeling tools (e.g. Papyrus) - Requires excessive time to set up or configure</t>
  </si>
  <si>
    <t>Other software or system modeling tools (e.g. Papyrus) - Does not allow tracking of changes</t>
  </si>
  <si>
    <t>Other software or system modeling tools (e.g. Papyrus) - Does not allow easy collaboration or sharing</t>
  </si>
  <si>
    <t>Other software or system modeling tools (e.g. Papyrus) - Does not allow validation of models</t>
  </si>
  <si>
    <t>Data management tools (e.g. Google Data Studio) - Not suited for EA tasks we need to achieve</t>
  </si>
  <si>
    <t>Data management tools (e.g. Google Data Studio) - Does not allow effective organization of information</t>
  </si>
  <si>
    <t>Data management tools (e.g. Google Data Studio) - Expensive</t>
  </si>
  <si>
    <t>Data management tools (e.g. Google Data Studio) - Not easy to use</t>
  </si>
  <si>
    <t>Data management tools (e.g. Google Data Studio) - A lot of learning time</t>
  </si>
  <si>
    <t>Data management tools (e.g. Google Data Studio) - Does not work with a central repository</t>
  </si>
  <si>
    <t>Data management tools (e.g. Google Data Studio) - Not integrated with other tools</t>
  </si>
  <si>
    <t>Data management tools (e.g. Google Data Studio) - Can not automatically populate data from other sources</t>
  </si>
  <si>
    <t>Data management tools (e.g. Google Data Studio) - Inflexible</t>
  </si>
  <si>
    <t>Data management tools (e.g. Google Data Studio) - Makes it hard to keep models up to date</t>
  </si>
  <si>
    <t>Data management tools (e.g. Google Data Studio) - Requires excessive time to set up or configure</t>
  </si>
  <si>
    <t>Data management tools (e.g. Google Data Studio) - Does not allow tracking of changes</t>
  </si>
  <si>
    <t>Data management tools (e.g. Google Data Studio) - Does not allow easy collaboration or sharing</t>
  </si>
  <si>
    <t>Data management tools (e.g. Google Data Studio) - Does not allow validation of models</t>
  </si>
  <si>
    <t>Other specially designed business modeling tools - Not suited for EA tasks we need to achieve</t>
  </si>
  <si>
    <t>Other specially designed business modeling tools - Does not allow effective organization of information</t>
  </si>
  <si>
    <t>Other specially designed business modeling tools - Expensive</t>
  </si>
  <si>
    <t>Other specially designed business modeling tools - Not easy to use</t>
  </si>
  <si>
    <t>Other specially designed business modeling tools - A lot of learning time</t>
  </si>
  <si>
    <t>Other specially designed business modeling tools - Does not work with a central repository</t>
  </si>
  <si>
    <t>Other specially designed business modeling tools - Not integrated with other tools</t>
  </si>
  <si>
    <t>Other specially designed business modeling tools - Can not automatically populate data from other sources</t>
  </si>
  <si>
    <t>Other specially designed business modeling tools - Inflexible</t>
  </si>
  <si>
    <t>Other specially designed business modeling tools - Makes it hard to keep models up to date</t>
  </si>
  <si>
    <t>Other specially designed business modeling tools - Requires excessive time to set up or configure</t>
  </si>
  <si>
    <t>Other specially designed business modeling tools - Does not allow tracking of changes</t>
  </si>
  <si>
    <t>Other specially designed business modeling tools - Does not allow easy collaboration or sharing</t>
  </si>
  <si>
    <t>Other specially designed business modeling tools - Does not allow validation of models</t>
  </si>
  <si>
    <t>Maximize the benefits to the university</t>
  </si>
  <si>
    <t>Orient the architecture to provision of services</t>
  </si>
  <si>
    <t>Ensure the continuity and recoverability of critical university operations</t>
  </si>
  <si>
    <t>Ensure compliance with laws, standards and policies</t>
  </si>
  <si>
    <t>Enable a holistic approach</t>
  </si>
  <si>
    <t>Enable partnership between business units and IT units</t>
  </si>
  <si>
    <t>Focus on the performance of the organization</t>
  </si>
  <si>
    <t>Focus on efficiency of using resources</t>
  </si>
  <si>
    <t>Be digitally integrated</t>
  </si>
  <si>
    <t>Enable quick, accurate decision making support</t>
  </si>
  <si>
    <t>Enhance simplicity</t>
  </si>
  <si>
    <t>Ensure the architecture is maintainable</t>
  </si>
  <si>
    <t>Ensure elements of the architecture are measurable.</t>
  </si>
  <si>
    <t>Align decisions and architecture with the strategic mission, vision and values of the University.</t>
  </si>
  <si>
    <t>Enable a single federated enterprise-wide architecture</t>
  </si>
  <si>
    <t>Be agile</t>
  </si>
  <si>
    <t>Base change on careful requirements analysis</t>
  </si>
  <si>
    <t>Be responsive to stakeholders as their needs change</t>
  </si>
  <si>
    <t>Data is an asset</t>
  </si>
  <si>
    <t>Data is shared</t>
  </si>
  <si>
    <t>There is a common vocabulary and definitions for data</t>
  </si>
  <si>
    <t>Data is reused: duplication of data should be avoided</t>
  </si>
  <si>
    <t>Data is accessible, available and discoverable</t>
  </si>
  <si>
    <t>Data is kept secure, and security risks are managed</t>
  </si>
  <si>
    <t>Data is under the control of a trustee</t>
  </si>
  <si>
    <t>There are policies and data management guidelines for data</t>
  </si>
  <si>
    <t>Applications must be easy to use</t>
  </si>
  <si>
    <t>Ensure end users can perform their work as efficiently as possible</t>
  </si>
  <si>
    <t>Design solutions such that they are “good enough” in order to minimize costs and maximize value</t>
  </si>
  <si>
    <t>Use or try out applications and technologies before buying</t>
  </si>
  <si>
    <t>Buy instead of building</t>
  </si>
  <si>
    <t>Prefer open solutions to commercial solutions</t>
  </si>
  <si>
    <t>Configure instead of customizing</t>
  </si>
  <si>
    <t>Control technical diversity</t>
  </si>
  <si>
    <t>Ensure applications are independent of specific technology choices (e.g. databases, browsers, operating systems)</t>
  </si>
  <si>
    <t>Avoid vendor lock-in</t>
  </si>
  <si>
    <t>Align with multiple products from a single vendor to best leverage that vendor's ecosystem</t>
  </si>
  <si>
    <t>Ensure the interoperability of technological components</t>
  </si>
  <si>
    <t>Comply with technological standards and policies</t>
  </si>
  <si>
    <t>Open-Ended Response</t>
  </si>
  <si>
    <t>Having top management support, commitment &amp; sponsorship</t>
  </si>
  <si>
    <t>Having a good EA Team</t>
  </si>
  <si>
    <t>Understanding EA stakeholders</t>
  </si>
  <si>
    <t>Buy-in of the EA from stakeholders</t>
  </si>
  <si>
    <t>Collaboration among EA team members</t>
  </si>
  <si>
    <t>Collaboration with senior management</t>
  </si>
  <si>
    <t>Collaboration with different departments and units</t>
  </si>
  <si>
    <t>Usefulness, transparency &amp; openness of EA itself</t>
  </si>
  <si>
    <t>Availability of data</t>
  </si>
  <si>
    <t>Clarity of EA vision, goals, and objectives</t>
  </si>
  <si>
    <t>Support of the university's mission and goals</t>
  </si>
  <si>
    <t>Communication and awareness of EA among all stakeholders</t>
  </si>
  <si>
    <t>Having a good set of EA principles</t>
  </si>
  <si>
    <t>Following the defined EA principles</t>
  </si>
  <si>
    <t>Following a disciplined EA process</t>
  </si>
  <si>
    <t>Conformance of the architecture to standards</t>
  </si>
  <si>
    <t>Adding value to the institution</t>
  </si>
  <si>
    <t>Supportability and maintainability of the technological solutions</t>
  </si>
  <si>
    <t>Has good interpersonal skills: Listens well and effectively manages conflicts with others</t>
  </si>
  <si>
    <t>Has a high level of education and training in EA</t>
  </si>
  <si>
    <t>Has a deep knowledge of higher education in general</t>
  </si>
  <si>
    <t>Has a background in this particular institution</t>
  </si>
  <si>
    <t>Understands the mission of the university</t>
  </si>
  <si>
    <t>Understands EA stakeholders</t>
  </si>
  <si>
    <t>Understands the principles of EA adopted by the institution</t>
  </si>
  <si>
    <t>Communicates well with stakeholders</t>
  </si>
  <si>
    <t>Integrates well with other EA team members</t>
  </si>
  <si>
    <t>Helps ensure the EA team is doing the right work in the right manner at the right time</t>
  </si>
  <si>
    <t>Helps ensure the EA team is targeting the right goals</t>
  </si>
  <si>
    <t>Deeply understands their domain(s)</t>
  </si>
  <si>
    <t>Understands the perspectives and domains of other team members</t>
  </si>
  <si>
    <t>Is able to adapt effectively to change</t>
  </si>
  <si>
    <t>Resistance to change (fixed mindsets and habits)</t>
  </si>
  <si>
    <t>Resistance to improvement</t>
  </si>
  <si>
    <t>Lack of higher education experience by EA leadership or the CIO</t>
  </si>
  <si>
    <t>Frequent changes to management structure</t>
  </si>
  <si>
    <t>Changes to EA team members resulting in loss of corporate knowledge or experience</t>
  </si>
  <si>
    <t>Changes to EA leadership resulting in changes of direction</t>
  </si>
  <si>
    <t>Lack of awareness of EA among university leadership and other stakeholders</t>
  </si>
  <si>
    <t>EA immaturity</t>
  </si>
  <si>
    <t>Difficulty in realizing, showing and delivering EA value</t>
  </si>
  <si>
    <t>Rigidity of university policies</t>
  </si>
  <si>
    <t>Difficulty in hiring people for EA jobs</t>
  </si>
  <si>
    <t>Insufficient background among EA team members to do required work</t>
  </si>
  <si>
    <t>Bad reputation of EA among stakeholders</t>
  </si>
  <si>
    <t>Lack of trust in EA by stakeholders</t>
  </si>
  <si>
    <t>Lack of leadership skills</t>
  </si>
  <si>
    <t>Lack of communication skills</t>
  </si>
  <si>
    <t>Lack of collaboration with other university units and stakeholders</t>
  </si>
  <si>
    <t>Misunderstanding of EA language &amp; terminology</t>
  </si>
  <si>
    <t>Focus too much on business aspects and not enough on IT</t>
  </si>
  <si>
    <t>Focus too much on IT and not enough on business aspects</t>
  </si>
  <si>
    <t>Barriers between EA and other business units</t>
  </si>
  <si>
    <t>Not enough time to work on EA</t>
  </si>
  <si>
    <t>Not enough budget for EA</t>
  </si>
  <si>
    <t>Lack of organization buy-in</t>
  </si>
  <si>
    <t>Lack of openness (not inviting a broad spectrum of stakeholders to engage)</t>
  </si>
  <si>
    <t>Not meeting the university's goals</t>
  </si>
  <si>
    <t>Excessive decentralization of the university</t>
  </si>
  <si>
    <t>Excessive centralization of the university</t>
  </si>
  <si>
    <t>Stakeholders only caring about tangible benefits of EA but not EA itself</t>
  </si>
  <si>
    <t>Lack of linkages among different types of EA information</t>
  </si>
  <si>
    <t>More demand for EA than what the EA team can support</t>
  </si>
  <si>
    <t>EA is not sufficiently helping the IT team to keep up with change</t>
  </si>
  <si>
    <t>Poor inter-personal relationships with stakeholders</t>
  </si>
  <si>
    <t>Difficulty in realizing cost-saving or other benefits of EA</t>
  </si>
  <si>
    <t>Different perspectives and opinions from stakeholders on what they need and what they want to achieve</t>
  </si>
  <si>
    <t>The alignment of IT strategies with the university’s mission and goals</t>
  </si>
  <si>
    <t>Decision making in the university as a whole</t>
  </si>
  <si>
    <t>Business process improvement</t>
  </si>
  <si>
    <t>Purchasing of software</t>
  </si>
  <si>
    <t>Purchasing of supplies or assets (other than software)</t>
  </si>
  <si>
    <t>Development of software</t>
  </si>
  <si>
    <t>Security</t>
  </si>
  <si>
    <t>The choices of software that can be used by end users</t>
  </si>
  <si>
    <t>The ability of university employees to work efficiently</t>
  </si>
  <si>
    <t>Job satisfaction of university employees</t>
  </si>
  <si>
    <t>University budget (i.e. what has the impact been on the 'bottom line')</t>
  </si>
  <si>
    <t>Student experience</t>
  </si>
  <si>
    <t>Integration of different units of the university</t>
  </si>
  <si>
    <t>Setting up an architecture board</t>
  </si>
  <si>
    <t>Making an architecture board open to everyone</t>
  </si>
  <si>
    <t>Doing a lot of self-evaluation</t>
  </si>
  <si>
    <t>Doing a lot of self-assignment</t>
  </si>
  <si>
    <t>Moving from being reactive to being proactive</t>
  </si>
  <si>
    <t>Growing the EA team substantially</t>
  </si>
  <si>
    <t>Building community to work closely with other university's departments</t>
  </si>
  <si>
    <t>Acquiring new skills</t>
  </si>
  <si>
    <t>Adopting  amore agile approach to EA</t>
  </si>
  <si>
    <t>More meetings among team members</t>
  </si>
  <si>
    <t>More meetings with stakeholders</t>
  </si>
  <si>
    <t>More support from leadership of the university</t>
  </si>
  <si>
    <t>Pushing for "enterprise thinking"</t>
  </si>
  <si>
    <t>Increasingly informing technology and business decisions</t>
  </si>
  <si>
    <t>Making the EA process more disciplined</t>
  </si>
  <si>
    <t>Formalizing rules and responsibilities</t>
  </si>
  <si>
    <t>Reviewing the terms of reference</t>
  </si>
  <si>
    <t>Increasing focus on Information and technology management</t>
  </si>
  <si>
    <t>Increasing focus on application and technology domains within IT unit(s)</t>
  </si>
  <si>
    <t>Adjusting from working mostly on projects to leading strategies</t>
  </si>
  <si>
    <t>More focus on key investments</t>
  </si>
  <si>
    <t>Working as a service unit</t>
  </si>
  <si>
    <t>Increasing ability to share information across different systems</t>
  </si>
  <si>
    <t>Becoming more motivated by visions derived from business units</t>
  </si>
  <si>
    <t>Better defining EA program needs and goals</t>
  </si>
  <si>
    <t>Deepening, broadening or increasing the validity of the overall architecture</t>
  </si>
  <si>
    <t>Building virtual groups of architects and business analysts</t>
  </si>
  <si>
    <t>No changes have been made</t>
  </si>
  <si>
    <t>Formal and strict EA process</t>
  </si>
  <si>
    <t>Security concerns regarding information and IT infrastructure</t>
  </si>
  <si>
    <t>Requirements for considerable consultation before making changes</t>
  </si>
  <si>
    <t>The EA process is pinned to the university's budgetary cycle</t>
  </si>
  <si>
    <t>The university has a large number of policies, or complex policies</t>
  </si>
  <si>
    <t>There is resistance to change in university management</t>
  </si>
  <si>
    <t>The EA process is loosely defined</t>
  </si>
  <si>
    <t>IT processes are not mature</t>
  </si>
  <si>
    <t>No process has been developed for how to perform EA in an agile manner</t>
  </si>
  <si>
    <t>There is a large amount of documentation to maintain</t>
  </si>
  <si>
    <t>EA team works in sprints</t>
  </si>
  <si>
    <t>EA team is very small</t>
  </si>
  <si>
    <t>The university is very large</t>
  </si>
  <si>
    <t>The EA team must consider a large number of applications and technologies</t>
  </si>
  <si>
    <t>The EA team is involved in a large number of initiatives and projects</t>
  </si>
  <si>
    <t>EA team works across every aspect of the university</t>
  </si>
  <si>
    <t>EA team has regular meetings with stakeholders</t>
  </si>
  <si>
    <t>The whole university is organized with agility in mind</t>
  </si>
  <si>
    <t>The EA team has a vision for adaptability in the university</t>
  </si>
  <si>
    <t>EA is developed in a stepwise and pragmatic manner</t>
  </si>
  <si>
    <t>The university performs frequent review of policies and directions</t>
  </si>
  <si>
    <t>There is a flexible mindset regarding adoption of new technologies that might fit into the overall architecture</t>
  </si>
  <si>
    <t>The EA team applies the “just-enough architecture” principle to limit the volume of information they manage, or scale it down</t>
  </si>
  <si>
    <t>EA is driven by business issues and is responds quickly to the needs of business units</t>
  </si>
  <si>
    <t>The EA team does careful planning before taking any action</t>
  </si>
  <si>
    <t>EA frameworks are used as a guide but do not need to be followed closely</t>
  </si>
  <si>
    <t>New software developed in the university is created using agile software development methods</t>
  </si>
  <si>
    <t>The EA team works towards a more streamlined process with fewer tools</t>
  </si>
  <si>
    <t>The EA team carefully prioritizes tasks</t>
  </si>
  <si>
    <t>The EA framework(s) used do not support agility</t>
  </si>
  <si>
    <t>143.215.38.147</t>
  </si>
  <si>
    <t>United States of America</t>
  </si>
  <si>
    <t>Public (obtains core funding from a government, and is subject to government regulation)</t>
  </si>
  <si>
    <t>Between 15,000 and 40,000 (Large)</t>
  </si>
  <si>
    <t>Maybe, partially or unsure: Aspects of Enterprise architecture may be in place</t>
  </si>
  <si>
    <t>Established and has had a positive impact, but still being actively developed</t>
  </si>
  <si>
    <t>Yes, and we expect to put increasing effort into it</t>
  </si>
  <si>
    <t>Limited Central Architecture (a central architecture group but with limited interaction in select areas and projects across campus or campuses)</t>
  </si>
  <si>
    <t>2-3</t>
  </si>
  <si>
    <t>An IT manager (below the CIO level)</t>
  </si>
  <si>
    <t>Multi-campus</t>
  </si>
  <si>
    <t>There is a central IT team, but some of the work is distributed to departments, units, colleges or campuses</t>
  </si>
  <si>
    <t>Somewhat applies</t>
  </si>
  <si>
    <t>Moderately important</t>
  </si>
  <si>
    <t>Very Important</t>
  </si>
  <si>
    <t>Discovered that we are aligned with it somewhat</t>
  </si>
  <si>
    <t>Never heard of it</t>
  </si>
  <si>
    <t>Somewhat influenced by it</t>
  </si>
  <si>
    <t>Moderately</t>
  </si>
  <si>
    <t>A lot</t>
  </si>
  <si>
    <t>Use moderately</t>
  </si>
  <si>
    <t>Do not use</t>
  </si>
  <si>
    <t>Use a little</t>
  </si>
  <si>
    <t>Cross-platform (e.g. Windows and Mac)</t>
  </si>
  <si>
    <t>Cost effective</t>
  </si>
  <si>
    <t>Supports EA standards</t>
  </si>
  <si>
    <t>Easy to use</t>
  </si>
  <si>
    <t>Produces good and understandable model representations</t>
  </si>
  <si>
    <t>Integrates with other tools</t>
  </si>
  <si>
    <t>Facilitates collaborating, sharing &amp; communication</t>
  </si>
  <si>
    <t>Does not allow effective organization of information</t>
  </si>
  <si>
    <t>A lot of learning time</t>
  </si>
  <si>
    <t>Does not work with a central repository</t>
  </si>
  <si>
    <t>Not integrated with other tools</t>
  </si>
  <si>
    <t>Can not automatically populate data from other sources</t>
  </si>
  <si>
    <t>This is similar to one of our organization's formal EA principles</t>
  </si>
  <si>
    <t>Important but informally applied</t>
  </si>
  <si>
    <t>Considered sometimes</t>
  </si>
  <si>
    <t>Reduce flexibility a little</t>
  </si>
  <si>
    <t>Very important</t>
  </si>
  <si>
    <t>Critical</t>
  </si>
  <si>
    <t>A major problem</t>
  </si>
  <si>
    <t>A minor problem</t>
  </si>
  <si>
    <t>A moderate problem</t>
  </si>
  <si>
    <t>Somewhat positive impact</t>
  </si>
  <si>
    <t>Somewhat negative impact</t>
  </si>
  <si>
    <t>No impact at all</t>
  </si>
  <si>
    <t>Negative impact</t>
  </si>
  <si>
    <t>Slightly agile</t>
  </si>
  <si>
    <t>Decreases agility a little</t>
  </si>
  <si>
    <t>Has no effect on agility, or is not a factor at this institution</t>
  </si>
  <si>
    <t>Increases agility a little</t>
  </si>
  <si>
    <t>144.173.241.207</t>
  </si>
  <si>
    <t>United Kingdom</t>
  </si>
  <si>
    <t>Yes, it is known as Enterprise Architecture</t>
  </si>
  <si>
    <t>Isolated Architecture (a "more formal" architecture group but that group is focused on one or two departments)</t>
  </si>
  <si>
    <t>Less than one (it is a part time role, or the persons responsible have other tasks)</t>
  </si>
  <si>
    <t>There is a central IT team that does most of the IT work</t>
  </si>
  <si>
    <t>Strongly applies</t>
  </si>
  <si>
    <t>Not Important At All</t>
  </si>
  <si>
    <t>Absolutely Essential</t>
  </si>
  <si>
    <t>Have adapted it</t>
  </si>
  <si>
    <t>Have borrowed elements from it</t>
  </si>
  <si>
    <t>UCISA EA Capability Framework</t>
  </si>
  <si>
    <t>It gives guidance for organizing an EA team</t>
  </si>
  <si>
    <t>It complements other frameworks</t>
  </si>
  <si>
    <t>It helps guide the choice of IT and business solutions</t>
  </si>
  <si>
    <t>Somewhat</t>
  </si>
  <si>
    <t>Extensively</t>
  </si>
  <si>
    <t>Use extensively</t>
  </si>
  <si>
    <t>Expensive</t>
  </si>
  <si>
    <t>Makes it hard to keep models up to date</t>
  </si>
  <si>
    <t>Increase flexibility a lot</t>
  </si>
  <si>
    <t>Somewhat unimportant</t>
  </si>
  <si>
    <t>Irrelevant</t>
  </si>
  <si>
    <t>A critical problem</t>
  </si>
  <si>
    <t>Not a problem</t>
  </si>
  <si>
    <t>Very positive impact</t>
  </si>
  <si>
    <t>Positive impact</t>
  </si>
  <si>
    <t>Moderately agile</t>
  </si>
  <si>
    <t>Decreases agility a lot</t>
  </si>
  <si>
    <t>Increases agility a lot</t>
  </si>
  <si>
    <t>193.61.169.92</t>
  </si>
  <si>
    <t>Very early development, and relatively immature</t>
  </si>
  <si>
    <t>Informal/ Ad hoc architecture (no formal architecture group. Individuals acting as ad hoc architects in their areas)</t>
  </si>
  <si>
    <t>There is no defined Head but its informal within the Heads that understand the utility of EA (and also its probably not recognised as EA).</t>
  </si>
  <si>
    <t>Does not apply at all</t>
  </si>
  <si>
    <t>Not at all</t>
  </si>
  <si>
    <t>Helps maintain consistency of information</t>
  </si>
  <si>
    <t>Not suited for EA tasks we need to achieve</t>
  </si>
  <si>
    <t>Does not allow validation of models</t>
  </si>
  <si>
    <t>Not applied at all</t>
  </si>
  <si>
    <t>At Ulster University we understand the need for EA but it is not formally constituted and carried out as a key process.  This is changing but the issue is prioritisation (rather than resistance) and perhaps and understanding of the business value of EA in the long term.</t>
  </si>
  <si>
    <t>Has no effect</t>
  </si>
  <si>
    <t>We are still very early in the process, see the value but haven't yet had time to realise many of the benefits.</t>
  </si>
  <si>
    <t>Not agile at all</t>
  </si>
  <si>
    <t>128.104.19.73</t>
  </si>
  <si>
    <t>More than 40,000 (very large)</t>
  </si>
  <si>
    <t>CIO (Chief Information Officer) or similar</t>
  </si>
  <si>
    <t>Single campus but with independent colleges (or similar)</t>
  </si>
  <si>
    <t>It is very complete</t>
  </si>
  <si>
    <t>It is aligns well with the university’s functions and challenges</t>
  </si>
  <si>
    <t xml:space="preserve">We have investigated and are very interested in Essential https://www.enterprise-architecture.org/ but have not yet purchased. </t>
  </si>
  <si>
    <t>163.1.124.57</t>
  </si>
  <si>
    <t>Private</t>
  </si>
  <si>
    <t>Federated Architecture (Architecture groups or individuals around campus or campuses working together to form a "enterprise architecture" group)</t>
  </si>
  <si>
    <t>Slightly Important</t>
  </si>
  <si>
    <t>Unknown (it was chosen by my predecessors)</t>
  </si>
  <si>
    <t>Validates models and diagrams</t>
  </si>
  <si>
    <t>Integrates with a central repository</t>
  </si>
  <si>
    <t>Manages specific representations and diagrams we need</t>
  </si>
  <si>
    <t>Does not allow tracking of changes</t>
  </si>
  <si>
    <t>Does not allow easy collaboration or sharing</t>
  </si>
  <si>
    <t>Inflexible</t>
  </si>
  <si>
    <t>Requires excessive time to set up or configure</t>
  </si>
  <si>
    <t>176.47.58.213</t>
  </si>
  <si>
    <t>Saudi Arabia</t>
  </si>
  <si>
    <t>Was established but is winding down or is having less impact</t>
  </si>
  <si>
    <t>4-6</t>
  </si>
  <si>
    <t>Follow it closely</t>
  </si>
  <si>
    <t>It is very general</t>
  </si>
  <si>
    <t>It helps manage risks</t>
  </si>
  <si>
    <t>We were required to use it</t>
  </si>
  <si>
    <t>Not easy to use</t>
  </si>
  <si>
    <t>131.217.4.65</t>
  </si>
  <si>
    <t>Australia</t>
  </si>
  <si>
    <t>COBIT</t>
  </si>
  <si>
    <t>145.108.70.137</t>
  </si>
  <si>
    <t>Netherlands</t>
  </si>
  <si>
    <t>Mature and is having a significant impact</t>
  </si>
  <si>
    <t>Yes, and we expect the amount of effort to remain at current levels</t>
  </si>
  <si>
    <t>To facilitate security &amp; privacy by design</t>
  </si>
  <si>
    <t>HORA (Higher Education Reference Architecture - https://hora.surf.nl, Dutch only) is used as a reference model by many Dutch HE institutions.</t>
  </si>
  <si>
    <t>Supports our EA framework(s)</t>
  </si>
  <si>
    <t>Minimise the amount of custom-made functionality - prefer off-the-shelf solutions.  Ensure ability to use all solutions with staff from within and outside of the institution</t>
  </si>
  <si>
    <t>Compliance with standards is often supported in the abstract but not when it threatens the ability of a specific stakeholder to realise all their requirements. The same goes for minimising the amount of custom-made solutions.</t>
  </si>
  <si>
    <t>Increase flexibility a little</t>
  </si>
  <si>
    <t xml:space="preserve">Inability of institution to commit to a specific strategy and vision across different units and layers of the organisation. </t>
  </si>
  <si>
    <t>Participating in strategy formulation process</t>
  </si>
  <si>
    <t>14.139.128.43</t>
  </si>
  <si>
    <t>India</t>
  </si>
  <si>
    <t>Less than 5,000 (Small)</t>
  </si>
  <si>
    <t>Single campus</t>
  </si>
  <si>
    <t>There is no resistance to following EA principles. However there is an unwillingness to follow the discipline and tradeoffs that are inevitable as part of the institute wide EA process. Significant effort is needed to push for principles like simplicity of processes and focus on user efficiency.</t>
  </si>
  <si>
    <t>Enterprise Architecture is extremely important in higher education institutions as more applications enter the ecosystem. However the importance of enterprise architecture and the need to build this out along with conventional IT teams is not understood well in most institutions. This often leads to time, effort and spend on IT applications not meeting expected objectives.</t>
  </si>
  <si>
    <t>192.38.90.8</t>
  </si>
  <si>
    <t>Denmark</t>
  </si>
  <si>
    <t>Between 5,000 and 15,000 (Medium)</t>
  </si>
  <si>
    <t>LeanIX</t>
  </si>
  <si>
    <t>EA team operates as advisory board. The decision are made by business owners.</t>
  </si>
  <si>
    <t>Adoption of MVP approach. It is against university culture to accept good enough solutions.</t>
  </si>
  <si>
    <t>Very agile</t>
  </si>
  <si>
    <t xml:space="preserve">I am not sure I understod all statements correctly. There might be answers that does not sound logical.    At our university we focus more on delivering results by EA than EA program itself. The most important for EA team is to deliver value to our stakeholders. We do not require or expect them to be EA aware or know EA terminology and methodology. </t>
  </si>
  <si>
    <t>194.42.11.59</t>
  </si>
  <si>
    <t>Cyprus</t>
  </si>
  <si>
    <t>94.209.161.199</t>
  </si>
  <si>
    <t>GEMMA, HORA, ROSA</t>
  </si>
  <si>
    <t>information exchange model</t>
  </si>
  <si>
    <t xml:space="preserve">consider proces change before technology </t>
  </si>
  <si>
    <t>proces harmonisation over different faculties is a big challenge</t>
  </si>
  <si>
    <t>139.147.60.14</t>
  </si>
  <si>
    <t>130.123.146.147</t>
  </si>
  <si>
    <t>New Zealand</t>
  </si>
  <si>
    <t>Technical experts wanting to do whatever they want and ignoring technical standards</t>
  </si>
  <si>
    <t>109.159.63.239</t>
  </si>
  <si>
    <t>Established but has not had much impact on the institution or has not been successful yet</t>
  </si>
  <si>
    <t>212.118.112.75</t>
  </si>
  <si>
    <t>Central Architecture (a core group of architects that review all projects in the institution)</t>
  </si>
  <si>
    <t>We used our service desk’s CMDB for a while as an asset/object store, but that did not work well.</t>
  </si>
  <si>
    <t>Staff attachment to some vendors and to commercial support.</t>
  </si>
  <si>
    <t>37.104.234.35</t>
  </si>
  <si>
    <t>Yes, but it is known with a different name</t>
  </si>
  <si>
    <t>137.166.17.117</t>
  </si>
  <si>
    <t>BarometerIT being investigated</t>
  </si>
  <si>
    <t>137.132.218.194</t>
  </si>
  <si>
    <t>Singapore</t>
  </si>
  <si>
    <t>Directors in central IT Office</t>
  </si>
  <si>
    <t>176.44.214.206</t>
  </si>
  <si>
    <t>Head Architect with Domain Architects (like federated but with a central lead architect(s) orchestrating the federation)</t>
  </si>
  <si>
    <t>Very negative impact</t>
  </si>
  <si>
    <t>132.206.112.103</t>
  </si>
  <si>
    <t>Canada</t>
  </si>
  <si>
    <t>31.127.114.165</t>
  </si>
  <si>
    <t xml:space="preserve">The Archimate modelling language, which we use, incorporates a framework of sorts.  We also use elements of the BCS Reference Model.  We align with other IT frameworks including ITIL and PRINCE2  </t>
  </si>
  <si>
    <t>There is a major change initiative that is doing EA without realising it; if we could collaborate more effectively both the change initiative and the EA team would benefit.</t>
  </si>
  <si>
    <t>130.102.10.63</t>
  </si>
  <si>
    <t>132.239.181.88</t>
  </si>
  <si>
    <t>Central EA Function, Federated Architecture Review Committee, not all projects flow through EA, but all enterprise-level efforts do</t>
  </si>
  <si>
    <t>Software AG ARIS</t>
  </si>
  <si>
    <t>134.115.236.219</t>
  </si>
  <si>
    <t>130.113.48.189</t>
  </si>
  <si>
    <t>There is a central IT team but most IT work is distributed</t>
  </si>
  <si>
    <t>Similar to vendor lock-in; avoid multi/hybrid cloud lock-in ; while taking advantage of cloud technology</t>
  </si>
  <si>
    <t>Perceived to be too much overhead. Difficult to get all groups across the organization to agree, particularly in a very decentralized (organizationally) University.</t>
  </si>
  <si>
    <t>130.49.164.82</t>
  </si>
  <si>
    <t>More than 6</t>
  </si>
  <si>
    <t>139.80.239.96</t>
  </si>
  <si>
    <t>IT Director who reports to the COO</t>
  </si>
  <si>
    <t>207.210.0.28</t>
  </si>
  <si>
    <t>129.96.84.8</t>
  </si>
  <si>
    <t>cloud first where possible, buy before build</t>
  </si>
  <si>
    <t>yes, people feel like its a big stick and don't want to take their designs to TDA</t>
  </si>
  <si>
    <t>129.65.93.158</t>
  </si>
  <si>
    <t>Being pragmatic  Just enough architecture</t>
  </si>
  <si>
    <t>Buy before build as Uni's like to loo kat open source</t>
  </si>
  <si>
    <t>130.179.244.75</t>
  </si>
  <si>
    <t xml:space="preserve">The idea of a "standard" is sometimes perceived as and effort to exert control. </t>
  </si>
  <si>
    <t xml:space="preserve">Can think "architecturally" - has an architectural mindset. </t>
  </si>
  <si>
    <t xml:space="preserve">The line between EA and Architecture is very blurry and so some of these questions are hard to answer given that the distinction is not really there. We have architects that do both EA type work and Solution Architecture work. Also we are moving in a direction so the importance of some things might be high, but we haven't moved there yet- it made some questions difficult to answer. </t>
  </si>
  <si>
    <t>72.201.177.176</t>
  </si>
  <si>
    <t>N/A</t>
  </si>
  <si>
    <t>129.97.124.35</t>
  </si>
  <si>
    <t>Manager PMO</t>
  </si>
  <si>
    <t>128.59.52.25</t>
  </si>
  <si>
    <t>Visual Paradigm</t>
  </si>
  <si>
    <t xml:space="preserve">Our principles are divided into BDAT - Business, Data, Application and Technology categories. </t>
  </si>
  <si>
    <t>Very comprehensive and at the same time very long.</t>
  </si>
  <si>
    <t>212.219.220.117</t>
  </si>
  <si>
    <t>Jisc capability framework for HE sector</t>
  </si>
  <si>
    <t xml:space="preserve">Schools  push exceptions to EA to meet own timeframes, usually to introduce a temporary quick win solution that meets short term budget constraints.  </t>
  </si>
  <si>
    <t>129.180.87.174</t>
  </si>
  <si>
    <t>One EA and no architecture team or other identified architects</t>
  </si>
  <si>
    <t>EA is part of IT, and business doesn't think IT knows business and is purely of an operational and not strategic nature.</t>
  </si>
  <si>
    <t>130.194.80.187</t>
  </si>
  <si>
    <t>No, we are (or will be) winding our EA work down</t>
  </si>
  <si>
    <t>No such position</t>
  </si>
  <si>
    <t>This is the institution's view on Enterprise Architecture.      "Enterprise Architecture is not required – it does not delivery practical outcomes to help the  business but instead builds theoretical models that will not guide or add value to the business."</t>
  </si>
  <si>
    <t>when the EA function was in operation we were extensive users of Orbus iServer - our licence has now been dropped</t>
  </si>
  <si>
    <t>With executive sponsorship and support of EA having been removed through a change in CIO - any adherence to any of the previously established principles is purely on a personal basis.</t>
  </si>
  <si>
    <t>senior executive reliance on the view of those from outside the institution - often with no HE experience - in preference to those within.</t>
  </si>
  <si>
    <t>Since the creation of an EA group in 2010 through to its execution at the end of 2016 all of the items above were experienced. With a change in CIO all of this was thrown out.</t>
  </si>
  <si>
    <t>In part it was the adoption of Safe Agile that saw the demise of the EA team. Senior leadership were entranced by the "pivot" aspect of agile and blind to the architecture runway requirement.</t>
  </si>
  <si>
    <t>The survey does not allow for the not uncommon and I'd argue cyclical birth, rise, and demise of architecture groups within Universities. Every institution in my geography has seen architecture groups created and destroyed in line with changes in senior IT management.  The survey seems to assume that once established architecture functions are a permanent fixture, some visibility of "serving at the pleasure of CIO" would provide a fuller picture of the role EA has within our institutions.</t>
  </si>
  <si>
    <t>128.214.229.73</t>
  </si>
  <si>
    <t>Finland</t>
  </si>
  <si>
    <t>Senior administration (such as the President or Provost) directly</t>
  </si>
  <si>
    <t xml:space="preserve">We have implemented Finnish public sector recommendation JHS-179 (based on Togaf v. 9.1). See more http://www.jhs-suositukset.fi/suomi/jhs179 </t>
  </si>
  <si>
    <t>QPR EA</t>
  </si>
  <si>
    <t xml:space="preserve">In information technology choices take into account the life cycle perspective.  </t>
  </si>
  <si>
    <t>141.163.120.139</t>
  </si>
  <si>
    <t>Was a limited central architecture, but team was disbanded in a reshuffle and scoped back to issolated architecture or even informal/ad hoc - but some elements of the central effort remain in place</t>
  </si>
  <si>
    <t>there is no longer a clear head of the EA team - just one person who attempts to coordinate efforts of the previous EA roles part time</t>
  </si>
  <si>
    <t>Although I still have EA in my job title, it is no longer the primary role and very little is being done in the EA space by anyone now</t>
  </si>
  <si>
    <t>The principles we have which don't seem to appear above are below:  Principle 1 – Primacy of Principles  Principle 4 – Information Management is Everybody’s Business    And all of them are:    BUSINESS PRINCIPLES – PROVIDE A BASIS FOR DECISION-MAKING THROUGHOUT THE BUSINESS  Principle 1 – Primacy of Principles  Principle 2 – Compliance with Statutory Obligations  Principle 3 – Maximise Benefit to the Enterprise  Principle 4 – Information Management is Everybody’s Business  Principle 5 – Business Continuity  Principle 6 – Common Use Applications  Principle 7 – IT Responsibility  DATA PRINCIPLES – PROVIDE GUIDANCE OF DATA USE WITHIN THE ENTERPRISE  Principle 8 – Data Security  Principle 9 – Data is an Asset  Principle 10 – Data is Shared  Principle 11 – Data is Accessible  Principle 12 – Data Trustee  Principle 17 – Data will be Analysable  APPLICATION PRINCIPLES – PROVIDE GUIDANCE ON THE USE AND DEPLOYMENT OF ALL IT APPLICATIONS  Principle 13 – Technology Independence  Principle 14 – Ease of Use  Principle 18 – Purchase rather than Develop  TECHNOLOGY PRINCIPLES – PROVIDE GUIDANCE ON THE USE AND DEPLOYMENT OF ALL IT TECHNOLOGIES  Principle 15 – Requirements-Based Change  Principle 16 – Control Technical Diversity</t>
  </si>
  <si>
    <t>Principle 6 – Common Use Applications - Academics tend to want very specific solutions, often bespoke    Principle 18 – Purchase rather than Develop - There is often still a push back claiming that "we could develop something cheaper" (e.g. assuming in house effort costs nothing)</t>
  </si>
  <si>
    <t>Just noting that the answer would be very different between hiring and promoting - you can hire people with potential, but you want to promote people who have developed. These answers are based on considerations if hiring</t>
  </si>
  <si>
    <t>The questions don't lend themselves to an organsiation that had put significant effort into EA but which has largely sidelined it formally and certainly scoped it back drastically but not actually abandoned it.</t>
  </si>
  <si>
    <t>86.173.159.127</t>
  </si>
  <si>
    <t>ArchiMate (for modelling support)  IT4IT</t>
  </si>
  <si>
    <t xml:space="preserve">- Alignment between design and business goal   -Alignment between design and project constraints (e.g. cost, timescale, scope)  -Alignment between design and risk in operation  </t>
  </si>
  <si>
    <t>103.18.0.17</t>
  </si>
  <si>
    <t>Malaysia</t>
  </si>
  <si>
    <t xml:space="preserve">combination of central ( interms of sychronising ideas to existing ) and distributed in terms of getting ideas </t>
  </si>
  <si>
    <t>132.234.18.205</t>
  </si>
  <si>
    <t>We have a combination of a Head Architect with Domain Architects; but this has evolved from a Central Architecture function that still exists virtually to review all projects.</t>
  </si>
  <si>
    <t>Make decisions following a risk-based process.  Focus on the University's needs/pain not individual points of pain.</t>
  </si>
  <si>
    <t>130.123.146.136</t>
  </si>
  <si>
    <t>The management team at the university prefer vendor supported products while staff prefer open source so this does create disagreement - especially while we are financially constrained.  Leveraging a vendors ecosystem also creates tension.  This has been mandated by the CIO (rather than a recommendation of the architecture team) so we are often unable to get the best solution but rather have to use a Microsoft solution even if it isn't mature.</t>
  </si>
  <si>
    <t>131.202.75.64</t>
  </si>
  <si>
    <t>We have borrowed elements from the Pragmatic Enterprise Architecture Framework (PEAF) and integrated them into TOGAF, which is our primary methodology.</t>
  </si>
  <si>
    <t>EA principles are seen as guidelines rather than as rules -- this reduces their overall effectiveness as exceptions become common.</t>
  </si>
  <si>
    <t>158.174.73.72</t>
  </si>
  <si>
    <t>Sweden</t>
  </si>
  <si>
    <t>142.150.174.39</t>
  </si>
  <si>
    <t>Staff conducting EA activities report into various IT Directors across the institution.</t>
  </si>
  <si>
    <t>Reduce the risk of project failure (defined as over budget, over schedule, or delivery of incomplete functionality) due to a lack of foresight and due diligence - absolutely essential.</t>
  </si>
  <si>
    <t>Service above Self - in a decentralized environment there is often a high degree of duplication. A motivating factor for EA activities is to reduce duplication and expend effort on solutions that are re-usable by other faculties, divisions or departments.</t>
  </si>
  <si>
    <t>The silos created within a large decentralized environment preclude the interactions required between staff to avoid duplication and enable re-use. This isn't "resistance", it is ignorance ("I didn't know that other department was building the same solution").  There is no motivation to collaborate to reduce someone else's costs.  Establishing a "Technical Advisory Board" that meets quarterly to discuss upcoming solutions to academic or administrative needs is being establish to hopefully mitigate this situation to some extent.</t>
  </si>
  <si>
    <t>Humbleness, kindness, empathy, lack of arrogance, integrity.  Very high EQ. Broad technical knowledge with deep skills in one or two areas is a given. A developer background is a distinct advantage.</t>
  </si>
  <si>
    <t>The adoption of Cloud resources (PaaS, SaaS) is reducing the need for technology architecture and increasing the need for business architecture.</t>
  </si>
  <si>
    <t>Although there is no EA team at the University of Toronto, IT Solution Architecture (SA) is practised in isolated pockets across the institution.  The IT industry itself often struggles to separate these two types of architecture. Some EA practitioners (e.g. Tom Graves in the UK) hold that EA should be focused on IT at all (IT is merely one aspect of EA).  In answering some of the questions, I found I had to include SA in the scope to avoid being completely negative about EA at the University.  Strictly speaking, EA is done by academics in "administrative exile" and IT merely architects the solutions to support the goals and objectives defines by those academics.    Hope that perspective helps rather than hinders!</t>
  </si>
  <si>
    <t>185.37.110.10</t>
  </si>
  <si>
    <t>Qatar</t>
  </si>
  <si>
    <t>A manager of a business-focused group such as a director of planning</t>
  </si>
  <si>
    <t>ProVision by OpenText</t>
  </si>
  <si>
    <t>129.78.56.188</t>
  </si>
  <si>
    <t>EA practice within IT service area, working on a lot of significant initiatives,  but with some level of federation with business architects in various areas</t>
  </si>
  <si>
    <t>Director of Enterprise Systems Strategy, who reports to the CIO</t>
  </si>
  <si>
    <t>UCISA higher education reference model</t>
  </si>
  <si>
    <t>We are also trying out Essential Cloud</t>
  </si>
  <si>
    <t>156.62.3.21</t>
  </si>
  <si>
    <t>ARIS by Software AG</t>
  </si>
  <si>
    <t xml:space="preserve">Supportable - Solutions must be capable of being deployed, operated and supported remotely by our system partners.    </t>
  </si>
  <si>
    <t>There is no resistance. however, there is tension between principles e.g being secure and being simple</t>
  </si>
  <si>
    <t>130.195.253.86</t>
  </si>
  <si>
    <t>A manager of a specialized IT area such as security</t>
  </si>
  <si>
    <t>Application Integration Models - in between Business Process and Application models but not quite Service &amp; Interface</t>
  </si>
  <si>
    <t>Traditional Enterprise Architecture and a SaaS world don't play nice. EA is about pro-action based principles and planning, standards and interoperability. SaaS is about reaction, agile, one size fits all, about differentiation and due to that an inherent lack of interoperability. EA is a funny business when the last ten major system choices were SaaS and made entirely in the Business Unit with no IT engagement. The previous 10 were half COTS and almost no IT involvement. Today's EA has to be about getting COTS and today's SaaS landscape to interoperate. Don't get much sense of that from your questions.</t>
  </si>
  <si>
    <t>As above. Can't have local EA if the SaaS vendor's EA team actually decides what you do.</t>
  </si>
  <si>
    <t>I have a degree of improved success in consultation because I DON'T know much about HE and have to ask!</t>
  </si>
  <si>
    <t>Our lack of formal EA makes these answers somewhat misleading.</t>
  </si>
  <si>
    <t>We have a distinctly informal EA process at our institution. This makes a substantial number of the questions and answers either inappropriate or misleading. And as noted earlier, the considerable industry lean towards SaaS makes traditional formal EA arguably obsolete. Architects often find out about new SaaS apps after the commitment has already been made rather than before the "build" has started. The focus is now on integrating services - that sometime aren't designed to be integrated - as the new challenge. Not sure what to call that.</t>
  </si>
  <si>
    <t>121.98.52.219</t>
  </si>
  <si>
    <t>For this item and the responses that follow i need to explain that we use the semi-structured data-capture features of the Atlassian Confluence Enterprise Wiki, which are integrated into a MySQL database exposed to Google Data Studio and from where integration occurs for things like our Application Inventory from the Wiki through to the CMDB in our IT Service Management solution.  We also have a custom-developed model-driven visualisation engine capable of taking structured data and applying them to alter the visual appearance of a predefined model (the models defined in XML exported from a fee-free Google-Drive-connected app version of draw.io), so there are lots of moving parts, each with drawbacks and strengths, but we have generally stayed away from specific/specialised enterprise architecture tools... mainly because they are expensive, collaboration-unfriendly, require a lot of up-front learning effort, and create artefacts that are difficult to socialise as communication and storytelling devices suitable for senior leadership.</t>
  </si>
  <si>
    <t>143.160.95.131</t>
  </si>
  <si>
    <t>South Africa</t>
  </si>
  <si>
    <t>Central Architecture group, used as corporate entertainment</t>
  </si>
  <si>
    <t>To be seen to have an EA department</t>
  </si>
  <si>
    <t>IAF (because it's linear and easier to explain), VAP (local roots)</t>
  </si>
  <si>
    <t>We have a few operating models that are helpful, maturity models (organisational maturity is our main challenge)</t>
  </si>
  <si>
    <t>Mindmaps</t>
  </si>
  <si>
    <t>Siloed command&amp;control organisation, middle managers refuse to be governed by somebody outside their hierarchical line authority</t>
  </si>
  <si>
    <t>130.102.10.46</t>
  </si>
  <si>
    <t>128.233.6.20</t>
  </si>
  <si>
    <t>SharePoint Repository</t>
  </si>
  <si>
    <t xml:space="preserve">These questions have been very helpful to consider how we are implementing EA at our institution.  </t>
  </si>
  <si>
    <t>205.175.106.105</t>
  </si>
  <si>
    <t>I am charged by the CIO but my managerial reporting is to an AVP (who reports to the CIO)</t>
  </si>
  <si>
    <t>To provide analysis and options to decision makers to help them make good decisions.</t>
  </si>
  <si>
    <t>ITSM 4 - Have borrowed elements from it.</t>
  </si>
  <si>
    <t>I don't know what you mean by "manage".  Do you mean "keep as the enterprise source of truth" or "create in certain instances and manage them for a project".  My answers are the latter definition.  We do not do any of "enterprise source of truth" management.</t>
  </si>
  <si>
    <t>I don't understand this question either:  are you asking about my EA Team's internal challenges or challenges in the organization overall?</t>
  </si>
  <si>
    <t>137.122.64.155</t>
  </si>
  <si>
    <t>24.114.111.243</t>
  </si>
  <si>
    <t xml:space="preserve">Sometimes use ITSM tools for EA work </t>
  </si>
  <si>
    <t>User experience driven  Whole ecosystem system approach (broader community within and outside the campus)</t>
  </si>
  <si>
    <t xml:space="preserve">There’s is resistance to “buy before build” because the organization has long operated as an app development shop and most of our veteran staff spent their careers building custom in house solutions. There is resistance to standardization, policy and procedures from the academic community. </t>
  </si>
  <si>
    <t>Q2 Country</t>
  </si>
  <si>
    <t>Q2 other</t>
  </si>
  <si>
    <t>Q21 other</t>
  </si>
  <si>
    <t>Q21 orgmod</t>
  </si>
  <si>
    <t>Q20 contin</t>
  </si>
  <si>
    <t>Q19 state</t>
  </si>
  <si>
    <t>Q5 impl</t>
  </si>
  <si>
    <t>Q4 numstud</t>
  </si>
  <si>
    <t>Q3 pubpriv</t>
  </si>
  <si>
    <t>Q22 szteam</t>
  </si>
  <si>
    <t>Q23 reports</t>
  </si>
  <si>
    <t>Q23 other</t>
  </si>
  <si>
    <t>Q24 centIn</t>
  </si>
  <si>
    <t>Q25 centIT</t>
  </si>
  <si>
    <t>Q26 digrep</t>
  </si>
  <si>
    <t>Q26 procund</t>
  </si>
  <si>
    <t>Q26 masterplan</t>
  </si>
  <si>
    <t>Q26 disclead</t>
  </si>
  <si>
    <t>Q26 stratasset</t>
  </si>
  <si>
    <t>Q26 formal</t>
  </si>
  <si>
    <t>Q27 mand</t>
  </si>
  <si>
    <t>Q27 simplif</t>
  </si>
  <si>
    <t>Q27 costs</t>
  </si>
  <si>
    <t>Q27 decisiondata</t>
  </si>
  <si>
    <t>Q27 adaptable</t>
  </si>
  <si>
    <t>Q27 digtran</t>
  </si>
  <si>
    <t>Q27 goalAlign</t>
  </si>
  <si>
    <t>Q27 busITalign</t>
  </si>
  <si>
    <t>Q27 assets</t>
  </si>
  <si>
    <t>Q27 other</t>
  </si>
  <si>
    <t>Q28 TOGAF</t>
  </si>
  <si>
    <t>Q28 KPMG</t>
  </si>
  <si>
    <t>Q28 Zach</t>
  </si>
  <si>
    <t>Q28 APQC</t>
  </si>
  <si>
    <t>Q28 Gart</t>
  </si>
  <si>
    <t>Q28 CAUDIT</t>
  </si>
  <si>
    <t>Q28 NORA</t>
  </si>
  <si>
    <t>Q28 ITANA</t>
  </si>
  <si>
    <t>Q28 other</t>
  </si>
  <si>
    <t>Q29 TOGAF pred</t>
  </si>
  <si>
    <t>Q29 TOGAF req</t>
  </si>
  <si>
    <t>Q29 TOGAF univAlign</t>
  </si>
  <si>
    <t>Q29 TOGAF guidechoice</t>
  </si>
  <si>
    <t>Q29 TOGAF mgRisk</t>
  </si>
  <si>
    <t>Q29 TOGAF orgTeam</t>
  </si>
  <si>
    <t>Q29 TOGAF complements</t>
  </si>
  <si>
    <t>Q29 TOGAF complete</t>
  </si>
  <si>
    <t>Q29 TOGAF general</t>
  </si>
  <si>
    <t>Q29 KPMG general</t>
  </si>
  <si>
    <t>Q29 KPMG complete</t>
  </si>
  <si>
    <t>Q29 KPMG complements</t>
  </si>
  <si>
    <t>Q29 KPMG orgTeam</t>
  </si>
  <si>
    <t>Q29 KPMG mgRisk</t>
  </si>
  <si>
    <t>Q29 KPMG guidechoice</t>
  </si>
  <si>
    <t>Q29 KPMG univAlign</t>
  </si>
  <si>
    <t>Q29 KPMG req</t>
  </si>
  <si>
    <t>Q29 KPMG pred</t>
  </si>
  <si>
    <t>Q29 Zach general</t>
  </si>
  <si>
    <t>Q29 Zach complete</t>
  </si>
  <si>
    <t>Q29 Zach complements</t>
  </si>
  <si>
    <t>Q29 Zach orgTeam</t>
  </si>
  <si>
    <t>Q29 Zach mgRisk</t>
  </si>
  <si>
    <t>Q29 Zach guidechoice</t>
  </si>
  <si>
    <t>Q29 Zach univAlign</t>
  </si>
  <si>
    <t>Q29 Zach req</t>
  </si>
  <si>
    <t>Q29 Zach pred</t>
  </si>
  <si>
    <t>Q29 APQC general</t>
  </si>
  <si>
    <t>Q29 APQC complete</t>
  </si>
  <si>
    <t>Q29 APQC complements</t>
  </si>
  <si>
    <t>Q29 APQC orgTeam</t>
  </si>
  <si>
    <t>Q29 APQC mgRisk</t>
  </si>
  <si>
    <t>Q29 APQC guidechoice</t>
  </si>
  <si>
    <t>Q29 APQC univAlign</t>
  </si>
  <si>
    <t>Q29 APQC req</t>
  </si>
  <si>
    <t>Q29 APQC pred</t>
  </si>
  <si>
    <t>Q29 Gart general</t>
  </si>
  <si>
    <t>Q29 Gart complete</t>
  </si>
  <si>
    <t>Q29 Gart complements</t>
  </si>
  <si>
    <t>Q29 Gart orgTeam</t>
  </si>
  <si>
    <t>Q29 Gart mgRisk</t>
  </si>
  <si>
    <t>Q29 Gart guidechoice</t>
  </si>
  <si>
    <t>Q29 Gart univAlign</t>
  </si>
  <si>
    <t>Q29 Gart req</t>
  </si>
  <si>
    <t>Q29 Gart pred</t>
  </si>
  <si>
    <t>Q29 CAUDIT general</t>
  </si>
  <si>
    <t>Q29 CAUDIT complete</t>
  </si>
  <si>
    <t>Q29 CAUDIT complements</t>
  </si>
  <si>
    <t>Q29 CAUDIT orgTeam</t>
  </si>
  <si>
    <t>Q29 CAUDIT mgRisk</t>
  </si>
  <si>
    <t>Q29 CAUDIT guidechoice</t>
  </si>
  <si>
    <t>Q29 CAUDIT univAlign</t>
  </si>
  <si>
    <t>Q29 CAUDIT req</t>
  </si>
  <si>
    <t>Q29 CAUDIT pred</t>
  </si>
  <si>
    <t>Q29 NORA general</t>
  </si>
  <si>
    <t>Q29 NORA complete</t>
  </si>
  <si>
    <t>Q29 NORA complements</t>
  </si>
  <si>
    <t>Q29 NORA orgTeam</t>
  </si>
  <si>
    <t>Q29 NORA mgRisk</t>
  </si>
  <si>
    <t>Q29 NORA guidechoice</t>
  </si>
  <si>
    <t>Q29 NORA univAlign</t>
  </si>
  <si>
    <t>Q29 NORA req</t>
  </si>
  <si>
    <t>Q29 NORA pred</t>
  </si>
  <si>
    <t>Q29 ITANA general</t>
  </si>
  <si>
    <t>Q29 ITANA complements</t>
  </si>
  <si>
    <t>Q29 ITANA orgTeam</t>
  </si>
  <si>
    <t>Q29 ITANA mgRisk</t>
  </si>
  <si>
    <t>Q29 ITANA guidechoice</t>
  </si>
  <si>
    <t>Q29 ITANA univAlign</t>
  </si>
  <si>
    <t>Q29 ITANA req</t>
  </si>
  <si>
    <t>Q29 ITANA pred</t>
  </si>
  <si>
    <t>Q30 Ent</t>
  </si>
  <si>
    <t>Q30 Org</t>
  </si>
  <si>
    <t>Q30 busProc</t>
  </si>
  <si>
    <t>Q30 Capab</t>
  </si>
  <si>
    <t>Q30 Applic</t>
  </si>
  <si>
    <t>Q30 Data</t>
  </si>
  <si>
    <t>Q30 Netw</t>
  </si>
  <si>
    <t>Q30 Hardw</t>
  </si>
  <si>
    <t>Q30 Serv</t>
  </si>
  <si>
    <t>Q30 Secur</t>
  </si>
  <si>
    <t>Q30 other</t>
  </si>
  <si>
    <t>Q31 Draw</t>
  </si>
  <si>
    <t>Q31 Spread</t>
  </si>
  <si>
    <t>Q31 Text</t>
  </si>
  <si>
    <t>Q31 Pres</t>
  </si>
  <si>
    <t>Q31 Arch</t>
  </si>
  <si>
    <t>Q31 Serv</t>
  </si>
  <si>
    <t>Q31 EntArch</t>
  </si>
  <si>
    <t>Q31 Abacus</t>
  </si>
  <si>
    <t>Q31 Erwin</t>
  </si>
  <si>
    <t>Q31 Insight</t>
  </si>
  <si>
    <t>Q31 Cameo</t>
  </si>
  <si>
    <t>Q31 Casewise</t>
  </si>
  <si>
    <t>Q31 Bizz</t>
  </si>
  <si>
    <t>Q31 Hopex</t>
  </si>
  <si>
    <t>Q31 IBMRsa</t>
  </si>
  <si>
    <t>Q31 Swmod</t>
  </si>
  <si>
    <t>Q31 Datamgt</t>
  </si>
  <si>
    <t>Q31 other</t>
  </si>
  <si>
    <t>Q31 otherspec</t>
  </si>
  <si>
    <t>Q32 draw supframe</t>
  </si>
  <si>
    <t>Q32 draw integ</t>
  </si>
  <si>
    <t>Q32 draw crossplat</t>
  </si>
  <si>
    <t>Q32 draw costeff</t>
  </si>
  <si>
    <t>Q32 draw standards</t>
  </si>
  <si>
    <t>Q32 draw usability</t>
  </si>
  <si>
    <t>Q32 draw collab</t>
  </si>
  <si>
    <t>Q32 draw consist</t>
  </si>
  <si>
    <t>Q32 draw goodmodel</t>
  </si>
  <si>
    <t>Q32 draw validates</t>
  </si>
  <si>
    <t>Q32 draw specificdiag</t>
  </si>
  <si>
    <t>Q32 draw integrates</t>
  </si>
  <si>
    <t>Q32 spread supframe</t>
  </si>
  <si>
    <t>Q32 spread integ</t>
  </si>
  <si>
    <t>Q32 spread crossplat</t>
  </si>
  <si>
    <t>Q32 spread costeff</t>
  </si>
  <si>
    <t>Q32 spread standards</t>
  </si>
  <si>
    <t>Q32 spread usability</t>
  </si>
  <si>
    <t>Q32 spread collab</t>
  </si>
  <si>
    <t>Q32 spread consist</t>
  </si>
  <si>
    <t>Q32 spread goodmodel</t>
  </si>
  <si>
    <t>Q32 spread validates</t>
  </si>
  <si>
    <t>Q32 spread specificdiag</t>
  </si>
  <si>
    <t>Q32 spread integrates</t>
  </si>
  <si>
    <t>Q32 text supframe</t>
  </si>
  <si>
    <t>Q32 text integ</t>
  </si>
  <si>
    <t>Q32 text crossplat</t>
  </si>
  <si>
    <t>Q32 text costeff</t>
  </si>
  <si>
    <t>Q32 text standards</t>
  </si>
  <si>
    <t>Q32 text usability</t>
  </si>
  <si>
    <t>Q32 text collab</t>
  </si>
  <si>
    <t>Q32 text consist</t>
  </si>
  <si>
    <t>Q32 text goodmodel</t>
  </si>
  <si>
    <t>Q32 text validates</t>
  </si>
  <si>
    <t>Q32 text specificdiag</t>
  </si>
  <si>
    <t>Q32 text integrates</t>
  </si>
  <si>
    <t>Q32 pres supframe</t>
  </si>
  <si>
    <t>Q32 pres integ</t>
  </si>
  <si>
    <t>Q32 pres crossplat</t>
  </si>
  <si>
    <t>Q32 pres costeff</t>
  </si>
  <si>
    <t>Q32 pres standards</t>
  </si>
  <si>
    <t>Q32 pres usability</t>
  </si>
  <si>
    <t>Q32 pres collab</t>
  </si>
  <si>
    <t>Q32 pres consist</t>
  </si>
  <si>
    <t>Q32 pres goodmodel</t>
  </si>
  <si>
    <t>Q32 pres validates</t>
  </si>
  <si>
    <t>Q32 pres specificdiag</t>
  </si>
  <si>
    <t>Q32 pres integrates</t>
  </si>
  <si>
    <t>Q34 Maxben</t>
  </si>
  <si>
    <t>Q34 servprov</t>
  </si>
  <si>
    <t>Q34 continuity</t>
  </si>
  <si>
    <t>Q34 compliance</t>
  </si>
  <si>
    <t>Q34 partnership</t>
  </si>
  <si>
    <t>Q34 holistic</t>
  </si>
  <si>
    <t>Q34 performance</t>
  </si>
  <si>
    <t>Q34 efficiency</t>
  </si>
  <si>
    <t>Q34 integrated</t>
  </si>
  <si>
    <t>Q34 decision</t>
  </si>
  <si>
    <t>Q34 simplicity</t>
  </si>
  <si>
    <t>Q34 maintainable</t>
  </si>
  <si>
    <t>Q34 measurable</t>
  </si>
  <si>
    <t>Q32 mission align</t>
  </si>
  <si>
    <t>Q34 federated</t>
  </si>
  <si>
    <t>Q34 agile</t>
  </si>
  <si>
    <t>Q34 requirements</t>
  </si>
  <si>
    <t>Q34 responsive</t>
  </si>
  <si>
    <t>Q35 asset</t>
  </si>
  <si>
    <t>Q35 shared</t>
  </si>
  <si>
    <t>Q35 Vocab</t>
  </si>
  <si>
    <t>Q35 dedup</t>
  </si>
  <si>
    <t>Q35 accessible</t>
  </si>
  <si>
    <t>Q35 secure</t>
  </si>
  <si>
    <t>Q35 trustee</t>
  </si>
  <si>
    <t>Q35 policies</t>
  </si>
  <si>
    <t>Q36 easy</t>
  </si>
  <si>
    <t>Q36 efficientEnd</t>
  </si>
  <si>
    <t>Q36 Satisfice</t>
  </si>
  <si>
    <t>Q36 TryBefBuy</t>
  </si>
  <si>
    <t>Q36 BuyNotBuild</t>
  </si>
  <si>
    <t>Q36 Open</t>
  </si>
  <si>
    <t>Q36 ConfigNotCusom</t>
  </si>
  <si>
    <t>Q36 ControlDivers</t>
  </si>
  <si>
    <t>Q36 IndepAppl</t>
  </si>
  <si>
    <t>Q36 VendorLock</t>
  </si>
  <si>
    <t>Q36 Ecosys</t>
  </si>
  <si>
    <t>Q36 Interop</t>
  </si>
  <si>
    <t>Q36 StdPolicy</t>
  </si>
  <si>
    <t>Q37 other</t>
  </si>
  <si>
    <t>Q38 resistance</t>
  </si>
  <si>
    <t>Q39 Flexibility</t>
  </si>
  <si>
    <t>Q40 MgtSupport</t>
  </si>
  <si>
    <t>Q40 Goodteam</t>
  </si>
  <si>
    <t>Q40 Understandstake</t>
  </si>
  <si>
    <t>Q40 BuyinStake</t>
  </si>
  <si>
    <t>Q40 TeamcCollab</t>
  </si>
  <si>
    <t>Q40 MgtCollab</t>
  </si>
  <si>
    <t>Q40 UnitCollab</t>
  </si>
  <si>
    <t>Q40 Transparancy</t>
  </si>
  <si>
    <t>Q40 AvailData</t>
  </si>
  <si>
    <t>Q40 GoalClarity</t>
  </si>
  <si>
    <t>Q40 MissionSupport</t>
  </si>
  <si>
    <t>Q40 Awareness</t>
  </si>
  <si>
    <t>Q40 GoodPrinciples</t>
  </si>
  <si>
    <t>Q40 FollowPrinciples</t>
  </si>
  <si>
    <t>Q40 Discipline</t>
  </si>
  <si>
    <t>Q40 Standards</t>
  </si>
  <si>
    <t>Q40 Addvalue</t>
  </si>
  <si>
    <t>Q40 MainTech</t>
  </si>
  <si>
    <t>Q47 OtherComment</t>
  </si>
  <si>
    <t>Q46 Framework</t>
  </si>
  <si>
    <t>Q46 Prioritize</t>
  </si>
  <si>
    <t>Q46 Streamline</t>
  </si>
  <si>
    <t>Q46 AgileDev</t>
  </si>
  <si>
    <t>Q46 LooseFramework</t>
  </si>
  <si>
    <t>Q46 CarefulPlan</t>
  </si>
  <si>
    <t>Q46 RespoBusiness</t>
  </si>
  <si>
    <t>Q46 JustEnough</t>
  </si>
  <si>
    <t>Q46 FlexMinset</t>
  </si>
  <si>
    <t>Q46 FreqRev</t>
  </si>
  <si>
    <t>Q46 Stepwise</t>
  </si>
  <si>
    <t>Q46 VisionAdabtability</t>
  </si>
  <si>
    <t>Q46 UnivAgile</t>
  </si>
  <si>
    <t>Q46 MeetStake</t>
  </si>
  <si>
    <t>Q46 AccrossUniv</t>
  </si>
  <si>
    <t>Q46 ManyProj</t>
  </si>
  <si>
    <t>Q46 ManyTech</t>
  </si>
  <si>
    <t>U46 UnivBig</t>
  </si>
  <si>
    <t>Q46 UnivSmall</t>
  </si>
  <si>
    <t>Q46 Sprints</t>
  </si>
  <si>
    <t>Q46 MuchDoc</t>
  </si>
  <si>
    <t>Q46 NoAgileProcess</t>
  </si>
  <si>
    <t>Q46 ImmatureIT</t>
  </si>
  <si>
    <t>Q46 LooseEA</t>
  </si>
  <si>
    <t>Q46 ResistChange</t>
  </si>
  <si>
    <t>Q46 Policiesmany</t>
  </si>
  <si>
    <t>Q46 BudgetAlign</t>
  </si>
  <si>
    <t>Q46 ConsultMuchReq</t>
  </si>
  <si>
    <t>Q46 Security</t>
  </si>
  <si>
    <t>Q46 FormalEA</t>
  </si>
  <si>
    <t>Q45 Agile</t>
  </si>
  <si>
    <t>Q46 Other</t>
  </si>
  <si>
    <t>Q44 ArchBoard</t>
  </si>
  <si>
    <t>Q44 OpenArchBoard</t>
  </si>
  <si>
    <t>Q44 SelfEval</t>
  </si>
  <si>
    <t>Q44 SelfAssignment</t>
  </si>
  <si>
    <t>Q44 Proactive</t>
  </si>
  <si>
    <t>Q44 Growing</t>
  </si>
  <si>
    <t>Q44 WorkOtherDept</t>
  </si>
  <si>
    <t>Q44 AquSkill</t>
  </si>
  <si>
    <t>Q44 Agile</t>
  </si>
  <si>
    <t>Q44 MemberMoreMeeting</t>
  </si>
  <si>
    <t>Q44 StakeMoreMeeting</t>
  </si>
  <si>
    <t/>
  </si>
  <si>
    <t>Q44 LeaderSupport</t>
  </si>
  <si>
    <t>Q44 EntThink</t>
  </si>
  <si>
    <t>Q44 InformDecision</t>
  </si>
  <si>
    <t>Q44 Disciplined</t>
  </si>
  <si>
    <t>Q44 Formalizing</t>
  </si>
  <si>
    <t>Q44 RevTermsRef</t>
  </si>
  <si>
    <t>Q44 FocusMgmt</t>
  </si>
  <si>
    <t>Q44 FocsusAppTech</t>
  </si>
  <si>
    <t>Q44 LeadingStrateg</t>
  </si>
  <si>
    <t>Q44 keyInvestments</t>
  </si>
  <si>
    <t>Q44 ServiceUnit</t>
  </si>
  <si>
    <t>Q44 ShareInfo</t>
  </si>
  <si>
    <t>Q44 MotivByVision</t>
  </si>
  <si>
    <t>Q44 DefiningGoals</t>
  </si>
  <si>
    <t>Q44 Validity</t>
  </si>
  <si>
    <t>Q44 VirtualGroups</t>
  </si>
  <si>
    <t>Q44 NoChange</t>
  </si>
  <si>
    <t>Q44 Other</t>
  </si>
  <si>
    <t>Q41 Interpersonal</t>
  </si>
  <si>
    <t>Q41 EA Educ</t>
  </si>
  <si>
    <t>Q41 GenEduc</t>
  </si>
  <si>
    <t>Q41 ThisInst</t>
  </si>
  <si>
    <t>Q41 Mission</t>
  </si>
  <si>
    <t>Q41 EAStake</t>
  </si>
  <si>
    <t>Q41 Principles</t>
  </si>
  <si>
    <t>Q41 Communic</t>
  </si>
  <si>
    <t>Q41 Integrates</t>
  </si>
  <si>
    <t>Q41 RightWork</t>
  </si>
  <si>
    <t>Q41 RightGoals</t>
  </si>
  <si>
    <t>Q41 Domains</t>
  </si>
  <si>
    <t>Q41 Otherdomains</t>
  </si>
  <si>
    <t>Q41 Adapts</t>
  </si>
  <si>
    <t>Q41 other</t>
  </si>
  <si>
    <t>n</t>
  </si>
  <si>
    <t>sd</t>
  </si>
  <si>
    <t>av</t>
  </si>
  <si>
    <r>
      <t xml:space="preserve">For each of the following </t>
    </r>
    <r>
      <rPr>
        <b/>
        <sz val="11"/>
        <color rgb="FF0070C0"/>
        <rFont val="Arial"/>
        <family val="2"/>
      </rPr>
      <t>motivations and objectives</t>
    </r>
    <r>
      <rPr>
        <sz val="11"/>
        <color rgb="FF0070C0"/>
        <rFont val="Arial"/>
        <family val="2"/>
      </rPr>
      <t xml:space="preserve"> for Enterprise Architecture, please indicate the extent to which it is important for your institution:</t>
    </r>
  </si>
  <si>
    <r>
      <t xml:space="preserve">In your opinion, to what extent do each of the following </t>
    </r>
    <r>
      <rPr>
        <b/>
        <sz val="11"/>
        <color rgb="FF00B050"/>
        <rFont val="Arial"/>
        <family val="2"/>
      </rPr>
      <t>definitions</t>
    </r>
    <r>
      <rPr>
        <sz val="11"/>
        <color rgb="FF00B050"/>
        <rFont val="Arial"/>
        <family val="2"/>
      </rPr>
      <t xml:space="preserve"> apply to EA in your institution? Each of these definitions come either from the literature or from our interviews with Enterprise Architects. Enterprise Architecture is:</t>
    </r>
  </si>
  <si>
    <r>
      <t xml:space="preserve">For each of the following </t>
    </r>
    <r>
      <rPr>
        <b/>
        <sz val="11"/>
        <color rgb="FFFF0000"/>
        <rFont val="Arial"/>
        <family val="2"/>
      </rPr>
      <t>frameworks or reference models</t>
    </r>
    <r>
      <rPr>
        <sz val="11"/>
        <color rgb="FFFF0000"/>
        <rFont val="Arial"/>
        <family val="2"/>
      </rPr>
      <t>, please indicate the extent to which it has influenced your EA process:</t>
    </r>
  </si>
  <si>
    <r>
      <t xml:space="preserve">To what extent do you manage each of the following </t>
    </r>
    <r>
      <rPr>
        <b/>
        <sz val="11"/>
        <color rgb="FF7030A0"/>
        <rFont val="Arial"/>
        <family val="2"/>
      </rPr>
      <t>kinds of models</t>
    </r>
    <r>
      <rPr>
        <sz val="11"/>
        <color rgb="FF7030A0"/>
        <rFont val="Arial"/>
        <family val="2"/>
      </rPr>
      <t xml:space="preserve"> in your EA process?</t>
    </r>
  </si>
  <si>
    <r>
      <t xml:space="preserve">To what extent do you use each of the following </t>
    </r>
    <r>
      <rPr>
        <b/>
        <sz val="11"/>
        <color rgb="FF0070C0"/>
        <rFont val="Arial"/>
        <family val="2"/>
      </rPr>
      <t>tools</t>
    </r>
    <r>
      <rPr>
        <sz val="11"/>
        <color rgb="FF0070C0"/>
        <rFont val="Arial"/>
        <family val="2"/>
      </rPr>
      <t xml:space="preserve"> to manage your EA?</t>
    </r>
  </si>
  <si>
    <t>Word Conversion Scales</t>
  </si>
  <si>
    <t>Moderately Important</t>
  </si>
  <si>
    <t>ScaleA</t>
  </si>
  <si>
    <t>ScaleAA</t>
  </si>
  <si>
    <t>ScaleB</t>
  </si>
  <si>
    <t>ScaleBB</t>
  </si>
  <si>
    <t>Reduce flexibility a lot</t>
  </si>
  <si>
    <t>Q33</t>
  </si>
  <si>
    <t>Q42 ResChange</t>
  </si>
  <si>
    <t>Q42 ResImpr</t>
  </si>
  <si>
    <t>Q42 LackHigherEd</t>
  </si>
  <si>
    <t>Q42 FreqMgtChg</t>
  </si>
  <si>
    <t>Q42 TeamChange</t>
  </si>
  <si>
    <t>Q42 ChgEALeader</t>
  </si>
  <si>
    <t>Q42 LackAwareLeaders</t>
  </si>
  <si>
    <t>Q42 Immaturity</t>
  </si>
  <si>
    <t>Q42 DifficDeliverVal</t>
  </si>
  <si>
    <t>Q42</t>
  </si>
  <si>
    <t xml:space="preserve"> </t>
  </si>
  <si>
    <t>Q31 Tools otherspec</t>
  </si>
  <si>
    <t>Q32 TlAdv pres integrates</t>
  </si>
  <si>
    <t>Q30 Mod other</t>
  </si>
  <si>
    <t>Q29 Frame Adv ITANA pred</t>
  </si>
  <si>
    <t>Q28 Frame other</t>
  </si>
  <si>
    <t>Q27 Motiv other</t>
  </si>
  <si>
    <t>Q26 Defin formal</t>
  </si>
  <si>
    <t>Q33 ToolDis</t>
  </si>
  <si>
    <t>Q34 pri gen responsive</t>
  </si>
  <si>
    <t>Q35 pr data policies</t>
  </si>
  <si>
    <t>Q36 pr tech StdPolicy</t>
  </si>
  <si>
    <t>Q37pr  other</t>
  </si>
  <si>
    <t>Q40 Success MainTech</t>
  </si>
  <si>
    <t>Q41 IndSuccess other</t>
  </si>
  <si>
    <t>Q42 Challenge other</t>
  </si>
  <si>
    <t>Q43 impact integr</t>
  </si>
  <si>
    <t>Q44 Changes Other</t>
  </si>
  <si>
    <t>Q46 AffectAg Framework</t>
  </si>
  <si>
    <t>ScaleC</t>
  </si>
  <si>
    <t>ScaleCC</t>
  </si>
  <si>
    <t>Used in Q31</t>
  </si>
  <si>
    <t>Used in Q39</t>
  </si>
  <si>
    <t>1 or 2 or 3</t>
  </si>
  <si>
    <t>SPECIAL</t>
  </si>
  <si>
    <t>Counts</t>
  </si>
  <si>
    <t>Any</t>
  </si>
  <si>
    <t>Scale D</t>
  </si>
  <si>
    <t>ScaleDD</t>
  </si>
  <si>
    <t>ci l</t>
  </si>
  <si>
    <t>ci h</t>
  </si>
  <si>
    <t>ScaleEE</t>
  </si>
  <si>
    <t>Scale E</t>
  </si>
  <si>
    <t>173.8.158.238</t>
  </si>
  <si>
    <t>there is a lack of resources and bandwidth and a lack of executive (non-IT) interest in the topic</t>
  </si>
  <si>
    <t>our EA is very minimal - sometimes in fact those practicing EA may not even articulate that they are doing EA... We are very tightly resourced and very decentralized, so the focus is on areas where we can make a pragmatic difference in cost, agility or delivery -- and in security / risk reduction, or getting multiple groups to use a common approach / service rather than each one reinventing the wheel.  The latest Gartner articulation of EA's direction is of interest, in that is is pragmatic, and explained as a management consulting practice to engage senior stakeholders in the goals of the business.  That bodes well for a renewed examination on EA here.</t>
  </si>
  <si>
    <t>24.75.238.77</t>
  </si>
  <si>
    <t>130.223.10.89</t>
  </si>
  <si>
    <t>194.171.214.15</t>
  </si>
  <si>
    <t>77.172.125.135</t>
  </si>
  <si>
    <t>194.82.210.247</t>
  </si>
  <si>
    <t>ITIL - when I first saw that some organisations were using ITIL in the context of EA I was skeptical but when I looked at ITIL's "Service Strategy" component I can see synergies with approaches described in TOGAF. I can't remember where it was I saw ITIL listed as an EA framework as it was a few years ago now. Anyway, ITIL is really very good and I can see where it dovetails with, and compliments, frameworks like TOGAF.</t>
  </si>
  <si>
    <t>There is sometimes a lack of understanding about how to trade-off between complexity and future agility when interpreting some of our principles.  When our EA practice suggests a requirement that adds complexity (and with it, cost and/or elongated project timelines) it is sometimes hard to persuade business leaders that adding complexity now will make the long term cost of the solution less (both in terms of maintenance costs and the cost of adapting to future, yet unknown, business process or legislative requirement). i.e. people's interpretation of a how a principle is applied can be an issue.</t>
  </si>
  <si>
    <t>145.107.147.64</t>
  </si>
  <si>
    <t>DYA, HORA (Hoger Onderwijs Referentie Architectuur) translated to English Higher Education Reference Architecture: https://hora.surf.nl/index.php/Hoofdpagina</t>
  </si>
  <si>
    <t>89.148.54.51</t>
  </si>
  <si>
    <t>Bahrain</t>
  </si>
  <si>
    <t>130.60.237.203</t>
  </si>
  <si>
    <t>196.155.14.128</t>
  </si>
  <si>
    <t>223.16.2.86</t>
  </si>
  <si>
    <t xml:space="preserve">Hong Kong </t>
  </si>
  <si>
    <t>130.226.173.83</t>
  </si>
  <si>
    <t>145.108.232.96</t>
  </si>
  <si>
    <t>92.35.146.174</t>
  </si>
  <si>
    <t>130.240.76.208</t>
  </si>
  <si>
    <t>2c8</t>
  </si>
  <si>
    <t>143.117.189.75</t>
  </si>
  <si>
    <t>94.173.196.194</t>
  </si>
  <si>
    <t>Often a faculty or department is fairly autonomous in their decision making, and therefore they sometimes resist following an EA principle as it's seen as irrelevant or obstructive.  We also have a highly complex ecosystem and therefore adoption of EA principles can be fairly adhoc across the university.  We are still a relatively immature function and therefore don't have much power to influence outcomes sometimes.</t>
  </si>
  <si>
    <t>147.46.82.53</t>
  </si>
  <si>
    <t>Republic of Korea</t>
  </si>
  <si>
    <t>37.126.38.168</t>
  </si>
  <si>
    <t>Thanks... Handy well-done Survey</t>
  </si>
  <si>
    <t>129.132.29.93</t>
  </si>
  <si>
    <t>200.201.10.232</t>
  </si>
  <si>
    <t>Brasil</t>
  </si>
  <si>
    <t>202.92.140.52</t>
  </si>
  <si>
    <t>Philippines</t>
  </si>
  <si>
    <t>109.40.2.233</t>
  </si>
  <si>
    <t>131.152.48.123</t>
  </si>
  <si>
    <t>178.83.109.132</t>
  </si>
  <si>
    <t>193.1.131.84</t>
  </si>
  <si>
    <t>195.194.178.202</t>
  </si>
  <si>
    <t>129.125.3.58</t>
  </si>
  <si>
    <t>51.39.220.101</t>
  </si>
  <si>
    <t>188.53.174.146</t>
  </si>
  <si>
    <t>82.116.203.82</t>
  </si>
  <si>
    <t>89.160.176.12</t>
  </si>
  <si>
    <t>iceland</t>
  </si>
  <si>
    <t>130.209.6.43</t>
  </si>
  <si>
    <t>78.180.79.172</t>
  </si>
  <si>
    <t>Jordan</t>
  </si>
  <si>
    <t>196.61.21.167</t>
  </si>
  <si>
    <t>south africa</t>
  </si>
  <si>
    <t>212.98.144.12</t>
  </si>
  <si>
    <t>Lebanon</t>
  </si>
  <si>
    <t>131.123.49.104</t>
  </si>
  <si>
    <t>129.100.50.100</t>
  </si>
  <si>
    <t>203.124.40.77</t>
  </si>
  <si>
    <t>Pakistan</t>
  </si>
  <si>
    <t>74.207.64.118</t>
  </si>
  <si>
    <t>173.30.120.133</t>
  </si>
  <si>
    <t>143.52.101.5</t>
  </si>
  <si>
    <t>134.117.116.140</t>
  </si>
  <si>
    <t>65.110.220.152</t>
  </si>
  <si>
    <t>128.2.234.58</t>
  </si>
  <si>
    <t>Mostly IT Architecture, and "Isolated" in that.  "Informal" as to Enterprise Architecture (beyond IT), not universal and not just in their own areas (i.e. IT talks to others, no others consider "enterprise")</t>
  </si>
  <si>
    <t>It is difficult to characterize from the institutional perspective, as there is no written strategy in these areas, history of interest has been spotty, but most of the current administration is less than two years old.</t>
  </si>
  <si>
    <t>Drive EA from context of ITIL focus - once again, largely starting from IT perspective.</t>
  </si>
  <si>
    <t>131.104.23.11</t>
  </si>
  <si>
    <t>Maturity level in EA is generally low in Higher Education.  Budget cycle controls pace of change.</t>
  </si>
  <si>
    <t>130.15.150.185</t>
  </si>
  <si>
    <t>131.104.16.29</t>
  </si>
  <si>
    <t>130.179.244.126</t>
  </si>
  <si>
    <t>107.4.111.88</t>
  </si>
  <si>
    <t>213.99.228.103</t>
  </si>
  <si>
    <t>Spain</t>
  </si>
  <si>
    <t>176.83.72.185</t>
  </si>
  <si>
    <t>205.175.106.27</t>
  </si>
  <si>
    <t>To promote adoption of architecture principles and best practices that improve decision-making.</t>
  </si>
  <si>
    <t xml:space="preserve">Very influenced by ITIL ITSM; somewhat influenced/using concepts from Archimate </t>
  </si>
  <si>
    <t>In our business architecture practice (as part of EA): service models, business models, operating models, delivery models, strategies</t>
  </si>
  <si>
    <t>Projects and teams have their own priorities, and application of the principles is voluntary. Therefore there can be resistance to any EA principle -- it depends on the situation and the people.</t>
  </si>
  <si>
    <t>Able to stay committed to goals that take years to make progress on; able to partner with senior managers; able to work in an ambiguous, changing environment</t>
  </si>
  <si>
    <t xml:space="preserve">Shortage of professional managers in IT and the institution -- lack of strategy, planning, and portfolio management perspectives </t>
  </si>
  <si>
    <t>I was impressed by the thoughtfulness of the questions and options. I think you have done a lot of research and thinking on this topic and it shows.    I think an interesting area of further investigation would be the degree to which EA practices in HE have shifted their emphasis from technology architecture to business architecture. That has been a very clear trend for our team.    Thank you and I look forward to hearing about the results!</t>
  </si>
  <si>
    <t>136.160.154.69</t>
  </si>
  <si>
    <t>No, but we have a plan to adopt it</t>
  </si>
  <si>
    <t>Switzerland</t>
  </si>
  <si>
    <t>No, and we do not have a plan to adopt it</t>
  </si>
  <si>
    <t>Germany</t>
  </si>
  <si>
    <t>Ireland</t>
  </si>
  <si>
    <t>Yes, but we expect to somewhat reduce the amount of EA effort in the institution</t>
  </si>
  <si>
    <t>Extremely agile</t>
  </si>
  <si>
    <t>In your opinion, to what extent do each of the following definitions will apply to EA in your institution? Each of these definitions come either from the literature or from our interviews with Enterprise Architects. Enterprise Architecture is:</t>
  </si>
  <si>
    <t>To what extent do you manage each of the following kinds of models even if they are not under the enterprise architecture umbrella?</t>
  </si>
  <si>
    <t>For each of the following general principles, please indicate the extent to which it is important for your institution:</t>
  </si>
  <si>
    <t>For each of the following data management principles, please indicate the extent to which it is important for your institution:</t>
  </si>
  <si>
    <t>For each of the following technology management principles, please indicate the extent to which it is important for your institution:</t>
  </si>
  <si>
    <t>In your opinion, to what extent is each of the following considered to be success factors in the EA process?</t>
  </si>
  <si>
    <t>In your opinion, to what extent is each of the following considered to be success factors for individual EA team members? (These might be assessed when hiring or promoting such team members)</t>
  </si>
  <si>
    <t>In your opinion, to what extent does each of the following pose a challenge to EA?</t>
  </si>
  <si>
    <t>Q7-Q24 centIn</t>
  </si>
  <si>
    <t>Q8-Q25 centIT</t>
  </si>
  <si>
    <t>Q9-Q26 digrep</t>
  </si>
  <si>
    <t>Q10-Q27 mand</t>
  </si>
  <si>
    <t>Q11-Q30 Ent</t>
  </si>
  <si>
    <t>Q12-Q34 Maxben</t>
  </si>
  <si>
    <t>Q13-Q35 asset</t>
  </si>
  <si>
    <t>Q14-Q36 easy</t>
  </si>
  <si>
    <t>Q15- Q37pr  other</t>
  </si>
  <si>
    <t>Q16-Q40 MgtSupport</t>
  </si>
  <si>
    <t>Q17=Q41 Interpersonal</t>
  </si>
  <si>
    <t>Q18-Q42 ResChange</t>
  </si>
  <si>
    <t>%b2</t>
  </si>
  <si>
    <t>%t2</t>
  </si>
  <si>
    <t>CountryLookup</t>
  </si>
  <si>
    <t>USA</t>
  </si>
  <si>
    <t>UK</t>
  </si>
  <si>
    <t>Austria</t>
  </si>
  <si>
    <t>Belgium</t>
  </si>
  <si>
    <t>Norway</t>
  </si>
  <si>
    <t>Q2Response</t>
  </si>
  <si>
    <t>Country</t>
  </si>
  <si>
    <t>Q3Response</t>
  </si>
  <si>
    <t>Q4Response</t>
  </si>
  <si>
    <t>Q5Response</t>
  </si>
  <si>
    <t>Q19Response</t>
  </si>
  <si>
    <t>Q20Response</t>
  </si>
  <si>
    <t>Q21Response</t>
  </si>
  <si>
    <t>Q22Response</t>
  </si>
  <si>
    <t>Q23Response</t>
  </si>
  <si>
    <t>Q24Response</t>
  </si>
  <si>
    <t>Q25Response</t>
  </si>
  <si>
    <t>Q39Response</t>
  </si>
  <si>
    <t>Q45Response</t>
  </si>
  <si>
    <t>Hong Kong</t>
  </si>
  <si>
    <t>Korea</t>
  </si>
  <si>
    <t>ScaleF</t>
  </si>
  <si>
    <t>ScaleFF</t>
  </si>
  <si>
    <t>Not a Problem</t>
  </si>
  <si>
    <t>A Minor Problem</t>
  </si>
  <si>
    <t>A Moderate Problem</t>
  </si>
  <si>
    <t>A Major Problem</t>
  </si>
  <si>
    <t>A Critical Problem</t>
  </si>
  <si>
    <t>Used in Q18+Q42</t>
  </si>
  <si>
    <t>Used in Q16-Q40. Q17-Q41</t>
  </si>
  <si>
    <t>This data cannot be combined as the responses were not exactly the same</t>
  </si>
  <si>
    <t>ScaleG</t>
  </si>
  <si>
    <t>ScaleGG</t>
  </si>
  <si>
    <t>Slightly agile</t>
  </si>
  <si>
    <t>Moderately agile</t>
  </si>
  <si>
    <t>Very agile</t>
  </si>
  <si>
    <t>Used in Q45</t>
  </si>
  <si>
    <t>NOTE Cannot be combined with Q34 due to different options</t>
  </si>
  <si>
    <t>NEEDS</t>
  </si>
  <si>
    <t>WORK</t>
  </si>
  <si>
    <t>Not in list</t>
  </si>
  <si>
    <t>ScaleH</t>
  </si>
  <si>
    <t>ScaleHH</t>
  </si>
  <si>
    <t>Used in Q34, 35, 36 - Principles</t>
  </si>
  <si>
    <t>Used in Q27 and Q12,13,14 principles</t>
  </si>
  <si>
    <t>ScaleI</t>
  </si>
  <si>
    <t>ScaleII</t>
  </si>
  <si>
    <t>Used in Q9 and Q26</t>
  </si>
  <si>
    <t>ScaleJ</t>
  </si>
  <si>
    <t>ScaleJJ</t>
  </si>
  <si>
    <t>Used in Q28 Frameworks</t>
  </si>
  <si>
    <t xml:space="preserve">No, and we do not have a plan to adopt it </t>
  </si>
  <si>
    <t>Q5Lookup</t>
  </si>
  <si>
    <t>Yes EA</t>
  </si>
  <si>
    <t>Yes dif name</t>
  </si>
  <si>
    <t xml:space="preserve">Maybe, partially or unsure: Aspects of Enterprise architecture may be in place </t>
  </si>
  <si>
    <t>Maybe, aspects</t>
  </si>
  <si>
    <t>No, plan</t>
  </si>
  <si>
    <t>No, no plan</t>
  </si>
  <si>
    <t>N</t>
  </si>
  <si>
    <t>W</t>
  </si>
  <si>
    <t>L</t>
  </si>
  <si>
    <t>M</t>
  </si>
  <si>
    <t>V</t>
  </si>
  <si>
    <t>ABB</t>
  </si>
  <si>
    <t>ABC</t>
  </si>
  <si>
    <t>ABD</t>
  </si>
  <si>
    <t>ABE</t>
  </si>
  <si>
    <t>ABF</t>
  </si>
  <si>
    <t>ABG</t>
  </si>
  <si>
    <t>ABH</t>
  </si>
  <si>
    <t>ABI</t>
  </si>
  <si>
    <t>ABJ</t>
  </si>
  <si>
    <t>ABK</t>
  </si>
  <si>
    <t>ABL</t>
  </si>
  <si>
    <t>ABM</t>
  </si>
  <si>
    <t>ABN</t>
  </si>
  <si>
    <t>AN</t>
  </si>
  <si>
    <t>AO</t>
  </si>
  <si>
    <t>AP</t>
  </si>
  <si>
    <t>AQ</t>
  </si>
  <si>
    <t>AR</t>
  </si>
  <si>
    <t>AS</t>
  </si>
  <si>
    <t>AT</t>
  </si>
  <si>
    <t>AU</t>
  </si>
  <si>
    <t>Q43 align mission</t>
  </si>
  <si>
    <t>Q43 Decision making</t>
  </si>
  <si>
    <t>Q43 Business Process</t>
  </si>
  <si>
    <t>Q43 Purchasing SW</t>
  </si>
  <si>
    <t>Q43 Purchasing Supplies</t>
  </si>
  <si>
    <t>Q43 Dev Software</t>
  </si>
  <si>
    <t>Q43 Security</t>
  </si>
  <si>
    <t>Q43 Choice SW end user</t>
  </si>
  <si>
    <t>Q43 Efficient work</t>
  </si>
  <si>
    <t>Q43 Job Satis</t>
  </si>
  <si>
    <t>Q43 Bottom line</t>
  </si>
  <si>
    <t>Q43 Student Exper</t>
  </si>
  <si>
    <t>ZR</t>
  </si>
  <si>
    <t>ZS</t>
  </si>
  <si>
    <t>ZT</t>
  </si>
  <si>
    <t>ZU</t>
  </si>
  <si>
    <t>ZV</t>
  </si>
  <si>
    <t>ZW</t>
  </si>
  <si>
    <t>ZX</t>
  </si>
  <si>
    <t>ZY</t>
  </si>
  <si>
    <t>ZZ</t>
  </si>
  <si>
    <t>AAA</t>
  </si>
  <si>
    <t>Q42 Rigidity of policy</t>
  </si>
  <si>
    <t>AAB</t>
  </si>
  <si>
    <t>Q42 Difficulty in hiring EA people</t>
  </si>
  <si>
    <t>Q42 Insufficient background among EA</t>
  </si>
  <si>
    <t>Q42Bad reputation of EA</t>
  </si>
  <si>
    <t>Q42 Lack of trust in EA</t>
  </si>
  <si>
    <t>Q42 Lack of leadership skills</t>
  </si>
  <si>
    <t>Q42 Lack of communication skills</t>
  </si>
  <si>
    <t>Q42 Lack of collaboration with other</t>
  </si>
  <si>
    <t>Q42 Misunderstanding of EA</t>
  </si>
  <si>
    <t>Q42 Focus too much on IT</t>
  </si>
  <si>
    <t>Q42 Focus too much on business</t>
  </si>
  <si>
    <t>Q42 Barriers between EA and other business units</t>
  </si>
  <si>
    <t>Q42 Not enough time to work on EA</t>
  </si>
  <si>
    <t>Q42 Not enough budget for EA</t>
  </si>
  <si>
    <t>Q42 Lack of organization buy-in</t>
  </si>
  <si>
    <t>Q42 Lack of openness</t>
  </si>
  <si>
    <t>Q42 Not meeting university's goals</t>
  </si>
  <si>
    <t>Q42 Excessive decentralization</t>
  </si>
  <si>
    <t>Q42 Excessive centralization</t>
  </si>
  <si>
    <t>Q42 Stakeholders only caring about tangible benefits</t>
  </si>
  <si>
    <t xml:space="preserve">Q42 Lack of linkages among </t>
  </si>
  <si>
    <t>Q42 More demand for EA</t>
  </si>
  <si>
    <t>Q42 EA is not sufficiently helping the IT</t>
  </si>
  <si>
    <t>Q42 Poor inter-personal skills</t>
  </si>
  <si>
    <t>Q42 Difficulty in realizing cost-saving</t>
  </si>
  <si>
    <t>Q42 Different perspectives and opinions</t>
  </si>
  <si>
    <t>AAC</t>
  </si>
  <si>
    <t>AAD</t>
  </si>
  <si>
    <t>AAE</t>
  </si>
  <si>
    <t>AAF</t>
  </si>
  <si>
    <t>AAG</t>
  </si>
  <si>
    <t>AAH</t>
  </si>
  <si>
    <t>AAI</t>
  </si>
  <si>
    <t>AAJ</t>
  </si>
  <si>
    <t>AAK</t>
  </si>
  <si>
    <t>AAL</t>
  </si>
  <si>
    <t>AAM</t>
  </si>
  <si>
    <t>AAO</t>
  </si>
  <si>
    <t>AAP</t>
  </si>
  <si>
    <t>AAQ</t>
  </si>
  <si>
    <t>AAR</t>
  </si>
  <si>
    <t>AAS</t>
  </si>
  <si>
    <t>AAT</t>
  </si>
  <si>
    <t>AAU</t>
  </si>
  <si>
    <t>AAV</t>
  </si>
  <si>
    <t>AAW</t>
  </si>
  <si>
    <t>AAX</t>
  </si>
  <si>
    <t>AAY</t>
  </si>
  <si>
    <t>AAZ</t>
  </si>
  <si>
    <t>YJ</t>
  </si>
  <si>
    <t>ACR</t>
  </si>
  <si>
    <t>Q33 Any Cascon</t>
  </si>
  <si>
    <t>Misc 3</t>
  </si>
  <si>
    <t xml:space="preserve">Select </t>
  </si>
  <si>
    <t>all</t>
  </si>
  <si>
    <t xml:space="preserve">but </t>
  </si>
  <si>
    <t>zero</t>
  </si>
  <si>
    <t xml:space="preserve">to </t>
  </si>
  <si>
    <t>get</t>
  </si>
  <si>
    <t>Cascon</t>
  </si>
  <si>
    <t>Not in top6</t>
  </si>
  <si>
    <t>Used specialized tool (non-office)</t>
  </si>
  <si>
    <t>Used specialized tool other than archimate</t>
  </si>
  <si>
    <t>Select</t>
  </si>
  <si>
    <t xml:space="preserve">specialized </t>
  </si>
  <si>
    <t>tools</t>
  </si>
  <si>
    <t>but</t>
  </si>
  <si>
    <t>to</t>
  </si>
  <si>
    <t>except</t>
  </si>
  <si>
    <t>office</t>
  </si>
  <si>
    <t>and</t>
  </si>
  <si>
    <t>archimate</t>
  </si>
  <si>
    <t>X</t>
  </si>
  <si>
    <t>Y</t>
  </si>
  <si>
    <t>Z</t>
  </si>
  <si>
    <t>AA</t>
  </si>
  <si>
    <t>AB</t>
  </si>
  <si>
    <t>AC</t>
  </si>
  <si>
    <t>Cohen's R</t>
  </si>
  <si>
    <t>P-value</t>
  </si>
  <si>
    <t>AD</t>
  </si>
  <si>
    <t>AE</t>
  </si>
  <si>
    <t>AF</t>
  </si>
  <si>
    <t>AG</t>
  </si>
  <si>
    <t>AH</t>
  </si>
  <si>
    <t>AI</t>
  </si>
  <si>
    <t>AJ</t>
  </si>
  <si>
    <t>AK</t>
  </si>
  <si>
    <t>AL</t>
  </si>
  <si>
    <t>EB</t>
  </si>
  <si>
    <t>EC</t>
  </si>
  <si>
    <t>ED</t>
  </si>
  <si>
    <t>EE</t>
  </si>
  <si>
    <t>EF</t>
  </si>
  <si>
    <t>EG</t>
  </si>
  <si>
    <t>EH</t>
  </si>
  <si>
    <t>EI</t>
  </si>
  <si>
    <t>EJ</t>
  </si>
  <si>
    <t>EK</t>
  </si>
  <si>
    <t>EL</t>
  </si>
  <si>
    <t>EM</t>
  </si>
  <si>
    <t>EN</t>
  </si>
  <si>
    <t>EO</t>
  </si>
  <si>
    <t>EP</t>
  </si>
  <si>
    <t>EQ</t>
  </si>
  <si>
    <t>ER</t>
  </si>
  <si>
    <t>ES</t>
  </si>
  <si>
    <t>YK</t>
  </si>
  <si>
    <t>YL</t>
  </si>
  <si>
    <t>YM</t>
  </si>
  <si>
    <t>YN</t>
  </si>
  <si>
    <t>YO</t>
  </si>
  <si>
    <t>YP</t>
  </si>
  <si>
    <t>YQ</t>
  </si>
  <si>
    <t>YR</t>
  </si>
  <si>
    <t>YS</t>
  </si>
  <si>
    <t>YT</t>
  </si>
  <si>
    <t>YV</t>
  </si>
  <si>
    <t>YW</t>
  </si>
  <si>
    <t>YX</t>
  </si>
  <si>
    <t>YY</t>
  </si>
  <si>
    <t>YZ</t>
  </si>
  <si>
    <t>ZA</t>
  </si>
  <si>
    <t>ZB</t>
  </si>
  <si>
    <t>YU</t>
  </si>
  <si>
    <t>ZC</t>
  </si>
  <si>
    <t>ZD</t>
  </si>
  <si>
    <t>ZE</t>
  </si>
  <si>
    <t>ZF</t>
  </si>
  <si>
    <t>ZG</t>
  </si>
  <si>
    <t>ZH</t>
  </si>
  <si>
    <t>ZI</t>
  </si>
  <si>
    <t>ZJ</t>
  </si>
  <si>
    <t>ZK</t>
  </si>
  <si>
    <t>ZL</t>
  </si>
  <si>
    <t>ZM</t>
  </si>
  <si>
    <t>ZN</t>
  </si>
  <si>
    <t>ZO</t>
  </si>
  <si>
    <t>ZP</t>
  </si>
  <si>
    <t>ACS</t>
  </si>
  <si>
    <t>ACT</t>
  </si>
  <si>
    <t>ACU</t>
  </si>
  <si>
    <t>ACV</t>
  </si>
  <si>
    <t>ACW</t>
  </si>
  <si>
    <t>ACX</t>
  </si>
  <si>
    <t>ACY</t>
  </si>
  <si>
    <t>ACZ</t>
  </si>
  <si>
    <t>ADA</t>
  </si>
  <si>
    <t>ADB</t>
  </si>
  <si>
    <t>ADC</t>
  </si>
  <si>
    <t>ADE</t>
  </si>
  <si>
    <t>ADF</t>
  </si>
  <si>
    <t>ADG</t>
  </si>
  <si>
    <t>ADH</t>
  </si>
  <si>
    <t>ADI</t>
  </si>
  <si>
    <t>ADJ</t>
  </si>
  <si>
    <t>ADK</t>
  </si>
  <si>
    <t>ADL</t>
  </si>
  <si>
    <t>ADD</t>
  </si>
  <si>
    <t>ADM</t>
  </si>
  <si>
    <t>ADN</t>
  </si>
  <si>
    <t>ADO</t>
  </si>
  <si>
    <t>ADP</t>
  </si>
  <si>
    <t>ADQ</t>
  </si>
  <si>
    <t>ADR</t>
  </si>
  <si>
    <t>ADS</t>
  </si>
  <si>
    <t>ADT</t>
  </si>
  <si>
    <t>ADU</t>
  </si>
  <si>
    <t>ADV</t>
  </si>
  <si>
    <t>Q43 Impact</t>
  </si>
  <si>
    <t>Q41 Success factor individual</t>
  </si>
  <si>
    <t>Q40 Success factor process</t>
  </si>
  <si>
    <t>Q31 Tools</t>
  </si>
  <si>
    <t>Q28 Methodologies</t>
  </si>
  <si>
    <t>Q26 Definitions</t>
  </si>
  <si>
    <t>Q27 Motivations</t>
  </si>
  <si>
    <t>Q46 Agile contrib/detract</t>
  </si>
  <si>
    <t>Mean</t>
  </si>
  <si>
    <t>"-2 to 2"</t>
  </si>
  <si>
    <t>Stdev</t>
  </si>
  <si>
    <t>Q46 - contributors to or detractors from agility (ordered by mean rating)</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</si>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</sst>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mm:ss"/>
    <numFmt numFmtId="165" formatCode="0.0"/>
    <numFmt numFmtId="166" formatCode="0.00000000"/>
  </numFmts>
  <fonts count="21" x14ac:knownFonts="1">
    <font>
      <sz val="11"/>
      <color theme="1"/>
      <name val="Calibri"/>
      <family val="2"/>
      <scheme val="minor"/>
    </font>
    <font>
      <sz val="11"/>
      <color rgb="FF333333"/>
      <name val="Arial"/>
      <family val="2"/>
    </font>
    <font>
      <sz val="11"/>
      <color rgb="FFFF0000"/>
      <name val="Arial"/>
      <family val="2"/>
    </font>
    <font>
      <sz val="11"/>
      <color rgb="FFFFC000"/>
      <name val="Arial"/>
      <family val="2"/>
    </font>
    <font>
      <sz val="11"/>
      <color rgb="FF0070C0"/>
      <name val="Arial"/>
      <family val="2"/>
    </font>
    <font>
      <sz val="11"/>
      <color rgb="FF00B050"/>
      <name val="Arial"/>
      <family val="2"/>
    </font>
    <font>
      <b/>
      <sz val="11"/>
      <color theme="1"/>
      <name val="Calibri"/>
      <family val="2"/>
      <scheme val="minor"/>
    </font>
    <font>
      <b/>
      <i/>
      <sz val="11"/>
      <color theme="1"/>
      <name val="Calibri"/>
      <family val="2"/>
      <scheme val="minor"/>
    </font>
    <font>
      <b/>
      <sz val="11"/>
      <color rgb="FF0070C0"/>
      <name val="Arial"/>
      <family val="2"/>
    </font>
    <font>
      <b/>
      <sz val="11"/>
      <color rgb="FF00B050"/>
      <name val="Arial"/>
      <family val="2"/>
    </font>
    <font>
      <b/>
      <sz val="11"/>
      <color rgb="FFFF0000"/>
      <name val="Arial"/>
      <family val="2"/>
    </font>
    <font>
      <sz val="11"/>
      <color rgb="FF7030A0"/>
      <name val="Arial"/>
      <family val="2"/>
    </font>
    <font>
      <b/>
      <sz val="11"/>
      <color rgb="FF7030A0"/>
      <name val="Arial"/>
      <family val="2"/>
    </font>
    <font>
      <sz val="11"/>
      <color rgb="FFFF0000"/>
      <name val="Calibri"/>
      <family val="2"/>
      <scheme val="minor"/>
    </font>
    <font>
      <i/>
      <sz val="11"/>
      <color theme="1"/>
      <name val="Calibri"/>
      <family val="2"/>
      <scheme val="minor"/>
    </font>
    <font>
      <sz val="11"/>
      <color rgb="FF00B050"/>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EB7D7F"/>
      <name val="Calibri"/>
      <family val="2"/>
      <scheme val="minor"/>
    </font>
    <font>
      <b/>
      <sz val="11"/>
      <color rgb="FFEB7D7F"/>
      <name val="Calibri"/>
      <family val="2"/>
      <scheme val="minor"/>
    </font>
  </fonts>
  <fills count="37">
    <fill>
      <patternFill patternType="none"/>
    </fill>
    <fill>
      <patternFill patternType="gray125"/>
    </fill>
    <fill>
      <patternFill patternType="solid">
        <fgColor rgb="FFEAEAE8"/>
        <bgColor rgb="FFEAEAE8"/>
      </patternFill>
    </fill>
    <fill>
      <patternFill patternType="solid">
        <fgColor rgb="FF00B05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E2E200"/>
        <bgColor indexed="64"/>
      </patternFill>
    </fill>
    <fill>
      <patternFill patternType="solid">
        <fgColor rgb="FFF7F7A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EB7D7F"/>
        <bgColor indexed="64"/>
      </patternFill>
    </fill>
    <fill>
      <patternFill patternType="solid">
        <fgColor theme="0" tint="-4.9989318521683403E-2"/>
        <bgColor indexed="64"/>
      </patternFill>
    </fill>
    <fill>
      <patternFill patternType="solid">
        <fgColor rgb="FF845EA0"/>
        <bgColor indexed="64"/>
      </patternFill>
    </fill>
    <fill>
      <patternFill patternType="solid">
        <fgColor rgb="FFE2CF94"/>
        <bgColor indexed="64"/>
      </patternFill>
    </fill>
    <fill>
      <patternFill patternType="solid">
        <fgColor rgb="FFFF0000"/>
        <bgColor rgb="FFEAEAE8"/>
      </patternFill>
    </fill>
  </fills>
  <borders count="3">
    <border>
      <left/>
      <right/>
      <top/>
      <bottom/>
      <diagonal/>
    </border>
    <border>
      <left style="thin">
        <color rgb="FFA6A6A6"/>
      </left>
      <right style="thin">
        <color rgb="FFA6A6A6"/>
      </right>
      <top style="thin">
        <color rgb="FFA6A6A6"/>
      </top>
      <bottom style="thin">
        <color rgb="FFA6A6A6"/>
      </bottom>
      <diagonal/>
    </border>
    <border>
      <left style="thin">
        <color rgb="FFA6A6A6"/>
      </left>
      <right/>
      <top/>
      <bottom/>
      <diagonal/>
    </border>
  </borders>
  <cellStyleXfs count="10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56">
    <xf numFmtId="0" fontId="0" fillId="0" borderId="0" xfId="0"/>
    <xf numFmtId="0" fontId="1" fillId="2" borderId="1" xfId="0" applyFont="1" applyFill="1" applyBorder="1"/>
    <xf numFmtId="164" fontId="0" fillId="0" borderId="0" xfId="0" applyNumberFormat="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0" borderId="0" xfId="0" applyFill="1"/>
    <xf numFmtId="0" fontId="0" fillId="23" borderId="0" xfId="0" applyFill="1"/>
    <xf numFmtId="0" fontId="0" fillId="24" borderId="0" xfId="0" applyFill="1"/>
    <xf numFmtId="0" fontId="0" fillId="25" borderId="0" xfId="0" applyFill="1"/>
    <xf numFmtId="0" fontId="0" fillId="26" borderId="0" xfId="0" applyFill="1"/>
    <xf numFmtId="0" fontId="0" fillId="27" borderId="0" xfId="0" applyFill="1"/>
    <xf numFmtId="0" fontId="0" fillId="28" borderId="0" xfId="0" applyFill="1"/>
    <xf numFmtId="0" fontId="0" fillId="29" borderId="0" xfId="0" applyFill="1"/>
    <xf numFmtId="0" fontId="0" fillId="30" borderId="0" xfId="0" applyFill="1"/>
    <xf numFmtId="0" fontId="0" fillId="31" borderId="0" xfId="0" applyFill="1"/>
    <xf numFmtId="0" fontId="1" fillId="2" borderId="1" xfId="0" quotePrefix="1" applyFont="1" applyFill="1" applyBorder="1"/>
    <xf numFmtId="0" fontId="2" fillId="2"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0" fillId="32" borderId="0" xfId="0" applyFill="1"/>
    <xf numFmtId="0" fontId="0" fillId="33" borderId="0" xfId="0" applyFill="1"/>
    <xf numFmtId="0" fontId="6" fillId="0" borderId="0" xfId="0" applyFont="1"/>
    <xf numFmtId="0" fontId="6" fillId="9" borderId="0" xfId="0" applyFont="1" applyFill="1"/>
    <xf numFmtId="0" fontId="6" fillId="10" borderId="0" xfId="0" applyFont="1" applyFill="1"/>
    <xf numFmtId="0" fontId="6" fillId="11" borderId="0" xfId="0" applyFont="1" applyFill="1"/>
    <xf numFmtId="0" fontId="6" fillId="12" borderId="0" xfId="0" applyFont="1" applyFill="1"/>
    <xf numFmtId="0" fontId="6" fillId="13" borderId="0" xfId="0" applyFont="1" applyFill="1"/>
    <xf numFmtId="0" fontId="6" fillId="16" borderId="0" xfId="0" applyFont="1" applyFill="1"/>
    <xf numFmtId="0" fontId="6" fillId="8" borderId="0" xfId="0" applyFont="1" applyFill="1"/>
    <xf numFmtId="0" fontId="6" fillId="7" borderId="0" xfId="0" applyFont="1" applyFill="1"/>
    <xf numFmtId="0" fontId="6" fillId="6" borderId="0" xfId="0" applyFont="1" applyFill="1"/>
    <xf numFmtId="0" fontId="6" fillId="5" borderId="0" xfId="0" applyFont="1" applyFill="1"/>
    <xf numFmtId="0" fontId="6" fillId="4" borderId="0" xfId="0" applyFont="1" applyFill="1"/>
    <xf numFmtId="0" fontId="6" fillId="3" borderId="0" xfId="0" applyFont="1" applyFill="1"/>
    <xf numFmtId="0" fontId="6" fillId="17" borderId="0" xfId="0" applyFont="1" applyFill="1"/>
    <xf numFmtId="0" fontId="6" fillId="18" borderId="0" xfId="0" applyFont="1" applyFill="1"/>
    <xf numFmtId="0" fontId="6" fillId="0" borderId="0" xfId="0" applyFont="1" applyFill="1"/>
    <xf numFmtId="0" fontId="6" fillId="20" borderId="0" xfId="0" applyFont="1" applyFill="1"/>
    <xf numFmtId="0" fontId="6" fillId="19" borderId="0" xfId="0" applyFont="1" applyFill="1"/>
    <xf numFmtId="0" fontId="6" fillId="21" borderId="0" xfId="0" applyFont="1" applyFill="1"/>
    <xf numFmtId="0" fontId="6" fillId="22" borderId="0" xfId="0" applyFont="1" applyFill="1"/>
    <xf numFmtId="0" fontId="6" fillId="23" borderId="0" xfId="0" applyFont="1" applyFill="1"/>
    <xf numFmtId="0" fontId="6" fillId="24" borderId="0" xfId="0" applyFont="1" applyFill="1"/>
    <xf numFmtId="0" fontId="6" fillId="25" borderId="0" xfId="0" applyFont="1" applyFill="1"/>
    <xf numFmtId="0" fontId="6" fillId="26" borderId="0" xfId="0" applyFont="1" applyFill="1"/>
    <xf numFmtId="0" fontId="6" fillId="27" borderId="0" xfId="0" applyFont="1" applyFill="1"/>
    <xf numFmtId="0" fontId="6" fillId="28" borderId="0" xfId="0" applyFont="1" applyFill="1"/>
    <xf numFmtId="0" fontId="6" fillId="29" borderId="0" xfId="0" applyFont="1" applyFill="1"/>
    <xf numFmtId="0" fontId="6" fillId="30" borderId="0" xfId="0" applyFont="1" applyFill="1"/>
    <xf numFmtId="0" fontId="6" fillId="32" borderId="0" xfId="0" applyFont="1" applyFill="1"/>
    <xf numFmtId="0" fontId="6" fillId="31" borderId="0" xfId="0" applyFont="1" applyFill="1"/>
    <xf numFmtId="0" fontId="6" fillId="15" borderId="0" xfId="0" applyFont="1" applyFill="1"/>
    <xf numFmtId="0" fontId="0" fillId="34" borderId="0" xfId="0" applyFill="1"/>
    <xf numFmtId="0" fontId="6" fillId="34" borderId="0" xfId="0" applyFont="1" applyFill="1"/>
    <xf numFmtId="2" fontId="7" fillId="4" borderId="0" xfId="0" applyNumberFormat="1" applyFont="1" applyFill="1"/>
    <xf numFmtId="2" fontId="7" fillId="3" borderId="0" xfId="0" applyNumberFormat="1" applyFont="1" applyFill="1"/>
    <xf numFmtId="2" fontId="7" fillId="17" borderId="0" xfId="0" applyNumberFormat="1" applyFont="1" applyFill="1"/>
    <xf numFmtId="2" fontId="7" fillId="18" borderId="0" xfId="0" applyNumberFormat="1" applyFont="1" applyFill="1"/>
    <xf numFmtId="2" fontId="7" fillId="20" borderId="0" xfId="0" applyNumberFormat="1" applyFont="1" applyFill="1"/>
    <xf numFmtId="2" fontId="7" fillId="19" borderId="0" xfId="0" applyNumberFormat="1" applyFont="1" applyFill="1"/>
    <xf numFmtId="0" fontId="11" fillId="2" borderId="1" xfId="0" applyFont="1" applyFill="1" applyBorder="1"/>
    <xf numFmtId="2" fontId="7" fillId="22" borderId="0" xfId="0" applyNumberFormat="1" applyFont="1" applyFill="1"/>
    <xf numFmtId="2" fontId="7" fillId="5" borderId="0" xfId="0" applyNumberFormat="1" applyFont="1" applyFill="1"/>
    <xf numFmtId="2" fontId="7" fillId="23" borderId="0" xfId="0" applyNumberFormat="1" applyFont="1" applyFill="1"/>
    <xf numFmtId="2" fontId="7" fillId="24" borderId="0" xfId="0" applyNumberFormat="1" applyFont="1" applyFill="1"/>
    <xf numFmtId="0" fontId="13" fillId="0" borderId="0" xfId="0" applyFont="1"/>
    <xf numFmtId="0" fontId="0" fillId="0" borderId="0" xfId="0" applyFont="1"/>
    <xf numFmtId="2" fontId="7" fillId="30" borderId="0" xfId="0" applyNumberFormat="1" applyFont="1" applyFill="1"/>
    <xf numFmtId="2" fontId="7" fillId="12" borderId="0" xfId="0" applyNumberFormat="1" applyFont="1" applyFill="1"/>
    <xf numFmtId="2" fontId="7" fillId="32" borderId="0" xfId="0" applyNumberFormat="1" applyFont="1" applyFill="1"/>
    <xf numFmtId="0" fontId="0" fillId="35" borderId="0" xfId="0" applyFill="1"/>
    <xf numFmtId="2" fontId="14" fillId="11" borderId="0" xfId="0" applyNumberFormat="1" applyFont="1" applyFill="1"/>
    <xf numFmtId="0" fontId="6" fillId="35" borderId="0" xfId="0" applyFont="1" applyFill="1"/>
    <xf numFmtId="2" fontId="14" fillId="35" borderId="0" xfId="0" applyNumberFormat="1" applyFont="1" applyFill="1"/>
    <xf numFmtId="2" fontId="14" fillId="9" borderId="0" xfId="0" applyNumberFormat="1" applyFont="1" applyFill="1"/>
    <xf numFmtId="2" fontId="14" fillId="26" borderId="0" xfId="0" applyNumberFormat="1" applyFont="1" applyFill="1"/>
    <xf numFmtId="0" fontId="7" fillId="3" borderId="0" xfId="0" applyFont="1" applyFill="1"/>
    <xf numFmtId="2" fontId="7" fillId="31" borderId="0" xfId="0" applyNumberFormat="1" applyFont="1" applyFill="1"/>
    <xf numFmtId="0" fontId="0" fillId="31" borderId="0" xfId="0" applyFont="1" applyFill="1"/>
    <xf numFmtId="0" fontId="0" fillId="15" borderId="0" xfId="0" applyFont="1" applyFill="1"/>
    <xf numFmtId="2" fontId="7" fillId="15" borderId="0" xfId="0" applyNumberFormat="1" applyFont="1" applyFill="1"/>
    <xf numFmtId="165" fontId="0" fillId="0" borderId="0" xfId="0" applyNumberFormat="1"/>
    <xf numFmtId="165" fontId="15" fillId="0" borderId="0" xfId="0" applyNumberFormat="1" applyFont="1"/>
    <xf numFmtId="165" fontId="0" fillId="29" borderId="0" xfId="0" applyNumberFormat="1" applyFill="1"/>
    <xf numFmtId="165" fontId="0" fillId="10" borderId="0" xfId="0" applyNumberFormat="1" applyFill="1"/>
    <xf numFmtId="165" fontId="0" fillId="6" borderId="0" xfId="0" applyNumberFormat="1" applyFill="1"/>
    <xf numFmtId="165" fontId="0" fillId="5" borderId="0" xfId="0" applyNumberFormat="1" applyFill="1"/>
    <xf numFmtId="165" fontId="0" fillId="7" borderId="0" xfId="0" applyNumberFormat="1" applyFill="1"/>
    <xf numFmtId="165" fontId="0" fillId="8" borderId="0" xfId="0" applyNumberFormat="1" applyFill="1"/>
    <xf numFmtId="165" fontId="0" fillId="16" borderId="0" xfId="0" applyNumberFormat="1" applyFill="1"/>
    <xf numFmtId="165" fontId="0" fillId="11" borderId="0" xfId="0" applyNumberFormat="1" applyFill="1"/>
    <xf numFmtId="165" fontId="0" fillId="12" borderId="0" xfId="0" applyNumberFormat="1" applyFill="1"/>
    <xf numFmtId="165" fontId="0" fillId="13" borderId="0" xfId="0" applyNumberFormat="1" applyFill="1"/>
    <xf numFmtId="165" fontId="0" fillId="34" borderId="0" xfId="0" applyNumberFormat="1" applyFill="1"/>
    <xf numFmtId="0" fontId="1" fillId="36" borderId="1" xfId="0" applyFont="1" applyFill="1" applyBorder="1"/>
    <xf numFmtId="165" fontId="7" fillId="19" borderId="0" xfId="0" applyNumberFormat="1" applyFont="1" applyFill="1"/>
    <xf numFmtId="165" fontId="7" fillId="20" borderId="0" xfId="0" applyNumberFormat="1" applyFont="1" applyFill="1"/>
    <xf numFmtId="165" fontId="7" fillId="12" borderId="0" xfId="0" applyNumberFormat="1" applyFont="1" applyFill="1"/>
    <xf numFmtId="165" fontId="7" fillId="32" borderId="0" xfId="0" applyNumberFormat="1" applyFont="1" applyFill="1"/>
    <xf numFmtId="0" fontId="0" fillId="19" borderId="0" xfId="0" applyFont="1" applyFill="1"/>
    <xf numFmtId="0" fontId="16" fillId="0" borderId="0" xfId="0" applyFont="1"/>
    <xf numFmtId="165" fontId="14" fillId="11" borderId="0" xfId="0" applyNumberFormat="1" applyFont="1" applyFill="1"/>
    <xf numFmtId="165" fontId="14" fillId="35" borderId="0" xfId="0" applyNumberFormat="1" applyFont="1" applyFill="1"/>
    <xf numFmtId="165" fontId="14" fillId="9" borderId="0" xfId="0" applyNumberFormat="1" applyFont="1" applyFill="1"/>
    <xf numFmtId="165" fontId="14" fillId="26" borderId="0" xfId="0" applyNumberFormat="1" applyFont="1" applyFill="1"/>
    <xf numFmtId="165" fontId="7" fillId="3" borderId="0" xfId="0" applyNumberFormat="1" applyFont="1" applyFill="1"/>
    <xf numFmtId="165" fontId="7" fillId="31" borderId="0" xfId="0" applyNumberFormat="1" applyFont="1" applyFill="1"/>
    <xf numFmtId="165" fontId="7" fillId="15" borderId="0" xfId="0" applyNumberFormat="1" applyFont="1" applyFill="1"/>
    <xf numFmtId="165" fontId="7" fillId="24" borderId="0" xfId="0" applyNumberFormat="1" applyFont="1" applyFill="1"/>
    <xf numFmtId="165" fontId="7" fillId="23" borderId="0" xfId="0" applyNumberFormat="1" applyFont="1" applyFill="1"/>
    <xf numFmtId="2" fontId="6" fillId="3" borderId="0" xfId="0" applyNumberFormat="1" applyFont="1" applyFill="1"/>
    <xf numFmtId="165" fontId="6" fillId="3" borderId="0" xfId="0" applyNumberFormat="1" applyFont="1" applyFill="1"/>
    <xf numFmtId="2" fontId="6" fillId="4" borderId="0" xfId="0" applyNumberFormat="1" applyFont="1" applyFill="1"/>
    <xf numFmtId="2" fontId="6" fillId="13" borderId="0" xfId="0" applyNumberFormat="1" applyFont="1" applyFill="1"/>
    <xf numFmtId="2" fontId="6" fillId="10" borderId="0" xfId="0" applyNumberFormat="1" applyFont="1" applyFill="1"/>
    <xf numFmtId="2" fontId="6" fillId="27" borderId="0" xfId="0" applyNumberFormat="1" applyFont="1" applyFill="1"/>
    <xf numFmtId="2" fontId="6" fillId="28" borderId="0" xfId="0" applyNumberFormat="1" applyFont="1" applyFill="1"/>
    <xf numFmtId="165" fontId="6" fillId="4" borderId="0" xfId="0" applyNumberFormat="1" applyFont="1" applyFill="1"/>
    <xf numFmtId="165" fontId="6" fillId="13" borderId="0" xfId="0" applyNumberFormat="1" applyFont="1" applyFill="1"/>
    <xf numFmtId="165" fontId="6" fillId="10" borderId="0" xfId="0" applyNumberFormat="1" applyFont="1" applyFill="1"/>
    <xf numFmtId="165" fontId="6" fillId="27" borderId="0" xfId="0" applyNumberFormat="1" applyFont="1" applyFill="1"/>
    <xf numFmtId="165" fontId="6" fillId="28" borderId="0" xfId="0" applyNumberFormat="1" applyFont="1" applyFill="1"/>
    <xf numFmtId="165" fontId="7" fillId="22" borderId="0" xfId="0" applyNumberFormat="1" applyFont="1" applyFill="1"/>
    <xf numFmtId="165" fontId="7" fillId="5" borderId="0" xfId="0" applyNumberFormat="1" applyFont="1" applyFill="1"/>
    <xf numFmtId="165" fontId="7" fillId="4" borderId="0" xfId="0" applyNumberFormat="1" applyFont="1" applyFill="1"/>
    <xf numFmtId="165" fontId="7" fillId="17" borderId="0" xfId="0" applyNumberFormat="1" applyFont="1" applyFill="1"/>
    <xf numFmtId="165" fontId="7" fillId="18" borderId="0" xfId="0" applyNumberFormat="1" applyFont="1" applyFill="1"/>
    <xf numFmtId="0" fontId="0" fillId="12" borderId="0" xfId="0" applyFill="1" applyAlignment="1">
      <alignment horizontal="right"/>
    </xf>
    <xf numFmtId="2" fontId="0" fillId="0" borderId="0" xfId="0" applyNumberFormat="1" applyAlignment="1">
      <alignment horizontal="left" indent="2"/>
    </xf>
    <xf numFmtId="0" fontId="1" fillId="2" borderId="2" xfId="0" applyFont="1" applyFill="1" applyBorder="1"/>
    <xf numFmtId="0" fontId="19" fillId="0" borderId="0" xfId="0" applyFont="1"/>
    <xf numFmtId="0" fontId="20" fillId="0" borderId="0" xfId="0" applyFont="1"/>
    <xf numFmtId="2" fontId="0" fillId="0" borderId="0" xfId="0" applyNumberFormat="1"/>
    <xf numFmtId="0" fontId="6" fillId="0" borderId="0" xfId="0" applyFont="1" applyAlignment="1">
      <alignment horizontal="left"/>
    </xf>
    <xf numFmtId="2" fontId="0" fillId="0" borderId="0" xfId="0" applyNumberFormat="1" applyAlignment="1">
      <alignment horizontal="left"/>
    </xf>
    <xf numFmtId="166" fontId="0" fillId="0" borderId="0" xfId="0" applyNumberFormat="1" applyAlignment="1">
      <alignment horizontal="left"/>
    </xf>
    <xf numFmtId="0" fontId="0" fillId="0" borderId="0" xfId="0" applyAlignment="1">
      <alignment horizontal="left"/>
    </xf>
  </cellXfs>
  <cellStyles count="1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Normal" xfId="0" builtinId="0"/>
  </cellStyles>
  <dxfs count="80">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
      <fill>
        <patternFill>
          <bgColor rgb="FFF7F7A2"/>
        </patternFill>
      </fill>
    </dxf>
    <dxf>
      <fill>
        <patternFill>
          <bgColor theme="8" tint="0.59996337778862885"/>
        </patternFill>
      </fill>
    </dxf>
    <dxf>
      <fill>
        <patternFill>
          <bgColor theme="9" tint="0.59996337778862885"/>
        </patternFill>
      </fill>
    </dxf>
    <dxf>
      <fill>
        <patternFill>
          <bgColor theme="6" tint="0.39994506668294322"/>
        </patternFill>
      </fill>
    </dxf>
  </dxfs>
  <tableStyles count="0" defaultTableStyle="TableStyleMedium9" defaultPivotStyle="PivotStyleLight16"/>
  <colors>
    <mruColors>
      <color rgb="FFEB7D7F"/>
      <color rgb="FFF7F7A2"/>
      <color rgb="FFE2CF94"/>
      <color rgb="FFE2BE50"/>
      <color rgb="FF845EA0"/>
      <color rgb="FFEB5153"/>
      <color rgb="FFE2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C133"/>
  <sheetViews>
    <sheetView tabSelected="1" zoomScale="110" zoomScaleNormal="110" zoomScalePageLayoutView="110" workbookViewId="0">
      <pane xSplit="11" ySplit="21" topLeftCell="L22" activePane="bottomRight" state="frozenSplit"/>
      <selection pane="topRight" activeCell="L1" sqref="L1"/>
      <selection pane="bottomLeft" activeCell="AB12" sqref="AB12"/>
      <selection pane="bottomRight" activeCell="E23" sqref="E23:E133"/>
    </sheetView>
  </sheetViews>
  <sheetFormatPr baseColWidth="10" defaultColWidth="8.83203125" defaultRowHeight="15" outlineLevelCol="1" x14ac:dyDescent="0.2"/>
  <cols>
    <col min="1" max="1" width="5.1640625" customWidth="1"/>
    <col min="2" max="2" width="3.1640625" customWidth="1"/>
    <col min="3" max="3" width="3.6640625" customWidth="1"/>
    <col min="4" max="4" width="5.1640625" customWidth="1"/>
    <col min="5" max="5" width="3.5" customWidth="1"/>
    <col min="6" max="6" width="4.83203125" customWidth="1"/>
    <col min="7" max="7" width="5" customWidth="1"/>
    <col min="8" max="8" width="4" customWidth="1"/>
    <col min="9" max="9" width="3.5" customWidth="1"/>
    <col min="14" max="14" width="11.1640625" customWidth="1"/>
    <col min="24" max="28" width="8.83203125" customWidth="1" outlineLevel="1"/>
    <col min="30" max="38" width="8.83203125" customWidth="1" outlineLevel="1"/>
    <col min="40" max="47" width="8.83203125" customWidth="1" outlineLevel="1"/>
    <col min="49" max="119" width="8.83203125" hidden="1" customWidth="1" outlineLevel="1"/>
    <col min="120" max="120" width="8.83203125" collapsed="1"/>
    <col min="121" max="130" width="8.83203125" customWidth="1" outlineLevel="1"/>
    <col min="132" max="149" width="8.83203125" customWidth="1" outlineLevel="1"/>
    <col min="151" max="365" width="8.83203125" hidden="1" customWidth="1" outlineLevel="1"/>
    <col min="366" max="366" width="8.83203125" collapsed="1"/>
    <col min="367" max="617" width="8.83203125" hidden="1" customWidth="1" outlineLevel="1"/>
    <col min="618" max="618" width="8.83203125" collapsed="1"/>
    <col min="619" max="635" width="8.83203125" customWidth="1" outlineLevel="1"/>
    <col min="637" max="643" width="8.83203125" customWidth="1" outlineLevel="1"/>
    <col min="645" max="656" width="8.83203125" customWidth="1" outlineLevel="1"/>
    <col min="661" max="677" width="8.83203125" customWidth="1" outlineLevel="1"/>
    <col min="679" max="692" width="8.83203125" customWidth="1" outlineLevel="1"/>
    <col min="694" max="728" width="8.83203125" customWidth="1" outlineLevel="1"/>
    <col min="730" max="741" width="8.83203125" customWidth="1" outlineLevel="1"/>
    <col min="743" max="770" width="8.83203125" customWidth="1" outlineLevel="1"/>
    <col min="773" max="801" width="8.83203125" customWidth="1" outlineLevel="1"/>
    <col min="805" max="805" width="13.83203125" customWidth="1"/>
  </cols>
  <sheetData>
    <row r="1" spans="9:808" x14ac:dyDescent="0.2">
      <c r="J1" s="9" t="s">
        <v>1130</v>
      </c>
      <c r="K1" t="s">
        <v>1131</v>
      </c>
      <c r="L1" s="10" t="s">
        <v>1138</v>
      </c>
      <c r="M1" s="11" t="s">
        <v>1137</v>
      </c>
      <c r="N1" s="12" t="s">
        <v>1136</v>
      </c>
      <c r="O1" s="13" t="s">
        <v>1135</v>
      </c>
      <c r="P1" s="71" t="s">
        <v>1134</v>
      </c>
      <c r="Q1" s="16" t="s">
        <v>1133</v>
      </c>
      <c r="R1" t="s">
        <v>1132</v>
      </c>
      <c r="S1" s="8" t="s">
        <v>1139</v>
      </c>
      <c r="T1" s="7" t="s">
        <v>1140</v>
      </c>
      <c r="U1" t="s">
        <v>1141</v>
      </c>
      <c r="V1" s="6" t="s">
        <v>1142</v>
      </c>
      <c r="W1" s="5" t="s">
        <v>1143</v>
      </c>
      <c r="X1" s="4" t="s">
        <v>1144</v>
      </c>
      <c r="Y1" s="3" t="s">
        <v>1145</v>
      </c>
      <c r="Z1" s="4" t="s">
        <v>1146</v>
      </c>
      <c r="AA1" s="3" t="s">
        <v>1147</v>
      </c>
      <c r="AB1" s="4" t="s">
        <v>1148</v>
      </c>
      <c r="AC1" s="3" t="s">
        <v>1489</v>
      </c>
      <c r="AD1" s="17" t="s">
        <v>1150</v>
      </c>
      <c r="AE1" s="18" t="s">
        <v>1157</v>
      </c>
      <c r="AF1" s="17" t="s">
        <v>1151</v>
      </c>
      <c r="AG1" s="18" t="s">
        <v>1152</v>
      </c>
      <c r="AH1" s="17" t="s">
        <v>1153</v>
      </c>
      <c r="AI1" s="18" t="s">
        <v>1154</v>
      </c>
      <c r="AJ1" s="17" t="s">
        <v>1155</v>
      </c>
      <c r="AK1" s="18" t="s">
        <v>1156</v>
      </c>
      <c r="AL1" s="17" t="s">
        <v>1158</v>
      </c>
      <c r="AM1" s="18" t="s">
        <v>1488</v>
      </c>
      <c r="AN1" s="20" t="s">
        <v>1160</v>
      </c>
      <c r="AO1" s="19" t="s">
        <v>1161</v>
      </c>
      <c r="AP1" s="20" t="s">
        <v>1162</v>
      </c>
      <c r="AQ1" s="19" t="s">
        <v>1163</v>
      </c>
      <c r="AR1" s="20" t="s">
        <v>1164</v>
      </c>
      <c r="AS1" s="19" t="s">
        <v>1165</v>
      </c>
      <c r="AT1" s="20" t="s">
        <v>1166</v>
      </c>
      <c r="AU1" s="19" t="s">
        <v>1167</v>
      </c>
      <c r="AV1" s="20" t="s">
        <v>1487</v>
      </c>
      <c r="AW1" s="21" t="s">
        <v>1177</v>
      </c>
      <c r="AX1" s="21" t="s">
        <v>1176</v>
      </c>
      <c r="AY1" s="21" t="s">
        <v>1175</v>
      </c>
      <c r="AZ1" s="21" t="s">
        <v>1174</v>
      </c>
      <c r="BA1" s="21" t="s">
        <v>1173</v>
      </c>
      <c r="BB1" s="21" t="s">
        <v>1172</v>
      </c>
      <c r="BC1" s="21" t="s">
        <v>1171</v>
      </c>
      <c r="BD1" s="21" t="s">
        <v>1170</v>
      </c>
      <c r="BE1" s="21" t="s">
        <v>1169</v>
      </c>
      <c r="BF1" s="7" t="s">
        <v>1178</v>
      </c>
      <c r="BG1" s="7" t="s">
        <v>1179</v>
      </c>
      <c r="BH1" s="7" t="s">
        <v>1180</v>
      </c>
      <c r="BI1" s="7" t="s">
        <v>1181</v>
      </c>
      <c r="BJ1" s="7" t="s">
        <v>1182</v>
      </c>
      <c r="BK1" s="7" t="s">
        <v>1183</v>
      </c>
      <c r="BL1" s="7" t="s">
        <v>1184</v>
      </c>
      <c r="BM1" s="7" t="s">
        <v>1185</v>
      </c>
      <c r="BN1" s="7" t="s">
        <v>1186</v>
      </c>
      <c r="BO1" s="21" t="s">
        <v>1187</v>
      </c>
      <c r="BP1" s="21" t="s">
        <v>1188</v>
      </c>
      <c r="BQ1" s="21" t="s">
        <v>1189</v>
      </c>
      <c r="BR1" s="21" t="s">
        <v>1190</v>
      </c>
      <c r="BS1" s="21" t="s">
        <v>1191</v>
      </c>
      <c r="BT1" s="21" t="s">
        <v>1192</v>
      </c>
      <c r="BU1" s="21" t="s">
        <v>1193</v>
      </c>
      <c r="BV1" s="21" t="s">
        <v>1194</v>
      </c>
      <c r="BW1" s="21" t="s">
        <v>1195</v>
      </c>
      <c r="BX1" s="7" t="s">
        <v>1196</v>
      </c>
      <c r="BY1" s="7" t="s">
        <v>1197</v>
      </c>
      <c r="BZ1" s="7" t="s">
        <v>1198</v>
      </c>
      <c r="CA1" s="7" t="s">
        <v>1199</v>
      </c>
      <c r="CB1" s="7" t="s">
        <v>1200</v>
      </c>
      <c r="CC1" s="7" t="s">
        <v>1201</v>
      </c>
      <c r="CD1" s="7" t="s">
        <v>1202</v>
      </c>
      <c r="CE1" s="7" t="s">
        <v>1203</v>
      </c>
      <c r="CF1" s="7" t="s">
        <v>1204</v>
      </c>
      <c r="CG1" s="21" t="s">
        <v>1205</v>
      </c>
      <c r="CH1" s="21" t="s">
        <v>1206</v>
      </c>
      <c r="CI1" s="21" t="s">
        <v>1207</v>
      </c>
      <c r="CJ1" s="21" t="s">
        <v>1208</v>
      </c>
      <c r="CK1" s="21" t="s">
        <v>1209</v>
      </c>
      <c r="CL1" s="21" t="s">
        <v>1210</v>
      </c>
      <c r="CM1" s="21" t="s">
        <v>1211</v>
      </c>
      <c r="CN1" s="21" t="s">
        <v>1212</v>
      </c>
      <c r="CO1" s="21" t="s">
        <v>1213</v>
      </c>
      <c r="CP1" s="7" t="s">
        <v>1214</v>
      </c>
      <c r="CQ1" s="7" t="s">
        <v>1215</v>
      </c>
      <c r="CR1" s="7" t="s">
        <v>1216</v>
      </c>
      <c r="CS1" s="7" t="s">
        <v>1217</v>
      </c>
      <c r="CT1" s="7" t="s">
        <v>1218</v>
      </c>
      <c r="CU1" s="7" t="s">
        <v>1219</v>
      </c>
      <c r="CV1" s="7" t="s">
        <v>1220</v>
      </c>
      <c r="CW1" s="7" t="s">
        <v>1221</v>
      </c>
      <c r="CX1" s="7" t="s">
        <v>1222</v>
      </c>
      <c r="CY1" s="21" t="s">
        <v>1223</v>
      </c>
      <c r="CZ1" s="21" t="s">
        <v>1224</v>
      </c>
      <c r="DA1" s="21" t="s">
        <v>1225</v>
      </c>
      <c r="DB1" s="21" t="s">
        <v>1226</v>
      </c>
      <c r="DC1" s="21" t="s">
        <v>1227</v>
      </c>
      <c r="DD1" s="21" t="s">
        <v>1228</v>
      </c>
      <c r="DE1" s="21" t="s">
        <v>1229</v>
      </c>
      <c r="DF1" s="21" t="s">
        <v>1230</v>
      </c>
      <c r="DG1" s="21" t="s">
        <v>1231</v>
      </c>
      <c r="DH1" s="7" t="s">
        <v>1232</v>
      </c>
      <c r="DI1" s="7" t="s">
        <v>1215</v>
      </c>
      <c r="DJ1" s="7" t="s">
        <v>1233</v>
      </c>
      <c r="DK1" s="7" t="s">
        <v>1234</v>
      </c>
      <c r="DL1" s="7" t="s">
        <v>1235</v>
      </c>
      <c r="DM1" s="7" t="s">
        <v>1236</v>
      </c>
      <c r="DN1" s="7" t="s">
        <v>1237</v>
      </c>
      <c r="DO1" s="7" t="s">
        <v>1238</v>
      </c>
      <c r="DP1" s="7" t="s">
        <v>1486</v>
      </c>
      <c r="DQ1" s="22" t="s">
        <v>1240</v>
      </c>
      <c r="DR1" s="5" t="s">
        <v>1241</v>
      </c>
      <c r="DS1" s="22" t="s">
        <v>1242</v>
      </c>
      <c r="DT1" s="5" t="s">
        <v>1243</v>
      </c>
      <c r="DU1" s="22" t="s">
        <v>1244</v>
      </c>
      <c r="DV1" s="5" t="s">
        <v>1245</v>
      </c>
      <c r="DW1" s="22" t="s">
        <v>1246</v>
      </c>
      <c r="DX1" s="5" t="s">
        <v>1247</v>
      </c>
      <c r="DY1" s="22" t="s">
        <v>1248</v>
      </c>
      <c r="DZ1" s="5" t="s">
        <v>1249</v>
      </c>
      <c r="EA1" s="22" t="s">
        <v>1485</v>
      </c>
      <c r="EB1" s="24" t="s">
        <v>1251</v>
      </c>
      <c r="EC1" s="25" t="s">
        <v>1252</v>
      </c>
      <c r="ED1" s="24" t="s">
        <v>1253</v>
      </c>
      <c r="EE1" s="25" t="s">
        <v>1254</v>
      </c>
      <c r="EF1" s="24" t="s">
        <v>1255</v>
      </c>
      <c r="EG1" s="25" t="s">
        <v>1256</v>
      </c>
      <c r="EH1" s="24" t="s">
        <v>1257</v>
      </c>
      <c r="EI1" s="25" t="s">
        <v>1258</v>
      </c>
      <c r="EJ1" s="24" t="s">
        <v>1259</v>
      </c>
      <c r="EK1" s="25" t="s">
        <v>1260</v>
      </c>
      <c r="EL1" s="24" t="s">
        <v>1261</v>
      </c>
      <c r="EM1" s="25" t="s">
        <v>1262</v>
      </c>
      <c r="EN1" s="24" t="s">
        <v>1263</v>
      </c>
      <c r="EO1" s="25" t="s">
        <v>1264</v>
      </c>
      <c r="EP1" s="24" t="s">
        <v>1265</v>
      </c>
      <c r="EQ1" s="25" t="s">
        <v>1266</v>
      </c>
      <c r="ER1" s="24" t="s">
        <v>1267</v>
      </c>
      <c r="ES1" s="25" t="s">
        <v>1268</v>
      </c>
      <c r="ET1" s="24" t="s">
        <v>1483</v>
      </c>
      <c r="EU1" s="26" t="s">
        <v>1270</v>
      </c>
      <c r="EV1" s="26" t="s">
        <v>1271</v>
      </c>
      <c r="EW1" s="26" t="s">
        <v>1272</v>
      </c>
      <c r="EX1" s="26" t="s">
        <v>1273</v>
      </c>
      <c r="EY1" s="26" t="s">
        <v>1274</v>
      </c>
      <c r="EZ1" s="26" t="s">
        <v>1275</v>
      </c>
      <c r="FA1" s="26" t="s">
        <v>1276</v>
      </c>
      <c r="FB1" s="26" t="s">
        <v>1277</v>
      </c>
      <c r="FC1" s="26" t="s">
        <v>1278</v>
      </c>
      <c r="FD1" s="26" t="s">
        <v>1279</v>
      </c>
      <c r="FE1" s="26" t="s">
        <v>1280</v>
      </c>
      <c r="FF1" s="26" t="s">
        <v>1281</v>
      </c>
      <c r="FG1" s="27" t="s">
        <v>1282</v>
      </c>
      <c r="FH1" s="27" t="s">
        <v>1283</v>
      </c>
      <c r="FI1" s="27" t="s">
        <v>1284</v>
      </c>
      <c r="FJ1" s="27" t="s">
        <v>1285</v>
      </c>
      <c r="FK1" s="27" t="s">
        <v>1286</v>
      </c>
      <c r="FL1" s="27" t="s">
        <v>1287</v>
      </c>
      <c r="FM1" s="27" t="s">
        <v>1288</v>
      </c>
      <c r="FN1" s="27" t="s">
        <v>1289</v>
      </c>
      <c r="FO1" s="27" t="s">
        <v>1290</v>
      </c>
      <c r="FP1" s="27" t="s">
        <v>1291</v>
      </c>
      <c r="FQ1" s="27" t="s">
        <v>1292</v>
      </c>
      <c r="FR1" s="27" t="s">
        <v>1293</v>
      </c>
      <c r="FS1" s="26" t="s">
        <v>1294</v>
      </c>
      <c r="FT1" s="26" t="s">
        <v>1295</v>
      </c>
      <c r="FU1" s="26" t="s">
        <v>1296</v>
      </c>
      <c r="FV1" s="26" t="s">
        <v>1297</v>
      </c>
      <c r="FW1" s="26" t="s">
        <v>1298</v>
      </c>
      <c r="FX1" s="26" t="s">
        <v>1299</v>
      </c>
      <c r="FY1" s="26" t="s">
        <v>1300</v>
      </c>
      <c r="FZ1" s="26" t="s">
        <v>1301</v>
      </c>
      <c r="GA1" s="26" t="s">
        <v>1302</v>
      </c>
      <c r="GB1" s="26" t="s">
        <v>1303</v>
      </c>
      <c r="GC1" s="26" t="s">
        <v>1304</v>
      </c>
      <c r="GD1" s="26" t="s">
        <v>1305</v>
      </c>
      <c r="GE1" s="27" t="s">
        <v>1306</v>
      </c>
      <c r="GF1" s="27" t="s">
        <v>1307</v>
      </c>
      <c r="GG1" s="27" t="s">
        <v>1308</v>
      </c>
      <c r="GH1" s="27" t="s">
        <v>1309</v>
      </c>
      <c r="GI1" s="27" t="s">
        <v>1310</v>
      </c>
      <c r="GJ1" s="27" t="s">
        <v>1311</v>
      </c>
      <c r="GK1" s="27" t="s">
        <v>1312</v>
      </c>
      <c r="GL1" s="27" t="s">
        <v>1313</v>
      </c>
      <c r="GM1" s="27" t="s">
        <v>1314</v>
      </c>
      <c r="GN1" s="27" t="s">
        <v>1315</v>
      </c>
      <c r="GO1" s="27" t="s">
        <v>1316</v>
      </c>
      <c r="GP1" s="27" t="s">
        <v>1317</v>
      </c>
      <c r="GQ1" s="26" t="s">
        <v>1294</v>
      </c>
      <c r="GR1" s="26" t="s">
        <v>1295</v>
      </c>
      <c r="GS1" s="26" t="s">
        <v>1296</v>
      </c>
      <c r="GT1" s="26" t="s">
        <v>1297</v>
      </c>
      <c r="GU1" s="26" t="s">
        <v>1298</v>
      </c>
      <c r="GV1" s="26" t="s">
        <v>1299</v>
      </c>
      <c r="GW1" s="26" t="s">
        <v>1300</v>
      </c>
      <c r="GX1" s="26" t="s">
        <v>1301</v>
      </c>
      <c r="GY1" s="26" t="s">
        <v>1302</v>
      </c>
      <c r="GZ1" s="26" t="s">
        <v>1303</v>
      </c>
      <c r="HA1" s="26" t="s">
        <v>1304</v>
      </c>
      <c r="HB1" s="26" t="s">
        <v>1305</v>
      </c>
      <c r="HC1" s="27" t="s">
        <v>1306</v>
      </c>
      <c r="HD1" s="27" t="s">
        <v>1307</v>
      </c>
      <c r="HE1" s="27" t="s">
        <v>1308</v>
      </c>
      <c r="HF1" s="27" t="s">
        <v>1309</v>
      </c>
      <c r="HG1" s="27" t="s">
        <v>1310</v>
      </c>
      <c r="HH1" s="27" t="s">
        <v>1311</v>
      </c>
      <c r="HI1" s="27" t="s">
        <v>1312</v>
      </c>
      <c r="HJ1" s="27" t="s">
        <v>1313</v>
      </c>
      <c r="HK1" s="27" t="s">
        <v>1314</v>
      </c>
      <c r="HL1" s="27" t="s">
        <v>1315</v>
      </c>
      <c r="HM1" s="27" t="s">
        <v>1316</v>
      </c>
      <c r="HN1" s="27" t="s">
        <v>1317</v>
      </c>
      <c r="HO1" s="26" t="s">
        <v>1294</v>
      </c>
      <c r="HP1" s="26" t="s">
        <v>1295</v>
      </c>
      <c r="HQ1" s="26" t="s">
        <v>1296</v>
      </c>
      <c r="HR1" s="26" t="s">
        <v>1297</v>
      </c>
      <c r="HS1" s="26" t="s">
        <v>1298</v>
      </c>
      <c r="HT1" s="26" t="s">
        <v>1299</v>
      </c>
      <c r="HU1" s="26" t="s">
        <v>1300</v>
      </c>
      <c r="HV1" s="26" t="s">
        <v>1301</v>
      </c>
      <c r="HW1" s="26" t="s">
        <v>1302</v>
      </c>
      <c r="HX1" s="26" t="s">
        <v>1303</v>
      </c>
      <c r="HY1" s="26" t="s">
        <v>1304</v>
      </c>
      <c r="HZ1" s="26" t="s">
        <v>1305</v>
      </c>
      <c r="IA1" s="27" t="s">
        <v>1306</v>
      </c>
      <c r="IB1" s="27" t="s">
        <v>1307</v>
      </c>
      <c r="IC1" s="27" t="s">
        <v>1308</v>
      </c>
      <c r="ID1" s="27" t="s">
        <v>1309</v>
      </c>
      <c r="IE1" s="27" t="s">
        <v>1310</v>
      </c>
      <c r="IF1" s="27" t="s">
        <v>1311</v>
      </c>
      <c r="IG1" s="27" t="s">
        <v>1312</v>
      </c>
      <c r="IH1" s="27" t="s">
        <v>1313</v>
      </c>
      <c r="II1" s="27" t="s">
        <v>1314</v>
      </c>
      <c r="IJ1" s="27" t="s">
        <v>1315</v>
      </c>
      <c r="IK1" s="27" t="s">
        <v>1316</v>
      </c>
      <c r="IL1" s="27" t="s">
        <v>1317</v>
      </c>
      <c r="IM1" s="26" t="s">
        <v>1294</v>
      </c>
      <c r="IN1" s="26" t="s">
        <v>1295</v>
      </c>
      <c r="IO1" s="26" t="s">
        <v>1296</v>
      </c>
      <c r="IP1" s="26" t="s">
        <v>1297</v>
      </c>
      <c r="IQ1" s="26" t="s">
        <v>1298</v>
      </c>
      <c r="IR1" s="26" t="s">
        <v>1299</v>
      </c>
      <c r="IS1" s="26" t="s">
        <v>1300</v>
      </c>
      <c r="IT1" s="26" t="s">
        <v>1301</v>
      </c>
      <c r="IU1" s="26" t="s">
        <v>1302</v>
      </c>
      <c r="IV1" s="26" t="s">
        <v>1303</v>
      </c>
      <c r="IW1" s="26" t="s">
        <v>1304</v>
      </c>
      <c r="IX1" s="26" t="s">
        <v>1305</v>
      </c>
      <c r="IY1" s="27" t="s">
        <v>1306</v>
      </c>
      <c r="IZ1" s="27" t="s">
        <v>1307</v>
      </c>
      <c r="JA1" s="27" t="s">
        <v>1308</v>
      </c>
      <c r="JB1" s="27" t="s">
        <v>1309</v>
      </c>
      <c r="JC1" s="27" t="s">
        <v>1310</v>
      </c>
      <c r="JD1" s="27" t="s">
        <v>1311</v>
      </c>
      <c r="JE1" s="27" t="s">
        <v>1312</v>
      </c>
      <c r="JF1" s="27" t="s">
        <v>1313</v>
      </c>
      <c r="JG1" s="27" t="s">
        <v>1314</v>
      </c>
      <c r="JH1" s="27" t="s">
        <v>1315</v>
      </c>
      <c r="JI1" s="27" t="s">
        <v>1316</v>
      </c>
      <c r="JJ1" s="27" t="s">
        <v>1317</v>
      </c>
      <c r="JK1" s="26" t="s">
        <v>1294</v>
      </c>
      <c r="JL1" s="26" t="s">
        <v>1295</v>
      </c>
      <c r="JM1" s="26" t="s">
        <v>1296</v>
      </c>
      <c r="JN1" s="26" t="s">
        <v>1297</v>
      </c>
      <c r="JO1" s="26" t="s">
        <v>1298</v>
      </c>
      <c r="JP1" s="26" t="s">
        <v>1299</v>
      </c>
      <c r="JQ1" s="26" t="s">
        <v>1300</v>
      </c>
      <c r="JR1" s="26" t="s">
        <v>1301</v>
      </c>
      <c r="JS1" s="26" t="s">
        <v>1302</v>
      </c>
      <c r="JT1" s="26" t="s">
        <v>1303</v>
      </c>
      <c r="JU1" s="26" t="s">
        <v>1304</v>
      </c>
      <c r="JV1" s="26" t="s">
        <v>1305</v>
      </c>
      <c r="JW1" s="27" t="s">
        <v>1306</v>
      </c>
      <c r="JX1" s="27" t="s">
        <v>1307</v>
      </c>
      <c r="JY1" s="27" t="s">
        <v>1308</v>
      </c>
      <c r="JZ1" s="27" t="s">
        <v>1309</v>
      </c>
      <c r="KA1" s="27" t="s">
        <v>1310</v>
      </c>
      <c r="KB1" s="27" t="s">
        <v>1311</v>
      </c>
      <c r="KC1" s="27" t="s">
        <v>1312</v>
      </c>
      <c r="KD1" s="27" t="s">
        <v>1313</v>
      </c>
      <c r="KE1" s="27" t="s">
        <v>1314</v>
      </c>
      <c r="KF1" s="27" t="s">
        <v>1315</v>
      </c>
      <c r="KG1" s="27" t="s">
        <v>1316</v>
      </c>
      <c r="KH1" s="27" t="s">
        <v>1317</v>
      </c>
      <c r="KI1" s="26" t="s">
        <v>1294</v>
      </c>
      <c r="KJ1" s="26" t="s">
        <v>1295</v>
      </c>
      <c r="KK1" s="26" t="s">
        <v>1296</v>
      </c>
      <c r="KL1" s="26" t="s">
        <v>1297</v>
      </c>
      <c r="KM1" s="26" t="s">
        <v>1298</v>
      </c>
      <c r="KN1" s="26" t="s">
        <v>1299</v>
      </c>
      <c r="KO1" s="26" t="s">
        <v>1300</v>
      </c>
      <c r="KP1" s="26" t="s">
        <v>1301</v>
      </c>
      <c r="KQ1" s="26" t="s">
        <v>1302</v>
      </c>
      <c r="KR1" s="26" t="s">
        <v>1303</v>
      </c>
      <c r="KS1" s="26" t="s">
        <v>1304</v>
      </c>
      <c r="KT1" s="26" t="s">
        <v>1305</v>
      </c>
      <c r="KU1" s="27" t="s">
        <v>1306</v>
      </c>
      <c r="KV1" s="27" t="s">
        <v>1307</v>
      </c>
      <c r="KW1" s="27" t="s">
        <v>1308</v>
      </c>
      <c r="KX1" s="27" t="s">
        <v>1309</v>
      </c>
      <c r="KY1" s="27" t="s">
        <v>1310</v>
      </c>
      <c r="KZ1" s="27" t="s">
        <v>1311</v>
      </c>
      <c r="LA1" s="27" t="s">
        <v>1312</v>
      </c>
      <c r="LB1" s="27" t="s">
        <v>1313</v>
      </c>
      <c r="LC1" s="27" t="s">
        <v>1314</v>
      </c>
      <c r="LD1" s="27" t="s">
        <v>1315</v>
      </c>
      <c r="LE1" s="27" t="s">
        <v>1316</v>
      </c>
      <c r="LF1" s="27" t="s">
        <v>1317</v>
      </c>
      <c r="LG1" s="26" t="s">
        <v>1294</v>
      </c>
      <c r="LH1" s="26" t="s">
        <v>1295</v>
      </c>
      <c r="LI1" s="26" t="s">
        <v>1296</v>
      </c>
      <c r="LJ1" s="26" t="s">
        <v>1297</v>
      </c>
      <c r="LK1" s="26" t="s">
        <v>1298</v>
      </c>
      <c r="LL1" s="26" t="s">
        <v>1299</v>
      </c>
      <c r="LM1" s="26" t="s">
        <v>1300</v>
      </c>
      <c r="LN1" s="26" t="s">
        <v>1301</v>
      </c>
      <c r="LO1" s="26" t="s">
        <v>1302</v>
      </c>
      <c r="LP1" s="26" t="s">
        <v>1303</v>
      </c>
      <c r="LQ1" s="26" t="s">
        <v>1304</v>
      </c>
      <c r="LR1" s="26" t="s">
        <v>1305</v>
      </c>
      <c r="LS1" s="27" t="s">
        <v>1306</v>
      </c>
      <c r="LT1" s="27" t="s">
        <v>1307</v>
      </c>
      <c r="LU1" s="27" t="s">
        <v>1308</v>
      </c>
      <c r="LV1" s="27" t="s">
        <v>1309</v>
      </c>
      <c r="LW1" s="27" t="s">
        <v>1310</v>
      </c>
      <c r="LX1" s="27" t="s">
        <v>1311</v>
      </c>
      <c r="LY1" s="27" t="s">
        <v>1312</v>
      </c>
      <c r="LZ1" s="27" t="s">
        <v>1313</v>
      </c>
      <c r="MA1" s="27" t="s">
        <v>1314</v>
      </c>
      <c r="MB1" s="27" t="s">
        <v>1315</v>
      </c>
      <c r="MC1" s="27" t="s">
        <v>1316</v>
      </c>
      <c r="MD1" s="27" t="s">
        <v>1317</v>
      </c>
      <c r="ME1" s="26" t="s">
        <v>1294</v>
      </c>
      <c r="MF1" s="26" t="s">
        <v>1295</v>
      </c>
      <c r="MG1" s="26" t="s">
        <v>1296</v>
      </c>
      <c r="MH1" s="26" t="s">
        <v>1297</v>
      </c>
      <c r="MI1" s="26" t="s">
        <v>1298</v>
      </c>
      <c r="MJ1" s="26" t="s">
        <v>1299</v>
      </c>
      <c r="MK1" s="26" t="s">
        <v>1300</v>
      </c>
      <c r="ML1" s="26" t="s">
        <v>1301</v>
      </c>
      <c r="MM1" s="26" t="s">
        <v>1302</v>
      </c>
      <c r="MN1" s="26" t="s">
        <v>1303</v>
      </c>
      <c r="MO1" s="26" t="s">
        <v>1304</v>
      </c>
      <c r="MP1" s="26" t="s">
        <v>1305</v>
      </c>
      <c r="MQ1" s="27" t="s">
        <v>1306</v>
      </c>
      <c r="MR1" s="27" t="s">
        <v>1307</v>
      </c>
      <c r="MS1" s="27" t="s">
        <v>1308</v>
      </c>
      <c r="MT1" s="27" t="s">
        <v>1309</v>
      </c>
      <c r="MU1" s="27" t="s">
        <v>1310</v>
      </c>
      <c r="MV1" s="27" t="s">
        <v>1311</v>
      </c>
      <c r="MW1" s="27" t="s">
        <v>1312</v>
      </c>
      <c r="MX1" s="27" t="s">
        <v>1313</v>
      </c>
      <c r="MY1" s="27" t="s">
        <v>1314</v>
      </c>
      <c r="MZ1" s="27" t="s">
        <v>1315</v>
      </c>
      <c r="NA1" s="27" t="s">
        <v>1316</v>
      </c>
      <c r="NB1" s="27" t="s">
        <v>1484</v>
      </c>
      <c r="NC1" s="29" t="s">
        <v>1471</v>
      </c>
      <c r="ND1" s="29" t="s">
        <v>1471</v>
      </c>
      <c r="NE1" s="29" t="s">
        <v>1471</v>
      </c>
      <c r="NF1" s="29" t="s">
        <v>1471</v>
      </c>
      <c r="NG1" s="29" t="s">
        <v>1471</v>
      </c>
      <c r="NH1" s="29" t="s">
        <v>1471</v>
      </c>
      <c r="NI1" s="29" t="s">
        <v>1471</v>
      </c>
      <c r="NJ1" s="29" t="s">
        <v>1471</v>
      </c>
      <c r="NK1" s="29" t="s">
        <v>1471</v>
      </c>
      <c r="NL1" s="29" t="s">
        <v>1471</v>
      </c>
      <c r="NM1" s="29" t="s">
        <v>1471</v>
      </c>
      <c r="NN1" s="29" t="s">
        <v>1471</v>
      </c>
      <c r="NO1" s="29" t="s">
        <v>1471</v>
      </c>
      <c r="NP1" s="29" t="s">
        <v>1471</v>
      </c>
      <c r="NQ1" s="8" t="s">
        <v>1471</v>
      </c>
      <c r="NR1" s="8" t="s">
        <v>1471</v>
      </c>
      <c r="NS1" s="8" t="s">
        <v>1471</v>
      </c>
      <c r="NT1" s="8" t="s">
        <v>1471</v>
      </c>
      <c r="NU1" s="8" t="s">
        <v>1471</v>
      </c>
      <c r="NV1" s="8" t="s">
        <v>1471</v>
      </c>
      <c r="NW1" s="8" t="s">
        <v>1471</v>
      </c>
      <c r="NX1" s="8" t="s">
        <v>1471</v>
      </c>
      <c r="NY1" s="8" t="s">
        <v>1471</v>
      </c>
      <c r="NZ1" s="8" t="s">
        <v>1471</v>
      </c>
      <c r="OA1" s="8" t="s">
        <v>1471</v>
      </c>
      <c r="OB1" s="8" t="s">
        <v>1471</v>
      </c>
      <c r="OC1" s="8" t="s">
        <v>1471</v>
      </c>
      <c r="OD1" s="8" t="s">
        <v>1471</v>
      </c>
      <c r="OE1" s="29" t="s">
        <v>1471</v>
      </c>
      <c r="OF1" s="29" t="s">
        <v>1471</v>
      </c>
      <c r="OG1" s="29" t="s">
        <v>1471</v>
      </c>
      <c r="OH1" s="29" t="s">
        <v>1471</v>
      </c>
      <c r="OI1" s="29" t="s">
        <v>1471</v>
      </c>
      <c r="OJ1" s="29" t="s">
        <v>1471</v>
      </c>
      <c r="OK1" s="29" t="s">
        <v>1471</v>
      </c>
      <c r="OL1" s="29" t="s">
        <v>1471</v>
      </c>
      <c r="OM1" s="29" t="s">
        <v>1471</v>
      </c>
      <c r="ON1" s="29" t="s">
        <v>1471</v>
      </c>
      <c r="OO1" s="29" t="s">
        <v>1471</v>
      </c>
      <c r="OP1" s="29" t="s">
        <v>1471</v>
      </c>
      <c r="OQ1" s="29" t="s">
        <v>1471</v>
      </c>
      <c r="OR1" s="29" t="s">
        <v>1471</v>
      </c>
      <c r="OS1" s="8" t="s">
        <v>1471</v>
      </c>
      <c r="OT1" s="8" t="s">
        <v>1471</v>
      </c>
      <c r="OU1" s="8" t="s">
        <v>1471</v>
      </c>
      <c r="OV1" s="8" t="s">
        <v>1471</v>
      </c>
      <c r="OW1" s="8" t="s">
        <v>1471</v>
      </c>
      <c r="OX1" s="8" t="s">
        <v>1471</v>
      </c>
      <c r="OY1" s="8" t="s">
        <v>1471</v>
      </c>
      <c r="OZ1" s="8" t="s">
        <v>1471</v>
      </c>
      <c r="PA1" s="8" t="s">
        <v>1471</v>
      </c>
      <c r="PB1" s="8" t="s">
        <v>1471</v>
      </c>
      <c r="PC1" s="8" t="s">
        <v>1471</v>
      </c>
      <c r="PD1" s="8" t="s">
        <v>1471</v>
      </c>
      <c r="PE1" s="8" t="s">
        <v>1471</v>
      </c>
      <c r="PF1" s="8" t="s">
        <v>1471</v>
      </c>
      <c r="PG1" s="29" t="s">
        <v>1471</v>
      </c>
      <c r="PH1" s="29" t="s">
        <v>1471</v>
      </c>
      <c r="PI1" s="29" t="s">
        <v>1471</v>
      </c>
      <c r="PJ1" s="29" t="s">
        <v>1471</v>
      </c>
      <c r="PK1" s="29" t="s">
        <v>1471</v>
      </c>
      <c r="PL1" s="29" t="s">
        <v>1471</v>
      </c>
      <c r="PM1" s="29" t="s">
        <v>1471</v>
      </c>
      <c r="PN1" s="29" t="s">
        <v>1471</v>
      </c>
      <c r="PO1" s="29" t="s">
        <v>1471</v>
      </c>
      <c r="PP1" s="29" t="s">
        <v>1471</v>
      </c>
      <c r="PQ1" s="29" t="s">
        <v>1471</v>
      </c>
      <c r="PR1" s="29" t="s">
        <v>1471</v>
      </c>
      <c r="PS1" s="29" t="s">
        <v>1471</v>
      </c>
      <c r="PT1" s="29" t="s">
        <v>1471</v>
      </c>
      <c r="PU1" s="8" t="s">
        <v>1471</v>
      </c>
      <c r="PV1" s="8" t="s">
        <v>1471</v>
      </c>
      <c r="PW1" s="8" t="s">
        <v>1471</v>
      </c>
      <c r="PX1" s="8" t="s">
        <v>1471</v>
      </c>
      <c r="PY1" s="8" t="s">
        <v>1471</v>
      </c>
      <c r="PZ1" s="8" t="s">
        <v>1471</v>
      </c>
      <c r="QA1" s="8" t="s">
        <v>1471</v>
      </c>
      <c r="QB1" s="8" t="s">
        <v>1471</v>
      </c>
      <c r="QC1" s="8" t="s">
        <v>1471</v>
      </c>
      <c r="QD1" s="8" t="s">
        <v>1471</v>
      </c>
      <c r="QE1" s="8" t="s">
        <v>1471</v>
      </c>
      <c r="QF1" s="8" t="s">
        <v>1471</v>
      </c>
      <c r="QG1" s="8" t="s">
        <v>1471</v>
      </c>
      <c r="QH1" s="8" t="s">
        <v>1471</v>
      </c>
      <c r="QI1" s="29" t="s">
        <v>1471</v>
      </c>
      <c r="QJ1" s="29" t="s">
        <v>1471</v>
      </c>
      <c r="QK1" s="29" t="s">
        <v>1471</v>
      </c>
      <c r="QL1" s="29" t="s">
        <v>1471</v>
      </c>
      <c r="QM1" s="29" t="s">
        <v>1471</v>
      </c>
      <c r="QN1" s="29" t="s">
        <v>1471</v>
      </c>
      <c r="QO1" s="29" t="s">
        <v>1471</v>
      </c>
      <c r="QP1" s="29" t="s">
        <v>1471</v>
      </c>
      <c r="QQ1" s="29" t="s">
        <v>1471</v>
      </c>
      <c r="QR1" s="29" t="s">
        <v>1471</v>
      </c>
      <c r="QS1" s="29" t="s">
        <v>1471</v>
      </c>
      <c r="QT1" s="29" t="s">
        <v>1471</v>
      </c>
      <c r="QU1" s="29" t="s">
        <v>1471</v>
      </c>
      <c r="QV1" s="29" t="s">
        <v>1471</v>
      </c>
      <c r="QW1" s="8" t="s">
        <v>1471</v>
      </c>
      <c r="QX1" s="8" t="s">
        <v>1471</v>
      </c>
      <c r="QY1" s="8" t="s">
        <v>1471</v>
      </c>
      <c r="QZ1" s="8" t="s">
        <v>1471</v>
      </c>
      <c r="RA1" s="8" t="s">
        <v>1471</v>
      </c>
      <c r="RB1" s="8" t="s">
        <v>1471</v>
      </c>
      <c r="RC1" s="8" t="s">
        <v>1471</v>
      </c>
      <c r="RD1" s="8" t="s">
        <v>1471</v>
      </c>
      <c r="RE1" s="8" t="s">
        <v>1471</v>
      </c>
      <c r="RF1" s="8" t="s">
        <v>1471</v>
      </c>
      <c r="RG1" s="8" t="s">
        <v>1471</v>
      </c>
      <c r="RH1" s="8" t="s">
        <v>1471</v>
      </c>
      <c r="RI1" s="8" t="s">
        <v>1471</v>
      </c>
      <c r="RJ1" s="8" t="s">
        <v>1471</v>
      </c>
      <c r="RK1" s="29" t="s">
        <v>1471</v>
      </c>
      <c r="RL1" s="29" t="s">
        <v>1471</v>
      </c>
      <c r="RM1" s="29" t="s">
        <v>1471</v>
      </c>
      <c r="RN1" s="29" t="s">
        <v>1471</v>
      </c>
      <c r="RO1" s="29" t="s">
        <v>1471</v>
      </c>
      <c r="RP1" s="29" t="s">
        <v>1471</v>
      </c>
      <c r="RQ1" s="29" t="s">
        <v>1471</v>
      </c>
      <c r="RR1" s="29" t="s">
        <v>1471</v>
      </c>
      <c r="RS1" s="29" t="s">
        <v>1471</v>
      </c>
      <c r="RT1" s="29" t="s">
        <v>1471</v>
      </c>
      <c r="RU1" s="29" t="s">
        <v>1471</v>
      </c>
      <c r="RV1" s="29" t="s">
        <v>1471</v>
      </c>
      <c r="RW1" s="29" t="s">
        <v>1471</v>
      </c>
      <c r="RX1" s="29" t="s">
        <v>1471</v>
      </c>
      <c r="RY1" s="8" t="s">
        <v>1471</v>
      </c>
      <c r="RZ1" s="8" t="s">
        <v>1471</v>
      </c>
      <c r="SA1" s="8" t="s">
        <v>1471</v>
      </c>
      <c r="SB1" s="8" t="s">
        <v>1471</v>
      </c>
      <c r="SC1" s="8" t="s">
        <v>1471</v>
      </c>
      <c r="SD1" s="8" t="s">
        <v>1471</v>
      </c>
      <c r="SE1" s="8" t="s">
        <v>1471</v>
      </c>
      <c r="SF1" s="8" t="s">
        <v>1471</v>
      </c>
      <c r="SG1" s="8" t="s">
        <v>1471</v>
      </c>
      <c r="SH1" s="8" t="s">
        <v>1471</v>
      </c>
      <c r="SI1" s="8" t="s">
        <v>1471</v>
      </c>
      <c r="SJ1" s="8" t="s">
        <v>1471</v>
      </c>
      <c r="SK1" s="8" t="s">
        <v>1471</v>
      </c>
      <c r="SL1" s="8" t="s">
        <v>1471</v>
      </c>
      <c r="SM1" s="29" t="s">
        <v>1471</v>
      </c>
      <c r="SN1" s="29" t="s">
        <v>1471</v>
      </c>
      <c r="SO1" s="29" t="s">
        <v>1471</v>
      </c>
      <c r="SP1" s="29" t="s">
        <v>1471</v>
      </c>
      <c r="SQ1" s="29" t="s">
        <v>1471</v>
      </c>
      <c r="SR1" s="29" t="s">
        <v>1471</v>
      </c>
      <c r="SS1" s="29" t="s">
        <v>1471</v>
      </c>
      <c r="ST1" s="29" t="s">
        <v>1471</v>
      </c>
      <c r="SU1" s="29" t="s">
        <v>1471</v>
      </c>
      <c r="SV1" s="29" t="s">
        <v>1471</v>
      </c>
      <c r="SW1" s="29" t="s">
        <v>1471</v>
      </c>
      <c r="SX1" s="29" t="s">
        <v>1471</v>
      </c>
      <c r="SY1" s="29" t="s">
        <v>1471</v>
      </c>
      <c r="SZ1" s="29" t="s">
        <v>1471</v>
      </c>
      <c r="TA1" s="8" t="s">
        <v>1471</v>
      </c>
      <c r="TB1" s="8" t="s">
        <v>1471</v>
      </c>
      <c r="TC1" s="8" t="s">
        <v>1471</v>
      </c>
      <c r="TD1" s="8" t="s">
        <v>1471</v>
      </c>
      <c r="TE1" s="8" t="s">
        <v>1471</v>
      </c>
      <c r="TF1" s="8" t="s">
        <v>1471</v>
      </c>
      <c r="TG1" s="8" t="s">
        <v>1471</v>
      </c>
      <c r="TH1" s="8" t="s">
        <v>1471</v>
      </c>
      <c r="TI1" s="8" t="s">
        <v>1471</v>
      </c>
      <c r="TJ1" s="8" t="s">
        <v>1471</v>
      </c>
      <c r="TK1" s="8" t="s">
        <v>1471</v>
      </c>
      <c r="TL1" s="8" t="s">
        <v>1471</v>
      </c>
      <c r="TM1" s="8" t="s">
        <v>1471</v>
      </c>
      <c r="TN1" s="8" t="s">
        <v>1471</v>
      </c>
      <c r="TO1" s="29" t="s">
        <v>1471</v>
      </c>
      <c r="TP1" s="29" t="s">
        <v>1471</v>
      </c>
      <c r="TQ1" s="29" t="s">
        <v>1471</v>
      </c>
      <c r="TR1" s="29" t="s">
        <v>1471</v>
      </c>
      <c r="TS1" s="29" t="s">
        <v>1471</v>
      </c>
      <c r="TT1" s="29" t="s">
        <v>1471</v>
      </c>
      <c r="TU1" s="29" t="s">
        <v>1471</v>
      </c>
      <c r="TV1" s="29" t="s">
        <v>1471</v>
      </c>
      <c r="TW1" s="29" t="s">
        <v>1471</v>
      </c>
      <c r="TX1" s="29" t="s">
        <v>1471</v>
      </c>
      <c r="TY1" s="29" t="s">
        <v>1471</v>
      </c>
      <c r="TZ1" s="29" t="s">
        <v>1471</v>
      </c>
      <c r="UA1" s="29" t="s">
        <v>1471</v>
      </c>
      <c r="UB1" s="29" t="s">
        <v>1471</v>
      </c>
      <c r="UC1" s="8" t="s">
        <v>1471</v>
      </c>
      <c r="UD1" s="8" t="s">
        <v>1471</v>
      </c>
      <c r="UE1" s="8" t="s">
        <v>1471</v>
      </c>
      <c r="UF1" s="8" t="s">
        <v>1471</v>
      </c>
      <c r="UG1" s="8" t="s">
        <v>1471</v>
      </c>
      <c r="UH1" s="8" t="s">
        <v>1471</v>
      </c>
      <c r="UI1" s="8" t="s">
        <v>1471</v>
      </c>
      <c r="UJ1" s="8" t="s">
        <v>1471</v>
      </c>
      <c r="UK1" s="8" t="s">
        <v>1471</v>
      </c>
      <c r="UL1" s="8" t="s">
        <v>1471</v>
      </c>
      <c r="UM1" s="8" t="s">
        <v>1471</v>
      </c>
      <c r="UN1" s="8" t="s">
        <v>1471</v>
      </c>
      <c r="UO1" s="8" t="s">
        <v>1471</v>
      </c>
      <c r="UP1" s="8" t="s">
        <v>1471</v>
      </c>
      <c r="UQ1" s="29" t="s">
        <v>1471</v>
      </c>
      <c r="UR1" s="29" t="s">
        <v>1471</v>
      </c>
      <c r="US1" s="29" t="s">
        <v>1471</v>
      </c>
      <c r="UT1" s="29" t="s">
        <v>1471</v>
      </c>
      <c r="UU1" s="29" t="s">
        <v>1471</v>
      </c>
      <c r="UV1" s="29" t="s">
        <v>1471</v>
      </c>
      <c r="UW1" s="29" t="s">
        <v>1471</v>
      </c>
      <c r="UX1" s="29" t="s">
        <v>1471</v>
      </c>
      <c r="UY1" s="29" t="s">
        <v>1471</v>
      </c>
      <c r="UZ1" s="29" t="s">
        <v>1471</v>
      </c>
      <c r="VA1" s="29" t="s">
        <v>1471</v>
      </c>
      <c r="VB1" s="29" t="s">
        <v>1471</v>
      </c>
      <c r="VC1" s="29" t="s">
        <v>1471</v>
      </c>
      <c r="VD1" s="29" t="s">
        <v>1471</v>
      </c>
      <c r="VE1" s="8" t="s">
        <v>1471</v>
      </c>
      <c r="VF1" s="8" t="s">
        <v>1471</v>
      </c>
      <c r="VG1" s="8" t="s">
        <v>1471</v>
      </c>
      <c r="VH1" s="8" t="s">
        <v>1471</v>
      </c>
      <c r="VI1" s="8" t="s">
        <v>1471</v>
      </c>
      <c r="VJ1" s="8" t="s">
        <v>1471</v>
      </c>
      <c r="VK1" s="8" t="s">
        <v>1471</v>
      </c>
      <c r="VL1" s="8" t="s">
        <v>1471</v>
      </c>
      <c r="VM1" s="8" t="s">
        <v>1471</v>
      </c>
      <c r="VN1" s="8" t="s">
        <v>1471</v>
      </c>
      <c r="VO1" s="8" t="s">
        <v>1471</v>
      </c>
      <c r="VP1" s="8" t="s">
        <v>1471</v>
      </c>
      <c r="VQ1" s="8" t="s">
        <v>1471</v>
      </c>
      <c r="VR1" s="8" t="s">
        <v>1471</v>
      </c>
      <c r="VS1" s="29" t="s">
        <v>1471</v>
      </c>
      <c r="VT1" s="29" t="s">
        <v>1471</v>
      </c>
      <c r="VU1" s="29" t="s">
        <v>1471</v>
      </c>
      <c r="VV1" s="29" t="s">
        <v>1471</v>
      </c>
      <c r="VW1" s="29" t="s">
        <v>1471</v>
      </c>
      <c r="VX1" s="29" t="s">
        <v>1471</v>
      </c>
      <c r="VY1" s="29" t="s">
        <v>1471</v>
      </c>
      <c r="VZ1" s="29" t="s">
        <v>1471</v>
      </c>
      <c r="WA1" s="29" t="s">
        <v>1471</v>
      </c>
      <c r="WB1" s="29" t="s">
        <v>1471</v>
      </c>
      <c r="WC1" s="29" t="s">
        <v>1471</v>
      </c>
      <c r="WD1" s="29" t="s">
        <v>1471</v>
      </c>
      <c r="WE1" s="29" t="s">
        <v>1471</v>
      </c>
      <c r="WF1" s="29" t="s">
        <v>1471</v>
      </c>
      <c r="WG1" s="8" t="s">
        <v>1471</v>
      </c>
      <c r="WH1" s="8" t="s">
        <v>1471</v>
      </c>
      <c r="WI1" s="8" t="s">
        <v>1471</v>
      </c>
      <c r="WJ1" s="8" t="s">
        <v>1471</v>
      </c>
      <c r="WK1" s="8" t="s">
        <v>1471</v>
      </c>
      <c r="WL1" s="8" t="s">
        <v>1471</v>
      </c>
      <c r="WM1" s="8" t="s">
        <v>1471</v>
      </c>
      <c r="WN1" s="8" t="s">
        <v>1471</v>
      </c>
      <c r="WO1" s="8" t="s">
        <v>1471</v>
      </c>
      <c r="WP1" s="8" t="s">
        <v>1471</v>
      </c>
      <c r="WQ1" s="8" t="s">
        <v>1471</v>
      </c>
      <c r="WR1" s="8" t="s">
        <v>1471</v>
      </c>
      <c r="WS1" s="8" t="s">
        <v>1471</v>
      </c>
      <c r="WT1" s="8" t="s">
        <v>1490</v>
      </c>
      <c r="WU1" s="3" t="s">
        <v>1318</v>
      </c>
      <c r="WV1" s="4" t="s">
        <v>1319</v>
      </c>
      <c r="WW1" s="3" t="s">
        <v>1320</v>
      </c>
      <c r="WX1" s="4" t="s">
        <v>1321</v>
      </c>
      <c r="WY1" s="3" t="s">
        <v>1323</v>
      </c>
      <c r="WZ1" s="4" t="s">
        <v>1322</v>
      </c>
      <c r="XA1" s="3" t="s">
        <v>1324</v>
      </c>
      <c r="XB1" s="4" t="s">
        <v>1325</v>
      </c>
      <c r="XC1" s="3" t="s">
        <v>1326</v>
      </c>
      <c r="XD1" s="4" t="s">
        <v>1327</v>
      </c>
      <c r="XE1" s="3" t="s">
        <v>1328</v>
      </c>
      <c r="XF1" s="4" t="s">
        <v>1329</v>
      </c>
      <c r="XG1" s="3" t="s">
        <v>1330</v>
      </c>
      <c r="XH1" s="4" t="s">
        <v>1331</v>
      </c>
      <c r="XI1" s="3" t="s">
        <v>1332</v>
      </c>
      <c r="XJ1" s="4" t="s">
        <v>1333</v>
      </c>
      <c r="XK1" s="3" t="s">
        <v>1334</v>
      </c>
      <c r="XL1" s="4" t="s">
        <v>1491</v>
      </c>
      <c r="XM1" s="13" t="s">
        <v>1336</v>
      </c>
      <c r="XN1" s="10" t="s">
        <v>1337</v>
      </c>
      <c r="XO1" s="13" t="s">
        <v>1338</v>
      </c>
      <c r="XP1" s="10" t="s">
        <v>1339</v>
      </c>
      <c r="XQ1" s="13" t="s">
        <v>1340</v>
      </c>
      <c r="XR1" s="10" t="s">
        <v>1341</v>
      </c>
      <c r="XS1" s="13" t="s">
        <v>1342</v>
      </c>
      <c r="XT1" s="10" t="s">
        <v>1492</v>
      </c>
      <c r="XU1" s="28" t="s">
        <v>1344</v>
      </c>
      <c r="XV1" s="29" t="s">
        <v>1345</v>
      </c>
      <c r="XW1" s="28" t="s">
        <v>1346</v>
      </c>
      <c r="XX1" s="29" t="s">
        <v>1347</v>
      </c>
      <c r="XY1" s="28" t="s">
        <v>1348</v>
      </c>
      <c r="XZ1" s="29" t="s">
        <v>1349</v>
      </c>
      <c r="YA1" s="28" t="s">
        <v>1350</v>
      </c>
      <c r="YB1" s="29" t="s">
        <v>1351</v>
      </c>
      <c r="YC1" s="28" t="s">
        <v>1352</v>
      </c>
      <c r="YD1" s="29" t="s">
        <v>1353</v>
      </c>
      <c r="YE1" s="28" t="s">
        <v>1354</v>
      </c>
      <c r="YF1" s="29" t="s">
        <v>1355</v>
      </c>
      <c r="YG1" s="28" t="s">
        <v>1493</v>
      </c>
      <c r="YH1" s="23" t="s">
        <v>1494</v>
      </c>
      <c r="YI1" s="30" t="s">
        <v>1358</v>
      </c>
      <c r="YJ1" s="31" t="s">
        <v>1359</v>
      </c>
      <c r="YK1" s="19" t="s">
        <v>1360</v>
      </c>
      <c r="YL1" s="20" t="s">
        <v>1361</v>
      </c>
      <c r="YM1" s="19" t="s">
        <v>1362</v>
      </c>
      <c r="YN1" s="20" t="s">
        <v>1363</v>
      </c>
      <c r="YO1" s="19" t="s">
        <v>1364</v>
      </c>
      <c r="YP1" s="20" t="s">
        <v>1365</v>
      </c>
      <c r="YQ1" s="19" t="s">
        <v>1366</v>
      </c>
      <c r="YR1" s="20" t="s">
        <v>1367</v>
      </c>
      <c r="YS1" s="19" t="s">
        <v>1368</v>
      </c>
      <c r="YT1" s="20" t="s">
        <v>1369</v>
      </c>
      <c r="YU1" s="19" t="s">
        <v>1370</v>
      </c>
      <c r="YV1" s="20" t="s">
        <v>1371</v>
      </c>
      <c r="YW1" s="19" t="s">
        <v>1372</v>
      </c>
      <c r="YX1" s="20" t="s">
        <v>1373</v>
      </c>
      <c r="YY1" s="19" t="s">
        <v>1374</v>
      </c>
      <c r="YZ1" s="20" t="s">
        <v>1375</v>
      </c>
      <c r="ZA1" s="19" t="s">
        <v>1376</v>
      </c>
      <c r="ZB1" s="20" t="s">
        <v>1495</v>
      </c>
      <c r="ZC1" s="12" t="s">
        <v>1441</v>
      </c>
      <c r="ZD1" s="38" t="s">
        <v>1442</v>
      </c>
      <c r="ZE1" s="12" t="s">
        <v>1443</v>
      </c>
      <c r="ZF1" s="38" t="s">
        <v>1444</v>
      </c>
      <c r="ZG1" s="12" t="s">
        <v>1445</v>
      </c>
      <c r="ZH1" s="38" t="s">
        <v>1446</v>
      </c>
      <c r="ZI1" s="12" t="s">
        <v>1447</v>
      </c>
      <c r="ZJ1" s="38" t="s">
        <v>1448</v>
      </c>
      <c r="ZK1" s="12" t="s">
        <v>1449</v>
      </c>
      <c r="ZL1" s="38" t="s">
        <v>1450</v>
      </c>
      <c r="ZM1" s="12" t="s">
        <v>1451</v>
      </c>
      <c r="ZN1" s="38" t="s">
        <v>1452</v>
      </c>
      <c r="ZO1" s="12" t="s">
        <v>1453</v>
      </c>
      <c r="ZP1" s="38" t="s">
        <v>1454</v>
      </c>
      <c r="ZQ1" s="12" t="s">
        <v>1496</v>
      </c>
      <c r="ZR1" s="11" t="s">
        <v>1472</v>
      </c>
      <c r="ZS1" s="89" t="s">
        <v>1473</v>
      </c>
      <c r="ZT1" s="11" t="s">
        <v>1474</v>
      </c>
      <c r="ZU1" s="89" t="s">
        <v>1475</v>
      </c>
      <c r="ZV1" s="11" t="s">
        <v>1476</v>
      </c>
      <c r="ZW1" s="89" t="s">
        <v>1477</v>
      </c>
      <c r="ZX1" s="11" t="s">
        <v>1478</v>
      </c>
      <c r="ZY1" s="89" t="s">
        <v>1479</v>
      </c>
      <c r="ZZ1" s="11" t="s">
        <v>1480</v>
      </c>
      <c r="AAA1" s="89" t="s">
        <v>1736</v>
      </c>
      <c r="AAB1" s="11" t="s">
        <v>1738</v>
      </c>
      <c r="AAC1" s="89" t="s">
        <v>1739</v>
      </c>
      <c r="AAD1" s="11" t="s">
        <v>1740</v>
      </c>
      <c r="AAE1" s="89" t="s">
        <v>1741</v>
      </c>
      <c r="AAF1" s="11" t="s">
        <v>1742</v>
      </c>
      <c r="AAG1" s="89" t="s">
        <v>1743</v>
      </c>
      <c r="AAH1" s="11" t="s">
        <v>1744</v>
      </c>
      <c r="AAI1" s="89" t="s">
        <v>1745</v>
      </c>
      <c r="AAJ1" s="11" t="s">
        <v>1746</v>
      </c>
      <c r="AAK1" s="89" t="s">
        <v>1747</v>
      </c>
      <c r="AAL1" s="11" t="s">
        <v>1748</v>
      </c>
      <c r="AAM1" s="89" t="s">
        <v>1749</v>
      </c>
      <c r="AAN1" s="11" t="s">
        <v>1750</v>
      </c>
      <c r="AAO1" s="89" t="s">
        <v>1751</v>
      </c>
      <c r="AAP1" s="11" t="s">
        <v>1752</v>
      </c>
      <c r="AAQ1" s="89" t="s">
        <v>1753</v>
      </c>
      <c r="AAR1" s="11" t="s">
        <v>1754</v>
      </c>
      <c r="AAS1" s="89" t="s">
        <v>1755</v>
      </c>
      <c r="AAT1" s="11" t="s">
        <v>1756</v>
      </c>
      <c r="AAU1" s="89" t="s">
        <v>1757</v>
      </c>
      <c r="AAV1" s="11" t="s">
        <v>1758</v>
      </c>
      <c r="AAW1" s="89" t="s">
        <v>1759</v>
      </c>
      <c r="AAX1" s="11" t="s">
        <v>1760</v>
      </c>
      <c r="AAY1" s="89" t="s">
        <v>1761</v>
      </c>
      <c r="AAZ1" s="11" t="s">
        <v>1762</v>
      </c>
      <c r="ABA1" s="89" t="s">
        <v>1497</v>
      </c>
      <c r="ABB1" s="9" t="s">
        <v>1714</v>
      </c>
      <c r="ABC1" s="27" t="s">
        <v>1715</v>
      </c>
      <c r="ABD1" s="9" t="s">
        <v>1716</v>
      </c>
      <c r="ABE1" s="27" t="s">
        <v>1717</v>
      </c>
      <c r="ABF1" s="9" t="s">
        <v>1718</v>
      </c>
      <c r="ABG1" s="27" t="s">
        <v>1719</v>
      </c>
      <c r="ABH1" s="9" t="s">
        <v>1720</v>
      </c>
      <c r="ABI1" s="27" t="s">
        <v>1721</v>
      </c>
      <c r="ABJ1" s="9" t="s">
        <v>1722</v>
      </c>
      <c r="ABK1" s="27" t="s">
        <v>1723</v>
      </c>
      <c r="ABL1" s="9" t="s">
        <v>1724</v>
      </c>
      <c r="ABM1" s="27" t="s">
        <v>1725</v>
      </c>
      <c r="ABN1" s="9" t="s">
        <v>1498</v>
      </c>
      <c r="ABO1" s="22" t="s">
        <v>1411</v>
      </c>
      <c r="ABP1" s="5" t="s">
        <v>1412</v>
      </c>
      <c r="ABQ1" s="22" t="s">
        <v>1413</v>
      </c>
      <c r="ABR1" s="5" t="s">
        <v>1414</v>
      </c>
      <c r="ABS1" s="22" t="s">
        <v>1415</v>
      </c>
      <c r="ABT1" s="5" t="s">
        <v>1416</v>
      </c>
      <c r="ABU1" s="22" t="s">
        <v>1417</v>
      </c>
      <c r="ABV1" s="5" t="s">
        <v>1418</v>
      </c>
      <c r="ABW1" s="22" t="s">
        <v>1419</v>
      </c>
      <c r="ABX1" s="5" t="s">
        <v>1420</v>
      </c>
      <c r="ABY1" s="22" t="s">
        <v>1421</v>
      </c>
      <c r="ABZ1" s="5" t="s">
        <v>1423</v>
      </c>
      <c r="ACA1" s="22" t="s">
        <v>1424</v>
      </c>
      <c r="ACB1" s="5" t="s">
        <v>1425</v>
      </c>
      <c r="ACC1" s="22" t="s">
        <v>1426</v>
      </c>
      <c r="ACD1" s="5" t="s">
        <v>1427</v>
      </c>
      <c r="ACE1" s="22" t="s">
        <v>1428</v>
      </c>
      <c r="ACF1" s="5" t="s">
        <v>1429</v>
      </c>
      <c r="ACG1" s="22" t="s">
        <v>1430</v>
      </c>
      <c r="ACH1" s="5" t="s">
        <v>1431</v>
      </c>
      <c r="ACI1" s="22" t="s">
        <v>1432</v>
      </c>
      <c r="ACJ1" s="5" t="s">
        <v>1433</v>
      </c>
      <c r="ACK1" s="22" t="s">
        <v>1434</v>
      </c>
      <c r="ACL1" s="5" t="s">
        <v>1435</v>
      </c>
      <c r="ACM1" s="22" t="s">
        <v>1436</v>
      </c>
      <c r="ACN1" s="5" t="s">
        <v>1437</v>
      </c>
      <c r="ACO1" s="22" t="s">
        <v>1438</v>
      </c>
      <c r="ACP1" s="5" t="s">
        <v>1439</v>
      </c>
      <c r="ACQ1" s="22" t="s">
        <v>1499</v>
      </c>
      <c r="ACR1" s="3" t="s">
        <v>1409</v>
      </c>
      <c r="ACS1" s="32" t="s">
        <v>1408</v>
      </c>
      <c r="ACT1" s="15" t="s">
        <v>1407</v>
      </c>
      <c r="ACU1" s="32" t="s">
        <v>1406</v>
      </c>
      <c r="ACV1" s="15" t="s">
        <v>1405</v>
      </c>
      <c r="ACW1" s="32" t="s">
        <v>1404</v>
      </c>
      <c r="ACX1" s="15" t="s">
        <v>1403</v>
      </c>
      <c r="ACY1" s="32" t="s">
        <v>1402</v>
      </c>
      <c r="ACZ1" s="15" t="s">
        <v>1401</v>
      </c>
      <c r="ADA1" s="32" t="s">
        <v>1400</v>
      </c>
      <c r="ADB1" s="15" t="s">
        <v>1399</v>
      </c>
      <c r="ADC1" s="32" t="s">
        <v>1398</v>
      </c>
      <c r="ADD1" s="15" t="s">
        <v>1397</v>
      </c>
      <c r="ADE1" s="32" t="s">
        <v>1396</v>
      </c>
      <c r="ADF1" s="15" t="s">
        <v>1395</v>
      </c>
      <c r="ADG1" s="32" t="s">
        <v>1394</v>
      </c>
      <c r="ADH1" s="15" t="s">
        <v>1393</v>
      </c>
      <c r="ADI1" s="32" t="s">
        <v>1392</v>
      </c>
      <c r="ADJ1" s="15" t="s">
        <v>1391</v>
      </c>
      <c r="ADK1" s="32" t="s">
        <v>1390</v>
      </c>
      <c r="ADL1" s="15" t="s">
        <v>1389</v>
      </c>
      <c r="ADM1" s="32" t="s">
        <v>1388</v>
      </c>
      <c r="ADN1" s="15" t="s">
        <v>1387</v>
      </c>
      <c r="ADO1" s="32" t="s">
        <v>1386</v>
      </c>
      <c r="ADP1" s="15" t="s">
        <v>1385</v>
      </c>
      <c r="ADQ1" s="32" t="s">
        <v>1384</v>
      </c>
      <c r="ADR1" s="15" t="s">
        <v>1383</v>
      </c>
      <c r="ADS1" s="32" t="s">
        <v>1382</v>
      </c>
      <c r="ADT1" s="15" t="s">
        <v>1381</v>
      </c>
      <c r="ADU1" s="32" t="s">
        <v>1380</v>
      </c>
      <c r="ADV1" s="15" t="s">
        <v>1500</v>
      </c>
      <c r="ADW1" t="s">
        <v>1410</v>
      </c>
      <c r="ADX1" t="s">
        <v>1378</v>
      </c>
      <c r="ADY1" s="39" t="s">
        <v>1482</v>
      </c>
      <c r="ADZ1" s="149" t="s">
        <v>1790</v>
      </c>
      <c r="AEA1" s="149" t="s">
        <v>1800</v>
      </c>
      <c r="AEB1" s="149" t="s">
        <v>1800</v>
      </c>
    </row>
    <row r="2" spans="9:808" s="40" customFormat="1" x14ac:dyDescent="0.2">
      <c r="I2" s="40" t="s">
        <v>1456</v>
      </c>
      <c r="J2" s="41">
        <f t="shared" ref="J2:BU2" si="0">SUBTOTAL(3,J$22:J$239)</f>
        <v>112</v>
      </c>
      <c r="K2" s="40">
        <f t="shared" si="0"/>
        <v>112</v>
      </c>
      <c r="L2" s="42">
        <f t="shared" si="0"/>
        <v>112</v>
      </c>
      <c r="M2" s="43">
        <f t="shared" si="0"/>
        <v>112</v>
      </c>
      <c r="N2" s="44">
        <f t="shared" si="0"/>
        <v>112</v>
      </c>
      <c r="O2" s="45">
        <f t="shared" si="0"/>
        <v>83</v>
      </c>
      <c r="P2" s="72">
        <f t="shared" si="0"/>
        <v>83</v>
      </c>
      <c r="Q2" s="46">
        <f t="shared" si="0"/>
        <v>83</v>
      </c>
      <c r="R2" s="40">
        <f t="shared" si="0"/>
        <v>8</v>
      </c>
      <c r="S2" s="47">
        <f t="shared" si="0"/>
        <v>83</v>
      </c>
      <c r="T2" s="48">
        <f t="shared" si="0"/>
        <v>83</v>
      </c>
      <c r="U2" s="40">
        <f t="shared" si="0"/>
        <v>9</v>
      </c>
      <c r="V2" s="49">
        <f t="shared" si="0"/>
        <v>83</v>
      </c>
      <c r="W2" s="50">
        <f t="shared" si="0"/>
        <v>83</v>
      </c>
      <c r="X2" s="51">
        <f t="shared" si="0"/>
        <v>83</v>
      </c>
      <c r="Y2" s="52">
        <f t="shared" si="0"/>
        <v>83</v>
      </c>
      <c r="Z2" s="51">
        <f t="shared" si="0"/>
        <v>83</v>
      </c>
      <c r="AA2" s="52">
        <f t="shared" si="0"/>
        <v>83</v>
      </c>
      <c r="AB2" s="51">
        <f t="shared" si="0"/>
        <v>82</v>
      </c>
      <c r="AC2" s="52">
        <f t="shared" si="0"/>
        <v>83</v>
      </c>
      <c r="AD2" s="53">
        <f t="shared" si="0"/>
        <v>83</v>
      </c>
      <c r="AE2" s="54">
        <f t="shared" si="0"/>
        <v>83</v>
      </c>
      <c r="AF2" s="53">
        <f t="shared" si="0"/>
        <v>83</v>
      </c>
      <c r="AG2" s="54">
        <f t="shared" si="0"/>
        <v>83</v>
      </c>
      <c r="AH2" s="53">
        <f t="shared" si="0"/>
        <v>83</v>
      </c>
      <c r="AI2" s="54">
        <f t="shared" si="0"/>
        <v>83</v>
      </c>
      <c r="AJ2" s="53">
        <f t="shared" si="0"/>
        <v>83</v>
      </c>
      <c r="AK2" s="54">
        <f t="shared" si="0"/>
        <v>83</v>
      </c>
      <c r="AL2" s="53">
        <f t="shared" si="0"/>
        <v>83</v>
      </c>
      <c r="AM2" s="54">
        <f t="shared" si="0"/>
        <v>7</v>
      </c>
      <c r="AN2" s="56">
        <f t="shared" si="0"/>
        <v>82</v>
      </c>
      <c r="AO2" s="57">
        <f t="shared" si="0"/>
        <v>82</v>
      </c>
      <c r="AP2" s="56">
        <f t="shared" si="0"/>
        <v>82</v>
      </c>
      <c r="AQ2" s="57">
        <f t="shared" si="0"/>
        <v>82</v>
      </c>
      <c r="AR2" s="56">
        <f t="shared" si="0"/>
        <v>82</v>
      </c>
      <c r="AS2" s="57">
        <f t="shared" si="0"/>
        <v>82</v>
      </c>
      <c r="AT2" s="56">
        <f t="shared" si="0"/>
        <v>82</v>
      </c>
      <c r="AU2" s="57">
        <f t="shared" si="0"/>
        <v>82</v>
      </c>
      <c r="AV2" s="56">
        <f t="shared" si="0"/>
        <v>17</v>
      </c>
      <c r="AW2" s="58">
        <f t="shared" si="0"/>
        <v>17</v>
      </c>
      <c r="AX2" s="58">
        <f t="shared" si="0"/>
        <v>16</v>
      </c>
      <c r="AY2" s="58">
        <f t="shared" si="0"/>
        <v>14</v>
      </c>
      <c r="AZ2" s="58">
        <f t="shared" si="0"/>
        <v>21</v>
      </c>
      <c r="BA2" s="58">
        <f t="shared" si="0"/>
        <v>12</v>
      </c>
      <c r="BB2" s="58">
        <f t="shared" si="0"/>
        <v>19</v>
      </c>
      <c r="BC2" s="58">
        <f t="shared" si="0"/>
        <v>9</v>
      </c>
      <c r="BD2" s="58">
        <f t="shared" si="0"/>
        <v>1</v>
      </c>
      <c r="BE2" s="58">
        <f t="shared" si="0"/>
        <v>4</v>
      </c>
      <c r="BF2" s="48">
        <f t="shared" si="0"/>
        <v>1</v>
      </c>
      <c r="BG2" s="48">
        <f t="shared" si="0"/>
        <v>0</v>
      </c>
      <c r="BH2" s="48">
        <f t="shared" si="0"/>
        <v>0</v>
      </c>
      <c r="BI2" s="48">
        <f t="shared" si="0"/>
        <v>0</v>
      </c>
      <c r="BJ2" s="48">
        <f t="shared" si="0"/>
        <v>1</v>
      </c>
      <c r="BK2" s="48">
        <f t="shared" si="0"/>
        <v>1</v>
      </c>
      <c r="BL2" s="48">
        <f t="shared" si="0"/>
        <v>1</v>
      </c>
      <c r="BM2" s="48">
        <f t="shared" si="0"/>
        <v>0</v>
      </c>
      <c r="BN2" s="48">
        <f t="shared" si="0"/>
        <v>1</v>
      </c>
      <c r="BO2" s="58">
        <f t="shared" si="0"/>
        <v>4</v>
      </c>
      <c r="BP2" s="58">
        <f t="shared" si="0"/>
        <v>3</v>
      </c>
      <c r="BQ2" s="58">
        <f t="shared" si="0"/>
        <v>10</v>
      </c>
      <c r="BR2" s="58">
        <f t="shared" si="0"/>
        <v>3</v>
      </c>
      <c r="BS2" s="58">
        <f t="shared" si="0"/>
        <v>1</v>
      </c>
      <c r="BT2" s="58">
        <f t="shared" si="0"/>
        <v>6</v>
      </c>
      <c r="BU2" s="58">
        <f t="shared" si="0"/>
        <v>2</v>
      </c>
      <c r="BV2" s="58">
        <f t="shared" ref="BV2:DP2" si="1">SUBTOTAL(3,BV$22:BV$239)</f>
        <v>0</v>
      </c>
      <c r="BW2" s="58">
        <f t="shared" si="1"/>
        <v>0</v>
      </c>
      <c r="BX2" s="48">
        <f t="shared" si="1"/>
        <v>2</v>
      </c>
      <c r="BY2" s="48">
        <f t="shared" si="1"/>
        <v>2</v>
      </c>
      <c r="BZ2" s="48">
        <f t="shared" si="1"/>
        <v>2</v>
      </c>
      <c r="CA2" s="48">
        <f t="shared" si="1"/>
        <v>0</v>
      </c>
      <c r="CB2" s="48">
        <f t="shared" si="1"/>
        <v>0</v>
      </c>
      <c r="CC2" s="48">
        <f t="shared" si="1"/>
        <v>2</v>
      </c>
      <c r="CD2" s="48">
        <f t="shared" si="1"/>
        <v>1</v>
      </c>
      <c r="CE2" s="48">
        <f t="shared" si="1"/>
        <v>0</v>
      </c>
      <c r="CF2" s="48">
        <f t="shared" si="1"/>
        <v>0</v>
      </c>
      <c r="CG2" s="58">
        <f t="shared" si="1"/>
        <v>6</v>
      </c>
      <c r="CH2" s="58">
        <f t="shared" si="1"/>
        <v>1</v>
      </c>
      <c r="CI2" s="58">
        <f t="shared" si="1"/>
        <v>5</v>
      </c>
      <c r="CJ2" s="58">
        <f t="shared" si="1"/>
        <v>11</v>
      </c>
      <c r="CK2" s="58">
        <f t="shared" si="1"/>
        <v>1</v>
      </c>
      <c r="CL2" s="58">
        <f t="shared" si="1"/>
        <v>13</v>
      </c>
      <c r="CM2" s="58">
        <f t="shared" si="1"/>
        <v>2</v>
      </c>
      <c r="CN2" s="58">
        <f t="shared" si="1"/>
        <v>0</v>
      </c>
      <c r="CO2" s="58">
        <f t="shared" si="1"/>
        <v>0</v>
      </c>
      <c r="CP2" s="48">
        <f t="shared" si="1"/>
        <v>4</v>
      </c>
      <c r="CQ2" s="48">
        <f t="shared" si="1"/>
        <v>4</v>
      </c>
      <c r="CR2" s="48">
        <f t="shared" si="1"/>
        <v>8</v>
      </c>
      <c r="CS2" s="48">
        <f t="shared" si="1"/>
        <v>6</v>
      </c>
      <c r="CT2" s="48">
        <f t="shared" si="1"/>
        <v>1</v>
      </c>
      <c r="CU2" s="48">
        <f t="shared" si="1"/>
        <v>6</v>
      </c>
      <c r="CV2" s="48">
        <f t="shared" si="1"/>
        <v>28</v>
      </c>
      <c r="CW2" s="48">
        <f t="shared" si="1"/>
        <v>0</v>
      </c>
      <c r="CX2" s="48">
        <f t="shared" si="1"/>
        <v>0</v>
      </c>
      <c r="CY2" s="58">
        <f t="shared" si="1"/>
        <v>3</v>
      </c>
      <c r="CZ2" s="58">
        <f t="shared" si="1"/>
        <v>2</v>
      </c>
      <c r="DA2" s="58">
        <f t="shared" si="1"/>
        <v>2</v>
      </c>
      <c r="DB2" s="58">
        <f t="shared" si="1"/>
        <v>3</v>
      </c>
      <c r="DC2" s="58">
        <f t="shared" si="1"/>
        <v>2</v>
      </c>
      <c r="DD2" s="58">
        <f t="shared" si="1"/>
        <v>2</v>
      </c>
      <c r="DE2" s="58">
        <f t="shared" si="1"/>
        <v>1</v>
      </c>
      <c r="DF2" s="58">
        <f t="shared" si="1"/>
        <v>6</v>
      </c>
      <c r="DG2" s="58">
        <f t="shared" si="1"/>
        <v>0</v>
      </c>
      <c r="DH2" s="48">
        <f t="shared" si="1"/>
        <v>1</v>
      </c>
      <c r="DI2" s="48">
        <f t="shared" si="1"/>
        <v>1</v>
      </c>
      <c r="DJ2" s="48">
        <f t="shared" si="1"/>
        <v>1</v>
      </c>
      <c r="DK2" s="48">
        <f t="shared" si="1"/>
        <v>1</v>
      </c>
      <c r="DL2" s="48">
        <f t="shared" si="1"/>
        <v>2</v>
      </c>
      <c r="DM2" s="48">
        <f t="shared" si="1"/>
        <v>1</v>
      </c>
      <c r="DN2" s="48">
        <f t="shared" si="1"/>
        <v>3</v>
      </c>
      <c r="DO2" s="48">
        <f t="shared" si="1"/>
        <v>0</v>
      </c>
      <c r="DP2" s="48">
        <f t="shared" si="1"/>
        <v>0</v>
      </c>
      <c r="DQ2" s="59">
        <f t="shared" ref="DQ2:GB2" si="2">SUBTOTAL(3,DQ$22:DQ$239)</f>
        <v>77</v>
      </c>
      <c r="DR2" s="50">
        <f t="shared" si="2"/>
        <v>78</v>
      </c>
      <c r="DS2" s="59">
        <f t="shared" si="2"/>
        <v>78</v>
      </c>
      <c r="DT2" s="50">
        <f t="shared" si="2"/>
        <v>79</v>
      </c>
      <c r="DU2" s="59">
        <f t="shared" si="2"/>
        <v>78</v>
      </c>
      <c r="DV2" s="50">
        <f t="shared" si="2"/>
        <v>78</v>
      </c>
      <c r="DW2" s="59">
        <f t="shared" si="2"/>
        <v>79</v>
      </c>
      <c r="DX2" s="50">
        <f t="shared" si="2"/>
        <v>79</v>
      </c>
      <c r="DY2" s="59">
        <f t="shared" si="2"/>
        <v>79</v>
      </c>
      <c r="DZ2" s="50">
        <f t="shared" si="2"/>
        <v>77</v>
      </c>
      <c r="EA2" s="59">
        <f t="shared" si="2"/>
        <v>7</v>
      </c>
      <c r="EB2" s="60">
        <f t="shared" si="2"/>
        <v>81</v>
      </c>
      <c r="EC2" s="61">
        <f t="shared" si="2"/>
        <v>81</v>
      </c>
      <c r="ED2" s="60">
        <f t="shared" si="2"/>
        <v>81</v>
      </c>
      <c r="EE2" s="61">
        <f t="shared" si="2"/>
        <v>81</v>
      </c>
      <c r="EF2" s="60">
        <f t="shared" si="2"/>
        <v>81</v>
      </c>
      <c r="EG2" s="61">
        <f t="shared" si="2"/>
        <v>81</v>
      </c>
      <c r="EH2" s="60">
        <f t="shared" si="2"/>
        <v>81</v>
      </c>
      <c r="EI2" s="61">
        <f t="shared" si="2"/>
        <v>81</v>
      </c>
      <c r="EJ2" s="60">
        <f t="shared" si="2"/>
        <v>81</v>
      </c>
      <c r="EK2" s="61">
        <f t="shared" si="2"/>
        <v>81</v>
      </c>
      <c r="EL2" s="60">
        <f t="shared" si="2"/>
        <v>81</v>
      </c>
      <c r="EM2" s="61">
        <f t="shared" si="2"/>
        <v>81</v>
      </c>
      <c r="EN2" s="60">
        <f t="shared" si="2"/>
        <v>81</v>
      </c>
      <c r="EO2" s="61">
        <f t="shared" si="2"/>
        <v>81</v>
      </c>
      <c r="EP2" s="60">
        <f t="shared" si="2"/>
        <v>81</v>
      </c>
      <c r="EQ2" s="61">
        <f t="shared" si="2"/>
        <v>81</v>
      </c>
      <c r="ER2" s="60">
        <f t="shared" si="2"/>
        <v>81</v>
      </c>
      <c r="ES2" s="61">
        <f t="shared" si="2"/>
        <v>81</v>
      </c>
      <c r="ET2" s="60">
        <f t="shared" si="2"/>
        <v>15</v>
      </c>
      <c r="EU2" s="62">
        <f t="shared" si="2"/>
        <v>7</v>
      </c>
      <c r="EV2" s="62">
        <f t="shared" si="2"/>
        <v>16</v>
      </c>
      <c r="EW2" s="62">
        <f t="shared" si="2"/>
        <v>21</v>
      </c>
      <c r="EX2" s="62">
        <f t="shared" si="2"/>
        <v>41</v>
      </c>
      <c r="EY2" s="62">
        <f t="shared" si="2"/>
        <v>1</v>
      </c>
      <c r="EZ2" s="62">
        <f t="shared" si="2"/>
        <v>46</v>
      </c>
      <c r="FA2" s="62">
        <f t="shared" si="2"/>
        <v>33</v>
      </c>
      <c r="FB2" s="62">
        <f t="shared" si="2"/>
        <v>12</v>
      </c>
      <c r="FC2" s="62">
        <f t="shared" si="2"/>
        <v>29</v>
      </c>
      <c r="FD2" s="62">
        <f t="shared" si="2"/>
        <v>2</v>
      </c>
      <c r="FE2" s="62">
        <f t="shared" si="2"/>
        <v>6</v>
      </c>
      <c r="FF2" s="62">
        <f t="shared" si="2"/>
        <v>4</v>
      </c>
      <c r="FG2" s="63">
        <f t="shared" si="2"/>
        <v>7</v>
      </c>
      <c r="FH2" s="63">
        <f t="shared" si="2"/>
        <v>18</v>
      </c>
      <c r="FI2" s="63">
        <f t="shared" si="2"/>
        <v>27</v>
      </c>
      <c r="FJ2" s="63">
        <f t="shared" si="2"/>
        <v>41</v>
      </c>
      <c r="FK2" s="63">
        <f t="shared" si="2"/>
        <v>4</v>
      </c>
      <c r="FL2" s="63">
        <f t="shared" si="2"/>
        <v>49</v>
      </c>
      <c r="FM2" s="63">
        <f t="shared" si="2"/>
        <v>38</v>
      </c>
      <c r="FN2" s="63">
        <f t="shared" si="2"/>
        <v>9</v>
      </c>
      <c r="FO2" s="63">
        <f t="shared" si="2"/>
        <v>14</v>
      </c>
      <c r="FP2" s="63">
        <f t="shared" si="2"/>
        <v>1</v>
      </c>
      <c r="FQ2" s="63">
        <f t="shared" si="2"/>
        <v>3</v>
      </c>
      <c r="FR2" s="63">
        <f t="shared" si="2"/>
        <v>5</v>
      </c>
      <c r="FS2" s="62">
        <f t="shared" si="2"/>
        <v>8</v>
      </c>
      <c r="FT2" s="62">
        <f t="shared" si="2"/>
        <v>15</v>
      </c>
      <c r="FU2" s="62">
        <f t="shared" si="2"/>
        <v>29</v>
      </c>
      <c r="FV2" s="62">
        <f t="shared" si="2"/>
        <v>44</v>
      </c>
      <c r="FW2" s="62">
        <f t="shared" si="2"/>
        <v>3</v>
      </c>
      <c r="FX2" s="62">
        <f t="shared" si="2"/>
        <v>49</v>
      </c>
      <c r="FY2" s="62">
        <f t="shared" si="2"/>
        <v>41</v>
      </c>
      <c r="FZ2" s="62">
        <f t="shared" si="2"/>
        <v>6</v>
      </c>
      <c r="GA2" s="62">
        <f t="shared" si="2"/>
        <v>12</v>
      </c>
      <c r="GB2" s="62">
        <f t="shared" si="2"/>
        <v>0</v>
      </c>
      <c r="GC2" s="62">
        <f t="shared" ref="GC2:IN2" si="3">SUBTOTAL(3,GC$22:GC$239)</f>
        <v>2</v>
      </c>
      <c r="GD2" s="62">
        <f t="shared" si="3"/>
        <v>7</v>
      </c>
      <c r="GE2" s="63">
        <f t="shared" si="3"/>
        <v>7</v>
      </c>
      <c r="GF2" s="63">
        <f t="shared" si="3"/>
        <v>14</v>
      </c>
      <c r="GG2" s="63">
        <f t="shared" si="3"/>
        <v>26</v>
      </c>
      <c r="GH2" s="63">
        <f t="shared" si="3"/>
        <v>44</v>
      </c>
      <c r="GI2" s="63">
        <f t="shared" si="3"/>
        <v>4</v>
      </c>
      <c r="GJ2" s="63">
        <f t="shared" si="3"/>
        <v>53</v>
      </c>
      <c r="GK2" s="63">
        <f t="shared" si="3"/>
        <v>43</v>
      </c>
      <c r="GL2" s="63">
        <f t="shared" si="3"/>
        <v>6</v>
      </c>
      <c r="GM2" s="63">
        <f t="shared" si="3"/>
        <v>23</v>
      </c>
      <c r="GN2" s="63">
        <f t="shared" si="3"/>
        <v>2</v>
      </c>
      <c r="GO2" s="63">
        <f t="shared" si="3"/>
        <v>5</v>
      </c>
      <c r="GP2" s="63">
        <f t="shared" si="3"/>
        <v>4</v>
      </c>
      <c r="GQ2" s="62">
        <f t="shared" si="3"/>
        <v>10</v>
      </c>
      <c r="GR2" s="62">
        <f t="shared" si="3"/>
        <v>4</v>
      </c>
      <c r="GS2" s="62">
        <f t="shared" si="3"/>
        <v>4</v>
      </c>
      <c r="GT2" s="62">
        <f t="shared" si="3"/>
        <v>6</v>
      </c>
      <c r="GU2" s="62">
        <f t="shared" si="3"/>
        <v>9</v>
      </c>
      <c r="GV2" s="62">
        <f t="shared" si="3"/>
        <v>4</v>
      </c>
      <c r="GW2" s="62">
        <f t="shared" si="3"/>
        <v>4</v>
      </c>
      <c r="GX2" s="62">
        <f t="shared" si="3"/>
        <v>8</v>
      </c>
      <c r="GY2" s="62">
        <f t="shared" si="3"/>
        <v>9</v>
      </c>
      <c r="GZ2" s="62">
        <f t="shared" si="3"/>
        <v>8</v>
      </c>
      <c r="HA2" s="62">
        <f t="shared" si="3"/>
        <v>7</v>
      </c>
      <c r="HB2" s="62">
        <f t="shared" si="3"/>
        <v>5</v>
      </c>
      <c r="HC2" s="63">
        <f t="shared" si="3"/>
        <v>1</v>
      </c>
      <c r="HD2" s="63">
        <f t="shared" si="3"/>
        <v>1</v>
      </c>
      <c r="HE2" s="63">
        <f t="shared" si="3"/>
        <v>0</v>
      </c>
      <c r="HF2" s="63">
        <f t="shared" si="3"/>
        <v>0</v>
      </c>
      <c r="HG2" s="63">
        <f t="shared" si="3"/>
        <v>1</v>
      </c>
      <c r="HH2" s="63">
        <f t="shared" si="3"/>
        <v>0</v>
      </c>
      <c r="HI2" s="63">
        <f t="shared" si="3"/>
        <v>1</v>
      </c>
      <c r="HJ2" s="63">
        <f t="shared" si="3"/>
        <v>1</v>
      </c>
      <c r="HK2" s="63">
        <f t="shared" si="3"/>
        <v>1</v>
      </c>
      <c r="HL2" s="63">
        <f t="shared" si="3"/>
        <v>1</v>
      </c>
      <c r="HM2" s="63">
        <f t="shared" si="3"/>
        <v>1</v>
      </c>
      <c r="HN2" s="63">
        <f t="shared" si="3"/>
        <v>1</v>
      </c>
      <c r="HO2" s="62">
        <f t="shared" si="3"/>
        <v>4</v>
      </c>
      <c r="HP2" s="62">
        <f t="shared" si="3"/>
        <v>0</v>
      </c>
      <c r="HQ2" s="62">
        <f t="shared" si="3"/>
        <v>2</v>
      </c>
      <c r="HR2" s="62">
        <f t="shared" si="3"/>
        <v>4</v>
      </c>
      <c r="HS2" s="62">
        <f t="shared" si="3"/>
        <v>4</v>
      </c>
      <c r="HT2" s="62">
        <f t="shared" si="3"/>
        <v>3</v>
      </c>
      <c r="HU2" s="62">
        <f t="shared" si="3"/>
        <v>2</v>
      </c>
      <c r="HV2" s="62">
        <f t="shared" si="3"/>
        <v>3</v>
      </c>
      <c r="HW2" s="62">
        <f t="shared" si="3"/>
        <v>3</v>
      </c>
      <c r="HX2" s="62">
        <f t="shared" si="3"/>
        <v>0</v>
      </c>
      <c r="HY2" s="62">
        <f t="shared" si="3"/>
        <v>2</v>
      </c>
      <c r="HZ2" s="62">
        <f t="shared" si="3"/>
        <v>2</v>
      </c>
      <c r="IA2" s="63">
        <f t="shared" si="3"/>
        <v>2</v>
      </c>
      <c r="IB2" s="63">
        <f t="shared" si="3"/>
        <v>2</v>
      </c>
      <c r="IC2" s="63">
        <f t="shared" si="3"/>
        <v>2</v>
      </c>
      <c r="ID2" s="63">
        <f t="shared" si="3"/>
        <v>1</v>
      </c>
      <c r="IE2" s="63">
        <f t="shared" si="3"/>
        <v>3</v>
      </c>
      <c r="IF2" s="63">
        <f t="shared" si="3"/>
        <v>0</v>
      </c>
      <c r="IG2" s="63">
        <f t="shared" si="3"/>
        <v>2</v>
      </c>
      <c r="IH2" s="63">
        <f t="shared" si="3"/>
        <v>3</v>
      </c>
      <c r="II2" s="63">
        <f t="shared" si="3"/>
        <v>2</v>
      </c>
      <c r="IJ2" s="63">
        <f t="shared" si="3"/>
        <v>3</v>
      </c>
      <c r="IK2" s="63">
        <f t="shared" si="3"/>
        <v>3</v>
      </c>
      <c r="IL2" s="63">
        <f t="shared" si="3"/>
        <v>3</v>
      </c>
      <c r="IM2" s="62">
        <f t="shared" si="3"/>
        <v>2</v>
      </c>
      <c r="IN2" s="62">
        <f t="shared" si="3"/>
        <v>2</v>
      </c>
      <c r="IO2" s="62">
        <f t="shared" ref="IO2:KZ2" si="4">SUBTOTAL(3,IO$22:IO$239)</f>
        <v>2</v>
      </c>
      <c r="IP2" s="62">
        <f t="shared" si="4"/>
        <v>1</v>
      </c>
      <c r="IQ2" s="62">
        <f t="shared" si="4"/>
        <v>1</v>
      </c>
      <c r="IR2" s="62">
        <f t="shared" si="4"/>
        <v>1</v>
      </c>
      <c r="IS2" s="62">
        <f t="shared" si="4"/>
        <v>3</v>
      </c>
      <c r="IT2" s="62">
        <f t="shared" si="4"/>
        <v>3</v>
      </c>
      <c r="IU2" s="62">
        <f t="shared" si="4"/>
        <v>2</v>
      </c>
      <c r="IV2" s="62">
        <f t="shared" si="4"/>
        <v>2</v>
      </c>
      <c r="IW2" s="62">
        <f t="shared" si="4"/>
        <v>0</v>
      </c>
      <c r="IX2" s="62">
        <f t="shared" si="4"/>
        <v>0</v>
      </c>
      <c r="IY2" s="63">
        <f t="shared" si="4"/>
        <v>0</v>
      </c>
      <c r="IZ2" s="63">
        <f t="shared" si="4"/>
        <v>0</v>
      </c>
      <c r="JA2" s="63">
        <f t="shared" si="4"/>
        <v>0</v>
      </c>
      <c r="JB2" s="63">
        <f t="shared" si="4"/>
        <v>0</v>
      </c>
      <c r="JC2" s="63">
        <f t="shared" si="4"/>
        <v>0</v>
      </c>
      <c r="JD2" s="63">
        <f t="shared" si="4"/>
        <v>0</v>
      </c>
      <c r="JE2" s="63">
        <f t="shared" si="4"/>
        <v>0</v>
      </c>
      <c r="JF2" s="63">
        <f t="shared" si="4"/>
        <v>0</v>
      </c>
      <c r="JG2" s="63">
        <f t="shared" si="4"/>
        <v>0</v>
      </c>
      <c r="JH2" s="63">
        <f t="shared" si="4"/>
        <v>0</v>
      </c>
      <c r="JI2" s="63">
        <f t="shared" si="4"/>
        <v>0</v>
      </c>
      <c r="JJ2" s="63">
        <f t="shared" si="4"/>
        <v>0</v>
      </c>
      <c r="JK2" s="62">
        <f t="shared" si="4"/>
        <v>0</v>
      </c>
      <c r="JL2" s="62">
        <f t="shared" si="4"/>
        <v>0</v>
      </c>
      <c r="JM2" s="62">
        <f t="shared" si="4"/>
        <v>0</v>
      </c>
      <c r="JN2" s="62">
        <f t="shared" si="4"/>
        <v>0</v>
      </c>
      <c r="JO2" s="62">
        <f t="shared" si="4"/>
        <v>0</v>
      </c>
      <c r="JP2" s="62">
        <f t="shared" si="4"/>
        <v>0</v>
      </c>
      <c r="JQ2" s="62">
        <f t="shared" si="4"/>
        <v>0</v>
      </c>
      <c r="JR2" s="62">
        <f t="shared" si="4"/>
        <v>0</v>
      </c>
      <c r="JS2" s="62">
        <f t="shared" si="4"/>
        <v>0</v>
      </c>
      <c r="JT2" s="62">
        <f t="shared" si="4"/>
        <v>0</v>
      </c>
      <c r="JU2" s="62">
        <f t="shared" si="4"/>
        <v>0</v>
      </c>
      <c r="JV2" s="62">
        <f t="shared" si="4"/>
        <v>0</v>
      </c>
      <c r="JW2" s="63">
        <f t="shared" si="4"/>
        <v>1</v>
      </c>
      <c r="JX2" s="63">
        <f t="shared" si="4"/>
        <v>0</v>
      </c>
      <c r="JY2" s="63">
        <f t="shared" si="4"/>
        <v>0</v>
      </c>
      <c r="JZ2" s="63">
        <f t="shared" si="4"/>
        <v>0</v>
      </c>
      <c r="KA2" s="63">
        <f t="shared" si="4"/>
        <v>0</v>
      </c>
      <c r="KB2" s="63">
        <f t="shared" si="4"/>
        <v>0</v>
      </c>
      <c r="KC2" s="63">
        <f t="shared" si="4"/>
        <v>0</v>
      </c>
      <c r="KD2" s="63">
        <f t="shared" si="4"/>
        <v>1</v>
      </c>
      <c r="KE2" s="63">
        <f t="shared" si="4"/>
        <v>0</v>
      </c>
      <c r="KF2" s="63">
        <f t="shared" si="4"/>
        <v>1</v>
      </c>
      <c r="KG2" s="63">
        <f t="shared" si="4"/>
        <v>1</v>
      </c>
      <c r="KH2" s="63">
        <f t="shared" si="4"/>
        <v>1</v>
      </c>
      <c r="KI2" s="62">
        <f t="shared" si="4"/>
        <v>2</v>
      </c>
      <c r="KJ2" s="62">
        <f t="shared" si="4"/>
        <v>1</v>
      </c>
      <c r="KK2" s="62">
        <f t="shared" si="4"/>
        <v>0</v>
      </c>
      <c r="KL2" s="62">
        <f t="shared" si="4"/>
        <v>0</v>
      </c>
      <c r="KM2" s="62">
        <f t="shared" si="4"/>
        <v>4</v>
      </c>
      <c r="KN2" s="62">
        <f t="shared" si="4"/>
        <v>0</v>
      </c>
      <c r="KO2" s="62">
        <f t="shared" si="4"/>
        <v>3</v>
      </c>
      <c r="KP2" s="62">
        <f t="shared" si="4"/>
        <v>4</v>
      </c>
      <c r="KQ2" s="62">
        <f t="shared" si="4"/>
        <v>3</v>
      </c>
      <c r="KR2" s="62">
        <f t="shared" si="4"/>
        <v>1</v>
      </c>
      <c r="KS2" s="62">
        <f t="shared" si="4"/>
        <v>2</v>
      </c>
      <c r="KT2" s="62">
        <f t="shared" si="4"/>
        <v>3</v>
      </c>
      <c r="KU2" s="63">
        <f t="shared" si="4"/>
        <v>0</v>
      </c>
      <c r="KV2" s="63">
        <f t="shared" si="4"/>
        <v>0</v>
      </c>
      <c r="KW2" s="63">
        <f t="shared" si="4"/>
        <v>0</v>
      </c>
      <c r="KX2" s="63">
        <f t="shared" si="4"/>
        <v>0</v>
      </c>
      <c r="KY2" s="63">
        <f t="shared" si="4"/>
        <v>0</v>
      </c>
      <c r="KZ2" s="63">
        <f t="shared" si="4"/>
        <v>0</v>
      </c>
      <c r="LA2" s="63">
        <f t="shared" ref="LA2:NL2" si="5">SUBTOTAL(3,LA$22:LA$239)</f>
        <v>0</v>
      </c>
      <c r="LB2" s="63">
        <f t="shared" si="5"/>
        <v>0</v>
      </c>
      <c r="LC2" s="63">
        <f t="shared" si="5"/>
        <v>0</v>
      </c>
      <c r="LD2" s="63">
        <f t="shared" si="5"/>
        <v>0</v>
      </c>
      <c r="LE2" s="63">
        <f t="shared" si="5"/>
        <v>0</v>
      </c>
      <c r="LF2" s="63">
        <f t="shared" si="5"/>
        <v>0</v>
      </c>
      <c r="LG2" s="62">
        <f t="shared" si="5"/>
        <v>0</v>
      </c>
      <c r="LH2" s="62">
        <f t="shared" si="5"/>
        <v>0</v>
      </c>
      <c r="LI2" s="62">
        <f t="shared" si="5"/>
        <v>0</v>
      </c>
      <c r="LJ2" s="62">
        <f t="shared" si="5"/>
        <v>0</v>
      </c>
      <c r="LK2" s="62">
        <f t="shared" si="5"/>
        <v>0</v>
      </c>
      <c r="LL2" s="62">
        <f t="shared" si="5"/>
        <v>0</v>
      </c>
      <c r="LM2" s="62">
        <f t="shared" si="5"/>
        <v>1</v>
      </c>
      <c r="LN2" s="62">
        <f t="shared" si="5"/>
        <v>0</v>
      </c>
      <c r="LO2" s="62">
        <f t="shared" si="5"/>
        <v>0</v>
      </c>
      <c r="LP2" s="62">
        <f t="shared" si="5"/>
        <v>0</v>
      </c>
      <c r="LQ2" s="62">
        <f t="shared" si="5"/>
        <v>0</v>
      </c>
      <c r="LR2" s="62">
        <f t="shared" si="5"/>
        <v>0</v>
      </c>
      <c r="LS2" s="63">
        <f t="shared" si="5"/>
        <v>1</v>
      </c>
      <c r="LT2" s="63">
        <f t="shared" si="5"/>
        <v>1</v>
      </c>
      <c r="LU2" s="63">
        <f t="shared" si="5"/>
        <v>2</v>
      </c>
      <c r="LV2" s="63">
        <f t="shared" si="5"/>
        <v>1</v>
      </c>
      <c r="LW2" s="63">
        <f t="shared" si="5"/>
        <v>1</v>
      </c>
      <c r="LX2" s="63">
        <f t="shared" si="5"/>
        <v>3</v>
      </c>
      <c r="LY2" s="63">
        <f t="shared" si="5"/>
        <v>1</v>
      </c>
      <c r="LZ2" s="63">
        <f t="shared" si="5"/>
        <v>2</v>
      </c>
      <c r="MA2" s="63">
        <f t="shared" si="5"/>
        <v>2</v>
      </c>
      <c r="MB2" s="63">
        <f t="shared" si="5"/>
        <v>2</v>
      </c>
      <c r="MC2" s="63">
        <f t="shared" si="5"/>
        <v>0</v>
      </c>
      <c r="MD2" s="63">
        <f t="shared" si="5"/>
        <v>0</v>
      </c>
      <c r="ME2" s="62">
        <f t="shared" si="5"/>
        <v>1</v>
      </c>
      <c r="MF2" s="62">
        <f t="shared" si="5"/>
        <v>2</v>
      </c>
      <c r="MG2" s="62">
        <f t="shared" si="5"/>
        <v>1</v>
      </c>
      <c r="MH2" s="62">
        <f t="shared" si="5"/>
        <v>3</v>
      </c>
      <c r="MI2" s="62">
        <f t="shared" si="5"/>
        <v>1</v>
      </c>
      <c r="MJ2" s="62">
        <f t="shared" si="5"/>
        <v>3</v>
      </c>
      <c r="MK2" s="62">
        <f t="shared" si="5"/>
        <v>3</v>
      </c>
      <c r="ML2" s="62">
        <f t="shared" si="5"/>
        <v>3</v>
      </c>
      <c r="MM2" s="62">
        <f t="shared" si="5"/>
        <v>3</v>
      </c>
      <c r="MN2" s="62">
        <f t="shared" si="5"/>
        <v>2</v>
      </c>
      <c r="MO2" s="62">
        <f t="shared" si="5"/>
        <v>0</v>
      </c>
      <c r="MP2" s="62">
        <f t="shared" si="5"/>
        <v>1</v>
      </c>
      <c r="MQ2" s="63">
        <f t="shared" si="5"/>
        <v>3</v>
      </c>
      <c r="MR2" s="63">
        <f t="shared" si="5"/>
        <v>1</v>
      </c>
      <c r="MS2" s="63">
        <f t="shared" si="5"/>
        <v>4</v>
      </c>
      <c r="MT2" s="63">
        <f t="shared" si="5"/>
        <v>3</v>
      </c>
      <c r="MU2" s="63">
        <f t="shared" si="5"/>
        <v>4</v>
      </c>
      <c r="MV2" s="63">
        <f t="shared" si="5"/>
        <v>3</v>
      </c>
      <c r="MW2" s="63">
        <f t="shared" si="5"/>
        <v>5</v>
      </c>
      <c r="MX2" s="63">
        <f t="shared" si="5"/>
        <v>3</v>
      </c>
      <c r="MY2" s="63">
        <f t="shared" si="5"/>
        <v>3</v>
      </c>
      <c r="MZ2" s="63">
        <f t="shared" si="5"/>
        <v>4</v>
      </c>
      <c r="NA2" s="63">
        <f t="shared" si="5"/>
        <v>4</v>
      </c>
      <c r="NB2" s="63">
        <f t="shared" si="5"/>
        <v>1</v>
      </c>
      <c r="NC2" s="65">
        <f t="shared" si="5"/>
        <v>11</v>
      </c>
      <c r="ND2" s="65">
        <f t="shared" si="5"/>
        <v>12</v>
      </c>
      <c r="NE2" s="65">
        <f t="shared" si="5"/>
        <v>3</v>
      </c>
      <c r="NF2" s="65">
        <f t="shared" si="5"/>
        <v>4</v>
      </c>
      <c r="NG2" s="65">
        <f t="shared" si="5"/>
        <v>1</v>
      </c>
      <c r="NH2" s="65">
        <f t="shared" si="5"/>
        <v>28</v>
      </c>
      <c r="NI2" s="65">
        <f t="shared" si="5"/>
        <v>25</v>
      </c>
      <c r="NJ2" s="65">
        <f t="shared" si="5"/>
        <v>24</v>
      </c>
      <c r="NK2" s="65">
        <f t="shared" si="5"/>
        <v>3</v>
      </c>
      <c r="NL2" s="65">
        <f t="shared" si="5"/>
        <v>30</v>
      </c>
      <c r="NM2" s="65">
        <f t="shared" ref="NM2:PX2" si="6">SUBTOTAL(3,NM$22:NM$239)</f>
        <v>1</v>
      </c>
      <c r="NN2" s="65">
        <f t="shared" si="6"/>
        <v>12</v>
      </c>
      <c r="NO2" s="65">
        <f t="shared" si="6"/>
        <v>4</v>
      </c>
      <c r="NP2" s="65">
        <f t="shared" si="6"/>
        <v>24</v>
      </c>
      <c r="NQ2" s="47">
        <f t="shared" si="6"/>
        <v>14</v>
      </c>
      <c r="NR2" s="47">
        <f t="shared" si="6"/>
        <v>12</v>
      </c>
      <c r="NS2" s="47">
        <f t="shared" si="6"/>
        <v>1</v>
      </c>
      <c r="NT2" s="47">
        <f t="shared" si="6"/>
        <v>4</v>
      </c>
      <c r="NU2" s="47">
        <f t="shared" si="6"/>
        <v>2</v>
      </c>
      <c r="NV2" s="47">
        <f t="shared" si="6"/>
        <v>17</v>
      </c>
      <c r="NW2" s="47">
        <f t="shared" si="6"/>
        <v>15</v>
      </c>
      <c r="NX2" s="47">
        <f t="shared" si="6"/>
        <v>18</v>
      </c>
      <c r="NY2" s="47">
        <f t="shared" si="6"/>
        <v>2</v>
      </c>
      <c r="NZ2" s="47">
        <f t="shared" si="6"/>
        <v>28</v>
      </c>
      <c r="OA2" s="47">
        <f t="shared" si="6"/>
        <v>1</v>
      </c>
      <c r="OB2" s="47">
        <f t="shared" si="6"/>
        <v>10</v>
      </c>
      <c r="OC2" s="47">
        <f t="shared" si="6"/>
        <v>1</v>
      </c>
      <c r="OD2" s="47">
        <f t="shared" si="6"/>
        <v>19</v>
      </c>
      <c r="OE2" s="65">
        <f t="shared" si="6"/>
        <v>16</v>
      </c>
      <c r="OF2" s="65">
        <f t="shared" si="6"/>
        <v>19</v>
      </c>
      <c r="OG2" s="65">
        <f t="shared" si="6"/>
        <v>1</v>
      </c>
      <c r="OH2" s="65">
        <f t="shared" si="6"/>
        <v>1</v>
      </c>
      <c r="OI2" s="65">
        <f t="shared" si="6"/>
        <v>1</v>
      </c>
      <c r="OJ2" s="65">
        <f t="shared" si="6"/>
        <v>18</v>
      </c>
      <c r="OK2" s="65">
        <f t="shared" si="6"/>
        <v>20</v>
      </c>
      <c r="OL2" s="65">
        <f t="shared" si="6"/>
        <v>23</v>
      </c>
      <c r="OM2" s="65">
        <f t="shared" si="6"/>
        <v>3</v>
      </c>
      <c r="ON2" s="65">
        <f t="shared" si="6"/>
        <v>25</v>
      </c>
      <c r="OO2" s="65">
        <f t="shared" si="6"/>
        <v>0</v>
      </c>
      <c r="OP2" s="65">
        <f t="shared" si="6"/>
        <v>6</v>
      </c>
      <c r="OQ2" s="65">
        <f t="shared" si="6"/>
        <v>0</v>
      </c>
      <c r="OR2" s="65">
        <f t="shared" si="6"/>
        <v>18</v>
      </c>
      <c r="OS2" s="47">
        <f t="shared" si="6"/>
        <v>14</v>
      </c>
      <c r="OT2" s="47">
        <f t="shared" si="6"/>
        <v>13</v>
      </c>
      <c r="OU2" s="47">
        <f t="shared" si="6"/>
        <v>0</v>
      </c>
      <c r="OV2" s="47">
        <f t="shared" si="6"/>
        <v>0</v>
      </c>
      <c r="OW2" s="47">
        <f t="shared" si="6"/>
        <v>2</v>
      </c>
      <c r="OX2" s="47">
        <f t="shared" si="6"/>
        <v>23</v>
      </c>
      <c r="OY2" s="47">
        <f t="shared" si="6"/>
        <v>24</v>
      </c>
      <c r="OZ2" s="47">
        <f t="shared" si="6"/>
        <v>24</v>
      </c>
      <c r="PA2" s="47">
        <f t="shared" si="6"/>
        <v>2</v>
      </c>
      <c r="PB2" s="47">
        <f t="shared" si="6"/>
        <v>33</v>
      </c>
      <c r="PC2" s="47">
        <f t="shared" si="6"/>
        <v>2</v>
      </c>
      <c r="PD2" s="47">
        <f t="shared" si="6"/>
        <v>12</v>
      </c>
      <c r="PE2" s="47">
        <f t="shared" si="6"/>
        <v>1</v>
      </c>
      <c r="PF2" s="47">
        <f t="shared" si="6"/>
        <v>22</v>
      </c>
      <c r="PG2" s="65">
        <f t="shared" si="6"/>
        <v>0</v>
      </c>
      <c r="PH2" s="65">
        <f t="shared" si="6"/>
        <v>2</v>
      </c>
      <c r="PI2" s="65">
        <f t="shared" si="6"/>
        <v>0</v>
      </c>
      <c r="PJ2" s="65">
        <f t="shared" si="6"/>
        <v>4</v>
      </c>
      <c r="PK2" s="65">
        <f t="shared" si="6"/>
        <v>7</v>
      </c>
      <c r="PL2" s="65">
        <f t="shared" si="6"/>
        <v>2</v>
      </c>
      <c r="PM2" s="65">
        <f t="shared" si="6"/>
        <v>5</v>
      </c>
      <c r="PN2" s="65">
        <f t="shared" si="6"/>
        <v>3</v>
      </c>
      <c r="PO2" s="65">
        <f t="shared" si="6"/>
        <v>4</v>
      </c>
      <c r="PP2" s="65">
        <f t="shared" si="6"/>
        <v>2</v>
      </c>
      <c r="PQ2" s="65">
        <f t="shared" si="6"/>
        <v>1</v>
      </c>
      <c r="PR2" s="65">
        <f t="shared" si="6"/>
        <v>0</v>
      </c>
      <c r="PS2" s="65">
        <f t="shared" si="6"/>
        <v>5</v>
      </c>
      <c r="PT2" s="65">
        <f t="shared" si="6"/>
        <v>0</v>
      </c>
      <c r="PU2" s="47">
        <f t="shared" si="6"/>
        <v>0</v>
      </c>
      <c r="PV2" s="47">
        <f t="shared" si="6"/>
        <v>0</v>
      </c>
      <c r="PW2" s="47">
        <f t="shared" si="6"/>
        <v>1</v>
      </c>
      <c r="PX2" s="47">
        <f t="shared" si="6"/>
        <v>0</v>
      </c>
      <c r="PY2" s="47">
        <f t="shared" ref="PY2:SJ2" si="7">SUBTOTAL(3,PY$22:PY$239)</f>
        <v>0</v>
      </c>
      <c r="PZ2" s="47">
        <f t="shared" si="7"/>
        <v>0</v>
      </c>
      <c r="QA2" s="47">
        <f t="shared" si="7"/>
        <v>0</v>
      </c>
      <c r="QB2" s="47">
        <f t="shared" si="7"/>
        <v>0</v>
      </c>
      <c r="QC2" s="47">
        <f t="shared" si="7"/>
        <v>0</v>
      </c>
      <c r="QD2" s="47">
        <f t="shared" si="7"/>
        <v>0</v>
      </c>
      <c r="QE2" s="47">
        <f t="shared" si="7"/>
        <v>0</v>
      </c>
      <c r="QF2" s="47">
        <f t="shared" si="7"/>
        <v>0</v>
      </c>
      <c r="QG2" s="47">
        <f t="shared" si="7"/>
        <v>0</v>
      </c>
      <c r="QH2" s="47">
        <f t="shared" si="7"/>
        <v>0</v>
      </c>
      <c r="QI2" s="65">
        <f t="shared" si="7"/>
        <v>0</v>
      </c>
      <c r="QJ2" s="65">
        <f t="shared" si="7"/>
        <v>0</v>
      </c>
      <c r="QK2" s="65">
        <f t="shared" si="7"/>
        <v>1</v>
      </c>
      <c r="QL2" s="65">
        <f t="shared" si="7"/>
        <v>1</v>
      </c>
      <c r="QM2" s="65">
        <f t="shared" si="7"/>
        <v>3</v>
      </c>
      <c r="QN2" s="65">
        <f t="shared" si="7"/>
        <v>0</v>
      </c>
      <c r="QO2" s="65">
        <f t="shared" si="7"/>
        <v>0</v>
      </c>
      <c r="QP2" s="65">
        <f t="shared" si="7"/>
        <v>1</v>
      </c>
      <c r="QQ2" s="65">
        <f t="shared" si="7"/>
        <v>1</v>
      </c>
      <c r="QR2" s="65">
        <f t="shared" si="7"/>
        <v>0</v>
      </c>
      <c r="QS2" s="65">
        <f t="shared" si="7"/>
        <v>0</v>
      </c>
      <c r="QT2" s="65">
        <f t="shared" si="7"/>
        <v>1</v>
      </c>
      <c r="QU2" s="65">
        <f t="shared" si="7"/>
        <v>1</v>
      </c>
      <c r="QV2" s="65">
        <f t="shared" si="7"/>
        <v>0</v>
      </c>
      <c r="QW2" s="47">
        <f t="shared" si="7"/>
        <v>0</v>
      </c>
      <c r="QX2" s="47">
        <f t="shared" si="7"/>
        <v>0</v>
      </c>
      <c r="QY2" s="47">
        <f t="shared" si="7"/>
        <v>1</v>
      </c>
      <c r="QZ2" s="47">
        <f t="shared" si="7"/>
        <v>1</v>
      </c>
      <c r="RA2" s="47">
        <f t="shared" si="7"/>
        <v>3</v>
      </c>
      <c r="RB2" s="47">
        <f t="shared" si="7"/>
        <v>0</v>
      </c>
      <c r="RC2" s="47">
        <f t="shared" si="7"/>
        <v>0</v>
      </c>
      <c r="RD2" s="47">
        <f t="shared" si="7"/>
        <v>1</v>
      </c>
      <c r="RE2" s="47">
        <f t="shared" si="7"/>
        <v>0</v>
      </c>
      <c r="RF2" s="47">
        <f t="shared" si="7"/>
        <v>0</v>
      </c>
      <c r="RG2" s="47">
        <f t="shared" si="7"/>
        <v>0</v>
      </c>
      <c r="RH2" s="47">
        <f t="shared" si="7"/>
        <v>0</v>
      </c>
      <c r="RI2" s="47">
        <f t="shared" si="7"/>
        <v>0</v>
      </c>
      <c r="RJ2" s="47">
        <f t="shared" si="7"/>
        <v>0</v>
      </c>
      <c r="RK2" s="65">
        <f t="shared" si="7"/>
        <v>0</v>
      </c>
      <c r="RL2" s="65">
        <f t="shared" si="7"/>
        <v>0</v>
      </c>
      <c r="RM2" s="65">
        <f t="shared" si="7"/>
        <v>2</v>
      </c>
      <c r="RN2" s="65">
        <f t="shared" si="7"/>
        <v>2</v>
      </c>
      <c r="RO2" s="65">
        <f t="shared" si="7"/>
        <v>2</v>
      </c>
      <c r="RP2" s="65">
        <f t="shared" si="7"/>
        <v>0</v>
      </c>
      <c r="RQ2" s="65">
        <f t="shared" si="7"/>
        <v>0</v>
      </c>
      <c r="RR2" s="65">
        <f t="shared" si="7"/>
        <v>1</v>
      </c>
      <c r="RS2" s="65">
        <f t="shared" si="7"/>
        <v>2</v>
      </c>
      <c r="RT2" s="65">
        <f t="shared" si="7"/>
        <v>2</v>
      </c>
      <c r="RU2" s="65">
        <f t="shared" si="7"/>
        <v>2</v>
      </c>
      <c r="RV2" s="65">
        <f t="shared" si="7"/>
        <v>2</v>
      </c>
      <c r="RW2" s="65">
        <f t="shared" si="7"/>
        <v>1</v>
      </c>
      <c r="RX2" s="65">
        <f t="shared" si="7"/>
        <v>0</v>
      </c>
      <c r="RY2" s="47">
        <f t="shared" si="7"/>
        <v>0</v>
      </c>
      <c r="RZ2" s="47">
        <f t="shared" si="7"/>
        <v>0</v>
      </c>
      <c r="SA2" s="47">
        <f t="shared" si="7"/>
        <v>0</v>
      </c>
      <c r="SB2" s="47">
        <f t="shared" si="7"/>
        <v>0</v>
      </c>
      <c r="SC2" s="47">
        <f t="shared" si="7"/>
        <v>0</v>
      </c>
      <c r="SD2" s="47">
        <f t="shared" si="7"/>
        <v>0</v>
      </c>
      <c r="SE2" s="47">
        <f t="shared" si="7"/>
        <v>0</v>
      </c>
      <c r="SF2" s="47">
        <f t="shared" si="7"/>
        <v>0</v>
      </c>
      <c r="SG2" s="47">
        <f t="shared" si="7"/>
        <v>0</v>
      </c>
      <c r="SH2" s="47">
        <f t="shared" si="7"/>
        <v>0</v>
      </c>
      <c r="SI2" s="47">
        <f t="shared" si="7"/>
        <v>0</v>
      </c>
      <c r="SJ2" s="47">
        <f t="shared" si="7"/>
        <v>0</v>
      </c>
      <c r="SK2" s="47">
        <f t="shared" ref="SK2:UV2" si="8">SUBTOTAL(3,SK$22:SK$239)</f>
        <v>0</v>
      </c>
      <c r="SL2" s="47">
        <f t="shared" si="8"/>
        <v>0</v>
      </c>
      <c r="SM2" s="65">
        <f t="shared" si="8"/>
        <v>0</v>
      </c>
      <c r="SN2" s="65">
        <f t="shared" si="8"/>
        <v>0</v>
      </c>
      <c r="SO2" s="65">
        <f t="shared" si="8"/>
        <v>0</v>
      </c>
      <c r="SP2" s="65">
        <f t="shared" si="8"/>
        <v>0</v>
      </c>
      <c r="SQ2" s="65">
        <f t="shared" si="8"/>
        <v>0</v>
      </c>
      <c r="SR2" s="65">
        <f t="shared" si="8"/>
        <v>0</v>
      </c>
      <c r="SS2" s="65">
        <f t="shared" si="8"/>
        <v>0</v>
      </c>
      <c r="ST2" s="65">
        <f t="shared" si="8"/>
        <v>0</v>
      </c>
      <c r="SU2" s="65">
        <f t="shared" si="8"/>
        <v>0</v>
      </c>
      <c r="SV2" s="65">
        <f t="shared" si="8"/>
        <v>0</v>
      </c>
      <c r="SW2" s="65">
        <f t="shared" si="8"/>
        <v>0</v>
      </c>
      <c r="SX2" s="65">
        <f t="shared" si="8"/>
        <v>0</v>
      </c>
      <c r="SY2" s="65">
        <f t="shared" si="8"/>
        <v>0</v>
      </c>
      <c r="SZ2" s="65">
        <f t="shared" si="8"/>
        <v>0</v>
      </c>
      <c r="TA2" s="47">
        <f t="shared" si="8"/>
        <v>0</v>
      </c>
      <c r="TB2" s="47">
        <f t="shared" si="8"/>
        <v>0</v>
      </c>
      <c r="TC2" s="47">
        <f t="shared" si="8"/>
        <v>1</v>
      </c>
      <c r="TD2" s="47">
        <f t="shared" si="8"/>
        <v>0</v>
      </c>
      <c r="TE2" s="47">
        <f t="shared" si="8"/>
        <v>1</v>
      </c>
      <c r="TF2" s="47">
        <f t="shared" si="8"/>
        <v>0</v>
      </c>
      <c r="TG2" s="47">
        <f t="shared" si="8"/>
        <v>0</v>
      </c>
      <c r="TH2" s="47">
        <f t="shared" si="8"/>
        <v>0</v>
      </c>
      <c r="TI2" s="47">
        <f t="shared" si="8"/>
        <v>0</v>
      </c>
      <c r="TJ2" s="47">
        <f t="shared" si="8"/>
        <v>0</v>
      </c>
      <c r="TK2" s="47">
        <f t="shared" si="8"/>
        <v>2</v>
      </c>
      <c r="TL2" s="47">
        <f t="shared" si="8"/>
        <v>0</v>
      </c>
      <c r="TM2" s="47">
        <f t="shared" si="8"/>
        <v>1</v>
      </c>
      <c r="TN2" s="47">
        <f t="shared" si="8"/>
        <v>0</v>
      </c>
      <c r="TO2" s="65">
        <f t="shared" si="8"/>
        <v>0</v>
      </c>
      <c r="TP2" s="65">
        <f t="shared" si="8"/>
        <v>0</v>
      </c>
      <c r="TQ2" s="65">
        <f t="shared" si="8"/>
        <v>3</v>
      </c>
      <c r="TR2" s="65">
        <f t="shared" si="8"/>
        <v>3</v>
      </c>
      <c r="TS2" s="65">
        <f t="shared" si="8"/>
        <v>3</v>
      </c>
      <c r="TT2" s="65">
        <f t="shared" si="8"/>
        <v>0</v>
      </c>
      <c r="TU2" s="65">
        <f t="shared" si="8"/>
        <v>0</v>
      </c>
      <c r="TV2" s="65">
        <f t="shared" si="8"/>
        <v>0</v>
      </c>
      <c r="TW2" s="65">
        <f t="shared" si="8"/>
        <v>0</v>
      </c>
      <c r="TX2" s="65">
        <f t="shared" si="8"/>
        <v>1</v>
      </c>
      <c r="TY2" s="65">
        <f t="shared" si="8"/>
        <v>2</v>
      </c>
      <c r="TZ2" s="65">
        <f t="shared" si="8"/>
        <v>0</v>
      </c>
      <c r="UA2" s="65">
        <f t="shared" si="8"/>
        <v>1</v>
      </c>
      <c r="UB2" s="65">
        <f t="shared" si="8"/>
        <v>0</v>
      </c>
      <c r="UC2" s="47">
        <f t="shared" si="8"/>
        <v>0</v>
      </c>
      <c r="UD2" s="47">
        <f t="shared" si="8"/>
        <v>0</v>
      </c>
      <c r="UE2" s="47">
        <f t="shared" si="8"/>
        <v>0</v>
      </c>
      <c r="UF2" s="47">
        <f t="shared" si="8"/>
        <v>0</v>
      </c>
      <c r="UG2" s="47">
        <f t="shared" si="8"/>
        <v>0</v>
      </c>
      <c r="UH2" s="47">
        <f t="shared" si="8"/>
        <v>0</v>
      </c>
      <c r="UI2" s="47">
        <f t="shared" si="8"/>
        <v>0</v>
      </c>
      <c r="UJ2" s="47">
        <f t="shared" si="8"/>
        <v>0</v>
      </c>
      <c r="UK2" s="47">
        <f t="shared" si="8"/>
        <v>0</v>
      </c>
      <c r="UL2" s="47">
        <f t="shared" si="8"/>
        <v>0</v>
      </c>
      <c r="UM2" s="47">
        <f t="shared" si="8"/>
        <v>0</v>
      </c>
      <c r="UN2" s="47">
        <f t="shared" si="8"/>
        <v>0</v>
      </c>
      <c r="UO2" s="47">
        <f t="shared" si="8"/>
        <v>0</v>
      </c>
      <c r="UP2" s="47">
        <f t="shared" si="8"/>
        <v>0</v>
      </c>
      <c r="UQ2" s="65">
        <f t="shared" si="8"/>
        <v>0</v>
      </c>
      <c r="UR2" s="65">
        <f t="shared" si="8"/>
        <v>0</v>
      </c>
      <c r="US2" s="65">
        <f t="shared" si="8"/>
        <v>0</v>
      </c>
      <c r="UT2" s="65">
        <f t="shared" si="8"/>
        <v>0</v>
      </c>
      <c r="UU2" s="65">
        <f t="shared" si="8"/>
        <v>0</v>
      </c>
      <c r="UV2" s="65">
        <f t="shared" si="8"/>
        <v>0</v>
      </c>
      <c r="UW2" s="65">
        <f t="shared" ref="UW2:WT2" si="9">SUBTOTAL(3,UW$22:UW$239)</f>
        <v>1</v>
      </c>
      <c r="UX2" s="65">
        <f t="shared" si="9"/>
        <v>0</v>
      </c>
      <c r="UY2" s="65">
        <f t="shared" si="9"/>
        <v>0</v>
      </c>
      <c r="UZ2" s="65">
        <f t="shared" si="9"/>
        <v>0</v>
      </c>
      <c r="VA2" s="65">
        <f t="shared" si="9"/>
        <v>0</v>
      </c>
      <c r="VB2" s="65">
        <f t="shared" si="9"/>
        <v>0</v>
      </c>
      <c r="VC2" s="65">
        <f t="shared" si="9"/>
        <v>0</v>
      </c>
      <c r="VD2" s="65">
        <f t="shared" si="9"/>
        <v>0</v>
      </c>
      <c r="VE2" s="47">
        <f t="shared" si="9"/>
        <v>0</v>
      </c>
      <c r="VF2" s="47">
        <f t="shared" si="9"/>
        <v>0</v>
      </c>
      <c r="VG2" s="47">
        <f t="shared" si="9"/>
        <v>2</v>
      </c>
      <c r="VH2" s="47">
        <f t="shared" si="9"/>
        <v>0</v>
      </c>
      <c r="VI2" s="47">
        <f t="shared" si="9"/>
        <v>1</v>
      </c>
      <c r="VJ2" s="47">
        <f t="shared" si="9"/>
        <v>0</v>
      </c>
      <c r="VK2" s="47">
        <f t="shared" si="9"/>
        <v>0</v>
      </c>
      <c r="VL2" s="47">
        <f t="shared" si="9"/>
        <v>0</v>
      </c>
      <c r="VM2" s="47">
        <f t="shared" si="9"/>
        <v>0</v>
      </c>
      <c r="VN2" s="47">
        <f t="shared" si="9"/>
        <v>0</v>
      </c>
      <c r="VO2" s="47">
        <f t="shared" si="9"/>
        <v>0</v>
      </c>
      <c r="VP2" s="47">
        <f t="shared" si="9"/>
        <v>0</v>
      </c>
      <c r="VQ2" s="47">
        <f t="shared" si="9"/>
        <v>0</v>
      </c>
      <c r="VR2" s="47">
        <f t="shared" si="9"/>
        <v>0</v>
      </c>
      <c r="VS2" s="65">
        <f t="shared" si="9"/>
        <v>1</v>
      </c>
      <c r="VT2" s="65">
        <f t="shared" si="9"/>
        <v>0</v>
      </c>
      <c r="VU2" s="65">
        <f t="shared" si="9"/>
        <v>0</v>
      </c>
      <c r="VV2" s="65">
        <f t="shared" si="9"/>
        <v>0</v>
      </c>
      <c r="VW2" s="65">
        <f t="shared" si="9"/>
        <v>0</v>
      </c>
      <c r="VX2" s="65">
        <f t="shared" si="9"/>
        <v>1</v>
      </c>
      <c r="VY2" s="65">
        <f t="shared" si="9"/>
        <v>0</v>
      </c>
      <c r="VZ2" s="65">
        <f t="shared" si="9"/>
        <v>0</v>
      </c>
      <c r="WA2" s="65">
        <f t="shared" si="9"/>
        <v>1</v>
      </c>
      <c r="WB2" s="65">
        <f t="shared" si="9"/>
        <v>0</v>
      </c>
      <c r="WC2" s="65">
        <f t="shared" si="9"/>
        <v>0</v>
      </c>
      <c r="WD2" s="65">
        <f t="shared" si="9"/>
        <v>0</v>
      </c>
      <c r="WE2" s="65">
        <f t="shared" si="9"/>
        <v>0</v>
      </c>
      <c r="WF2" s="65">
        <f t="shared" si="9"/>
        <v>1</v>
      </c>
      <c r="WG2" s="47">
        <f t="shared" si="9"/>
        <v>0</v>
      </c>
      <c r="WH2" s="47">
        <f t="shared" si="9"/>
        <v>2</v>
      </c>
      <c r="WI2" s="47">
        <f t="shared" si="9"/>
        <v>4</v>
      </c>
      <c r="WJ2" s="47">
        <f t="shared" si="9"/>
        <v>3</v>
      </c>
      <c r="WK2" s="47">
        <f t="shared" si="9"/>
        <v>4</v>
      </c>
      <c r="WL2" s="47">
        <f t="shared" si="9"/>
        <v>1</v>
      </c>
      <c r="WM2" s="47">
        <f t="shared" si="9"/>
        <v>4</v>
      </c>
      <c r="WN2" s="47">
        <f t="shared" si="9"/>
        <v>3</v>
      </c>
      <c r="WO2" s="47">
        <f t="shared" si="9"/>
        <v>1</v>
      </c>
      <c r="WP2" s="47">
        <f t="shared" si="9"/>
        <v>1</v>
      </c>
      <c r="WQ2" s="47">
        <f t="shared" si="9"/>
        <v>2</v>
      </c>
      <c r="WR2" s="47">
        <f t="shared" si="9"/>
        <v>1</v>
      </c>
      <c r="WS2" s="47">
        <f t="shared" si="9"/>
        <v>1</v>
      </c>
      <c r="WT2" s="47">
        <f t="shared" si="9"/>
        <v>0</v>
      </c>
      <c r="WU2" s="52">
        <f>SUBTOTAL(3,WU$22:WU$239)</f>
        <v>73</v>
      </c>
      <c r="WV2" s="51">
        <f t="shared" ref="WV2:YI2" si="10">SUBTOTAL(3,WV$22:WV$239)</f>
        <v>73</v>
      </c>
      <c r="WW2" s="52">
        <f t="shared" si="10"/>
        <v>73</v>
      </c>
      <c r="WX2" s="51">
        <f t="shared" si="10"/>
        <v>73</v>
      </c>
      <c r="WY2" s="52">
        <f t="shared" si="10"/>
        <v>73</v>
      </c>
      <c r="WZ2" s="51">
        <f t="shared" si="10"/>
        <v>73</v>
      </c>
      <c r="XA2" s="52">
        <f t="shared" si="10"/>
        <v>73</v>
      </c>
      <c r="XB2" s="51">
        <f t="shared" si="10"/>
        <v>73</v>
      </c>
      <c r="XC2" s="52">
        <f t="shared" si="10"/>
        <v>73</v>
      </c>
      <c r="XD2" s="51">
        <f t="shared" si="10"/>
        <v>73</v>
      </c>
      <c r="XE2" s="52">
        <f t="shared" si="10"/>
        <v>73</v>
      </c>
      <c r="XF2" s="51">
        <f t="shared" si="10"/>
        <v>73</v>
      </c>
      <c r="XG2" s="52">
        <f t="shared" si="10"/>
        <v>73</v>
      </c>
      <c r="XH2" s="51">
        <f t="shared" si="10"/>
        <v>73</v>
      </c>
      <c r="XI2" s="52">
        <f t="shared" si="10"/>
        <v>73</v>
      </c>
      <c r="XJ2" s="51">
        <f t="shared" si="10"/>
        <v>73</v>
      </c>
      <c r="XK2" s="52">
        <f t="shared" si="10"/>
        <v>73</v>
      </c>
      <c r="XL2" s="51">
        <f t="shared" si="10"/>
        <v>73</v>
      </c>
      <c r="XM2" s="45">
        <f t="shared" si="10"/>
        <v>73</v>
      </c>
      <c r="XN2" s="42">
        <f t="shared" si="10"/>
        <v>73</v>
      </c>
      <c r="XO2" s="45">
        <f t="shared" si="10"/>
        <v>73</v>
      </c>
      <c r="XP2" s="42">
        <f t="shared" si="10"/>
        <v>73</v>
      </c>
      <c r="XQ2" s="45">
        <f t="shared" si="10"/>
        <v>73</v>
      </c>
      <c r="XR2" s="42">
        <f t="shared" si="10"/>
        <v>73</v>
      </c>
      <c r="XS2" s="45">
        <f t="shared" si="10"/>
        <v>73</v>
      </c>
      <c r="XT2" s="42">
        <f t="shared" si="10"/>
        <v>73</v>
      </c>
      <c r="XU2" s="64">
        <f t="shared" si="10"/>
        <v>73</v>
      </c>
      <c r="XV2" s="65">
        <f t="shared" si="10"/>
        <v>73</v>
      </c>
      <c r="XW2" s="64">
        <f t="shared" si="10"/>
        <v>73</v>
      </c>
      <c r="XX2" s="65">
        <f t="shared" si="10"/>
        <v>73</v>
      </c>
      <c r="XY2" s="64">
        <f t="shared" si="10"/>
        <v>73</v>
      </c>
      <c r="XZ2" s="65">
        <f t="shared" si="10"/>
        <v>73</v>
      </c>
      <c r="YA2" s="64">
        <f t="shared" si="10"/>
        <v>73</v>
      </c>
      <c r="YB2" s="65">
        <f t="shared" si="10"/>
        <v>73</v>
      </c>
      <c r="YC2" s="64">
        <f t="shared" si="10"/>
        <v>73</v>
      </c>
      <c r="YD2" s="65">
        <f t="shared" si="10"/>
        <v>73</v>
      </c>
      <c r="YE2" s="64">
        <f t="shared" si="10"/>
        <v>73</v>
      </c>
      <c r="YF2" s="65">
        <f t="shared" si="10"/>
        <v>73</v>
      </c>
      <c r="YG2" s="64">
        <f t="shared" si="10"/>
        <v>73</v>
      </c>
      <c r="YH2" s="55">
        <f t="shared" si="10"/>
        <v>15</v>
      </c>
      <c r="YI2" s="66">
        <f t="shared" si="10"/>
        <v>28</v>
      </c>
      <c r="YJ2" s="67">
        <f>SUBTOTAL(3,YJ$22:YJ$239)</f>
        <v>72</v>
      </c>
      <c r="YK2" s="57">
        <f>SUBTOTAL(3,YK$22:YK$239)</f>
        <v>66</v>
      </c>
      <c r="YL2" s="56">
        <f t="shared" ref="YL2:AAW2" si="11">SUBTOTAL(3,YL$22:YL$239)</f>
        <v>66</v>
      </c>
      <c r="YM2" s="57">
        <f t="shared" si="11"/>
        <v>66</v>
      </c>
      <c r="YN2" s="56">
        <f t="shared" si="11"/>
        <v>66</v>
      </c>
      <c r="YO2" s="57">
        <f t="shared" si="11"/>
        <v>66</v>
      </c>
      <c r="YP2" s="56">
        <f t="shared" si="11"/>
        <v>66</v>
      </c>
      <c r="YQ2" s="57">
        <f t="shared" si="11"/>
        <v>66</v>
      </c>
      <c r="YR2" s="56">
        <f t="shared" si="11"/>
        <v>66</v>
      </c>
      <c r="YS2" s="57">
        <f t="shared" si="11"/>
        <v>66</v>
      </c>
      <c r="YT2" s="56">
        <f t="shared" si="11"/>
        <v>66</v>
      </c>
      <c r="YU2" s="57">
        <f t="shared" si="11"/>
        <v>66</v>
      </c>
      <c r="YV2" s="56">
        <f t="shared" si="11"/>
        <v>66</v>
      </c>
      <c r="YW2" s="57">
        <f t="shared" si="11"/>
        <v>66</v>
      </c>
      <c r="YX2" s="56">
        <f t="shared" si="11"/>
        <v>66</v>
      </c>
      <c r="YY2" s="57">
        <f t="shared" si="11"/>
        <v>66</v>
      </c>
      <c r="YZ2" s="56">
        <f t="shared" si="11"/>
        <v>66</v>
      </c>
      <c r="ZA2" s="57">
        <f t="shared" si="11"/>
        <v>66</v>
      </c>
      <c r="ZB2" s="56">
        <f t="shared" si="11"/>
        <v>66</v>
      </c>
      <c r="ZC2" s="44">
        <f t="shared" si="11"/>
        <v>66</v>
      </c>
      <c r="ZD2" s="68">
        <f t="shared" si="11"/>
        <v>66</v>
      </c>
      <c r="ZE2" s="44">
        <f t="shared" si="11"/>
        <v>66</v>
      </c>
      <c r="ZF2" s="68">
        <f t="shared" si="11"/>
        <v>66</v>
      </c>
      <c r="ZG2" s="44">
        <f t="shared" si="11"/>
        <v>66</v>
      </c>
      <c r="ZH2" s="68">
        <f t="shared" si="11"/>
        <v>66</v>
      </c>
      <c r="ZI2" s="44">
        <f t="shared" si="11"/>
        <v>66</v>
      </c>
      <c r="ZJ2" s="68">
        <f t="shared" si="11"/>
        <v>66</v>
      </c>
      <c r="ZK2" s="44">
        <f t="shared" si="11"/>
        <v>66</v>
      </c>
      <c r="ZL2" s="68">
        <f t="shared" si="11"/>
        <v>66</v>
      </c>
      <c r="ZM2" s="44">
        <f t="shared" si="11"/>
        <v>66</v>
      </c>
      <c r="ZN2" s="68">
        <f t="shared" si="11"/>
        <v>66</v>
      </c>
      <c r="ZO2" s="44">
        <f t="shared" si="11"/>
        <v>66</v>
      </c>
      <c r="ZP2" s="68">
        <f t="shared" si="11"/>
        <v>66</v>
      </c>
      <c r="ZQ2" s="44">
        <f t="shared" si="11"/>
        <v>5</v>
      </c>
      <c r="ZR2" s="43">
        <f t="shared" si="11"/>
        <v>66</v>
      </c>
      <c r="ZS2" s="91">
        <f t="shared" si="11"/>
        <v>66</v>
      </c>
      <c r="ZT2" s="43">
        <f t="shared" si="11"/>
        <v>66</v>
      </c>
      <c r="ZU2" s="91">
        <f t="shared" si="11"/>
        <v>65</v>
      </c>
      <c r="ZV2" s="43">
        <f t="shared" si="11"/>
        <v>65</v>
      </c>
      <c r="ZW2" s="91">
        <f t="shared" si="11"/>
        <v>66</v>
      </c>
      <c r="ZX2" s="43">
        <f t="shared" si="11"/>
        <v>66</v>
      </c>
      <c r="ZY2" s="91">
        <f t="shared" si="11"/>
        <v>65</v>
      </c>
      <c r="ZZ2" s="43">
        <f t="shared" si="11"/>
        <v>66</v>
      </c>
      <c r="AAA2" s="91">
        <f t="shared" si="11"/>
        <v>65</v>
      </c>
      <c r="AAB2" s="43">
        <f t="shared" si="11"/>
        <v>65</v>
      </c>
      <c r="AAC2" s="91">
        <f t="shared" si="11"/>
        <v>66</v>
      </c>
      <c r="AAD2" s="43">
        <f t="shared" si="11"/>
        <v>66</v>
      </c>
      <c r="AAE2" s="91">
        <f t="shared" si="11"/>
        <v>65</v>
      </c>
      <c r="AAF2" s="43">
        <f t="shared" si="11"/>
        <v>65</v>
      </c>
      <c r="AAG2" s="91">
        <f t="shared" si="11"/>
        <v>66</v>
      </c>
      <c r="AAH2" s="43">
        <f t="shared" si="11"/>
        <v>66</v>
      </c>
      <c r="AAI2" s="91">
        <f t="shared" si="11"/>
        <v>66</v>
      </c>
      <c r="AAJ2" s="43">
        <f t="shared" si="11"/>
        <v>66</v>
      </c>
      <c r="AAK2" s="91">
        <f t="shared" si="11"/>
        <v>65</v>
      </c>
      <c r="AAL2" s="43">
        <f t="shared" si="11"/>
        <v>66</v>
      </c>
      <c r="AAM2" s="91">
        <f t="shared" si="11"/>
        <v>66</v>
      </c>
      <c r="AAN2" s="43">
        <f t="shared" si="11"/>
        <v>66</v>
      </c>
      <c r="AAO2" s="91">
        <f t="shared" si="11"/>
        <v>65</v>
      </c>
      <c r="AAP2" s="43">
        <f t="shared" si="11"/>
        <v>65</v>
      </c>
      <c r="AAQ2" s="91">
        <f t="shared" si="11"/>
        <v>66</v>
      </c>
      <c r="AAR2" s="43">
        <f t="shared" si="11"/>
        <v>66</v>
      </c>
      <c r="AAS2" s="91">
        <f t="shared" si="11"/>
        <v>66</v>
      </c>
      <c r="AAT2" s="43">
        <f t="shared" si="11"/>
        <v>66</v>
      </c>
      <c r="AAU2" s="91">
        <f t="shared" si="11"/>
        <v>66</v>
      </c>
      <c r="AAV2" s="43">
        <f t="shared" si="11"/>
        <v>66</v>
      </c>
      <c r="AAW2" s="91">
        <f t="shared" si="11"/>
        <v>66</v>
      </c>
      <c r="AAX2" s="43">
        <f t="shared" ref="AAX2:ADI2" si="12">SUBTOTAL(3,AAX$22:AAX$239)</f>
        <v>66</v>
      </c>
      <c r="AAY2" s="91">
        <f t="shared" si="12"/>
        <v>65</v>
      </c>
      <c r="AAZ2" s="43">
        <f t="shared" si="12"/>
        <v>66</v>
      </c>
      <c r="ABA2" s="91">
        <f t="shared" si="12"/>
        <v>5</v>
      </c>
      <c r="ABB2" s="41">
        <f t="shared" si="12"/>
        <v>65</v>
      </c>
      <c r="ABC2" s="63">
        <f t="shared" si="12"/>
        <v>65</v>
      </c>
      <c r="ABD2" s="41">
        <f t="shared" si="12"/>
        <v>65</v>
      </c>
      <c r="ABE2" s="63">
        <f t="shared" si="12"/>
        <v>65</v>
      </c>
      <c r="ABF2" s="41">
        <f t="shared" si="12"/>
        <v>65</v>
      </c>
      <c r="ABG2" s="63">
        <f t="shared" si="12"/>
        <v>65</v>
      </c>
      <c r="ABH2" s="41">
        <f t="shared" si="12"/>
        <v>65</v>
      </c>
      <c r="ABI2" s="63">
        <f t="shared" si="12"/>
        <v>65</v>
      </c>
      <c r="ABJ2" s="41">
        <f t="shared" si="12"/>
        <v>65</v>
      </c>
      <c r="ABK2" s="63">
        <f t="shared" si="12"/>
        <v>65</v>
      </c>
      <c r="ABL2" s="41">
        <f t="shared" si="12"/>
        <v>65</v>
      </c>
      <c r="ABM2" s="63">
        <f t="shared" si="12"/>
        <v>65</v>
      </c>
      <c r="ABN2" s="41">
        <f t="shared" si="12"/>
        <v>65</v>
      </c>
      <c r="ABO2" s="59">
        <f t="shared" si="12"/>
        <v>27</v>
      </c>
      <c r="ABP2" s="50">
        <f t="shared" si="12"/>
        <v>11</v>
      </c>
      <c r="ABQ2" s="59">
        <f t="shared" si="12"/>
        <v>9</v>
      </c>
      <c r="ABR2" s="50">
        <f t="shared" si="12"/>
        <v>7</v>
      </c>
      <c r="ABS2" s="59">
        <f t="shared" si="12"/>
        <v>21</v>
      </c>
      <c r="ABT2" s="50">
        <f t="shared" si="12"/>
        <v>16</v>
      </c>
      <c r="ABU2" s="59">
        <f t="shared" si="12"/>
        <v>20</v>
      </c>
      <c r="ABV2" s="50">
        <f t="shared" si="12"/>
        <v>17</v>
      </c>
      <c r="ABW2" s="59">
        <f t="shared" si="12"/>
        <v>23</v>
      </c>
      <c r="ABX2" s="50">
        <f t="shared" si="12"/>
        <v>10</v>
      </c>
      <c r="ABY2" s="59">
        <f t="shared" si="12"/>
        <v>17</v>
      </c>
      <c r="ABZ2" s="50">
        <f t="shared" si="12"/>
        <v>18</v>
      </c>
      <c r="ACA2" s="59">
        <f t="shared" si="12"/>
        <v>46</v>
      </c>
      <c r="ACB2" s="50">
        <f t="shared" si="12"/>
        <v>34</v>
      </c>
      <c r="ACC2" s="59">
        <f t="shared" si="12"/>
        <v>24</v>
      </c>
      <c r="ACD2" s="50">
        <f t="shared" si="12"/>
        <v>25</v>
      </c>
      <c r="ACE2" s="59">
        <f t="shared" si="12"/>
        <v>6</v>
      </c>
      <c r="ACF2" s="50">
        <f t="shared" si="12"/>
        <v>22</v>
      </c>
      <c r="ACG2" s="59">
        <f t="shared" si="12"/>
        <v>18</v>
      </c>
      <c r="ACH2" s="50">
        <f t="shared" si="12"/>
        <v>19</v>
      </c>
      <c r="ACI2" s="59">
        <f t="shared" si="12"/>
        <v>18</v>
      </c>
      <c r="ACJ2" s="50">
        <f t="shared" si="12"/>
        <v>16</v>
      </c>
      <c r="ACK2" s="59">
        <f t="shared" si="12"/>
        <v>37</v>
      </c>
      <c r="ACL2" s="50">
        <f t="shared" si="12"/>
        <v>14</v>
      </c>
      <c r="ACM2" s="59">
        <f t="shared" si="12"/>
        <v>22</v>
      </c>
      <c r="ACN2" s="50">
        <f t="shared" si="12"/>
        <v>15</v>
      </c>
      <c r="ACO2" s="59">
        <f t="shared" si="12"/>
        <v>16</v>
      </c>
      <c r="ACP2" s="50">
        <f t="shared" si="12"/>
        <v>2</v>
      </c>
      <c r="ACQ2" s="59">
        <f t="shared" si="12"/>
        <v>4</v>
      </c>
      <c r="ACR2" s="52">
        <f t="shared" si="12"/>
        <v>64</v>
      </c>
      <c r="ACS2" s="69">
        <f t="shared" si="12"/>
        <v>60</v>
      </c>
      <c r="ACT2" s="70">
        <f t="shared" si="12"/>
        <v>59</v>
      </c>
      <c r="ACU2" s="69">
        <f t="shared" si="12"/>
        <v>60</v>
      </c>
      <c r="ACV2" s="70">
        <f t="shared" si="12"/>
        <v>58</v>
      </c>
      <c r="ACW2" s="69">
        <f t="shared" si="12"/>
        <v>60</v>
      </c>
      <c r="ACX2" s="70">
        <f t="shared" si="12"/>
        <v>60</v>
      </c>
      <c r="ACY2" s="69">
        <f t="shared" si="12"/>
        <v>60</v>
      </c>
      <c r="ACZ2" s="70">
        <f t="shared" si="12"/>
        <v>60</v>
      </c>
      <c r="ADA2" s="69">
        <f t="shared" si="12"/>
        <v>59</v>
      </c>
      <c r="ADB2" s="70">
        <f t="shared" si="12"/>
        <v>59</v>
      </c>
      <c r="ADC2" s="69">
        <f t="shared" si="12"/>
        <v>57</v>
      </c>
      <c r="ADD2" s="70">
        <f t="shared" si="12"/>
        <v>59</v>
      </c>
      <c r="ADE2" s="69">
        <f t="shared" si="12"/>
        <v>58</v>
      </c>
      <c r="ADF2" s="70">
        <f t="shared" si="12"/>
        <v>58</v>
      </c>
      <c r="ADG2" s="69">
        <f t="shared" si="12"/>
        <v>58</v>
      </c>
      <c r="ADH2" s="70">
        <f t="shared" si="12"/>
        <v>58</v>
      </c>
      <c r="ADI2" s="69">
        <f t="shared" si="12"/>
        <v>58</v>
      </c>
      <c r="ADJ2" s="70">
        <f t="shared" ref="ADJ2:ADX2" si="13">SUBTOTAL(3,ADJ$22:ADJ$239)</f>
        <v>58</v>
      </c>
      <c r="ADK2" s="69">
        <f t="shared" si="13"/>
        <v>58</v>
      </c>
      <c r="ADL2" s="70">
        <f t="shared" si="13"/>
        <v>58</v>
      </c>
      <c r="ADM2" s="69">
        <f t="shared" si="13"/>
        <v>58</v>
      </c>
      <c r="ADN2" s="70">
        <f t="shared" si="13"/>
        <v>57</v>
      </c>
      <c r="ADO2" s="69">
        <f t="shared" si="13"/>
        <v>58</v>
      </c>
      <c r="ADP2" s="70">
        <f t="shared" si="13"/>
        <v>58</v>
      </c>
      <c r="ADQ2" s="69">
        <f t="shared" si="13"/>
        <v>58</v>
      </c>
      <c r="ADR2" s="70">
        <f t="shared" si="13"/>
        <v>58</v>
      </c>
      <c r="ADS2" s="69">
        <f t="shared" si="13"/>
        <v>58</v>
      </c>
      <c r="ADT2" s="70">
        <f t="shared" si="13"/>
        <v>58</v>
      </c>
      <c r="ADU2" s="69">
        <f t="shared" si="13"/>
        <v>58</v>
      </c>
      <c r="ADV2" s="70">
        <f t="shared" si="13"/>
        <v>58</v>
      </c>
      <c r="ADW2" s="55">
        <f t="shared" si="13"/>
        <v>2</v>
      </c>
      <c r="ADX2" s="55">
        <f t="shared" si="13"/>
        <v>14</v>
      </c>
      <c r="ADY2" s="39"/>
      <c r="ADZ2" s="150" t="s">
        <v>1791</v>
      </c>
      <c r="AEA2" s="149" t="s">
        <v>1791</v>
      </c>
      <c r="AEB2" s="149" t="s">
        <v>1791</v>
      </c>
    </row>
    <row r="3" spans="9:808" s="40" customFormat="1" x14ac:dyDescent="0.2">
      <c r="I3" s="40" t="s">
        <v>1458</v>
      </c>
      <c r="J3" s="39"/>
      <c r="K3" s="39"/>
      <c r="L3" s="39"/>
      <c r="M3" s="39"/>
      <c r="N3" s="39"/>
      <c r="O3" s="39"/>
      <c r="P3" s="39"/>
      <c r="Q3" s="39"/>
      <c r="R3" s="39"/>
      <c r="S3" s="39"/>
      <c r="T3" s="39"/>
      <c r="U3" s="39"/>
      <c r="V3" s="39"/>
      <c r="W3" s="39"/>
      <c r="X3" s="73">
        <f t="shared" ref="X3:AL3" si="14">SUBTOTAL(1,X$22:X$239)</f>
        <v>1.1084337349397591</v>
      </c>
      <c r="Y3" s="74">
        <f t="shared" si="14"/>
        <v>1.2048192771084338</v>
      </c>
      <c r="Z3" s="73">
        <f t="shared" si="14"/>
        <v>0.90361445783132532</v>
      </c>
      <c r="AA3" s="74">
        <f t="shared" si="14"/>
        <v>0.85542168674698793</v>
      </c>
      <c r="AB3" s="73">
        <f t="shared" si="14"/>
        <v>0.97560975609756095</v>
      </c>
      <c r="AC3" s="74">
        <f t="shared" si="14"/>
        <v>1.0240963855421688</v>
      </c>
      <c r="AD3" s="75">
        <f t="shared" si="14"/>
        <v>0.6987951807228916</v>
      </c>
      <c r="AE3" s="76">
        <f t="shared" si="14"/>
        <v>2.8072289156626504</v>
      </c>
      <c r="AF3" s="75">
        <f t="shared" si="14"/>
        <v>2.7710843373493974</v>
      </c>
      <c r="AG3" s="76">
        <f t="shared" si="14"/>
        <v>2.2168674698795181</v>
      </c>
      <c r="AH3" s="75">
        <f t="shared" si="14"/>
        <v>2.4939759036144578</v>
      </c>
      <c r="AI3" s="76">
        <f t="shared" si="14"/>
        <v>2.6265060240963853</v>
      </c>
      <c r="AJ3" s="75">
        <f t="shared" si="14"/>
        <v>2.7228915662650603</v>
      </c>
      <c r="AK3" s="76">
        <f t="shared" si="14"/>
        <v>2.8915662650602409</v>
      </c>
      <c r="AL3" s="75">
        <f t="shared" si="14"/>
        <v>2.7108433734939759</v>
      </c>
      <c r="AM3" s="39"/>
      <c r="AN3" s="77">
        <f t="shared" ref="AN3:AU3" si="15">SUBTOTAL(1,AN$22:AN$239)</f>
        <v>3.4634146341463414</v>
      </c>
      <c r="AO3" s="78">
        <f t="shared" si="15"/>
        <v>0.90243902439024393</v>
      </c>
      <c r="AP3" s="77">
        <f t="shared" si="15"/>
        <v>1.9634146341463414</v>
      </c>
      <c r="AQ3" s="78">
        <f t="shared" si="15"/>
        <v>0.91463414634146345</v>
      </c>
      <c r="AR3" s="77">
        <f t="shared" si="15"/>
        <v>2.6463414634146343</v>
      </c>
      <c r="AS3" s="78">
        <f t="shared" si="15"/>
        <v>2.4634146341463414</v>
      </c>
      <c r="AT3" s="77">
        <f t="shared" si="15"/>
        <v>1</v>
      </c>
      <c r="AU3" s="78">
        <f t="shared" si="15"/>
        <v>1.1951219512195121</v>
      </c>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80">
        <f t="shared" ref="DQ3:DZ3" si="16">SUBTOTAL(1,DQ$22:DQ$239)</f>
        <v>1.7662337662337662</v>
      </c>
      <c r="DR3" s="81">
        <f t="shared" si="16"/>
        <v>1.4615384615384615</v>
      </c>
      <c r="DS3" s="80">
        <f t="shared" si="16"/>
        <v>1.9102564102564104</v>
      </c>
      <c r="DT3" s="81">
        <f t="shared" si="16"/>
        <v>2.240506329113924</v>
      </c>
      <c r="DU3" s="80">
        <f t="shared" si="16"/>
        <v>2.4102564102564101</v>
      </c>
      <c r="DV3" s="81">
        <f t="shared" si="16"/>
        <v>2.1025641025641026</v>
      </c>
      <c r="DW3" s="80">
        <f t="shared" si="16"/>
        <v>1.620253164556962</v>
      </c>
      <c r="DX3" s="81">
        <f t="shared" si="16"/>
        <v>1.481012658227848</v>
      </c>
      <c r="DY3" s="80">
        <f t="shared" si="16"/>
        <v>1.8860759493670887</v>
      </c>
      <c r="DZ3" s="81">
        <f t="shared" si="16"/>
        <v>1.8441558441558441</v>
      </c>
      <c r="EA3" s="39"/>
      <c r="EB3" s="82">
        <f t="shared" ref="EB3:ES3" si="17">SUBTOTAL(1,EB$22:EB$239)</f>
        <v>2.1728395061728394</v>
      </c>
      <c r="EC3" s="83">
        <f t="shared" si="17"/>
        <v>2.2962962962962963</v>
      </c>
      <c r="ED3" s="82">
        <f t="shared" si="17"/>
        <v>2.2592592592592591</v>
      </c>
      <c r="EE3" s="83">
        <f t="shared" si="17"/>
        <v>2.308641975308642</v>
      </c>
      <c r="EF3" s="82">
        <f t="shared" si="17"/>
        <v>0.7407407407407407</v>
      </c>
      <c r="EG3" s="83">
        <f t="shared" si="17"/>
        <v>0.13580246913580246</v>
      </c>
      <c r="EH3" s="82">
        <f t="shared" si="17"/>
        <v>0.20987654320987653</v>
      </c>
      <c r="EI3" s="83">
        <f t="shared" si="17"/>
        <v>0.1111111111111111</v>
      </c>
      <c r="EJ3" s="82">
        <f t="shared" si="17"/>
        <v>0.18518518518518517</v>
      </c>
      <c r="EK3" s="83">
        <f t="shared" si="17"/>
        <v>2.4691358024691357E-2</v>
      </c>
      <c r="EL3" s="82">
        <f t="shared" si="17"/>
        <v>2.4691358024691357E-2</v>
      </c>
      <c r="EM3" s="83">
        <f t="shared" si="17"/>
        <v>9.8765432098765427E-2</v>
      </c>
      <c r="EN3" s="82">
        <f t="shared" si="17"/>
        <v>0.23456790123456789</v>
      </c>
      <c r="EO3" s="83">
        <f t="shared" si="17"/>
        <v>6.1728395061728392E-2</v>
      </c>
      <c r="EP3" s="82">
        <f t="shared" si="17"/>
        <v>7.407407407407407E-2</v>
      </c>
      <c r="EQ3" s="83">
        <f t="shared" si="17"/>
        <v>0.1728395061728395</v>
      </c>
      <c r="ER3" s="82">
        <f t="shared" si="17"/>
        <v>0.27160493827160492</v>
      </c>
      <c r="ES3" s="83">
        <f t="shared" si="17"/>
        <v>0.35802469135802467</v>
      </c>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129">
        <f>SUBTOTAL(1,WU$22:WU$239)</f>
        <v>2.3835616438356166</v>
      </c>
      <c r="WV3" s="131">
        <f t="shared" ref="WV3:YG3" si="18">SUBTOTAL(1,WV$22:WV$239)</f>
        <v>1.7671232876712328</v>
      </c>
      <c r="WW3" s="129">
        <f t="shared" si="18"/>
        <v>2</v>
      </c>
      <c r="WX3" s="131">
        <f t="shared" si="18"/>
        <v>2.1780821917808217</v>
      </c>
      <c r="WY3" s="129">
        <f t="shared" si="18"/>
        <v>1.8767123287671232</v>
      </c>
      <c r="WZ3" s="131">
        <f t="shared" si="18"/>
        <v>1.9863013698630136</v>
      </c>
      <c r="XA3" s="129">
        <f t="shared" si="18"/>
        <v>1.6164383561643836</v>
      </c>
      <c r="XB3" s="131">
        <f t="shared" si="18"/>
        <v>1.8082191780821917</v>
      </c>
      <c r="XC3" s="129">
        <f t="shared" si="18"/>
        <v>2.0136986301369864</v>
      </c>
      <c r="XD3" s="131">
        <f t="shared" si="18"/>
        <v>1.7123287671232876</v>
      </c>
      <c r="XE3" s="129">
        <f t="shared" si="18"/>
        <v>2.0136986301369864</v>
      </c>
      <c r="XF3" s="131">
        <f t="shared" si="18"/>
        <v>1.8356164383561644</v>
      </c>
      <c r="XG3" s="129">
        <f t="shared" si="18"/>
        <v>1.2465753424657535</v>
      </c>
      <c r="XH3" s="131">
        <f t="shared" si="18"/>
        <v>2.3972602739726026</v>
      </c>
      <c r="XI3" s="129">
        <f t="shared" si="18"/>
        <v>1.4794520547945205</v>
      </c>
      <c r="XJ3" s="131">
        <f t="shared" si="18"/>
        <v>1.9589041095890412</v>
      </c>
      <c r="XK3" s="129">
        <f t="shared" si="18"/>
        <v>1.6849315068493151</v>
      </c>
      <c r="XL3" s="131">
        <f t="shared" si="18"/>
        <v>2.0136986301369864</v>
      </c>
      <c r="XM3" s="132">
        <f t="shared" si="18"/>
        <v>2.452054794520548</v>
      </c>
      <c r="XN3" s="133">
        <f t="shared" si="18"/>
        <v>2.3013698630136985</v>
      </c>
      <c r="XO3" s="132">
        <f t="shared" si="18"/>
        <v>2.0547945205479454</v>
      </c>
      <c r="XP3" s="133">
        <f t="shared" si="18"/>
        <v>2.2465753424657535</v>
      </c>
      <c r="XQ3" s="132">
        <f t="shared" si="18"/>
        <v>2.3561643835616439</v>
      </c>
      <c r="XR3" s="133">
        <f t="shared" si="18"/>
        <v>2.6438356164383561</v>
      </c>
      <c r="XS3" s="132">
        <f t="shared" si="18"/>
        <v>2.0821917808219177</v>
      </c>
      <c r="XT3" s="133">
        <f t="shared" si="18"/>
        <v>2.2191780821917808</v>
      </c>
      <c r="XU3" s="134">
        <f t="shared" si="18"/>
        <v>2.1917808219178081</v>
      </c>
      <c r="XV3" s="135">
        <f t="shared" si="18"/>
        <v>2.1917808219178081</v>
      </c>
      <c r="XW3" s="134">
        <f t="shared" si="18"/>
        <v>1.8493150684931507</v>
      </c>
      <c r="XX3" s="135">
        <f t="shared" si="18"/>
        <v>1.6301369863013699</v>
      </c>
      <c r="XY3" s="134">
        <f t="shared" si="18"/>
        <v>2.1506849315068495</v>
      </c>
      <c r="XZ3" s="135">
        <f t="shared" si="18"/>
        <v>1.3835616438356164</v>
      </c>
      <c r="YA3" s="134">
        <f t="shared" si="18"/>
        <v>2.1232876712328768</v>
      </c>
      <c r="YB3" s="135">
        <f t="shared" si="18"/>
        <v>2.1780821917808217</v>
      </c>
      <c r="YC3" s="134">
        <f t="shared" si="18"/>
        <v>1.8082191780821917</v>
      </c>
      <c r="YD3" s="135">
        <f t="shared" si="18"/>
        <v>1.5753424657534247</v>
      </c>
      <c r="YE3" s="134">
        <f t="shared" si="18"/>
        <v>1.4383561643835616</v>
      </c>
      <c r="YF3" s="135">
        <f t="shared" si="18"/>
        <v>2.3424657534246576</v>
      </c>
      <c r="YG3" s="134">
        <f t="shared" si="18"/>
        <v>2.2465753424657535</v>
      </c>
      <c r="YH3" s="39"/>
      <c r="YI3" s="39"/>
      <c r="YJ3" s="86">
        <f>SUBTOTAL(1,YJ$22:YJ$239)</f>
        <v>0.16666666666666666</v>
      </c>
      <c r="YK3" s="78">
        <f>SUBTOTAL(1,YK$22:YK$239)</f>
        <v>3.3787878787878789</v>
      </c>
      <c r="YL3" s="77">
        <f t="shared" ref="YL3:AAW3" si="19">SUBTOTAL(1,YL$22:YL$239)</f>
        <v>3.0151515151515151</v>
      </c>
      <c r="YM3" s="78">
        <f t="shared" si="19"/>
        <v>3.0606060606060606</v>
      </c>
      <c r="YN3" s="77">
        <f t="shared" si="19"/>
        <v>3.0606060606060606</v>
      </c>
      <c r="YO3" s="78">
        <f t="shared" si="19"/>
        <v>3.0303030303030303</v>
      </c>
      <c r="YP3" s="77">
        <f t="shared" si="19"/>
        <v>3.1969696969696968</v>
      </c>
      <c r="YQ3" s="78">
        <f t="shared" si="19"/>
        <v>3.0909090909090908</v>
      </c>
      <c r="YR3" s="77">
        <f t="shared" si="19"/>
        <v>3.0151515151515151</v>
      </c>
      <c r="YS3" s="78">
        <f t="shared" si="19"/>
        <v>2.8181818181818183</v>
      </c>
      <c r="YT3" s="77">
        <f t="shared" si="19"/>
        <v>3.1969696969696968</v>
      </c>
      <c r="YU3" s="78">
        <f t="shared" si="19"/>
        <v>3.5</v>
      </c>
      <c r="YV3" s="77">
        <f t="shared" si="19"/>
        <v>3.0151515151515151</v>
      </c>
      <c r="YW3" s="78">
        <f t="shared" si="19"/>
        <v>2.8030303030303032</v>
      </c>
      <c r="YX3" s="77">
        <f t="shared" si="19"/>
        <v>2.5606060606060606</v>
      </c>
      <c r="YY3" s="78">
        <f t="shared" si="19"/>
        <v>2.1515151515151514</v>
      </c>
      <c r="YZ3" s="77">
        <f t="shared" si="19"/>
        <v>2.3030303030303032</v>
      </c>
      <c r="ZA3" s="78">
        <f t="shared" si="19"/>
        <v>3.3333333333333335</v>
      </c>
      <c r="ZB3" s="77">
        <f t="shared" si="19"/>
        <v>2.5606060606060606</v>
      </c>
      <c r="ZC3" s="87">
        <f t="shared" si="19"/>
        <v>3.5</v>
      </c>
      <c r="ZD3" s="88">
        <f t="shared" si="19"/>
        <v>1.8636363636363635</v>
      </c>
      <c r="ZE3" s="87">
        <f t="shared" si="19"/>
        <v>2.0757575757575757</v>
      </c>
      <c r="ZF3" s="88">
        <f t="shared" si="19"/>
        <v>1.606060606060606</v>
      </c>
      <c r="ZG3" s="87">
        <f t="shared" si="19"/>
        <v>3.1212121212121211</v>
      </c>
      <c r="ZH3" s="88">
        <f t="shared" si="19"/>
        <v>3.0909090909090908</v>
      </c>
      <c r="ZI3" s="87">
        <f t="shared" si="19"/>
        <v>2.8636363636363638</v>
      </c>
      <c r="ZJ3" s="88">
        <f t="shared" si="19"/>
        <v>3.4393939393939394</v>
      </c>
      <c r="ZK3" s="87">
        <f t="shared" si="19"/>
        <v>2.9696969696969697</v>
      </c>
      <c r="ZL3" s="88">
        <f t="shared" si="19"/>
        <v>2.7727272727272729</v>
      </c>
      <c r="ZM3" s="87">
        <f t="shared" si="19"/>
        <v>2.893939393939394</v>
      </c>
      <c r="ZN3" s="88">
        <f t="shared" si="19"/>
        <v>2.8484848484848486</v>
      </c>
      <c r="ZO3" s="87">
        <f t="shared" si="19"/>
        <v>2.8030303030303032</v>
      </c>
      <c r="ZP3" s="88">
        <f t="shared" si="19"/>
        <v>3.3787878787878789</v>
      </c>
      <c r="ZQ3" s="39"/>
      <c r="ZR3" s="90">
        <f t="shared" si="19"/>
        <v>2.5606060606060606</v>
      </c>
      <c r="ZS3" s="92">
        <f t="shared" si="19"/>
        <v>1.9696969696969697</v>
      </c>
      <c r="ZT3" s="90">
        <f t="shared" si="19"/>
        <v>0.84848484848484851</v>
      </c>
      <c r="ZU3" s="92">
        <f t="shared" si="19"/>
        <v>1.523076923076923</v>
      </c>
      <c r="ZV3" s="90">
        <f t="shared" si="19"/>
        <v>1.2923076923076924</v>
      </c>
      <c r="ZW3" s="92">
        <f t="shared" si="19"/>
        <v>1.1515151515151516</v>
      </c>
      <c r="ZX3" s="90">
        <f t="shared" si="19"/>
        <v>2.3484848484848486</v>
      </c>
      <c r="ZY3" s="92">
        <f t="shared" si="19"/>
        <v>2.1692307692307691</v>
      </c>
      <c r="ZZ3" s="90">
        <f t="shared" si="19"/>
        <v>2.1666666666666665</v>
      </c>
      <c r="AAA3" s="92">
        <f t="shared" si="19"/>
        <v>1.3846153846153846</v>
      </c>
      <c r="AAB3" s="90">
        <f t="shared" si="19"/>
        <v>2.0615384615384613</v>
      </c>
      <c r="AAC3" s="92">
        <f t="shared" si="19"/>
        <v>1.5</v>
      </c>
      <c r="AAD3" s="90">
        <f t="shared" si="19"/>
        <v>1.2424242424242424</v>
      </c>
      <c r="AAE3" s="92">
        <f t="shared" si="19"/>
        <v>1.7230769230769232</v>
      </c>
      <c r="AAF3" s="90">
        <f t="shared" si="19"/>
        <v>1.6923076923076923</v>
      </c>
      <c r="AAG3" s="92">
        <f t="shared" si="19"/>
        <v>1.5454545454545454</v>
      </c>
      <c r="AAH3" s="90">
        <f t="shared" si="19"/>
        <v>1.9090909090909092</v>
      </c>
      <c r="AAI3" s="92">
        <f t="shared" si="19"/>
        <v>1.803030303030303</v>
      </c>
      <c r="AAJ3" s="90">
        <f t="shared" si="19"/>
        <v>0.90909090909090906</v>
      </c>
      <c r="AAK3" s="92">
        <f t="shared" si="19"/>
        <v>2.1230769230769231</v>
      </c>
      <c r="AAL3" s="90">
        <f t="shared" si="19"/>
        <v>1.9393939393939394</v>
      </c>
      <c r="AAM3" s="92">
        <f t="shared" si="19"/>
        <v>2.1363636363636362</v>
      </c>
      <c r="AAN3" s="90">
        <f t="shared" si="19"/>
        <v>1.9848484848484849</v>
      </c>
      <c r="AAO3" s="92">
        <f t="shared" si="19"/>
        <v>1.9846153846153847</v>
      </c>
      <c r="AAP3" s="90">
        <f t="shared" si="19"/>
        <v>1.4461538461538461</v>
      </c>
      <c r="AAQ3" s="92">
        <f t="shared" si="19"/>
        <v>1.5303030303030303</v>
      </c>
      <c r="AAR3" s="90">
        <f t="shared" si="19"/>
        <v>1.8636363636363635</v>
      </c>
      <c r="AAS3" s="92">
        <f t="shared" si="19"/>
        <v>0.63636363636363635</v>
      </c>
      <c r="AAT3" s="90">
        <f t="shared" si="19"/>
        <v>1.7121212121212122</v>
      </c>
      <c r="AAU3" s="92">
        <f t="shared" si="19"/>
        <v>1.6666666666666667</v>
      </c>
      <c r="AAV3" s="90">
        <f t="shared" si="19"/>
        <v>2.1666666666666665</v>
      </c>
      <c r="AAW3" s="92">
        <f t="shared" si="19"/>
        <v>1.7272727272727273</v>
      </c>
      <c r="AAX3" s="90">
        <f t="shared" ref="AAX3:ABN3" si="20">SUBTOTAL(1,AAX$22:AAX$239)</f>
        <v>1.4090909090909092</v>
      </c>
      <c r="AAY3" s="92">
        <f t="shared" si="20"/>
        <v>2.2000000000000002</v>
      </c>
      <c r="AAZ3" s="90">
        <f t="shared" si="20"/>
        <v>2.3030303030303032</v>
      </c>
      <c r="ABA3" s="39"/>
      <c r="ABB3" s="93">
        <f t="shared" si="20"/>
        <v>1.4461538461538461</v>
      </c>
      <c r="ABC3" s="94">
        <f t="shared" si="20"/>
        <v>1.0307692307692307</v>
      </c>
      <c r="ABD3" s="93">
        <f t="shared" si="20"/>
        <v>1.1230769230769231</v>
      </c>
      <c r="ABE3" s="94">
        <f t="shared" si="20"/>
        <v>1.2461538461538462</v>
      </c>
      <c r="ABF3" s="93">
        <f t="shared" si="20"/>
        <v>0.4</v>
      </c>
      <c r="ABG3" s="94">
        <f t="shared" si="20"/>
        <v>1.1846153846153846</v>
      </c>
      <c r="ABH3" s="93">
        <f t="shared" si="20"/>
        <v>1.4</v>
      </c>
      <c r="ABI3" s="94">
        <f t="shared" si="20"/>
        <v>1.2461538461538462</v>
      </c>
      <c r="ABJ3" s="93">
        <f t="shared" si="20"/>
        <v>0.89230769230769236</v>
      </c>
      <c r="ABK3" s="94">
        <f t="shared" si="20"/>
        <v>0.44615384615384618</v>
      </c>
      <c r="ABL3" s="93">
        <f t="shared" si="20"/>
        <v>0.69230769230769229</v>
      </c>
      <c r="ABM3" s="94">
        <f t="shared" si="20"/>
        <v>0.96923076923076923</v>
      </c>
      <c r="ABN3" s="93">
        <f t="shared" si="20"/>
        <v>0.98461538461538467</v>
      </c>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95">
        <f t="shared" ref="ACR3:ADV3" si="21">SUBTOTAL(1,ACR$22:ACR$239)</f>
        <v>1.75</v>
      </c>
      <c r="ACS3" s="96">
        <f t="shared" si="21"/>
        <v>-0.43333333333333335</v>
      </c>
      <c r="ACT3" s="99">
        <f t="shared" si="21"/>
        <v>-0.66101694915254239</v>
      </c>
      <c r="ACU3" s="96">
        <f t="shared" si="21"/>
        <v>-0.7</v>
      </c>
      <c r="ACV3" s="99">
        <f t="shared" si="21"/>
        <v>-0.36206896551724138</v>
      </c>
      <c r="ACW3" s="96">
        <f t="shared" si="21"/>
        <v>-0.68333333333333335</v>
      </c>
      <c r="ACX3" s="99">
        <f t="shared" si="21"/>
        <v>-0.76666666666666672</v>
      </c>
      <c r="ACY3" s="96">
        <f t="shared" si="21"/>
        <v>-0.05</v>
      </c>
      <c r="ACZ3" s="99">
        <f t="shared" si="21"/>
        <v>-0.6333333333333333</v>
      </c>
      <c r="ADA3" s="96">
        <f t="shared" si="21"/>
        <v>-0.55932203389830504</v>
      </c>
      <c r="ADB3" s="99">
        <f t="shared" si="21"/>
        <v>-0.40677966101694918</v>
      </c>
      <c r="ADC3" s="96">
        <f t="shared" si="21"/>
        <v>0.33333333333333331</v>
      </c>
      <c r="ADD3" s="99">
        <f t="shared" si="21"/>
        <v>-0.25423728813559321</v>
      </c>
      <c r="ADE3" s="96">
        <f t="shared" si="21"/>
        <v>-0.75862068965517238</v>
      </c>
      <c r="ADF3" s="99">
        <f t="shared" si="21"/>
        <v>-0.84482758620689657</v>
      </c>
      <c r="ADG3" s="96">
        <f t="shared" si="21"/>
        <v>-0.74137931034482762</v>
      </c>
      <c r="ADH3" s="99">
        <f t="shared" si="21"/>
        <v>-0.31034482758620691</v>
      </c>
      <c r="ADI3" s="96">
        <f t="shared" si="21"/>
        <v>0.15517241379310345</v>
      </c>
      <c r="ADJ3" s="99">
        <f t="shared" si="21"/>
        <v>0.1206896551724138</v>
      </c>
      <c r="ADK3" s="96">
        <f t="shared" si="21"/>
        <v>0.44827586206896552</v>
      </c>
      <c r="ADL3" s="99">
        <f t="shared" si="21"/>
        <v>0.46551724137931033</v>
      </c>
      <c r="ADM3" s="96">
        <f t="shared" si="21"/>
        <v>-6.8965517241379309E-2</v>
      </c>
      <c r="ADN3" s="99">
        <f t="shared" si="21"/>
        <v>0.2807017543859649</v>
      </c>
      <c r="ADO3" s="96">
        <f t="shared" si="21"/>
        <v>0.75862068965517238</v>
      </c>
      <c r="ADP3" s="99">
        <f t="shared" si="21"/>
        <v>0.51724137931034486</v>
      </c>
      <c r="ADQ3" s="96">
        <f t="shared" si="21"/>
        <v>-0.17241379310344829</v>
      </c>
      <c r="ADR3" s="99">
        <f t="shared" si="21"/>
        <v>0.62068965517241381</v>
      </c>
      <c r="ADS3" s="96">
        <f t="shared" si="21"/>
        <v>0.63793103448275867</v>
      </c>
      <c r="ADT3" s="99">
        <f t="shared" si="21"/>
        <v>0.31034482758620691</v>
      </c>
      <c r="ADU3" s="96">
        <f t="shared" si="21"/>
        <v>0.31034482758620691</v>
      </c>
      <c r="ADV3" s="99">
        <f t="shared" si="21"/>
        <v>-0.37931034482758619</v>
      </c>
      <c r="ADW3" s="39"/>
      <c r="ADX3" s="39"/>
      <c r="ADY3" s="39"/>
      <c r="ADZ3" s="150" t="s">
        <v>1792</v>
      </c>
      <c r="AEA3" s="149" t="s">
        <v>1792</v>
      </c>
      <c r="AEB3" s="149" t="s">
        <v>1803</v>
      </c>
    </row>
    <row r="4" spans="9:808" s="40" customFormat="1" x14ac:dyDescent="0.2">
      <c r="I4" s="40" t="s">
        <v>1457</v>
      </c>
      <c r="J4" s="39"/>
      <c r="K4" s="39"/>
      <c r="L4" s="39"/>
      <c r="M4" s="39"/>
      <c r="N4" s="39"/>
      <c r="O4" s="39"/>
      <c r="P4" s="39"/>
      <c r="Q4" s="39"/>
      <c r="R4" s="39"/>
      <c r="S4" s="39"/>
      <c r="T4" s="39"/>
      <c r="U4" s="39"/>
      <c r="V4" s="39"/>
      <c r="W4" s="39"/>
      <c r="X4" s="73">
        <f t="shared" ref="X4:AL4" si="22">SUBTOTAL(7,X$22:X$239)</f>
        <v>0.60510124516220887</v>
      </c>
      <c r="Y4" s="74">
        <f t="shared" si="22"/>
        <v>0.59998040912281325</v>
      </c>
      <c r="Z4" s="73">
        <f t="shared" si="22"/>
        <v>0.69166567828693748</v>
      </c>
      <c r="AA4" s="74">
        <f t="shared" si="22"/>
        <v>0.70074055113983114</v>
      </c>
      <c r="AB4" s="73">
        <f t="shared" si="22"/>
        <v>0.62806010870820084</v>
      </c>
      <c r="AC4" s="74">
        <f t="shared" si="22"/>
        <v>0.71526736625591902</v>
      </c>
      <c r="AD4" s="75">
        <f t="shared" si="22"/>
        <v>1.1233110873666661</v>
      </c>
      <c r="AE4" s="76">
        <f t="shared" si="22"/>
        <v>1.0055678085988398</v>
      </c>
      <c r="AF4" s="75">
        <f t="shared" si="22"/>
        <v>1.0160336705197017</v>
      </c>
      <c r="AG4" s="76">
        <f t="shared" si="22"/>
        <v>1.0712221510292417</v>
      </c>
      <c r="AH4" s="75">
        <f t="shared" si="22"/>
        <v>0.97996383676312404</v>
      </c>
      <c r="AI4" s="76">
        <f t="shared" si="22"/>
        <v>0.97168251581915022</v>
      </c>
      <c r="AJ4" s="75">
        <f t="shared" si="22"/>
        <v>1.0396206274763624</v>
      </c>
      <c r="AK4" s="76">
        <f t="shared" si="22"/>
        <v>1.0122668137713049</v>
      </c>
      <c r="AL4" s="75">
        <f t="shared" si="22"/>
        <v>0.89073990184000651</v>
      </c>
      <c r="AM4" s="39"/>
      <c r="AN4" s="77">
        <f t="shared" ref="AN4:AU4" si="23">SUBTOTAL(7,AN$22:AN$239)</f>
        <v>1.4923270580466801</v>
      </c>
      <c r="AO4" s="78">
        <f t="shared" si="23"/>
        <v>1.1067665739994559</v>
      </c>
      <c r="AP4" s="77">
        <f t="shared" si="23"/>
        <v>1.5431659132551434</v>
      </c>
      <c r="AQ4" s="78">
        <f t="shared" si="23"/>
        <v>1.2392871259510556</v>
      </c>
      <c r="AR4" s="77">
        <f t="shared" si="23"/>
        <v>1.426140013727049</v>
      </c>
      <c r="AS4" s="78">
        <f t="shared" si="23"/>
        <v>2.2065845455862858</v>
      </c>
      <c r="AT4" s="77">
        <f t="shared" si="23"/>
        <v>1.5869840952317444</v>
      </c>
      <c r="AU4" s="78">
        <f t="shared" si="23"/>
        <v>1.2515572955149274</v>
      </c>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12" t="s">
        <v>1667</v>
      </c>
      <c r="DQ4" s="80">
        <f t="shared" ref="DQ4:DZ4" si="24">SUBTOTAL(7,DQ$22:DQ$239)</f>
        <v>1.0869574132957205</v>
      </c>
      <c r="DR4" s="81">
        <f t="shared" si="24"/>
        <v>1.1698851946372211</v>
      </c>
      <c r="DS4" s="80">
        <f t="shared" si="24"/>
        <v>1.046774854368214</v>
      </c>
      <c r="DT4" s="81">
        <f t="shared" si="24"/>
        <v>1.1898630590611692</v>
      </c>
      <c r="DU4" s="80">
        <f t="shared" si="24"/>
        <v>1.0982382283126033</v>
      </c>
      <c r="DV4" s="81">
        <f t="shared" si="24"/>
        <v>1.1117990988021336</v>
      </c>
      <c r="DW4" s="80">
        <f t="shared" si="24"/>
        <v>1.2639356266912269</v>
      </c>
      <c r="DX4" s="81">
        <f t="shared" si="24"/>
        <v>1.2492126699283472</v>
      </c>
      <c r="DY4" s="80">
        <f t="shared" si="24"/>
        <v>1.1092541011077703</v>
      </c>
      <c r="DZ4" s="81">
        <f t="shared" si="24"/>
        <v>1.1010155009298301</v>
      </c>
      <c r="EA4" s="39"/>
      <c r="EB4" s="82">
        <f t="shared" ref="EB4:ES4" si="25">SUBTOTAL(7,EB$22:EB$239)</f>
        <v>0.87735573538887468</v>
      </c>
      <c r="EC4" s="83">
        <f t="shared" si="25"/>
        <v>0.78173595997057177</v>
      </c>
      <c r="ED4" s="82">
        <f t="shared" si="25"/>
        <v>0.81819584724223837</v>
      </c>
      <c r="EE4" s="83">
        <f t="shared" si="25"/>
        <v>0.81611848570906009</v>
      </c>
      <c r="EF4" s="82">
        <f t="shared" si="25"/>
        <v>1.0697871023920809</v>
      </c>
      <c r="EG4" s="83">
        <f t="shared" si="25"/>
        <v>0.49378857873975496</v>
      </c>
      <c r="EH4" s="82">
        <f t="shared" si="25"/>
        <v>0.68403306540539488</v>
      </c>
      <c r="EI4" s="83">
        <f t="shared" si="25"/>
        <v>0.5</v>
      </c>
      <c r="EJ4" s="82">
        <f t="shared" si="25"/>
        <v>0.57251880124392229</v>
      </c>
      <c r="EK4" s="83">
        <f t="shared" si="25"/>
        <v>0.22222222222222221</v>
      </c>
      <c r="EL4" s="82">
        <f t="shared" si="25"/>
        <v>0.22222222222222221</v>
      </c>
      <c r="EM4" s="83">
        <f t="shared" si="25"/>
        <v>0.51490140492148928</v>
      </c>
      <c r="EN4" s="82">
        <f t="shared" si="25"/>
        <v>0.69411103107268801</v>
      </c>
      <c r="EO4" s="83">
        <f t="shared" si="25"/>
        <v>0.39829885175410934</v>
      </c>
      <c r="EP4" s="82">
        <f t="shared" si="25"/>
        <v>0.34560735588879532</v>
      </c>
      <c r="EQ4" s="83">
        <f t="shared" si="25"/>
        <v>0.49472526357540414</v>
      </c>
      <c r="ER4" s="82">
        <f t="shared" si="25"/>
        <v>0.63269948788924169</v>
      </c>
      <c r="ES4" s="83">
        <f t="shared" si="25"/>
        <v>0.77956144682937989</v>
      </c>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c r="IW4" s="39"/>
      <c r="IX4" s="39"/>
      <c r="IY4" s="39"/>
      <c r="IZ4" s="39"/>
      <c r="JA4" s="39"/>
      <c r="JB4" s="39"/>
      <c r="JC4" s="39"/>
      <c r="JD4" s="39"/>
      <c r="JE4" s="39"/>
      <c r="JF4" s="39"/>
      <c r="JG4" s="39"/>
      <c r="JH4" s="39"/>
      <c r="JI4" s="39"/>
      <c r="JJ4" s="39"/>
      <c r="JK4" s="39"/>
      <c r="JL4" s="39"/>
      <c r="JM4" s="39"/>
      <c r="JN4" s="39"/>
      <c r="JO4" s="39"/>
      <c r="JP4" s="39"/>
      <c r="JQ4" s="39"/>
      <c r="JR4" s="39"/>
      <c r="JS4" s="39"/>
      <c r="JT4" s="39"/>
      <c r="JU4" s="39"/>
      <c r="JV4" s="39"/>
      <c r="JW4" s="39"/>
      <c r="JX4" s="39"/>
      <c r="JY4" s="39"/>
      <c r="JZ4" s="39"/>
      <c r="KA4" s="39"/>
      <c r="KB4" s="39"/>
      <c r="KC4" s="39"/>
      <c r="KD4" s="39"/>
      <c r="KE4" s="39"/>
      <c r="KF4" s="39"/>
      <c r="KG4" s="39"/>
      <c r="KH4" s="39"/>
      <c r="KI4" s="39"/>
      <c r="KJ4" s="39"/>
      <c r="KK4" s="39"/>
      <c r="KL4" s="39"/>
      <c r="KM4" s="39"/>
      <c r="KN4" s="39"/>
      <c r="KO4" s="39"/>
      <c r="KP4" s="39"/>
      <c r="KQ4" s="39"/>
      <c r="KR4" s="39"/>
      <c r="KS4" s="39"/>
      <c r="KT4" s="39"/>
      <c r="KU4" s="39"/>
      <c r="KV4" s="39"/>
      <c r="KW4" s="39"/>
      <c r="KX4" s="39"/>
      <c r="KY4" s="39"/>
      <c r="KZ4" s="39"/>
      <c r="LA4" s="39"/>
      <c r="LB4" s="39"/>
      <c r="LC4" s="39"/>
      <c r="LD4" s="39"/>
      <c r="LE4" s="39"/>
      <c r="LF4" s="39"/>
      <c r="LG4" s="39"/>
      <c r="LH4" s="39"/>
      <c r="LI4" s="39"/>
      <c r="LJ4" s="39"/>
      <c r="LK4" s="39"/>
      <c r="LL4" s="39"/>
      <c r="LM4" s="39"/>
      <c r="LN4" s="39"/>
      <c r="LO4" s="39"/>
      <c r="LP4" s="39"/>
      <c r="LQ4" s="39"/>
      <c r="LR4" s="39"/>
      <c r="LS4" s="39"/>
      <c r="LT4" s="39"/>
      <c r="LU4" s="39"/>
      <c r="LV4" s="39"/>
      <c r="LW4" s="39"/>
      <c r="LX4" s="39"/>
      <c r="LY4" s="39"/>
      <c r="LZ4" s="39"/>
      <c r="MA4" s="39"/>
      <c r="MB4" s="39"/>
      <c r="MC4" s="39"/>
      <c r="MD4" s="39"/>
      <c r="ME4" s="39"/>
      <c r="MF4" s="39"/>
      <c r="MG4" s="39"/>
      <c r="MH4" s="39"/>
      <c r="MI4" s="39"/>
      <c r="MJ4" s="39"/>
      <c r="MK4" s="39"/>
      <c r="ML4" s="39"/>
      <c r="MM4" s="39"/>
      <c r="MN4" s="39"/>
      <c r="MO4" s="39"/>
      <c r="MP4" s="39"/>
      <c r="MQ4" s="39"/>
      <c r="MR4" s="39"/>
      <c r="MS4" s="39"/>
      <c r="MT4" s="39"/>
      <c r="MU4" s="39"/>
      <c r="MV4" s="39"/>
      <c r="MW4" s="39"/>
      <c r="MX4" s="39"/>
      <c r="MY4" s="39"/>
      <c r="MZ4" s="39"/>
      <c r="NA4" s="39"/>
      <c r="NB4" s="12" t="s">
        <v>1667</v>
      </c>
      <c r="NC4" s="39"/>
      <c r="ND4" s="39"/>
      <c r="NE4" s="39"/>
      <c r="NF4" s="39"/>
      <c r="NG4" s="39"/>
      <c r="NH4" s="39"/>
      <c r="NI4" s="39"/>
      <c r="NJ4" s="39"/>
      <c r="NK4" s="39"/>
      <c r="NL4" s="39"/>
      <c r="NM4" s="39"/>
      <c r="NN4" s="39"/>
      <c r="NO4" s="39"/>
      <c r="NP4" s="39"/>
      <c r="NQ4" s="39"/>
      <c r="NR4" s="39"/>
      <c r="NS4" s="39"/>
      <c r="NT4" s="39"/>
      <c r="NU4" s="39"/>
      <c r="NV4" s="39"/>
      <c r="NW4" s="39"/>
      <c r="NX4" s="39"/>
      <c r="NY4" s="39"/>
      <c r="NZ4" s="39"/>
      <c r="OA4" s="39"/>
      <c r="OB4" s="39"/>
      <c r="OC4" s="39"/>
      <c r="OD4" s="39"/>
      <c r="OE4" s="39"/>
      <c r="OF4" s="39"/>
      <c r="OG4" s="39"/>
      <c r="OH4" s="39"/>
      <c r="OI4" s="39"/>
      <c r="OJ4" s="39"/>
      <c r="OK4" s="39"/>
      <c r="OL4" s="39"/>
      <c r="OM4" s="39"/>
      <c r="ON4" s="39"/>
      <c r="OO4" s="39"/>
      <c r="OP4" s="39"/>
      <c r="OQ4" s="39"/>
      <c r="OR4" s="39"/>
      <c r="OS4" s="39"/>
      <c r="OT4" s="39"/>
      <c r="OU4" s="39"/>
      <c r="OV4" s="39"/>
      <c r="OW4" s="39"/>
      <c r="OX4" s="39"/>
      <c r="OY4" s="39"/>
      <c r="OZ4" s="39"/>
      <c r="PA4" s="39"/>
      <c r="PB4" s="39"/>
      <c r="PC4" s="39"/>
      <c r="PD4" s="39"/>
      <c r="PE4" s="39"/>
      <c r="PF4" s="39"/>
      <c r="PG4" s="39"/>
      <c r="PH4" s="39"/>
      <c r="PI4" s="39"/>
      <c r="PJ4" s="39"/>
      <c r="PK4" s="39"/>
      <c r="PL4" s="39"/>
      <c r="PM4" s="39"/>
      <c r="PN4" s="39"/>
      <c r="PO4" s="39"/>
      <c r="PP4" s="39"/>
      <c r="PQ4" s="39"/>
      <c r="PR4" s="39"/>
      <c r="PS4" s="39"/>
      <c r="PT4" s="39"/>
      <c r="PU4" s="39"/>
      <c r="PV4" s="39"/>
      <c r="PW4" s="39"/>
      <c r="PX4" s="39"/>
      <c r="PY4" s="39"/>
      <c r="PZ4" s="39"/>
      <c r="QA4" s="39"/>
      <c r="QB4" s="39"/>
      <c r="QC4" s="39"/>
      <c r="QD4" s="39"/>
      <c r="QE4" s="39"/>
      <c r="QF4" s="39"/>
      <c r="QG4" s="39"/>
      <c r="QH4" s="39"/>
      <c r="QI4" s="39"/>
      <c r="QJ4" s="39"/>
      <c r="QK4" s="39"/>
      <c r="QL4" s="39"/>
      <c r="QM4" s="39"/>
      <c r="QN4" s="39"/>
      <c r="QO4" s="39"/>
      <c r="QP4" s="39"/>
      <c r="QQ4" s="39"/>
      <c r="QR4" s="39"/>
      <c r="QS4" s="39"/>
      <c r="QT4" s="39"/>
      <c r="QU4" s="39"/>
      <c r="QV4" s="39"/>
      <c r="QW4" s="39"/>
      <c r="QX4" s="39"/>
      <c r="QY4" s="39"/>
      <c r="QZ4" s="39"/>
      <c r="RA4" s="39"/>
      <c r="RB4" s="39"/>
      <c r="RC4" s="39"/>
      <c r="RD4" s="39"/>
      <c r="RE4" s="39"/>
      <c r="RF4" s="39"/>
      <c r="RG4" s="39"/>
      <c r="RH4" s="39"/>
      <c r="RI4" s="39"/>
      <c r="RJ4" s="39"/>
      <c r="RK4" s="39"/>
      <c r="RL4" s="39"/>
      <c r="RM4" s="39"/>
      <c r="RN4" s="39"/>
      <c r="RO4" s="39"/>
      <c r="RP4" s="39"/>
      <c r="RQ4" s="39"/>
      <c r="RR4" s="39"/>
      <c r="RS4" s="39"/>
      <c r="RT4" s="39"/>
      <c r="RU4" s="39"/>
      <c r="RV4" s="39"/>
      <c r="RW4" s="39"/>
      <c r="RX4" s="39"/>
      <c r="RY4" s="39"/>
      <c r="RZ4" s="39"/>
      <c r="SA4" s="39"/>
      <c r="SB4" s="39"/>
      <c r="SC4" s="39"/>
      <c r="SD4" s="39"/>
      <c r="SE4" s="39"/>
      <c r="SF4" s="39"/>
      <c r="SG4" s="39"/>
      <c r="SH4" s="39"/>
      <c r="SI4" s="39"/>
      <c r="SJ4" s="39"/>
      <c r="SK4" s="39"/>
      <c r="SL4" s="39"/>
      <c r="SM4" s="39"/>
      <c r="SN4" s="39"/>
      <c r="SO4" s="39"/>
      <c r="SP4" s="39"/>
      <c r="SQ4" s="39"/>
      <c r="SR4" s="39"/>
      <c r="SS4" s="39"/>
      <c r="ST4" s="39"/>
      <c r="SU4" s="39"/>
      <c r="SV4" s="39"/>
      <c r="SW4" s="39"/>
      <c r="SX4" s="39"/>
      <c r="SY4" s="39"/>
      <c r="SZ4" s="39"/>
      <c r="TA4" s="39"/>
      <c r="TB4" s="39"/>
      <c r="TC4" s="39"/>
      <c r="TD4" s="39"/>
      <c r="TE4" s="39"/>
      <c r="TF4" s="39"/>
      <c r="TG4" s="39"/>
      <c r="TH4" s="39"/>
      <c r="TI4" s="39"/>
      <c r="TJ4" s="39"/>
      <c r="TK4" s="39"/>
      <c r="TL4" s="39"/>
      <c r="TM4" s="39"/>
      <c r="TN4" s="39"/>
      <c r="TO4" s="39"/>
      <c r="TP4" s="39"/>
      <c r="TQ4" s="39"/>
      <c r="TR4" s="39"/>
      <c r="TS4" s="39"/>
      <c r="TT4" s="39"/>
      <c r="TU4" s="39"/>
      <c r="TV4" s="39"/>
      <c r="TW4" s="39"/>
      <c r="TX4" s="39"/>
      <c r="TY4" s="39"/>
      <c r="TZ4" s="39"/>
      <c r="UA4" s="39"/>
      <c r="UB4" s="39"/>
      <c r="UC4" s="39"/>
      <c r="UD4" s="39"/>
      <c r="UE4" s="39"/>
      <c r="UF4" s="39"/>
      <c r="UG4" s="39"/>
      <c r="UH4" s="39"/>
      <c r="UI4" s="39"/>
      <c r="UJ4" s="39"/>
      <c r="UK4" s="39"/>
      <c r="UL4" s="39"/>
      <c r="UM4" s="39"/>
      <c r="UN4" s="39"/>
      <c r="UO4" s="39"/>
      <c r="UP4" s="39"/>
      <c r="UQ4" s="39"/>
      <c r="UR4" s="39"/>
      <c r="US4" s="39"/>
      <c r="UT4" s="39"/>
      <c r="UU4" s="39"/>
      <c r="UV4" s="39"/>
      <c r="UW4" s="39"/>
      <c r="UX4" s="39"/>
      <c r="UY4" s="39"/>
      <c r="UZ4" s="39"/>
      <c r="VA4" s="39"/>
      <c r="VB4" s="39"/>
      <c r="VC4" s="39"/>
      <c r="VD4" s="39"/>
      <c r="VE4" s="39"/>
      <c r="VF4" s="39"/>
      <c r="VG4" s="39"/>
      <c r="VH4" s="39"/>
      <c r="VI4" s="39"/>
      <c r="VJ4" s="39"/>
      <c r="VK4" s="39"/>
      <c r="VL4" s="39"/>
      <c r="VM4" s="39"/>
      <c r="VN4" s="39"/>
      <c r="VO4" s="39"/>
      <c r="VP4" s="39"/>
      <c r="VQ4" s="39"/>
      <c r="VR4" s="39"/>
      <c r="VS4" s="39"/>
      <c r="VT4" s="39"/>
      <c r="VU4" s="39"/>
      <c r="VV4" s="39"/>
      <c r="VW4" s="39"/>
      <c r="VX4" s="39"/>
      <c r="VY4" s="39"/>
      <c r="VZ4" s="39"/>
      <c r="WA4" s="39"/>
      <c r="WB4" s="39"/>
      <c r="WC4" s="39"/>
      <c r="WD4" s="39"/>
      <c r="WE4" s="39"/>
      <c r="WF4" s="39"/>
      <c r="WG4" s="39"/>
      <c r="WH4" s="39"/>
      <c r="WI4" s="39"/>
      <c r="WJ4" s="39"/>
      <c r="WK4" s="39"/>
      <c r="WL4" s="39"/>
      <c r="WM4" s="39"/>
      <c r="WN4" s="39"/>
      <c r="WO4" s="39"/>
      <c r="WP4" s="39"/>
      <c r="WQ4" s="39"/>
      <c r="WR4" s="39"/>
      <c r="WS4" s="39"/>
      <c r="WT4" s="12" t="s">
        <v>1667</v>
      </c>
      <c r="WU4" s="129">
        <f>SUBTOTAL(7,WU$22:WU$239)</f>
        <v>0.738431840424569</v>
      </c>
      <c r="WV4" s="131">
        <f t="shared" ref="WV4:YG4" si="26">SUBTOTAL(7,WV$22:WV$239)</f>
        <v>0.9792364931869324</v>
      </c>
      <c r="WW4" s="129">
        <f t="shared" si="26"/>
        <v>0.98601329718326935</v>
      </c>
      <c r="WX4" s="131">
        <f t="shared" si="26"/>
        <v>0.96238225475213113</v>
      </c>
      <c r="WY4" s="129">
        <f t="shared" si="26"/>
        <v>0.97104190147965486</v>
      </c>
      <c r="WZ4" s="131">
        <f t="shared" si="26"/>
        <v>0.88964959838959279</v>
      </c>
      <c r="XA4" s="129">
        <f t="shared" si="26"/>
        <v>1.0223901324606062</v>
      </c>
      <c r="XB4" s="131">
        <f t="shared" si="26"/>
        <v>0.84422111121855559</v>
      </c>
      <c r="XC4" s="129">
        <f t="shared" si="26"/>
        <v>0.93531264358400346</v>
      </c>
      <c r="XD4" s="131">
        <f t="shared" si="26"/>
        <v>0.93510920418114385</v>
      </c>
      <c r="XE4" s="129">
        <f t="shared" si="26"/>
        <v>0.90512661307274656</v>
      </c>
      <c r="XF4" s="131">
        <f t="shared" si="26"/>
        <v>0.98620623589897638</v>
      </c>
      <c r="XG4" s="129">
        <f t="shared" si="26"/>
        <v>0.96868785704351723</v>
      </c>
      <c r="XH4" s="131">
        <f t="shared" si="26"/>
        <v>0.87780860397097937</v>
      </c>
      <c r="XI4" s="129">
        <f t="shared" si="26"/>
        <v>1.094298215512977</v>
      </c>
      <c r="XJ4" s="131">
        <f t="shared" si="26"/>
        <v>0.84060752112160508</v>
      </c>
      <c r="XK4" s="129">
        <f t="shared" si="26"/>
        <v>0.89561760702953419</v>
      </c>
      <c r="XL4" s="131">
        <f t="shared" si="26"/>
        <v>0.85785829386863666</v>
      </c>
      <c r="XM4" s="132">
        <f t="shared" si="26"/>
        <v>0.70791352050332779</v>
      </c>
      <c r="XN4" s="133">
        <f t="shared" si="26"/>
        <v>0.75801149776623744</v>
      </c>
      <c r="XO4" s="132">
        <f t="shared" si="26"/>
        <v>0.86426608169565389</v>
      </c>
      <c r="XP4" s="133">
        <f t="shared" si="26"/>
        <v>0.92467444598097792</v>
      </c>
      <c r="XQ4" s="132">
        <f t="shared" si="26"/>
        <v>0.82276402404906235</v>
      </c>
      <c r="XR4" s="133">
        <f t="shared" si="26"/>
        <v>0.63179336930014418</v>
      </c>
      <c r="XS4" s="132">
        <f t="shared" si="26"/>
        <v>0.99656945815708553</v>
      </c>
      <c r="XT4" s="133">
        <f t="shared" si="26"/>
        <v>0.86997087024135067</v>
      </c>
      <c r="XU4" s="134">
        <f t="shared" si="26"/>
        <v>0.81065018908992892</v>
      </c>
      <c r="XV4" s="135">
        <f t="shared" si="26"/>
        <v>0.68022737715200288</v>
      </c>
      <c r="XW4" s="134">
        <f t="shared" si="26"/>
        <v>0.79357196825339327</v>
      </c>
      <c r="XX4" s="135">
        <f t="shared" si="26"/>
        <v>0.85808004863358389</v>
      </c>
      <c r="XY4" s="134">
        <f t="shared" si="26"/>
        <v>0.95264591878375393</v>
      </c>
      <c r="XZ4" s="135">
        <f t="shared" si="26"/>
        <v>1.0753570077253074</v>
      </c>
      <c r="YA4" s="134">
        <f t="shared" si="26"/>
        <v>0.89667914302739027</v>
      </c>
      <c r="YB4" s="135">
        <f t="shared" si="26"/>
        <v>0.88729404110075416</v>
      </c>
      <c r="YC4" s="134">
        <f t="shared" si="26"/>
        <v>0.99523216507751122</v>
      </c>
      <c r="YD4" s="135">
        <f t="shared" si="26"/>
        <v>0.88062175350995431</v>
      </c>
      <c r="YE4" s="134">
        <f t="shared" si="26"/>
        <v>0.88170134414889756</v>
      </c>
      <c r="YF4" s="135">
        <f t="shared" si="26"/>
        <v>0.83697832977044695</v>
      </c>
      <c r="YG4" s="134">
        <f t="shared" si="26"/>
        <v>0.87845859191933184</v>
      </c>
      <c r="YH4" s="39"/>
      <c r="YI4" s="39"/>
      <c r="YJ4" s="86">
        <f>SUBTOTAL(7,YJ$22:YJ$239)</f>
        <v>1.1005760335541579</v>
      </c>
      <c r="YK4" s="78">
        <f>SUBTOTAL(7,YK$22:YK$239)</f>
        <v>0.79932955589527555</v>
      </c>
      <c r="YL4" s="77">
        <f t="shared" ref="YL4:AAW4" si="27">SUBTOTAL(7,YL$22:YL$239)</f>
        <v>0.99988344309069344</v>
      </c>
      <c r="YM4" s="78">
        <f t="shared" si="27"/>
        <v>0.78208376255680667</v>
      </c>
      <c r="YN4" s="77">
        <f t="shared" si="27"/>
        <v>0.97473922159547377</v>
      </c>
      <c r="YO4" s="78">
        <f t="shared" si="27"/>
        <v>0.94412673480592224</v>
      </c>
      <c r="YP4" s="77">
        <f t="shared" si="27"/>
        <v>0.89819814448700996</v>
      </c>
      <c r="YQ4" s="78">
        <f t="shared" si="27"/>
        <v>0.94016811470932393</v>
      </c>
      <c r="YR4" s="77">
        <f t="shared" si="27"/>
        <v>0.75431934152431035</v>
      </c>
      <c r="YS4" s="78">
        <f t="shared" si="27"/>
        <v>0.99086738861372492</v>
      </c>
      <c r="YT4" s="77">
        <f t="shared" si="27"/>
        <v>0.82685124640589647</v>
      </c>
      <c r="YU4" s="78">
        <f t="shared" si="27"/>
        <v>0.61394061351492046</v>
      </c>
      <c r="YV4" s="77">
        <f t="shared" si="27"/>
        <v>0.95260653339099444</v>
      </c>
      <c r="YW4" s="78">
        <f t="shared" si="27"/>
        <v>0.89819814448700996</v>
      </c>
      <c r="YX4" s="77">
        <f t="shared" si="27"/>
        <v>0.8435964744206863</v>
      </c>
      <c r="YY4" s="78">
        <f t="shared" si="27"/>
        <v>0.91554816270278128</v>
      </c>
      <c r="YZ4" s="77">
        <f t="shared" si="27"/>
        <v>0.91095380225170031</v>
      </c>
      <c r="ZA4" s="78">
        <f t="shared" si="27"/>
        <v>0.7909747313543114</v>
      </c>
      <c r="ZB4" s="77">
        <f t="shared" si="27"/>
        <v>1.0396565687215085</v>
      </c>
      <c r="ZC4" s="87">
        <f t="shared" si="27"/>
        <v>0.66216428358945667</v>
      </c>
      <c r="ZD4" s="88">
        <f t="shared" si="27"/>
        <v>0.94276783399264785</v>
      </c>
      <c r="ZE4" s="87">
        <f t="shared" si="27"/>
        <v>0.94966562634687468</v>
      </c>
      <c r="ZF4" s="88">
        <f t="shared" si="27"/>
        <v>0.92617971139993005</v>
      </c>
      <c r="ZG4" s="87">
        <f t="shared" si="27"/>
        <v>0.73411697904880147</v>
      </c>
      <c r="ZH4" s="88">
        <f t="shared" si="27"/>
        <v>0.73854894587599684</v>
      </c>
      <c r="ZI4" s="87">
        <f t="shared" si="27"/>
        <v>0.74185554547340948</v>
      </c>
      <c r="ZJ4" s="88">
        <f t="shared" si="27"/>
        <v>0.68227645826392502</v>
      </c>
      <c r="ZK4" s="87">
        <f t="shared" si="27"/>
        <v>0.70098166265266326</v>
      </c>
      <c r="ZL4" s="88">
        <f t="shared" si="27"/>
        <v>0.85566806190708777</v>
      </c>
      <c r="ZM4" s="87">
        <f t="shared" si="27"/>
        <v>0.63558060382826653</v>
      </c>
      <c r="ZN4" s="88">
        <f t="shared" si="27"/>
        <v>0.86366703417506108</v>
      </c>
      <c r="ZO4" s="87">
        <f t="shared" si="27"/>
        <v>0.66145985330111934</v>
      </c>
      <c r="ZP4" s="88">
        <f t="shared" si="27"/>
        <v>0.69647798607104927</v>
      </c>
      <c r="ZQ4" s="39"/>
      <c r="ZR4" s="90">
        <f t="shared" si="27"/>
        <v>0.96282897081445729</v>
      </c>
      <c r="ZS4" s="92">
        <f t="shared" si="27"/>
        <v>1.2645424465266475</v>
      </c>
      <c r="ZT4" s="90">
        <f t="shared" si="27"/>
        <v>1.1264979667081823</v>
      </c>
      <c r="ZU4" s="92">
        <f t="shared" si="27"/>
        <v>1.2760742081146317</v>
      </c>
      <c r="ZV4" s="90">
        <f t="shared" si="27"/>
        <v>1.2590060181929845</v>
      </c>
      <c r="ZW4" s="92">
        <f t="shared" si="27"/>
        <v>1.2309149097933274</v>
      </c>
      <c r="ZX4" s="90">
        <f t="shared" si="27"/>
        <v>1.1162082000777211</v>
      </c>
      <c r="ZY4" s="92">
        <f t="shared" si="27"/>
        <v>1.1119975096817714</v>
      </c>
      <c r="ZZ4" s="90">
        <f t="shared" si="27"/>
        <v>1.0895776645927941</v>
      </c>
      <c r="AAA4" s="92">
        <f t="shared" si="27"/>
        <v>1.1550474515727116</v>
      </c>
      <c r="AAB4" s="90">
        <f t="shared" si="27"/>
        <v>1.0735007434342307</v>
      </c>
      <c r="AAC4" s="92">
        <f t="shared" si="27"/>
        <v>1.1266014242982161</v>
      </c>
      <c r="AAD4" s="90">
        <f t="shared" si="27"/>
        <v>1.2534335128340757</v>
      </c>
      <c r="AAE4" s="92">
        <f t="shared" si="27"/>
        <v>1.2438309308806341</v>
      </c>
      <c r="AAF4" s="90">
        <f t="shared" si="27"/>
        <v>1.2237631118178689</v>
      </c>
      <c r="AAG4" s="92">
        <f t="shared" si="27"/>
        <v>1.1256699636806817</v>
      </c>
      <c r="AAH4" s="90">
        <f t="shared" si="27"/>
        <v>1.2244593497951246</v>
      </c>
      <c r="AAI4" s="92">
        <f t="shared" si="27"/>
        <v>1.0261158574516587</v>
      </c>
      <c r="AAJ4" s="90">
        <f t="shared" si="27"/>
        <v>1.0774224616366417</v>
      </c>
      <c r="AAK4" s="92">
        <f t="shared" si="27"/>
        <v>1.2438309308806341</v>
      </c>
      <c r="AAL4" s="90">
        <f t="shared" si="27"/>
        <v>1.1215207790357065</v>
      </c>
      <c r="AAM4" s="92">
        <f t="shared" si="27"/>
        <v>1.050807215523287</v>
      </c>
      <c r="AAN4" s="90">
        <f t="shared" si="27"/>
        <v>1.2464401524393596</v>
      </c>
      <c r="AAO4" s="92">
        <f t="shared" si="27"/>
        <v>1.2685166988986054</v>
      </c>
      <c r="AAP4" s="90">
        <f t="shared" si="27"/>
        <v>1.1596169792054352</v>
      </c>
      <c r="AAQ4" s="92">
        <f t="shared" si="27"/>
        <v>1.1664501963676206</v>
      </c>
      <c r="AAR4" s="90">
        <f t="shared" si="27"/>
        <v>1.3799260140296667</v>
      </c>
      <c r="AAS4" s="92">
        <f t="shared" si="27"/>
        <v>0.92214405075869266</v>
      </c>
      <c r="AAT4" s="90">
        <f t="shared" si="27"/>
        <v>1.2620514620148786</v>
      </c>
      <c r="AAU4" s="92">
        <f t="shared" si="27"/>
        <v>1.1140133037920332</v>
      </c>
      <c r="AAV4" s="90">
        <f t="shared" si="27"/>
        <v>1.1036071393157614</v>
      </c>
      <c r="AAW4" s="92">
        <f t="shared" si="27"/>
        <v>1.0890426924661796</v>
      </c>
      <c r="AAX4" s="90">
        <f t="shared" ref="AAX4:ABN4" si="28">SUBTOTAL(7,AAX$22:AAX$239)</f>
        <v>1.2400654167269718</v>
      </c>
      <c r="AAY4" s="92">
        <f t="shared" si="28"/>
        <v>1.1208255885729945</v>
      </c>
      <c r="AAZ4" s="90">
        <f t="shared" si="28"/>
        <v>1.1893074516087985</v>
      </c>
      <c r="ABA4" s="39"/>
      <c r="ABB4" s="93">
        <f t="shared" si="28"/>
        <v>1.075737671768326</v>
      </c>
      <c r="ABC4" s="94">
        <f t="shared" si="28"/>
        <v>0.90085429539879613</v>
      </c>
      <c r="ABD4" s="93">
        <f t="shared" si="28"/>
        <v>1.0079014756489766</v>
      </c>
      <c r="ABE4" s="94">
        <f t="shared" si="28"/>
        <v>0.98473932513205664</v>
      </c>
      <c r="ABF4" s="93">
        <f t="shared" si="28"/>
        <v>0.89791424980339851</v>
      </c>
      <c r="ABG4" s="94">
        <f t="shared" si="28"/>
        <v>0.98253987979349489</v>
      </c>
      <c r="ABH4" s="93">
        <f t="shared" si="28"/>
        <v>0.93206759411536233</v>
      </c>
      <c r="ABI4" s="94">
        <f t="shared" si="28"/>
        <v>0.88442723751676622</v>
      </c>
      <c r="ABJ4" s="93">
        <f t="shared" si="28"/>
        <v>0.86824314212445919</v>
      </c>
      <c r="ABK4" s="94">
        <f t="shared" si="28"/>
        <v>0.86658037045708491</v>
      </c>
      <c r="ABL4" s="93">
        <f t="shared" si="28"/>
        <v>0.8646364287063979</v>
      </c>
      <c r="ABM4" s="94">
        <f t="shared" si="28"/>
        <v>0.91803510909902653</v>
      </c>
      <c r="ABN4" s="93">
        <f t="shared" si="28"/>
        <v>1.0678879226700784</v>
      </c>
      <c r="ABO4" s="39"/>
      <c r="ABP4" s="39"/>
      <c r="ABQ4" s="39"/>
      <c r="ABR4" s="39"/>
      <c r="ABS4" s="39"/>
      <c r="ABT4" s="39"/>
      <c r="ABU4" s="39"/>
      <c r="ABV4" s="39"/>
      <c r="ABW4" s="39"/>
      <c r="ABX4" s="39"/>
      <c r="ABY4" s="39"/>
      <c r="ABZ4" s="39"/>
      <c r="ACA4" s="39"/>
      <c r="ACB4" s="39"/>
      <c r="ACC4" s="39"/>
      <c r="ACD4" s="39"/>
      <c r="ACE4" s="39"/>
      <c r="ACF4" s="39"/>
      <c r="ACG4" s="39"/>
      <c r="ACH4" s="39"/>
      <c r="ACI4" s="39"/>
      <c r="ACJ4" s="39"/>
      <c r="ACK4" s="39"/>
      <c r="ACL4" s="39"/>
      <c r="ACM4" s="39"/>
      <c r="ACN4" s="39"/>
      <c r="ACO4" s="39"/>
      <c r="ACP4" s="39"/>
      <c r="ACQ4" s="39"/>
      <c r="ACR4" s="74">
        <f t="shared" ref="ACR4:ADV4" si="29">SUBTOTAL(7,ACR$22:ACR$239)</f>
        <v>0.81649658092772603</v>
      </c>
      <c r="ACS4" s="96">
        <f t="shared" si="29"/>
        <v>1.0145829345467261</v>
      </c>
      <c r="ACT4" s="99">
        <f t="shared" si="29"/>
        <v>0.86323708118248887</v>
      </c>
      <c r="ACU4" s="96">
        <f t="shared" si="29"/>
        <v>0.97944986288135494</v>
      </c>
      <c r="ACV4" s="99">
        <f t="shared" si="29"/>
        <v>0.87254971933075198</v>
      </c>
      <c r="ACW4" s="96">
        <f t="shared" si="29"/>
        <v>0.85354031741115055</v>
      </c>
      <c r="ACX4" s="99">
        <f t="shared" si="29"/>
        <v>0.81024513274764132</v>
      </c>
      <c r="ACY4" s="96">
        <f t="shared" si="29"/>
        <v>1.1111911458933896</v>
      </c>
      <c r="ACZ4" s="99">
        <f t="shared" si="29"/>
        <v>1.0409686927132054</v>
      </c>
      <c r="ADA4" s="96">
        <f t="shared" si="29"/>
        <v>0.85643983303533067</v>
      </c>
      <c r="ADB4" s="99">
        <f t="shared" si="29"/>
        <v>0.85336340780823849</v>
      </c>
      <c r="ADC4" s="96">
        <f t="shared" si="29"/>
        <v>0.78679579246944309</v>
      </c>
      <c r="ADD4" s="99">
        <f t="shared" si="29"/>
        <v>1.0762838418562246</v>
      </c>
      <c r="ADE4" s="96">
        <f t="shared" si="29"/>
        <v>0.77934621335205234</v>
      </c>
      <c r="ADF4" s="99">
        <f t="shared" si="29"/>
        <v>0.81222510357337097</v>
      </c>
      <c r="ADG4" s="96">
        <f t="shared" si="29"/>
        <v>0.86977199729798527</v>
      </c>
      <c r="ADH4" s="99">
        <f t="shared" si="29"/>
        <v>0.90237302264103658</v>
      </c>
      <c r="ADI4" s="96">
        <f t="shared" si="29"/>
        <v>0.87462722160330109</v>
      </c>
      <c r="ADJ4" s="99">
        <f t="shared" si="29"/>
        <v>0.93803800856102959</v>
      </c>
      <c r="ADK4" s="96">
        <f t="shared" si="29"/>
        <v>0.75329483971914302</v>
      </c>
      <c r="ADL4" s="99">
        <f t="shared" si="29"/>
        <v>0.79946291711240147</v>
      </c>
      <c r="ADM4" s="96">
        <f t="shared" si="29"/>
        <v>0.83481417126475788</v>
      </c>
      <c r="ADN4" s="99">
        <f t="shared" si="29"/>
        <v>0.94025805661668305</v>
      </c>
      <c r="ADO4" s="96">
        <f t="shared" si="29"/>
        <v>0.92357704353989978</v>
      </c>
      <c r="ADP4" s="99">
        <f t="shared" si="29"/>
        <v>0.8216666697344186</v>
      </c>
      <c r="ADQ4" s="96">
        <f t="shared" si="29"/>
        <v>0.79775850530650483</v>
      </c>
      <c r="ADR4" s="99">
        <f t="shared" si="29"/>
        <v>0.91436079114446678</v>
      </c>
      <c r="ADS4" s="96">
        <f t="shared" si="29"/>
        <v>0.76544393407547895</v>
      </c>
      <c r="ADT4" s="99">
        <f t="shared" si="29"/>
        <v>0.73046239985666317</v>
      </c>
      <c r="ADU4" s="96">
        <f t="shared" si="29"/>
        <v>0.88271702866324897</v>
      </c>
      <c r="ADV4" s="99">
        <f t="shared" si="29"/>
        <v>0.64420728403471794</v>
      </c>
      <c r="ADW4" s="39"/>
      <c r="ADX4" s="39"/>
      <c r="ADY4" s="39"/>
      <c r="ADZ4" s="150" t="s">
        <v>1793</v>
      </c>
      <c r="AEA4" s="149" t="s">
        <v>1793</v>
      </c>
      <c r="AEB4" s="149" t="s">
        <v>1793</v>
      </c>
    </row>
    <row r="5" spans="9:808" s="40" customFormat="1" x14ac:dyDescent="0.2">
      <c r="I5" s="40" t="s">
        <v>1626</v>
      </c>
      <c r="J5" s="39"/>
      <c r="K5" s="39"/>
      <c r="L5" s="39"/>
      <c r="M5" s="39"/>
      <c r="N5" s="39"/>
      <c r="O5" s="39"/>
      <c r="P5" s="39"/>
      <c r="Q5" s="39"/>
      <c r="R5" s="39"/>
      <c r="S5" s="39"/>
      <c r="T5" s="39"/>
      <c r="U5" s="39"/>
      <c r="V5" s="39"/>
      <c r="W5" s="39"/>
      <c r="X5" s="143">
        <f ca="1">(X12)/X2*100</f>
        <v>13.253012048192772</v>
      </c>
      <c r="Y5" s="124">
        <f t="shared" ref="Y5:AC5" ca="1" si="30">(Y12)/Y2*100</f>
        <v>9.6385542168674707</v>
      </c>
      <c r="Z5" s="143">
        <f t="shared" ca="1" si="30"/>
        <v>28.915662650602407</v>
      </c>
      <c r="AA5" s="124">
        <f t="shared" ca="1" si="30"/>
        <v>32.53012048192771</v>
      </c>
      <c r="AB5" s="143">
        <f t="shared" ca="1" si="30"/>
        <v>20.73170731707317</v>
      </c>
      <c r="AC5" s="124">
        <f t="shared" ca="1" si="30"/>
        <v>24.096385542168676</v>
      </c>
      <c r="AD5" s="144">
        <f t="shared" ref="AD5:AL5" ca="1" si="31">(AD12+AD13)/AD2*100</f>
        <v>80.722891566265062</v>
      </c>
      <c r="AE5" s="145">
        <f t="shared" ca="1" si="31"/>
        <v>12.048192771084338</v>
      </c>
      <c r="AF5" s="144">
        <f t="shared" ca="1" si="31"/>
        <v>10.843373493975903</v>
      </c>
      <c r="AG5" s="145">
        <f t="shared" ca="1" si="31"/>
        <v>26.506024096385545</v>
      </c>
      <c r="AH5" s="144">
        <f t="shared" ca="1" si="31"/>
        <v>14.457831325301203</v>
      </c>
      <c r="AI5" s="145">
        <f t="shared" ca="1" si="31"/>
        <v>12.048192771084338</v>
      </c>
      <c r="AJ5" s="144">
        <f t="shared" ca="1" si="31"/>
        <v>13.253012048192772</v>
      </c>
      <c r="AK5" s="145">
        <f t="shared" ca="1" si="31"/>
        <v>8.4337349397590362</v>
      </c>
      <c r="AL5" s="144">
        <f t="shared" ca="1" si="31"/>
        <v>8.4337349397590362</v>
      </c>
      <c r="AM5" s="39"/>
      <c r="AN5" s="115">
        <f t="shared" ref="AN5" ca="1" si="32">(AN12+AN13)/AN2*100</f>
        <v>13.414634146341465</v>
      </c>
      <c r="AO5" s="114">
        <f t="shared" ref="AO5:AU5" ca="1" si="33">(AO12+AO13)/AO2*100</f>
        <v>82.926829268292678</v>
      </c>
      <c r="AP5" s="115">
        <f t="shared" ca="1" si="33"/>
        <v>56.09756097560976</v>
      </c>
      <c r="AQ5" s="114">
        <f t="shared" ca="1" si="33"/>
        <v>85.365853658536579</v>
      </c>
      <c r="AR5" s="115">
        <f t="shared" ca="1" si="33"/>
        <v>32.926829268292686</v>
      </c>
      <c r="AS5" s="114">
        <f t="shared" ca="1" si="33"/>
        <v>53.658536585365859</v>
      </c>
      <c r="AT5" s="115">
        <f t="shared" ca="1" si="33"/>
        <v>84.146341463414629</v>
      </c>
      <c r="AU5" s="114">
        <f t="shared" ca="1" si="33"/>
        <v>71.951219512195124</v>
      </c>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12" t="s">
        <v>1668</v>
      </c>
      <c r="DQ5" s="141">
        <f t="shared" ref="DQ5:DZ5" ca="1" si="34">(DQ12+DQ13)/DQ2*100</f>
        <v>38.961038961038966</v>
      </c>
      <c r="DR5" s="142">
        <f t="shared" ca="1" si="34"/>
        <v>51.282051282051277</v>
      </c>
      <c r="DS5" s="141">
        <f t="shared" ca="1" si="34"/>
        <v>37.179487179487182</v>
      </c>
      <c r="DT5" s="142">
        <f t="shared" ca="1" si="34"/>
        <v>31.645569620253166</v>
      </c>
      <c r="DU5" s="141">
        <f t="shared" ca="1" si="34"/>
        <v>20.512820512820511</v>
      </c>
      <c r="DV5" s="142">
        <f t="shared" ca="1" si="34"/>
        <v>32.051282051282051</v>
      </c>
      <c r="DW5" s="141">
        <f t="shared" ca="1" si="34"/>
        <v>49.367088607594937</v>
      </c>
      <c r="DX5" s="142">
        <f t="shared" ca="1" si="34"/>
        <v>54.430379746835442</v>
      </c>
      <c r="DY5" s="141">
        <f t="shared" ca="1" si="34"/>
        <v>35.443037974683541</v>
      </c>
      <c r="DZ5" s="142">
        <f t="shared" ca="1" si="34"/>
        <v>38.961038961038966</v>
      </c>
      <c r="EA5" s="39"/>
      <c r="EB5" s="128">
        <f t="shared" ref="EB5" ca="1" si="35">(EB12+EB13)/EB2*100</f>
        <v>18.518518518518519</v>
      </c>
      <c r="EC5" s="127">
        <f t="shared" ref="EC5:ES5" ca="1" si="36">(EC12+EC13)/EC2*100</f>
        <v>17.283950617283949</v>
      </c>
      <c r="ED5" s="128">
        <f t="shared" ca="1" si="36"/>
        <v>20.987654320987652</v>
      </c>
      <c r="EE5" s="127">
        <f t="shared" ca="1" si="36"/>
        <v>14.814814814814813</v>
      </c>
      <c r="EF5" s="128">
        <f t="shared" ca="1" si="36"/>
        <v>75.308641975308646</v>
      </c>
      <c r="EG5" s="127">
        <f t="shared" ca="1" si="36"/>
        <v>96.296296296296291</v>
      </c>
      <c r="EH5" s="128">
        <f t="shared" ca="1" si="36"/>
        <v>92.592592592592595</v>
      </c>
      <c r="EI5" s="127">
        <f t="shared" ca="1" si="36"/>
        <v>95.061728395061735</v>
      </c>
      <c r="EJ5" s="128">
        <f t="shared" ca="1" si="36"/>
        <v>93.827160493827151</v>
      </c>
      <c r="EK5" s="127">
        <f t="shared" ca="1" si="36"/>
        <v>98.76543209876543</v>
      </c>
      <c r="EL5" s="128">
        <f t="shared" ca="1" si="36"/>
        <v>98.76543209876543</v>
      </c>
      <c r="EM5" s="127">
        <f t="shared" ca="1" si="36"/>
        <v>96.296296296296291</v>
      </c>
      <c r="EN5" s="128">
        <f t="shared" ca="1" si="36"/>
        <v>92.592592592592595</v>
      </c>
      <c r="EO5" s="127">
        <f t="shared" ca="1" si="36"/>
        <v>97.53086419753086</v>
      </c>
      <c r="EP5" s="128">
        <f t="shared" ca="1" si="36"/>
        <v>97.53086419753086</v>
      </c>
      <c r="EQ5" s="127">
        <f t="shared" ca="1" si="36"/>
        <v>95.061728395061735</v>
      </c>
      <c r="ER5" s="128">
        <f t="shared" ca="1" si="36"/>
        <v>92.592592592592595</v>
      </c>
      <c r="ES5" s="127">
        <f t="shared" ca="1" si="36"/>
        <v>88.888888888888886</v>
      </c>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12" t="s">
        <v>1668</v>
      </c>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12" t="s">
        <v>1668</v>
      </c>
      <c r="WU5" s="130">
        <f ca="1">(WU12+WU13)/WU2*100</f>
        <v>9.5890410958904102</v>
      </c>
      <c r="WV5" s="136">
        <f t="shared" ref="WV5:YG5" ca="1" si="37">(WV12+WV13)/WV2*100</f>
        <v>34.246575342465754</v>
      </c>
      <c r="WW5" s="130">
        <f t="shared" ca="1" si="37"/>
        <v>28.767123287671232</v>
      </c>
      <c r="WX5" s="136">
        <f t="shared" ca="1" si="37"/>
        <v>19.17808219178082</v>
      </c>
      <c r="WY5" s="130">
        <f t="shared" ca="1" si="37"/>
        <v>34.246575342465754</v>
      </c>
      <c r="WZ5" s="136">
        <f t="shared" ca="1" si="37"/>
        <v>31.506849315068493</v>
      </c>
      <c r="XA5" s="130">
        <f t="shared" ca="1" si="37"/>
        <v>42.465753424657535</v>
      </c>
      <c r="XB5" s="136">
        <f t="shared" ca="1" si="37"/>
        <v>32.87671232876712</v>
      </c>
      <c r="XC5" s="130">
        <f t="shared" ca="1" si="37"/>
        <v>28.767123287671232</v>
      </c>
      <c r="XD5" s="136">
        <f t="shared" ca="1" si="37"/>
        <v>42.465753424657535</v>
      </c>
      <c r="XE5" s="130">
        <f t="shared" ca="1" si="37"/>
        <v>28.767123287671232</v>
      </c>
      <c r="XF5" s="136">
        <f t="shared" ca="1" si="37"/>
        <v>30.136986301369863</v>
      </c>
      <c r="XG5" s="130">
        <f t="shared" ca="1" si="37"/>
        <v>57.534246575342465</v>
      </c>
      <c r="XH5" s="136">
        <f t="shared" ca="1" si="37"/>
        <v>15.068493150684931</v>
      </c>
      <c r="XI5" s="130">
        <f t="shared" ca="1" si="37"/>
        <v>49.315068493150683</v>
      </c>
      <c r="XJ5" s="136">
        <f t="shared" ca="1" si="37"/>
        <v>34.246575342465754</v>
      </c>
      <c r="XK5" s="130">
        <f t="shared" ca="1" si="37"/>
        <v>38.356164383561641</v>
      </c>
      <c r="XL5" s="136">
        <f t="shared" ca="1" si="37"/>
        <v>24.657534246575342</v>
      </c>
      <c r="XM5" s="137">
        <f t="shared" ca="1" si="37"/>
        <v>12.328767123287671</v>
      </c>
      <c r="XN5" s="138">
        <f t="shared" ca="1" si="37"/>
        <v>17.80821917808219</v>
      </c>
      <c r="XO5" s="137">
        <f t="shared" ca="1" si="37"/>
        <v>23.287671232876711</v>
      </c>
      <c r="XP5" s="138">
        <f t="shared" ca="1" si="37"/>
        <v>24.657534246575342</v>
      </c>
      <c r="XQ5" s="137">
        <f t="shared" ca="1" si="37"/>
        <v>16.43835616438356</v>
      </c>
      <c r="XR5" s="138">
        <f t="shared" ca="1" si="37"/>
        <v>8.2191780821917799</v>
      </c>
      <c r="XS5" s="137">
        <f t="shared" ca="1" si="37"/>
        <v>23.287671232876711</v>
      </c>
      <c r="XT5" s="138">
        <f t="shared" ca="1" si="37"/>
        <v>20.547945205479451</v>
      </c>
      <c r="XU5" s="139">
        <f t="shared" ca="1" si="37"/>
        <v>16.43835616438356</v>
      </c>
      <c r="XV5" s="140">
        <f t="shared" ca="1" si="37"/>
        <v>12.328767123287671</v>
      </c>
      <c r="XW5" s="139">
        <f t="shared" ca="1" si="37"/>
        <v>31.506849315068493</v>
      </c>
      <c r="XX5" s="140">
        <f t="shared" ca="1" si="37"/>
        <v>45.205479452054789</v>
      </c>
      <c r="XY5" s="139">
        <f t="shared" ca="1" si="37"/>
        <v>24.657534246575342</v>
      </c>
      <c r="XZ5" s="140">
        <f t="shared" ca="1" si="37"/>
        <v>52.054794520547944</v>
      </c>
      <c r="YA5" s="139">
        <f t="shared" ca="1" si="37"/>
        <v>26.027397260273972</v>
      </c>
      <c r="YB5" s="140">
        <f t="shared" ca="1" si="37"/>
        <v>23.287671232876711</v>
      </c>
      <c r="YC5" s="139">
        <f t="shared" ca="1" si="37"/>
        <v>38.356164383561641</v>
      </c>
      <c r="YD5" s="140">
        <f t="shared" ca="1" si="37"/>
        <v>49.315068493150683</v>
      </c>
      <c r="YE5" s="139">
        <f t="shared" ca="1" si="37"/>
        <v>54.794520547945204</v>
      </c>
      <c r="YF5" s="140">
        <f t="shared" ca="1" si="37"/>
        <v>15.068493150684931</v>
      </c>
      <c r="YG5" s="139">
        <f t="shared" ca="1" si="37"/>
        <v>17.80821917808219</v>
      </c>
      <c r="YH5" s="39"/>
      <c r="YI5" s="39"/>
      <c r="YJ5" s="86">
        <f ca="1">(YJ10+YJ11)/YJ2*100</f>
        <v>36.111111111111107</v>
      </c>
      <c r="YK5" s="114">
        <f ca="1">(YK12+YK13)/YK2*100</f>
        <v>1.5151515151515151</v>
      </c>
      <c r="YL5" s="115">
        <f t="shared" ref="YL5:ZP5" ca="1" si="38">(YL12+YL13)/YL2*100</f>
        <v>9.0909090909090917</v>
      </c>
      <c r="YM5" s="114">
        <f t="shared" ca="1" si="38"/>
        <v>4.5454545454545459</v>
      </c>
      <c r="YN5" s="115">
        <f t="shared" ca="1" si="38"/>
        <v>6.0606060606060606</v>
      </c>
      <c r="YO5" s="114">
        <f t="shared" ca="1" si="38"/>
        <v>7.5757575757575761</v>
      </c>
      <c r="YP5" s="115">
        <f t="shared" ca="1" si="38"/>
        <v>6.0606060606060606</v>
      </c>
      <c r="YQ5" s="114">
        <f t="shared" ca="1" si="38"/>
        <v>7.5757575757575761</v>
      </c>
      <c r="YR5" s="115">
        <f t="shared" ca="1" si="38"/>
        <v>3.0303030303030303</v>
      </c>
      <c r="YS5" s="114">
        <f t="shared" ca="1" si="38"/>
        <v>6.0606060606060606</v>
      </c>
      <c r="YT5" s="115">
        <f t="shared" ca="1" si="38"/>
        <v>3.0303030303030303</v>
      </c>
      <c r="YU5" s="114">
        <f t="shared" ca="1" si="38"/>
        <v>0</v>
      </c>
      <c r="YV5" s="115">
        <f t="shared" ca="1" si="38"/>
        <v>6.0606060606060606</v>
      </c>
      <c r="YW5" s="114">
        <f t="shared" ca="1" si="38"/>
        <v>7.5757575757575761</v>
      </c>
      <c r="YX5" s="115">
        <f t="shared" ca="1" si="38"/>
        <v>10.606060606060606</v>
      </c>
      <c r="YY5" s="114">
        <f t="shared" ca="1" si="38"/>
        <v>25.757575757575758</v>
      </c>
      <c r="YZ5" s="115">
        <f t="shared" ca="1" si="38"/>
        <v>18.181818181818183</v>
      </c>
      <c r="ZA5" s="114">
        <f t="shared" ca="1" si="38"/>
        <v>3.0303030303030303</v>
      </c>
      <c r="ZB5" s="115">
        <f t="shared" ca="1" si="38"/>
        <v>15.151515151515152</v>
      </c>
      <c r="ZC5" s="116">
        <f t="shared" ca="1" si="38"/>
        <v>1.5151515151515151</v>
      </c>
      <c r="ZD5" s="117">
        <f t="shared" ca="1" si="38"/>
        <v>28.787878787878789</v>
      </c>
      <c r="ZE5" s="116">
        <f t="shared" ca="1" si="38"/>
        <v>27.27272727272727</v>
      </c>
      <c r="ZF5" s="117">
        <f t="shared" ca="1" si="38"/>
        <v>46.969696969696969</v>
      </c>
      <c r="ZG5" s="116">
        <f t="shared" ca="1" si="38"/>
        <v>1.5151515151515151</v>
      </c>
      <c r="ZH5" s="117">
        <f t="shared" ca="1" si="38"/>
        <v>1.5151515151515151</v>
      </c>
      <c r="ZI5" s="116">
        <f t="shared" ca="1" si="38"/>
        <v>4.5454545454545459</v>
      </c>
      <c r="ZJ5" s="117">
        <f t="shared" ca="1" si="38"/>
        <v>1.5151515151515151</v>
      </c>
      <c r="ZK5" s="116">
        <f t="shared" ca="1" si="38"/>
        <v>1.5151515151515151</v>
      </c>
      <c r="ZL5" s="117">
        <f t="shared" ca="1" si="38"/>
        <v>9.0909090909090917</v>
      </c>
      <c r="ZM5" s="116">
        <f t="shared" ca="1" si="38"/>
        <v>1.5151515151515151</v>
      </c>
      <c r="ZN5" s="117">
        <f t="shared" ca="1" si="38"/>
        <v>4.5454545454545459</v>
      </c>
      <c r="ZO5" s="116">
        <f t="shared" ca="1" si="38"/>
        <v>3.0303030303030303</v>
      </c>
      <c r="ZP5" s="117">
        <f t="shared" ca="1" si="38"/>
        <v>1.5151515151515151</v>
      </c>
      <c r="ZQ5" s="39"/>
      <c r="ZR5" s="120">
        <f t="shared" ref="ZR5:AAZ5" ca="1" si="39">(ZR12+ZR13)/ZR2*100</f>
        <v>13.636363636363635</v>
      </c>
      <c r="ZS5" s="121">
        <f t="shared" ca="1" si="39"/>
        <v>36.363636363636367</v>
      </c>
      <c r="ZT5" s="120">
        <f t="shared" ca="1" si="39"/>
        <v>78.787878787878782</v>
      </c>
      <c r="ZU5" s="121">
        <f t="shared" ca="1" si="39"/>
        <v>53.846153846153847</v>
      </c>
      <c r="ZV5" s="120">
        <f t="shared" ca="1" si="39"/>
        <v>60</v>
      </c>
      <c r="ZW5" s="121">
        <f t="shared" ca="1" si="39"/>
        <v>69.696969696969703</v>
      </c>
      <c r="ZX5" s="120">
        <f t="shared" ca="1" si="39"/>
        <v>21.212121212121211</v>
      </c>
      <c r="ZY5" s="121">
        <f t="shared" ca="1" si="39"/>
        <v>29.230769230769234</v>
      </c>
      <c r="ZZ5" s="120">
        <f t="shared" ca="1" si="39"/>
        <v>28.787878787878789</v>
      </c>
      <c r="AAA5" s="121">
        <f t="shared" ca="1" si="39"/>
        <v>56.92307692307692</v>
      </c>
      <c r="AAB5" s="120">
        <f t="shared" ca="1" si="39"/>
        <v>26.153846153846157</v>
      </c>
      <c r="AAC5" s="121">
        <f t="shared" ca="1" si="39"/>
        <v>51.515151515151516</v>
      </c>
      <c r="AAD5" s="120">
        <f t="shared" ca="1" si="39"/>
        <v>65.151515151515156</v>
      </c>
      <c r="AAE5" s="121">
        <f t="shared" ca="1" si="39"/>
        <v>44.61538461538462</v>
      </c>
      <c r="AAF5" s="120">
        <f t="shared" ca="1" si="39"/>
        <v>41.53846153846154</v>
      </c>
      <c r="AAG5" s="121">
        <f t="shared" ca="1" si="39"/>
        <v>43.939393939393938</v>
      </c>
      <c r="AAH5" s="120">
        <f t="shared" ca="1" si="39"/>
        <v>39.393939393939391</v>
      </c>
      <c r="AAI5" s="121">
        <f t="shared" ca="1" si="39"/>
        <v>40.909090909090914</v>
      </c>
      <c r="AAJ5" s="120">
        <f t="shared" ca="1" si="39"/>
        <v>72.727272727272734</v>
      </c>
      <c r="AAK5" s="121">
        <f t="shared" ca="1" si="39"/>
        <v>26.153846153846157</v>
      </c>
      <c r="AAL5" s="120">
        <f t="shared" ca="1" si="39"/>
        <v>39.393939393939391</v>
      </c>
      <c r="AAM5" s="121">
        <f t="shared" ca="1" si="39"/>
        <v>28.787878787878789</v>
      </c>
      <c r="AAN5" s="120">
        <f t="shared" ca="1" si="39"/>
        <v>42.424242424242422</v>
      </c>
      <c r="AAO5" s="121">
        <f t="shared" ca="1" si="39"/>
        <v>40</v>
      </c>
      <c r="AAP5" s="120">
        <f t="shared" ca="1" si="39"/>
        <v>49.230769230769234</v>
      </c>
      <c r="AAQ5" s="121">
        <f t="shared" ca="1" si="39"/>
        <v>50</v>
      </c>
      <c r="AAR5" s="120">
        <f t="shared" ca="1" si="39"/>
        <v>45.454545454545453</v>
      </c>
      <c r="AAS5" s="121">
        <f t="shared" ca="1" si="39"/>
        <v>84.848484848484844</v>
      </c>
      <c r="AAT5" s="120">
        <f t="shared" ca="1" si="39"/>
        <v>40.909090909090914</v>
      </c>
      <c r="AAU5" s="121">
        <f t="shared" ca="1" si="39"/>
        <v>45.454545454545453</v>
      </c>
      <c r="AAV5" s="120">
        <f t="shared" ca="1" si="39"/>
        <v>28.787878787878789</v>
      </c>
      <c r="AAW5" s="121">
        <f t="shared" ca="1" si="39"/>
        <v>40.909090909090914</v>
      </c>
      <c r="AAX5" s="120">
        <f t="shared" ca="1" si="39"/>
        <v>63.636363636363633</v>
      </c>
      <c r="AAY5" s="121">
        <f t="shared" ca="1" si="39"/>
        <v>27.692307692307693</v>
      </c>
      <c r="AAZ5" s="120">
        <f t="shared" ca="1" si="39"/>
        <v>24.242424242424242</v>
      </c>
      <c r="ABA5" s="39"/>
      <c r="ABB5" s="122">
        <f ca="1">(ABB9+ABB10)/ABB2*100</f>
        <v>1.5384615384615385</v>
      </c>
      <c r="ABC5" s="123">
        <f t="shared" ref="ABC5:ABN5" ca="1" si="40">(ABC9+ABC10)/ABC2*100</f>
        <v>0</v>
      </c>
      <c r="ABD5" s="122">
        <f t="shared" ca="1" si="40"/>
        <v>1.5384615384615385</v>
      </c>
      <c r="ABE5" s="123">
        <f t="shared" ca="1" si="40"/>
        <v>0</v>
      </c>
      <c r="ABF5" s="122">
        <f t="shared" ca="1" si="40"/>
        <v>1.5384615384615385</v>
      </c>
      <c r="ABG5" s="123">
        <f t="shared" ca="1" si="40"/>
        <v>0</v>
      </c>
      <c r="ABH5" s="122">
        <f t="shared" ca="1" si="40"/>
        <v>0</v>
      </c>
      <c r="ABI5" s="123">
        <f t="shared" ca="1" si="40"/>
        <v>0</v>
      </c>
      <c r="ABJ5" s="122">
        <f t="shared" ca="1" si="40"/>
        <v>1.5384615384615385</v>
      </c>
      <c r="ABK5" s="123">
        <f t="shared" ca="1" si="40"/>
        <v>1.5384615384615385</v>
      </c>
      <c r="ABL5" s="122">
        <f t="shared" ca="1" si="40"/>
        <v>0</v>
      </c>
      <c r="ABM5" s="123">
        <f t="shared" ca="1" si="40"/>
        <v>0</v>
      </c>
      <c r="ABN5" s="122">
        <f t="shared" ca="1" si="40"/>
        <v>1.5384615384615385</v>
      </c>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124">
        <f ca="1">(ACR12+ACR13)/ACR2*100</f>
        <v>34.375</v>
      </c>
      <c r="ACS5" s="125">
        <f ca="1">(ACS10+ACS11)/ACS2*100</f>
        <v>48.333333333333336</v>
      </c>
      <c r="ACT5" s="126">
        <f t="shared" ref="ACT5:ADV5" ca="1" si="41">(ACT10+ACT11)/ACT2*100</f>
        <v>61.016949152542374</v>
      </c>
      <c r="ACU5" s="125">
        <f t="shared" ca="1" si="41"/>
        <v>61.666666666666671</v>
      </c>
      <c r="ACV5" s="126">
        <f t="shared" ca="1" si="41"/>
        <v>34.482758620689658</v>
      </c>
      <c r="ACW5" s="125">
        <f t="shared" ca="1" si="41"/>
        <v>58.333333333333336</v>
      </c>
      <c r="ACX5" s="126">
        <f t="shared" ca="1" si="41"/>
        <v>61.666666666666671</v>
      </c>
      <c r="ACY5" s="125">
        <f t="shared" ca="1" si="41"/>
        <v>31.666666666666664</v>
      </c>
      <c r="ACZ5" s="126">
        <f t="shared" ca="1" si="41"/>
        <v>60</v>
      </c>
      <c r="ADA5" s="125">
        <f t="shared" ca="1" si="41"/>
        <v>49.152542372881356</v>
      </c>
      <c r="ADB5" s="126">
        <f t="shared" ca="1" si="41"/>
        <v>38.983050847457626</v>
      </c>
      <c r="ADC5" s="125">
        <f t="shared" ca="1" si="41"/>
        <v>5.2631578947368416</v>
      </c>
      <c r="ADD5" s="126">
        <f t="shared" ca="1" si="41"/>
        <v>40.677966101694921</v>
      </c>
      <c r="ADE5" s="125">
        <f t="shared" ca="1" si="41"/>
        <v>58.620689655172406</v>
      </c>
      <c r="ADF5" s="126">
        <f t="shared" ca="1" si="41"/>
        <v>68.965517241379317</v>
      </c>
      <c r="ADG5" s="125">
        <f t="shared" ca="1" si="41"/>
        <v>68.965517241379317</v>
      </c>
      <c r="ADH5" s="126">
        <f t="shared" ca="1" si="41"/>
        <v>31.03448275862069</v>
      </c>
      <c r="ADI5" s="125">
        <f t="shared" ca="1" si="41"/>
        <v>18.96551724137931</v>
      </c>
      <c r="ADJ5" s="126">
        <f t="shared" ca="1" si="41"/>
        <v>13.793103448275861</v>
      </c>
      <c r="ADK5" s="125">
        <f t="shared" ca="1" si="41"/>
        <v>5.1724137931034484</v>
      </c>
      <c r="ADL5" s="126">
        <f t="shared" ca="1" si="41"/>
        <v>6.8965517241379306</v>
      </c>
      <c r="ADM5" s="125">
        <f t="shared" ca="1" si="41"/>
        <v>29.310344827586203</v>
      </c>
      <c r="ADN5" s="126">
        <f t="shared" ca="1" si="41"/>
        <v>17.543859649122805</v>
      </c>
      <c r="ADO5" s="125">
        <f t="shared" ca="1" si="41"/>
        <v>8.6206896551724146</v>
      </c>
      <c r="ADP5" s="126">
        <f t="shared" ca="1" si="41"/>
        <v>8.6206896551724146</v>
      </c>
      <c r="ADQ5" s="125">
        <f t="shared" ca="1" si="41"/>
        <v>34.482758620689658</v>
      </c>
      <c r="ADR5" s="126">
        <f t="shared" ca="1" si="41"/>
        <v>15.517241379310345</v>
      </c>
      <c r="ADS5" s="125">
        <f t="shared" ca="1" si="41"/>
        <v>6.8965517241379306</v>
      </c>
      <c r="ADT5" s="126">
        <f t="shared" ca="1" si="41"/>
        <v>10.344827586206897</v>
      </c>
      <c r="ADU5" s="125">
        <f t="shared" ca="1" si="41"/>
        <v>17.241379310344829</v>
      </c>
      <c r="ADV5" s="126">
        <f t="shared" ca="1" si="41"/>
        <v>32.758620689655174</v>
      </c>
      <c r="ADW5" s="39"/>
      <c r="ADX5" s="39"/>
      <c r="ADY5" s="39"/>
      <c r="ADZ5" s="150" t="s">
        <v>1794</v>
      </c>
      <c r="AEA5" s="149" t="s">
        <v>1794</v>
      </c>
      <c r="AEB5" s="149" t="s">
        <v>1804</v>
      </c>
    </row>
    <row r="6" spans="9:808" s="40" customFormat="1" x14ac:dyDescent="0.2">
      <c r="I6" s="40" t="s">
        <v>1627</v>
      </c>
      <c r="J6" s="39"/>
      <c r="K6" s="39"/>
      <c r="L6" s="39"/>
      <c r="M6" s="39"/>
      <c r="N6" s="39"/>
      <c r="O6" s="39"/>
      <c r="P6" s="39"/>
      <c r="Q6" s="39"/>
      <c r="R6" s="39"/>
      <c r="S6" s="39"/>
      <c r="T6" s="39"/>
      <c r="U6" s="39"/>
      <c r="V6" s="39"/>
      <c r="W6" s="39"/>
      <c r="X6" s="143">
        <f ca="1">(X14)/X2*100</f>
        <v>24.096385542168676</v>
      </c>
      <c r="Y6" s="124">
        <f t="shared" ref="Y6:AC6" ca="1" si="42">(Y14)/Y2*100</f>
        <v>30.120481927710845</v>
      </c>
      <c r="Z6" s="143">
        <f t="shared" ca="1" si="42"/>
        <v>19.277108433734941</v>
      </c>
      <c r="AA6" s="124">
        <f t="shared" ca="1" si="42"/>
        <v>18.072289156626507</v>
      </c>
      <c r="AB6" s="143">
        <f t="shared" ca="1" si="42"/>
        <v>18.292682926829269</v>
      </c>
      <c r="AC6" s="124">
        <f t="shared" ca="1" si="42"/>
        <v>26.506024096385545</v>
      </c>
      <c r="AD6" s="144">
        <f t="shared" ref="AD6:AL6" ca="1" si="43">(AD15+AD16)/AD2*100</f>
        <v>10.843373493975903</v>
      </c>
      <c r="AE6" s="145">
        <f t="shared" ca="1" si="43"/>
        <v>73.493975903614455</v>
      </c>
      <c r="AF6" s="144">
        <f t="shared" ca="1" si="43"/>
        <v>71.084337349397586</v>
      </c>
      <c r="AG6" s="145">
        <f t="shared" ca="1" si="43"/>
        <v>40.963855421686745</v>
      </c>
      <c r="AH6" s="144">
        <f t="shared" ca="1" si="43"/>
        <v>61.445783132530117</v>
      </c>
      <c r="AI6" s="145">
        <f t="shared" ca="1" si="43"/>
        <v>62.650602409638559</v>
      </c>
      <c r="AJ6" s="144">
        <f t="shared" ca="1" si="43"/>
        <v>66.265060240963862</v>
      </c>
      <c r="AK6" s="145">
        <f t="shared" ca="1" si="43"/>
        <v>74.698795180722882</v>
      </c>
      <c r="AL6" s="144">
        <f t="shared" ca="1" si="43"/>
        <v>62.650602409638559</v>
      </c>
      <c r="AM6" s="39"/>
      <c r="AN6" s="115">
        <f ca="1">(AN17+AN18)/AN2*100</f>
        <v>25.609756097560975</v>
      </c>
      <c r="AO6" s="114">
        <f t="shared" ref="AO6:AU6" ca="1" si="44">(AO17+AO18)/AO2*100</f>
        <v>1.2195121951219512</v>
      </c>
      <c r="AP6" s="115">
        <f t="shared" ca="1" si="44"/>
        <v>3.6585365853658534</v>
      </c>
      <c r="AQ6" s="114">
        <f t="shared" ca="1" si="44"/>
        <v>1.2195121951219512</v>
      </c>
      <c r="AR6" s="115">
        <f t="shared" ca="1" si="44"/>
        <v>4.8780487804878048</v>
      </c>
      <c r="AS6" s="114">
        <f t="shared" ca="1" si="44"/>
        <v>23.170731707317074</v>
      </c>
      <c r="AT6" s="115">
        <f t="shared" ca="1" si="44"/>
        <v>6.0975609756097562</v>
      </c>
      <c r="AU6" s="114">
        <f t="shared" ca="1" si="44"/>
        <v>0</v>
      </c>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141">
        <f t="shared" ref="DQ6:DZ6" ca="1" si="45">(DQ15+DQ16)/DQ2*100</f>
        <v>24.675324675324674</v>
      </c>
      <c r="DR6" s="142">
        <f t="shared" ca="1" si="45"/>
        <v>20.512820512820511</v>
      </c>
      <c r="DS6" s="141">
        <f t="shared" ca="1" si="45"/>
        <v>29.487179487179489</v>
      </c>
      <c r="DT6" s="142">
        <f t="shared" ca="1" si="45"/>
        <v>41.77215189873418</v>
      </c>
      <c r="DU6" s="141">
        <f t="shared" ca="1" si="45"/>
        <v>53.846153846153847</v>
      </c>
      <c r="DV6" s="142">
        <f t="shared" ca="1" si="45"/>
        <v>37.179487179487182</v>
      </c>
      <c r="DW6" s="141">
        <f t="shared" ca="1" si="45"/>
        <v>27.848101265822784</v>
      </c>
      <c r="DX6" s="142">
        <f t="shared" ca="1" si="45"/>
        <v>24.050632911392405</v>
      </c>
      <c r="DY6" s="141">
        <f t="shared" ca="1" si="45"/>
        <v>34.177215189873415</v>
      </c>
      <c r="DZ6" s="142">
        <f t="shared" ca="1" si="45"/>
        <v>32.467532467532465</v>
      </c>
      <c r="EA6" s="39"/>
      <c r="EB6" s="128">
        <f ca="1">(EB14+EB15)/EB2*100</f>
        <v>81.481481481481481</v>
      </c>
      <c r="EC6" s="127">
        <f t="shared" ref="EC6:ES6" ca="1" si="46">(EC14+EC15)/EC2*100</f>
        <v>82.716049382716051</v>
      </c>
      <c r="ED6" s="128">
        <f t="shared" ca="1" si="46"/>
        <v>79.012345679012341</v>
      </c>
      <c r="EE6" s="127">
        <f t="shared" ca="1" si="46"/>
        <v>85.18518518518519</v>
      </c>
      <c r="EF6" s="128">
        <f t="shared" ca="1" si="46"/>
        <v>24.691358024691358</v>
      </c>
      <c r="EG6" s="127">
        <f t="shared" ca="1" si="46"/>
        <v>3.7037037037037033</v>
      </c>
      <c r="EH6" s="128">
        <f t="shared" ca="1" si="46"/>
        <v>7.4074074074074066</v>
      </c>
      <c r="EI6" s="127">
        <f t="shared" ca="1" si="46"/>
        <v>4.9382716049382713</v>
      </c>
      <c r="EJ6" s="128">
        <f t="shared" ca="1" si="46"/>
        <v>6.1728395061728394</v>
      </c>
      <c r="EK6" s="127">
        <f t="shared" ca="1" si="46"/>
        <v>1.2345679012345678</v>
      </c>
      <c r="EL6" s="128">
        <f t="shared" ca="1" si="46"/>
        <v>1.2345679012345678</v>
      </c>
      <c r="EM6" s="127">
        <f t="shared" ca="1" si="46"/>
        <v>3.7037037037037033</v>
      </c>
      <c r="EN6" s="128">
        <f t="shared" ca="1" si="46"/>
        <v>7.4074074074074066</v>
      </c>
      <c r="EO6" s="127">
        <f t="shared" ca="1" si="46"/>
        <v>2.4691358024691357</v>
      </c>
      <c r="EP6" s="128">
        <f t="shared" ca="1" si="46"/>
        <v>2.4691358024691357</v>
      </c>
      <c r="EQ6" s="127">
        <f t="shared" ca="1" si="46"/>
        <v>4.9382716049382713</v>
      </c>
      <c r="ER6" s="128">
        <f t="shared" ca="1" si="46"/>
        <v>7.4074074074074066</v>
      </c>
      <c r="ES6" s="127">
        <f t="shared" ca="1" si="46"/>
        <v>11.111111111111111</v>
      </c>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130">
        <f ca="1">(WU14+WU15)/WU2*100</f>
        <v>90.410958904109577</v>
      </c>
      <c r="WV6" s="136">
        <f t="shared" ref="WV6:YG6" ca="1" si="47">(WV14+WV15)/WV2*100</f>
        <v>65.753424657534239</v>
      </c>
      <c r="WW6" s="130">
        <f t="shared" ca="1" si="47"/>
        <v>71.232876712328761</v>
      </c>
      <c r="WX6" s="136">
        <f t="shared" ca="1" si="47"/>
        <v>80.821917808219183</v>
      </c>
      <c r="WY6" s="130">
        <f t="shared" ca="1" si="47"/>
        <v>65.753424657534239</v>
      </c>
      <c r="WZ6" s="136">
        <f t="shared" ca="1" si="47"/>
        <v>68.493150684931507</v>
      </c>
      <c r="XA6" s="130">
        <f t="shared" ca="1" si="47"/>
        <v>57.534246575342465</v>
      </c>
      <c r="XB6" s="136">
        <f t="shared" ca="1" si="47"/>
        <v>67.123287671232873</v>
      </c>
      <c r="XC6" s="130">
        <f t="shared" ca="1" si="47"/>
        <v>71.232876712328761</v>
      </c>
      <c r="XD6" s="136">
        <f t="shared" ca="1" si="47"/>
        <v>57.534246575342465</v>
      </c>
      <c r="XE6" s="130">
        <f t="shared" ca="1" si="47"/>
        <v>71.232876712328761</v>
      </c>
      <c r="XF6" s="136">
        <f t="shared" ca="1" si="47"/>
        <v>69.863013698630141</v>
      </c>
      <c r="XG6" s="130">
        <f t="shared" ca="1" si="47"/>
        <v>42.465753424657535</v>
      </c>
      <c r="XH6" s="136">
        <f t="shared" ca="1" si="47"/>
        <v>84.93150684931507</v>
      </c>
      <c r="XI6" s="130">
        <f t="shared" ca="1" si="47"/>
        <v>50.684931506849317</v>
      </c>
      <c r="XJ6" s="136">
        <f t="shared" ca="1" si="47"/>
        <v>65.753424657534239</v>
      </c>
      <c r="XK6" s="130">
        <f t="shared" ca="1" si="47"/>
        <v>61.643835616438359</v>
      </c>
      <c r="XL6" s="136">
        <f t="shared" ca="1" si="47"/>
        <v>75.342465753424662</v>
      </c>
      <c r="XM6" s="137">
        <f t="shared" ca="1" si="47"/>
        <v>87.671232876712324</v>
      </c>
      <c r="XN6" s="138">
        <f t="shared" ca="1" si="47"/>
        <v>82.191780821917803</v>
      </c>
      <c r="XO6" s="137">
        <f t="shared" ca="1" si="47"/>
        <v>76.712328767123282</v>
      </c>
      <c r="XP6" s="138">
        <f t="shared" ca="1" si="47"/>
        <v>75.342465753424662</v>
      </c>
      <c r="XQ6" s="137">
        <f t="shared" ca="1" si="47"/>
        <v>83.561643835616437</v>
      </c>
      <c r="XR6" s="138">
        <f t="shared" ca="1" si="47"/>
        <v>91.780821917808225</v>
      </c>
      <c r="XS6" s="137">
        <f t="shared" ca="1" si="47"/>
        <v>76.712328767123282</v>
      </c>
      <c r="XT6" s="138">
        <f t="shared" ca="1" si="47"/>
        <v>79.452054794520549</v>
      </c>
      <c r="XU6" s="139">
        <f t="shared" ca="1" si="47"/>
        <v>83.561643835616437</v>
      </c>
      <c r="XV6" s="140">
        <f t="shared" ca="1" si="47"/>
        <v>87.671232876712324</v>
      </c>
      <c r="XW6" s="139">
        <f t="shared" ca="1" si="47"/>
        <v>68.493150684931507</v>
      </c>
      <c r="XX6" s="140">
        <f t="shared" ca="1" si="47"/>
        <v>54.794520547945204</v>
      </c>
      <c r="XY6" s="139">
        <f t="shared" ca="1" si="47"/>
        <v>75.342465753424662</v>
      </c>
      <c r="XZ6" s="140">
        <f t="shared" ca="1" si="47"/>
        <v>47.945205479452049</v>
      </c>
      <c r="YA6" s="139">
        <f t="shared" ca="1" si="47"/>
        <v>73.972602739726028</v>
      </c>
      <c r="YB6" s="140">
        <f t="shared" ca="1" si="47"/>
        <v>76.712328767123282</v>
      </c>
      <c r="YC6" s="139">
        <f t="shared" ca="1" si="47"/>
        <v>61.643835616438359</v>
      </c>
      <c r="YD6" s="140">
        <f t="shared" ca="1" si="47"/>
        <v>50.684931506849317</v>
      </c>
      <c r="YE6" s="139">
        <f t="shared" ca="1" si="47"/>
        <v>45.205479452054789</v>
      </c>
      <c r="YF6" s="140">
        <f t="shared" ca="1" si="47"/>
        <v>84.93150684931507</v>
      </c>
      <c r="YG6" s="139">
        <f t="shared" ca="1" si="47"/>
        <v>82.191780821917803</v>
      </c>
      <c r="YH6" s="39"/>
      <c r="YI6" s="39"/>
      <c r="YJ6" s="86">
        <f ca="1">(YJ13+YJ14)/YJ2*100</f>
        <v>40.277777777777779</v>
      </c>
      <c r="YK6" s="114">
        <f ca="1">(YK15+YK16)/YK2*100</f>
        <v>87.878787878787875</v>
      </c>
      <c r="YL6" s="115">
        <f t="shared" ref="YL6:ZP6" ca="1" si="48">(YL15+YL16)/YL2*100</f>
        <v>78.787878787878782</v>
      </c>
      <c r="YM6" s="114">
        <f t="shared" ca="1" si="48"/>
        <v>86.36363636363636</v>
      </c>
      <c r="YN6" s="115">
        <f t="shared" ca="1" si="48"/>
        <v>77.272727272727266</v>
      </c>
      <c r="YO6" s="114">
        <f t="shared" ca="1" si="48"/>
        <v>81.818181818181827</v>
      </c>
      <c r="YP6" s="115">
        <f t="shared" ca="1" si="48"/>
        <v>84.848484848484844</v>
      </c>
      <c r="YQ6" s="114">
        <f t="shared" ca="1" si="48"/>
        <v>80.303030303030297</v>
      </c>
      <c r="YR6" s="115">
        <f t="shared" ca="1" si="48"/>
        <v>78.787878787878782</v>
      </c>
      <c r="YS6" s="114">
        <f t="shared" ca="1" si="48"/>
        <v>62.121212121212125</v>
      </c>
      <c r="YT6" s="115">
        <f t="shared" ca="1" si="48"/>
        <v>84.848484848484844</v>
      </c>
      <c r="YU6" s="114">
        <f t="shared" ca="1" si="48"/>
        <v>93.939393939393938</v>
      </c>
      <c r="YV6" s="115">
        <f t="shared" ca="1" si="48"/>
        <v>72.727272727272734</v>
      </c>
      <c r="YW6" s="114">
        <f t="shared" ca="1" si="48"/>
        <v>68.181818181818173</v>
      </c>
      <c r="YX6" s="115">
        <f t="shared" ca="1" si="48"/>
        <v>59.090909090909093</v>
      </c>
      <c r="YY6" s="114">
        <f t="shared" ca="1" si="48"/>
        <v>36.363636363636367</v>
      </c>
      <c r="YZ6" s="115">
        <f t="shared" ca="1" si="48"/>
        <v>45.454545454545453</v>
      </c>
      <c r="ZA6" s="114">
        <f t="shared" ca="1" si="48"/>
        <v>90.909090909090907</v>
      </c>
      <c r="ZB6" s="115">
        <f t="shared" ca="1" si="48"/>
        <v>59.090909090909093</v>
      </c>
      <c r="ZC6" s="116">
        <f t="shared" ca="1" si="48"/>
        <v>93.939393939393938</v>
      </c>
      <c r="ZD6" s="117">
        <f t="shared" ca="1" si="48"/>
        <v>24.242424242424242</v>
      </c>
      <c r="ZE6" s="116">
        <f t="shared" ca="1" si="48"/>
        <v>30.303030303030305</v>
      </c>
      <c r="ZF6" s="117">
        <f t="shared" ca="1" si="48"/>
        <v>16.666666666666664</v>
      </c>
      <c r="ZG6" s="116">
        <f t="shared" ca="1" si="48"/>
        <v>81.818181818181827</v>
      </c>
      <c r="ZH6" s="117">
        <f t="shared" ca="1" si="48"/>
        <v>80.303030303030297</v>
      </c>
      <c r="ZI6" s="116">
        <f t="shared" ca="1" si="48"/>
        <v>74.242424242424249</v>
      </c>
      <c r="ZJ6" s="117">
        <f t="shared" ca="1" si="48"/>
        <v>92.424242424242422</v>
      </c>
      <c r="ZK6" s="116">
        <f t="shared" ca="1" si="48"/>
        <v>77.272727272727266</v>
      </c>
      <c r="ZL6" s="117">
        <f t="shared" ca="1" si="48"/>
        <v>68.181818181818173</v>
      </c>
      <c r="ZM6" s="116">
        <f t="shared" ca="1" si="48"/>
        <v>77.272727272727266</v>
      </c>
      <c r="ZN6" s="117">
        <f t="shared" ca="1" si="48"/>
        <v>68.181818181818173</v>
      </c>
      <c r="ZO6" s="116">
        <f t="shared" ca="1" si="48"/>
        <v>72.727272727272734</v>
      </c>
      <c r="ZP6" s="117">
        <f t="shared" ca="1" si="48"/>
        <v>90.909090909090907</v>
      </c>
      <c r="ZQ6" s="39"/>
      <c r="ZR6" s="120">
        <f t="shared" ref="ZR6:AAZ6" ca="1" si="49">(ZR15+ZR16)/ZR2*100</f>
        <v>54.54545454545454</v>
      </c>
      <c r="ZS6" s="121">
        <f t="shared" ca="1" si="49"/>
        <v>39.393939393939391</v>
      </c>
      <c r="ZT6" s="120">
        <f t="shared" ca="1" si="49"/>
        <v>10.606060606060606</v>
      </c>
      <c r="ZU6" s="121">
        <f t="shared" ca="1" si="49"/>
        <v>27.692307692307693</v>
      </c>
      <c r="ZV6" s="120">
        <f t="shared" ca="1" si="49"/>
        <v>16.923076923076923</v>
      </c>
      <c r="ZW6" s="121">
        <f t="shared" ca="1" si="49"/>
        <v>15.151515151515152</v>
      </c>
      <c r="ZX6" s="120">
        <f t="shared" ca="1" si="49"/>
        <v>40.909090909090914</v>
      </c>
      <c r="ZY6" s="121">
        <f t="shared" ca="1" si="49"/>
        <v>44.61538461538462</v>
      </c>
      <c r="ZZ6" s="120">
        <f t="shared" ca="1" si="49"/>
        <v>40.909090909090914</v>
      </c>
      <c r="AAA6" s="121">
        <f t="shared" ca="1" si="49"/>
        <v>20</v>
      </c>
      <c r="AAB6" s="120">
        <f t="shared" ca="1" si="49"/>
        <v>36.923076923076927</v>
      </c>
      <c r="AAC6" s="121">
        <f t="shared" ca="1" si="49"/>
        <v>16.666666666666664</v>
      </c>
      <c r="AAD6" s="120">
        <f t="shared" ca="1" si="49"/>
        <v>19.696969696969695</v>
      </c>
      <c r="AAE6" s="121">
        <f t="shared" ca="1" si="49"/>
        <v>27.692307692307693</v>
      </c>
      <c r="AAF6" s="120">
        <f t="shared" ca="1" si="49"/>
        <v>23.076923076923077</v>
      </c>
      <c r="AAG6" s="121">
        <f t="shared" ca="1" si="49"/>
        <v>19.696969696969695</v>
      </c>
      <c r="AAH6" s="120">
        <f t="shared" ca="1" si="49"/>
        <v>31.818181818181817</v>
      </c>
      <c r="AAI6" s="121">
        <f t="shared" ca="1" si="49"/>
        <v>30.303030303030305</v>
      </c>
      <c r="AAJ6" s="120">
        <f t="shared" ca="1" si="49"/>
        <v>10.606060606060606</v>
      </c>
      <c r="AAK6" s="121">
        <f t="shared" ca="1" si="49"/>
        <v>44.61538461538462</v>
      </c>
      <c r="AAL6" s="120">
        <f t="shared" ca="1" si="49"/>
        <v>30.303030303030305</v>
      </c>
      <c r="AAM6" s="121">
        <f t="shared" ca="1" si="49"/>
        <v>36.363636363636367</v>
      </c>
      <c r="AAN6" s="120">
        <f t="shared" ca="1" si="49"/>
        <v>37.878787878787875</v>
      </c>
      <c r="AAO6" s="121">
        <f t="shared" ca="1" si="49"/>
        <v>35.384615384615387</v>
      </c>
      <c r="AAP6" s="120">
        <f t="shared" ca="1" si="49"/>
        <v>21.53846153846154</v>
      </c>
      <c r="AAQ6" s="121">
        <f t="shared" ca="1" si="49"/>
        <v>19.696969696969695</v>
      </c>
      <c r="AAR6" s="120">
        <f t="shared" ca="1" si="49"/>
        <v>34.848484848484851</v>
      </c>
      <c r="AAS6" s="121">
        <f t="shared" ca="1" si="49"/>
        <v>7.5757575757575761</v>
      </c>
      <c r="AAT6" s="120">
        <f t="shared" ca="1" si="49"/>
        <v>33.333333333333329</v>
      </c>
      <c r="AAU6" s="121">
        <f t="shared" ca="1" si="49"/>
        <v>24.242424242424242</v>
      </c>
      <c r="AAV6" s="120">
        <f t="shared" ca="1" si="49"/>
        <v>39.393939393939391</v>
      </c>
      <c r="AAW6" s="121">
        <f t="shared" ca="1" si="49"/>
        <v>19.696969696969695</v>
      </c>
      <c r="AAX6" s="120">
        <f t="shared" ca="1" si="49"/>
        <v>22.727272727272727</v>
      </c>
      <c r="AAY6" s="121">
        <f t="shared" ca="1" si="49"/>
        <v>44.61538461538462</v>
      </c>
      <c r="AAZ6" s="120">
        <f t="shared" ca="1" si="49"/>
        <v>46.969696969696969</v>
      </c>
      <c r="ABA6" s="39"/>
      <c r="ABB6" s="122">
        <f ca="1">(ABB14+ABB15)/ABB2*100</f>
        <v>50.769230769230766</v>
      </c>
      <c r="ABC6" s="123">
        <f t="shared" ref="ABC6:ABN6" ca="1" si="50">(ABC14+ABC15)/ABC2*100</f>
        <v>24.615384615384617</v>
      </c>
      <c r="ABD6" s="122">
        <f t="shared" ca="1" si="50"/>
        <v>32.307692307692307</v>
      </c>
      <c r="ABE6" s="123">
        <f t="shared" ca="1" si="50"/>
        <v>36.923076923076927</v>
      </c>
      <c r="ABF6" s="122">
        <f t="shared" ca="1" si="50"/>
        <v>10.76923076923077</v>
      </c>
      <c r="ABG6" s="123">
        <f t="shared" ca="1" si="50"/>
        <v>38.461538461538467</v>
      </c>
      <c r="ABH6" s="122">
        <f t="shared" ca="1" si="50"/>
        <v>49.230769230769234</v>
      </c>
      <c r="ABI6" s="123">
        <f t="shared" ca="1" si="50"/>
        <v>40</v>
      </c>
      <c r="ABJ6" s="122">
        <f t="shared" ca="1" si="50"/>
        <v>21.53846153846154</v>
      </c>
      <c r="ABK6" s="123">
        <f t="shared" ca="1" si="50"/>
        <v>10.76923076923077</v>
      </c>
      <c r="ABL6" s="122">
        <f t="shared" ca="1" si="50"/>
        <v>13.846153846153847</v>
      </c>
      <c r="ABM6" s="123">
        <f t="shared" ca="1" si="50"/>
        <v>26.153846153846157</v>
      </c>
      <c r="ABN6" s="122">
        <f t="shared" ca="1" si="50"/>
        <v>29.230769230769234</v>
      </c>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124">
        <f ca="1">(ACR15+ACR16)/ACR2*100</f>
        <v>14.0625</v>
      </c>
      <c r="ACS6" s="125">
        <f ca="1">(ACS13+ACS14)/ACS2*100</f>
        <v>11.666666666666666</v>
      </c>
      <c r="ACT6" s="126">
        <f t="shared" ref="ACT6:ADV6" ca="1" si="51">(ACT13+ACT14)/ACT2*100</f>
        <v>5.0847457627118651</v>
      </c>
      <c r="ACU6" s="125">
        <f t="shared" ca="1" si="51"/>
        <v>11.666666666666666</v>
      </c>
      <c r="ACV6" s="126">
        <f t="shared" ca="1" si="51"/>
        <v>6.8965517241379306</v>
      </c>
      <c r="ACW6" s="125">
        <f t="shared" ca="1" si="51"/>
        <v>5</v>
      </c>
      <c r="ACX6" s="126">
        <f t="shared" ca="1" si="51"/>
        <v>1.6666666666666667</v>
      </c>
      <c r="ACY6" s="125">
        <f t="shared" ca="1" si="51"/>
        <v>40</v>
      </c>
      <c r="ACZ6" s="126">
        <f t="shared" ca="1" si="51"/>
        <v>16.666666666666664</v>
      </c>
      <c r="ADA6" s="125">
        <f t="shared" ca="1" si="51"/>
        <v>8.4745762711864394</v>
      </c>
      <c r="ADB6" s="126">
        <f t="shared" ca="1" si="51"/>
        <v>8.4745762711864394</v>
      </c>
      <c r="ADC6" s="125">
        <f t="shared" ca="1" si="51"/>
        <v>35.087719298245609</v>
      </c>
      <c r="ADD6" s="126">
        <f t="shared" ca="1" si="51"/>
        <v>23.728813559322035</v>
      </c>
      <c r="ADE6" s="125">
        <f t="shared" ca="1" si="51"/>
        <v>1.7241379310344827</v>
      </c>
      <c r="ADF6" s="126">
        <f t="shared" ca="1" si="51"/>
        <v>5.1724137931034484</v>
      </c>
      <c r="ADG6" s="125">
        <f t="shared" ca="1" si="51"/>
        <v>8.6206896551724146</v>
      </c>
      <c r="ADH6" s="126">
        <f t="shared" ca="1" si="51"/>
        <v>12.068965517241379</v>
      </c>
      <c r="ADI6" s="125">
        <f t="shared" ca="1" si="51"/>
        <v>32.758620689655174</v>
      </c>
      <c r="ADJ6" s="126">
        <f t="shared" ca="1" si="51"/>
        <v>22.413793103448278</v>
      </c>
      <c r="ADK6" s="125">
        <f t="shared" ca="1" si="51"/>
        <v>39.655172413793103</v>
      </c>
      <c r="ADL6" s="126">
        <f t="shared" ca="1" si="51"/>
        <v>46.551724137931032</v>
      </c>
      <c r="ADM6" s="125">
        <f t="shared" ca="1" si="51"/>
        <v>18.96551724137931</v>
      </c>
      <c r="ADN6" s="126">
        <f t="shared" ca="1" si="51"/>
        <v>45.614035087719294</v>
      </c>
      <c r="ADO6" s="125">
        <f t="shared" ca="1" si="51"/>
        <v>60.344827586206897</v>
      </c>
      <c r="ADP6" s="126">
        <f t="shared" ca="1" si="51"/>
        <v>53.448275862068961</v>
      </c>
      <c r="ADQ6" s="125">
        <f t="shared" ca="1" si="51"/>
        <v>20.689655172413794</v>
      </c>
      <c r="ADR6" s="126">
        <f t="shared" ca="1" si="51"/>
        <v>63.793103448275865</v>
      </c>
      <c r="ADS6" s="125">
        <f t="shared" ca="1" si="51"/>
        <v>65.517241379310349</v>
      </c>
      <c r="ADT6" s="126">
        <f t="shared" ca="1" si="51"/>
        <v>41.379310344827587</v>
      </c>
      <c r="ADU6" s="125">
        <f t="shared" ca="1" si="51"/>
        <v>43.103448275862064</v>
      </c>
      <c r="ADV6" s="126">
        <f t="shared" ca="1" si="51"/>
        <v>1.7241379310344827</v>
      </c>
      <c r="ADW6" s="39"/>
      <c r="ADX6" s="39"/>
      <c r="ADY6" s="39"/>
      <c r="ADZ6" s="150" t="s">
        <v>1795</v>
      </c>
      <c r="AEA6" s="149" t="s">
        <v>1795</v>
      </c>
      <c r="AEB6" s="149" t="s">
        <v>1795</v>
      </c>
    </row>
    <row r="7" spans="9:808" s="40" customFormat="1" x14ac:dyDescent="0.2">
      <c r="I7" s="40" t="s">
        <v>1511</v>
      </c>
      <c r="J7" s="39"/>
      <c r="K7" s="39"/>
      <c r="L7" s="39"/>
      <c r="M7" s="39"/>
      <c r="N7" s="39"/>
      <c r="O7" s="39"/>
      <c r="P7" s="39"/>
      <c r="Q7" s="39"/>
      <c r="R7" s="39"/>
      <c r="S7" s="39"/>
      <c r="T7" s="39"/>
      <c r="U7" s="39"/>
      <c r="V7" s="39"/>
      <c r="W7" s="39"/>
      <c r="X7" s="73">
        <f t="shared" ref="X7:AL7" si="52">X3-_xlfn.CONFIDENCE.T(0.05,X4,X2)</f>
        <v>0.9763061994618385</v>
      </c>
      <c r="Y7" s="74">
        <f t="shared" si="52"/>
        <v>1.073809907310854</v>
      </c>
      <c r="Z7" s="73">
        <f t="shared" si="52"/>
        <v>0.75258505212878202</v>
      </c>
      <c r="AA7" s="74">
        <f t="shared" si="52"/>
        <v>0.70241072738806953</v>
      </c>
      <c r="AB7" s="73">
        <f t="shared" si="52"/>
        <v>0.8376098157810965</v>
      </c>
      <c r="AC7" s="74">
        <f t="shared" si="52"/>
        <v>0.8679134077896713</v>
      </c>
      <c r="AD7" s="75">
        <f t="shared" si="52"/>
        <v>0.45351337584246393</v>
      </c>
      <c r="AE7" s="76">
        <f t="shared" si="52"/>
        <v>2.5876570714988172</v>
      </c>
      <c r="AF7" s="75">
        <f t="shared" si="52"/>
        <v>2.5492272086099472</v>
      </c>
      <c r="AG7" s="76">
        <f t="shared" si="52"/>
        <v>1.9829596009130468</v>
      </c>
      <c r="AH7" s="75">
        <f t="shared" si="52"/>
        <v>2.27999484235538</v>
      </c>
      <c r="AI7" s="76">
        <f t="shared" si="52"/>
        <v>2.4143332396101238</v>
      </c>
      <c r="AJ7" s="75">
        <f t="shared" si="52"/>
        <v>2.4958840820817505</v>
      </c>
      <c r="AK7" s="76">
        <f t="shared" si="52"/>
        <v>2.6705316523916851</v>
      </c>
      <c r="AL7" s="75">
        <f t="shared" si="52"/>
        <v>2.5163449008451293</v>
      </c>
      <c r="AM7" s="39"/>
      <c r="AN7" s="77">
        <f t="shared" ref="AN7:AU7" si="53">AN3-_xlfn.CONFIDENCE.T(0.05,AN4,AN2)</f>
        <v>3.1355144187248141</v>
      </c>
      <c r="AO7" s="78">
        <f t="shared" si="53"/>
        <v>0.6592557382071319</v>
      </c>
      <c r="AP7" s="77">
        <f t="shared" si="53"/>
        <v>1.6243438971660489</v>
      </c>
      <c r="AQ7" s="78">
        <f t="shared" si="53"/>
        <v>0.64233290153232081</v>
      </c>
      <c r="AR7" s="77">
        <f t="shared" si="53"/>
        <v>2.3329841365465906</v>
      </c>
      <c r="AS7" s="78">
        <f t="shared" si="53"/>
        <v>1.9785748371714051</v>
      </c>
      <c r="AT7" s="77">
        <f t="shared" si="53"/>
        <v>0.65130135254791488</v>
      </c>
      <c r="AU7" s="78">
        <f t="shared" si="53"/>
        <v>0.92012465448156622</v>
      </c>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80">
        <f t="shared" ref="DQ7:DZ7" si="54">DQ3-_xlfn.CONFIDENCE.T(0.05,DQ4,DQ2)</f>
        <v>1.5195246957078758</v>
      </c>
      <c r="DR7" s="81">
        <f t="shared" si="54"/>
        <v>1.1977701064867738</v>
      </c>
      <c r="DS7" s="80">
        <f t="shared" si="54"/>
        <v>1.6742451480301255</v>
      </c>
      <c r="DT7" s="81">
        <f t="shared" si="54"/>
        <v>1.9739915261968792</v>
      </c>
      <c r="DU7" s="80">
        <f t="shared" si="54"/>
        <v>2.1626419500813463</v>
      </c>
      <c r="DV7" s="81">
        <f t="shared" si="54"/>
        <v>1.8518921385258487</v>
      </c>
      <c r="DW7" s="80">
        <f t="shared" si="54"/>
        <v>1.3371470105485901</v>
      </c>
      <c r="DX7" s="81">
        <f t="shared" si="54"/>
        <v>1.2012042668402529</v>
      </c>
      <c r="DY7" s="80">
        <f t="shared" si="54"/>
        <v>1.6376165691969686</v>
      </c>
      <c r="DZ7" s="81">
        <f t="shared" si="54"/>
        <v>1.5942559791322497</v>
      </c>
      <c r="EA7" s="39"/>
      <c r="EB7" s="82">
        <f t="shared" ref="EB7:ES7" si="55">EB3-_xlfn.CONFIDENCE.T(0.05,EB4,EB2)</f>
        <v>1.9788402221255954</v>
      </c>
      <c r="EC7" s="83">
        <f t="shared" si="55"/>
        <v>2.1234402808500001</v>
      </c>
      <c r="ED7" s="82">
        <f t="shared" si="55"/>
        <v>2.0783413007015845</v>
      </c>
      <c r="EE7" s="83">
        <f t="shared" si="55"/>
        <v>2.128183359106512</v>
      </c>
      <c r="EF7" s="82">
        <f t="shared" si="55"/>
        <v>0.50419138729626667</v>
      </c>
      <c r="EG7" s="83">
        <f t="shared" si="55"/>
        <v>2.6616848204334922E-2</v>
      </c>
      <c r="EH7" s="82">
        <f t="shared" si="55"/>
        <v>5.8624411833006845E-2</v>
      </c>
      <c r="EI7" s="83">
        <f t="shared" si="55"/>
        <v>5.5203215253069038E-4</v>
      </c>
      <c r="EJ7" s="82">
        <f t="shared" si="55"/>
        <v>5.8590882481187961E-2</v>
      </c>
      <c r="EK7" s="83">
        <f t="shared" si="55"/>
        <v>-2.4446010401344379E-2</v>
      </c>
      <c r="EL7" s="82">
        <f t="shared" si="55"/>
        <v>-2.4446010401344379E-2</v>
      </c>
      <c r="EM7" s="83">
        <f t="shared" si="55"/>
        <v>-1.5088618066432413E-2</v>
      </c>
      <c r="EN7" s="82">
        <f t="shared" si="55"/>
        <v>8.1087348653793939E-2</v>
      </c>
      <c r="EO7" s="83">
        <f t="shared" si="55"/>
        <v>-2.6342713338660576E-2</v>
      </c>
      <c r="EP7" s="82">
        <f t="shared" si="55"/>
        <v>-2.3459878226769759E-3</v>
      </c>
      <c r="EQ7" s="83">
        <f t="shared" si="55"/>
        <v>6.3446767215964275E-2</v>
      </c>
      <c r="ER7" s="82">
        <f t="shared" si="55"/>
        <v>0.13170359299440479</v>
      </c>
      <c r="ES7" s="83">
        <f t="shared" si="55"/>
        <v>0.18564950025187546</v>
      </c>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129">
        <f t="shared" ref="WU7:YG7" si="56">WU3-_xlfn.CONFIDENCE.T(0.05,WU4,WU2)</f>
        <v>2.2112727481108005</v>
      </c>
      <c r="WV7" s="131">
        <f t="shared" si="56"/>
        <v>1.5386505095098582</v>
      </c>
      <c r="WW7" s="129">
        <f t="shared" si="56"/>
        <v>1.7699460764801029</v>
      </c>
      <c r="WX7" s="131">
        <f t="shared" si="56"/>
        <v>1.9535417983965515</v>
      </c>
      <c r="WY7" s="129">
        <f t="shared" si="56"/>
        <v>1.6501514903121282</v>
      </c>
      <c r="WZ7" s="131">
        <f t="shared" si="56"/>
        <v>1.778730760772754</v>
      </c>
      <c r="XA7" s="129">
        <f t="shared" si="56"/>
        <v>1.3778970890105875</v>
      </c>
      <c r="XB7" s="131">
        <f t="shared" si="56"/>
        <v>1.6112478192689066</v>
      </c>
      <c r="XC7" s="129">
        <f t="shared" si="56"/>
        <v>1.795474044333786</v>
      </c>
      <c r="XD7" s="131">
        <f t="shared" si="56"/>
        <v>1.494151647244695</v>
      </c>
      <c r="XE7" s="129">
        <f t="shared" si="56"/>
        <v>1.8025169663455316</v>
      </c>
      <c r="XF7" s="131">
        <f t="shared" si="56"/>
        <v>1.605517498903243</v>
      </c>
      <c r="XG7" s="129">
        <f t="shared" si="56"/>
        <v>1.0205637432149564</v>
      </c>
      <c r="XH7" s="131">
        <f t="shared" si="56"/>
        <v>2.1924523732881638</v>
      </c>
      <c r="XI7" s="129">
        <f t="shared" si="56"/>
        <v>1.224133390534367</v>
      </c>
      <c r="XJ7" s="131">
        <f t="shared" si="56"/>
        <v>1.7627758637258257</v>
      </c>
      <c r="XK7" s="129">
        <f t="shared" si="56"/>
        <v>1.4759684583192008</v>
      </c>
      <c r="XL7" s="131">
        <f t="shared" si="56"/>
        <v>1.8135454811963563</v>
      </c>
      <c r="XM7" s="132">
        <f t="shared" si="56"/>
        <v>2.2868863496630509</v>
      </c>
      <c r="XN7" s="133">
        <f t="shared" si="56"/>
        <v>2.1245126952326192</v>
      </c>
      <c r="XO7" s="132">
        <f t="shared" si="56"/>
        <v>1.853146324091324</v>
      </c>
      <c r="XP7" s="133">
        <f t="shared" si="56"/>
        <v>2.0308328318077336</v>
      </c>
      <c r="XQ7" s="132">
        <f t="shared" si="56"/>
        <v>2.1641993335930283</v>
      </c>
      <c r="XR7" s="133">
        <f t="shared" si="56"/>
        <v>2.4964273168986209</v>
      </c>
      <c r="XS7" s="132">
        <f t="shared" si="56"/>
        <v>1.8496749227186116</v>
      </c>
      <c r="XT7" s="133">
        <f t="shared" si="56"/>
        <v>2.016198860087191</v>
      </c>
      <c r="XU7" s="134">
        <f t="shared" si="56"/>
        <v>2.0026421387630906</v>
      </c>
      <c r="XV7" s="135">
        <f t="shared" si="56"/>
        <v>2.0330720322427531</v>
      </c>
      <c r="XW7" s="134">
        <f t="shared" si="56"/>
        <v>1.6641610290764113</v>
      </c>
      <c r="XX7" s="135">
        <f t="shared" si="56"/>
        <v>1.4299320981459838</v>
      </c>
      <c r="XY7" s="134">
        <f t="shared" si="56"/>
        <v>1.928416193379797</v>
      </c>
      <c r="XZ7" s="135">
        <f t="shared" si="56"/>
        <v>1.1326622903293919</v>
      </c>
      <c r="YA7" s="134">
        <f t="shared" si="56"/>
        <v>1.9140769480294471</v>
      </c>
      <c r="YB7" s="135">
        <f t="shared" si="56"/>
        <v>1.9710611748694113</v>
      </c>
      <c r="YC7" s="134">
        <f t="shared" si="56"/>
        <v>1.5760143335396872</v>
      </c>
      <c r="YD7" s="135">
        <f t="shared" si="56"/>
        <v>1.3698782087188857</v>
      </c>
      <c r="YE7" s="134">
        <f t="shared" si="56"/>
        <v>1.2326400202162691</v>
      </c>
      <c r="YF7" s="135">
        <f t="shared" si="56"/>
        <v>2.147184260553439</v>
      </c>
      <c r="YG7" s="134">
        <f t="shared" si="56"/>
        <v>2.0416157883723938</v>
      </c>
      <c r="YH7" s="39"/>
      <c r="YI7" s="39"/>
      <c r="YJ7" s="86">
        <f t="shared" ref="YJ7" si="57">YJ3-_xlfn.CONFIDENCE.T(0.05,YJ4,YJ2)</f>
        <v>-9.1956021978361585E-2</v>
      </c>
      <c r="YK7" s="78">
        <f t="shared" ref="YK7" si="58">YK3-_xlfn.CONFIDENCE.T(0.05,YK4,YK2)</f>
        <v>3.182288148251692</v>
      </c>
      <c r="YL7" s="77">
        <f t="shared" ref="YL7:ZP7" si="59">YL3-_xlfn.CONFIDENCE.T(0.05,YL4,YL2)</f>
        <v>2.7693494855808014</v>
      </c>
      <c r="YM7" s="78">
        <f t="shared" si="59"/>
        <v>2.8683458752223063</v>
      </c>
      <c r="YN7" s="77">
        <f t="shared" si="59"/>
        <v>2.8209852521748791</v>
      </c>
      <c r="YO7" s="78">
        <f t="shared" si="59"/>
        <v>2.7982077104026111</v>
      </c>
      <c r="YP7" s="77">
        <f t="shared" si="59"/>
        <v>2.9761650337890395</v>
      </c>
      <c r="YQ7" s="78">
        <f t="shared" si="59"/>
        <v>2.8597869212901044</v>
      </c>
      <c r="YR7" s="77">
        <f t="shared" si="59"/>
        <v>2.8297166763487067</v>
      </c>
      <c r="YS7" s="78">
        <f t="shared" si="59"/>
        <v>2.5745962114396579</v>
      </c>
      <c r="YT7" s="77">
        <f t="shared" si="59"/>
        <v>2.9937042904625013</v>
      </c>
      <c r="YU7" s="78">
        <f t="shared" si="59"/>
        <v>3.349074559759293</v>
      </c>
      <c r="YV7" s="77">
        <f t="shared" si="59"/>
        <v>2.7809716005746221</v>
      </c>
      <c r="YW7" s="78">
        <f t="shared" si="59"/>
        <v>2.5822256398496459</v>
      </c>
      <c r="YX7" s="77">
        <f t="shared" si="59"/>
        <v>2.3532241632617565</v>
      </c>
      <c r="YY7" s="78">
        <f t="shared" si="59"/>
        <v>1.926445321509306</v>
      </c>
      <c r="YZ7" s="77">
        <f t="shared" si="59"/>
        <v>2.0790899077913387</v>
      </c>
      <c r="ZA7" s="78">
        <f t="shared" si="59"/>
        <v>3.138887475019021</v>
      </c>
      <c r="ZB7" s="77">
        <f t="shared" si="59"/>
        <v>2.3050265764030287</v>
      </c>
      <c r="ZC7" s="87">
        <f t="shared" si="59"/>
        <v>3.3372197020160446</v>
      </c>
      <c r="ZD7" s="88">
        <f t="shared" si="59"/>
        <v>1.6318751032507772</v>
      </c>
      <c r="ZE7" s="87">
        <f t="shared" si="59"/>
        <v>1.8423006263674937</v>
      </c>
      <c r="ZF7" s="88">
        <f t="shared" si="59"/>
        <v>1.3783772151789435</v>
      </c>
      <c r="ZG7" s="87">
        <f t="shared" si="59"/>
        <v>2.9407436429715537</v>
      </c>
      <c r="ZH7" s="88">
        <f t="shared" si="59"/>
        <v>2.9093510992370901</v>
      </c>
      <c r="ZI7" s="87">
        <f t="shared" si="59"/>
        <v>2.6812655083274683</v>
      </c>
      <c r="ZJ7" s="88">
        <f t="shared" si="59"/>
        <v>3.2716694517764564</v>
      </c>
      <c r="ZK7" s="87">
        <f t="shared" si="59"/>
        <v>2.7973741689120288</v>
      </c>
      <c r="ZL7" s="88">
        <f t="shared" si="59"/>
        <v>2.5623778087882805</v>
      </c>
      <c r="ZM7" s="87">
        <f t="shared" si="59"/>
        <v>2.7376941801034076</v>
      </c>
      <c r="ZN7" s="88">
        <f t="shared" si="59"/>
        <v>2.6361689917312394</v>
      </c>
      <c r="ZO7" s="87">
        <f t="shared" si="59"/>
        <v>2.64042317562514</v>
      </c>
      <c r="ZP7" s="88">
        <f t="shared" si="59"/>
        <v>3.207572219892266</v>
      </c>
      <c r="ZQ7" s="39"/>
      <c r="ZR7" s="90">
        <f t="shared" ref="ZR7:AAZ7" si="60">ZR3-_xlfn.CONFIDENCE.T(0.05,ZR4,ZR2)</f>
        <v>2.3239131572571159</v>
      </c>
      <c r="ZS7" s="92">
        <f t="shared" si="60"/>
        <v>1.6588336365930805</v>
      </c>
      <c r="ZT7" s="90">
        <f t="shared" si="60"/>
        <v>0.57155708411637884</v>
      </c>
      <c r="ZU7" s="92">
        <f t="shared" si="60"/>
        <v>1.2068812163347808</v>
      </c>
      <c r="ZV7" s="90">
        <f t="shared" si="60"/>
        <v>0.98034127594754006</v>
      </c>
      <c r="ZW7" s="92">
        <f t="shared" si="60"/>
        <v>0.84891849872848413</v>
      </c>
      <c r="ZX7" s="90">
        <f t="shared" si="60"/>
        <v>2.0740866244733613</v>
      </c>
      <c r="ZY7" s="92">
        <f t="shared" si="60"/>
        <v>1.8936912776922457</v>
      </c>
      <c r="ZZ7" s="90">
        <f t="shared" si="60"/>
        <v>1.8988150453777091</v>
      </c>
      <c r="AAA7" s="92">
        <f t="shared" si="60"/>
        <v>1.0984086397816741</v>
      </c>
      <c r="AAB7" s="90">
        <f t="shared" si="60"/>
        <v>1.7955380016123021</v>
      </c>
      <c r="AAC7" s="92">
        <f t="shared" si="60"/>
        <v>1.2230468025815278</v>
      </c>
      <c r="AAD7" s="90">
        <f t="shared" si="60"/>
        <v>0.93429182607557038</v>
      </c>
      <c r="AAE7" s="92">
        <f t="shared" si="60"/>
        <v>1.4148707092403308</v>
      </c>
      <c r="AAF7" s="90">
        <f t="shared" si="60"/>
        <v>1.389074040561121</v>
      </c>
      <c r="AAG7" s="92">
        <f t="shared" si="60"/>
        <v>1.268730329635716</v>
      </c>
      <c r="AAH7" s="90">
        <f t="shared" si="60"/>
        <v>1.6080812310266843</v>
      </c>
      <c r="AAI7" s="92">
        <f t="shared" si="60"/>
        <v>1.550779541124814</v>
      </c>
      <c r="AAJ7" s="90">
        <f t="shared" si="60"/>
        <v>0.6442274096446643</v>
      </c>
      <c r="AAK7" s="92">
        <f t="shared" si="60"/>
        <v>1.8148707092403307</v>
      </c>
      <c r="AAL7" s="90">
        <f t="shared" si="60"/>
        <v>1.663689720469594</v>
      </c>
      <c r="AAM7" s="92">
        <f t="shared" si="60"/>
        <v>1.8780429810432675</v>
      </c>
      <c r="AAN7" s="90">
        <f t="shared" si="60"/>
        <v>1.6784352510609593</v>
      </c>
      <c r="AAO7" s="92">
        <f t="shared" si="60"/>
        <v>1.6702923369651479</v>
      </c>
      <c r="AAP7" s="90">
        <f t="shared" si="60"/>
        <v>1.1588148278127495</v>
      </c>
      <c r="AAQ7" s="92">
        <f t="shared" si="60"/>
        <v>1.2435537820365874</v>
      </c>
      <c r="AAR7" s="90">
        <f t="shared" si="60"/>
        <v>1.524408209345232</v>
      </c>
      <c r="AAS7" s="92">
        <f t="shared" si="60"/>
        <v>0.40967233469310083</v>
      </c>
      <c r="AAT7" s="90">
        <f t="shared" si="60"/>
        <v>1.4018702394407834</v>
      </c>
      <c r="AAU7" s="92">
        <f t="shared" si="60"/>
        <v>1.3928080155078428</v>
      </c>
      <c r="AAV7" s="90">
        <f t="shared" si="60"/>
        <v>1.895366170026741</v>
      </c>
      <c r="AAW7" s="92">
        <f t="shared" si="60"/>
        <v>1.4595526185469532</v>
      </c>
      <c r="AAX7" s="90">
        <f t="shared" si="60"/>
        <v>1.1042447809364546</v>
      </c>
      <c r="AAY7" s="92">
        <f t="shared" si="60"/>
        <v>1.9222730176193024</v>
      </c>
      <c r="AAZ7" s="90">
        <f t="shared" si="60"/>
        <v>2.0106620401001805</v>
      </c>
      <c r="ABA7" s="39"/>
      <c r="ABB7" s="93">
        <f t="shared" ref="ABB7:ABN7" si="61">ABB3-_xlfn.CONFIDENCE.T(0.05,ABB4,ABB2)</f>
        <v>1.1795991025261334</v>
      </c>
      <c r="ABC7" s="94">
        <f t="shared" si="61"/>
        <v>0.80754846602532904</v>
      </c>
      <c r="ABD7" s="93">
        <f t="shared" si="61"/>
        <v>0.87333116582183468</v>
      </c>
      <c r="ABE7" s="94">
        <f t="shared" si="61"/>
        <v>1.0021473887810006</v>
      </c>
      <c r="ABF7" s="93">
        <f t="shared" si="61"/>
        <v>0.17750774288440041</v>
      </c>
      <c r="ABG7" s="94">
        <f t="shared" si="61"/>
        <v>0.94115392311256352</v>
      </c>
      <c r="ABH7" s="93">
        <f t="shared" si="61"/>
        <v>1.1690449585309068</v>
      </c>
      <c r="ABI7" s="94">
        <f t="shared" si="61"/>
        <v>1.0270035070510808</v>
      </c>
      <c r="ABJ7" s="93">
        <f t="shared" si="61"/>
        <v>0.67716757568886354</v>
      </c>
      <c r="ABK7" s="94">
        <f t="shared" si="61"/>
        <v>0.23142574418053952</v>
      </c>
      <c r="ABL7" s="93">
        <f t="shared" si="61"/>
        <v>0.47806127551524369</v>
      </c>
      <c r="ABM7" s="94">
        <f t="shared" si="61"/>
        <v>0.74175280729895821</v>
      </c>
      <c r="ABN7" s="93">
        <f t="shared" si="61"/>
        <v>0.72000571357677789</v>
      </c>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74">
        <f t="shared" ref="ACR7:ACS7" si="62">ACR3-_xlfn.CONFIDENCE.T(0.05,ACR4,ACR2)</f>
        <v>1.5460452224378196</v>
      </c>
      <c r="ACS7" s="96">
        <f t="shared" si="62"/>
        <v>-0.69542789729566779</v>
      </c>
      <c r="ACT7" s="99">
        <f t="shared" ref="ACT7:ADV7" si="63">ACT3-_xlfn.CONFIDENCE.T(0.05,ACT4,ACT2)</f>
        <v>-0.88597775774609988</v>
      </c>
      <c r="ACU7" s="96">
        <f t="shared" si="63"/>
        <v>-0.95301872916829966</v>
      </c>
      <c r="ACV7" s="99">
        <f t="shared" si="63"/>
        <v>-0.59149421889415255</v>
      </c>
      <c r="ACW7" s="96">
        <f t="shared" si="63"/>
        <v>-0.90382617792872533</v>
      </c>
      <c r="ACX7" s="99">
        <f t="shared" si="63"/>
        <v>-0.97597517909987741</v>
      </c>
      <c r="ACY7" s="96">
        <f t="shared" si="63"/>
        <v>-0.33705111129416682</v>
      </c>
      <c r="ACZ7" s="99">
        <f t="shared" si="63"/>
        <v>-0.90224406140210278</v>
      </c>
      <c r="ADA7" s="96">
        <f t="shared" si="63"/>
        <v>-0.78251146997702437</v>
      </c>
      <c r="ADB7" s="99">
        <f t="shared" si="63"/>
        <v>-0.62916737631495756</v>
      </c>
      <c r="ADC7" s="96">
        <f t="shared" si="63"/>
        <v>0.12456830909258046</v>
      </c>
      <c r="ADD7" s="99">
        <f t="shared" si="63"/>
        <v>-0.5347183849491024</v>
      </c>
      <c r="ADE7" s="96">
        <f t="shared" si="63"/>
        <v>-0.96353933039895978</v>
      </c>
      <c r="ADF7" s="99">
        <f t="shared" si="63"/>
        <v>-1.0583912904383708</v>
      </c>
      <c r="ADG7" s="96">
        <f t="shared" si="63"/>
        <v>-0.97007419894474145</v>
      </c>
      <c r="ADH7" s="99">
        <f t="shared" si="63"/>
        <v>-0.54761171882846127</v>
      </c>
      <c r="ADI7" s="96">
        <f t="shared" si="63"/>
        <v>-7.4799090960332437E-2</v>
      </c>
      <c r="ADJ7" s="99">
        <f t="shared" si="63"/>
        <v>-0.1259548660777377</v>
      </c>
      <c r="ADK7" s="96">
        <f t="shared" si="63"/>
        <v>0.25020708083935117</v>
      </c>
      <c r="ADL7" s="99">
        <f t="shared" si="63"/>
        <v>0.2553091830183053</v>
      </c>
      <c r="ADM7" s="96">
        <f t="shared" si="63"/>
        <v>-0.28846871404712154</v>
      </c>
      <c r="ADN7" s="99">
        <f t="shared" si="63"/>
        <v>3.1217710545239252E-2</v>
      </c>
      <c r="ADO7" s="96">
        <f t="shared" si="63"/>
        <v>0.51577848532810933</v>
      </c>
      <c r="ADP7" s="99">
        <f t="shared" si="63"/>
        <v>0.30119514180794749</v>
      </c>
      <c r="ADQ7" s="96">
        <f t="shared" si="63"/>
        <v>-0.38217369922537359</v>
      </c>
      <c r="ADR7" s="99">
        <f t="shared" si="63"/>
        <v>0.3802707408816246</v>
      </c>
      <c r="ADS7" s="96">
        <f t="shared" si="63"/>
        <v>0.43666781173393759</v>
      </c>
      <c r="ADT7" s="99">
        <f t="shared" si="63"/>
        <v>0.11827953038118244</v>
      </c>
      <c r="ADU7" s="96">
        <f t="shared" si="63"/>
        <v>7.8246216499022553E-2</v>
      </c>
      <c r="ADV7" s="99">
        <f t="shared" si="63"/>
        <v>-0.54869601545765412</v>
      </c>
      <c r="ADW7" s="39"/>
      <c r="ADX7" s="39"/>
      <c r="ADY7" s="39"/>
      <c r="ADZ7" s="150" t="s">
        <v>1796</v>
      </c>
      <c r="AEA7" s="149" t="s">
        <v>1801</v>
      </c>
      <c r="AEB7" s="149" t="s">
        <v>1791</v>
      </c>
    </row>
    <row r="8" spans="9:808" s="40" customFormat="1" x14ac:dyDescent="0.2">
      <c r="I8" s="40" t="s">
        <v>1512</v>
      </c>
      <c r="J8" s="39"/>
      <c r="K8" s="39"/>
      <c r="L8" s="39"/>
      <c r="M8" s="39"/>
      <c r="N8" s="39"/>
      <c r="O8" s="39"/>
      <c r="P8" s="39"/>
      <c r="Q8" s="39"/>
      <c r="R8" s="39"/>
      <c r="S8" s="39"/>
      <c r="T8" s="39"/>
      <c r="U8" s="39"/>
      <c r="V8" s="39"/>
      <c r="W8" s="39"/>
      <c r="X8" s="73">
        <f t="shared" ref="X8:AL8" si="64">X3+_xlfn.CONFIDENCE.T(0.05,X4,X2)</f>
        <v>1.2405612704176796</v>
      </c>
      <c r="Y8" s="74">
        <f t="shared" si="64"/>
        <v>1.3358286469060137</v>
      </c>
      <c r="Z8" s="73">
        <f t="shared" si="64"/>
        <v>1.0546438635338686</v>
      </c>
      <c r="AA8" s="74">
        <f t="shared" si="64"/>
        <v>1.0084326461059063</v>
      </c>
      <c r="AB8" s="73">
        <f t="shared" si="64"/>
        <v>1.1136096964140254</v>
      </c>
      <c r="AC8" s="74">
        <f t="shared" si="64"/>
        <v>1.1802793632946662</v>
      </c>
      <c r="AD8" s="75">
        <f t="shared" si="64"/>
        <v>0.94407698560331932</v>
      </c>
      <c r="AE8" s="76">
        <f t="shared" si="64"/>
        <v>3.0268007598264837</v>
      </c>
      <c r="AF8" s="75">
        <f t="shared" si="64"/>
        <v>2.9929414660888476</v>
      </c>
      <c r="AG8" s="76">
        <f t="shared" si="64"/>
        <v>2.4507753388459892</v>
      </c>
      <c r="AH8" s="75">
        <f t="shared" si="64"/>
        <v>2.7079569648735355</v>
      </c>
      <c r="AI8" s="76">
        <f t="shared" si="64"/>
        <v>2.8386788085826469</v>
      </c>
      <c r="AJ8" s="75">
        <f t="shared" si="64"/>
        <v>2.9498990504483702</v>
      </c>
      <c r="AK8" s="76">
        <f t="shared" si="64"/>
        <v>3.1126008777287968</v>
      </c>
      <c r="AL8" s="75">
        <f t="shared" si="64"/>
        <v>2.9053418461428224</v>
      </c>
      <c r="AM8" s="39"/>
      <c r="AN8" s="77">
        <f t="shared" ref="AN8:AU8" si="65">AN3+_xlfn.CONFIDENCE.T(0.05,AN4,AN2)</f>
        <v>3.7913148495678688</v>
      </c>
      <c r="AO8" s="78">
        <f t="shared" si="65"/>
        <v>1.1456223105733558</v>
      </c>
      <c r="AP8" s="77">
        <f t="shared" si="65"/>
        <v>2.3024853711266338</v>
      </c>
      <c r="AQ8" s="78">
        <f t="shared" si="65"/>
        <v>1.1869353911506062</v>
      </c>
      <c r="AR8" s="77">
        <f t="shared" si="65"/>
        <v>2.9596987902826779</v>
      </c>
      <c r="AS8" s="78">
        <f t="shared" si="65"/>
        <v>2.9482544311212777</v>
      </c>
      <c r="AT8" s="77">
        <f t="shared" si="65"/>
        <v>1.348698647452085</v>
      </c>
      <c r="AU8" s="78">
        <f t="shared" si="65"/>
        <v>1.4701192479574581</v>
      </c>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80">
        <f t="shared" ref="DQ8:DZ8" si="66">DQ3+_xlfn.CONFIDENCE.T(0.05,DQ4,DQ2)</f>
        <v>2.0129428367596565</v>
      </c>
      <c r="DR8" s="81">
        <f t="shared" si="66"/>
        <v>1.7253068165901491</v>
      </c>
      <c r="DS8" s="80">
        <f t="shared" si="66"/>
        <v>2.1462676724826952</v>
      </c>
      <c r="DT8" s="81">
        <f t="shared" si="66"/>
        <v>2.5070211320309688</v>
      </c>
      <c r="DU8" s="80">
        <f t="shared" si="66"/>
        <v>2.657870870431474</v>
      </c>
      <c r="DV8" s="81">
        <f t="shared" si="66"/>
        <v>2.3532360666023568</v>
      </c>
      <c r="DW8" s="80">
        <f t="shared" si="66"/>
        <v>1.9033593185653339</v>
      </c>
      <c r="DX8" s="81">
        <f t="shared" si="66"/>
        <v>1.7608210496154431</v>
      </c>
      <c r="DY8" s="80">
        <f t="shared" si="66"/>
        <v>2.1345353295372087</v>
      </c>
      <c r="DZ8" s="81">
        <f t="shared" si="66"/>
        <v>2.0940557091794387</v>
      </c>
      <c r="EA8" s="39"/>
      <c r="EB8" s="82">
        <f t="shared" ref="EB8:ES8" si="67">EB3+_xlfn.CONFIDENCE.T(0.05,EB4,EB2)</f>
        <v>2.3668387902200831</v>
      </c>
      <c r="EC8" s="83">
        <f t="shared" si="67"/>
        <v>2.4691523117425924</v>
      </c>
      <c r="ED8" s="82">
        <f t="shared" si="67"/>
        <v>2.4401772178169336</v>
      </c>
      <c r="EE8" s="83">
        <f t="shared" si="67"/>
        <v>2.489100591510772</v>
      </c>
      <c r="EF8" s="82">
        <f t="shared" si="67"/>
        <v>0.97729009418521473</v>
      </c>
      <c r="EG8" s="83">
        <f t="shared" si="67"/>
        <v>0.24498809006727001</v>
      </c>
      <c r="EH8" s="82">
        <f t="shared" si="67"/>
        <v>0.36112867458674625</v>
      </c>
      <c r="EI8" s="83">
        <f t="shared" si="67"/>
        <v>0.22167019006969152</v>
      </c>
      <c r="EJ8" s="82">
        <f t="shared" si="67"/>
        <v>0.31177948788918242</v>
      </c>
      <c r="EK8" s="83">
        <f t="shared" si="67"/>
        <v>7.3828726450727092E-2</v>
      </c>
      <c r="EL8" s="82">
        <f t="shared" si="67"/>
        <v>7.3828726450727092E-2</v>
      </c>
      <c r="EM8" s="83">
        <f t="shared" si="67"/>
        <v>0.21261948226396327</v>
      </c>
      <c r="EN8" s="82">
        <f t="shared" si="67"/>
        <v>0.38804845381534181</v>
      </c>
      <c r="EO8" s="83">
        <f t="shared" si="67"/>
        <v>0.14979950346211734</v>
      </c>
      <c r="EP8" s="82">
        <f t="shared" si="67"/>
        <v>0.15049413597082512</v>
      </c>
      <c r="EQ8" s="83">
        <f t="shared" si="67"/>
        <v>0.28223224512971473</v>
      </c>
      <c r="ER8" s="82">
        <f t="shared" si="67"/>
        <v>0.41150628354880503</v>
      </c>
      <c r="ES8" s="83">
        <f t="shared" si="67"/>
        <v>0.53039988246417391</v>
      </c>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129">
        <f t="shared" ref="WU8:YG8" si="68">WU3+_xlfn.CONFIDENCE.T(0.05,WU4,WU2)</f>
        <v>2.5558505395604327</v>
      </c>
      <c r="WV8" s="131">
        <f t="shared" si="68"/>
        <v>1.9955960658326075</v>
      </c>
      <c r="WW8" s="129">
        <f t="shared" si="68"/>
        <v>2.2300539235198968</v>
      </c>
      <c r="WX8" s="131">
        <f t="shared" si="68"/>
        <v>2.402622585165092</v>
      </c>
      <c r="WY8" s="129">
        <f t="shared" si="68"/>
        <v>2.1032731672221185</v>
      </c>
      <c r="WZ8" s="131">
        <f t="shared" si="68"/>
        <v>2.1938719789532732</v>
      </c>
      <c r="XA8" s="129">
        <f t="shared" si="68"/>
        <v>1.8549796233181797</v>
      </c>
      <c r="XB8" s="131">
        <f t="shared" si="68"/>
        <v>2.0051905368954768</v>
      </c>
      <c r="XC8" s="129">
        <f t="shared" si="68"/>
        <v>2.2319232159401867</v>
      </c>
      <c r="XD8" s="131">
        <f t="shared" si="68"/>
        <v>1.9305058870018803</v>
      </c>
      <c r="XE8" s="129">
        <f t="shared" si="68"/>
        <v>2.2248802939284413</v>
      </c>
      <c r="XF8" s="131">
        <f t="shared" si="68"/>
        <v>2.0657153778090858</v>
      </c>
      <c r="XG8" s="129">
        <f t="shared" si="68"/>
        <v>1.4725869417165507</v>
      </c>
      <c r="XH8" s="131">
        <f t="shared" si="68"/>
        <v>2.6020681746570413</v>
      </c>
      <c r="XI8" s="129">
        <f t="shared" si="68"/>
        <v>1.7347707190546739</v>
      </c>
      <c r="XJ8" s="131">
        <f t="shared" si="68"/>
        <v>2.1550323554522564</v>
      </c>
      <c r="XK8" s="129">
        <f t="shared" si="68"/>
        <v>1.8938945553794295</v>
      </c>
      <c r="XL8" s="131">
        <f t="shared" si="68"/>
        <v>2.2138517790776162</v>
      </c>
      <c r="XM8" s="132">
        <f t="shared" si="68"/>
        <v>2.617223239378045</v>
      </c>
      <c r="XN8" s="133">
        <f t="shared" si="68"/>
        <v>2.4782270307947778</v>
      </c>
      <c r="XO8" s="132">
        <f t="shared" si="68"/>
        <v>2.2564427170045667</v>
      </c>
      <c r="XP8" s="133">
        <f t="shared" si="68"/>
        <v>2.4623178531237735</v>
      </c>
      <c r="XQ8" s="132">
        <f t="shared" si="68"/>
        <v>2.5481294335302596</v>
      </c>
      <c r="XR8" s="133">
        <f t="shared" si="68"/>
        <v>2.7912439159780913</v>
      </c>
      <c r="XS8" s="132">
        <f t="shared" si="68"/>
        <v>2.3147086389252238</v>
      </c>
      <c r="XT8" s="133">
        <f t="shared" si="68"/>
        <v>2.4221573042963707</v>
      </c>
      <c r="XU8" s="134">
        <f t="shared" si="68"/>
        <v>2.3809195050725256</v>
      </c>
      <c r="XV8" s="135">
        <f t="shared" si="68"/>
        <v>2.3504896115928631</v>
      </c>
      <c r="XW8" s="134">
        <f t="shared" si="68"/>
        <v>2.03446910790989</v>
      </c>
      <c r="XX8" s="135">
        <f t="shared" si="68"/>
        <v>1.8303418744567561</v>
      </c>
      <c r="XY8" s="134">
        <f t="shared" si="68"/>
        <v>2.372953669633902</v>
      </c>
      <c r="XZ8" s="135">
        <f t="shared" si="68"/>
        <v>1.6344609973418409</v>
      </c>
      <c r="YA8" s="134">
        <f t="shared" si="68"/>
        <v>2.3324983944363065</v>
      </c>
      <c r="YB8" s="135">
        <f t="shared" si="68"/>
        <v>2.3851032086922324</v>
      </c>
      <c r="YC8" s="134">
        <f t="shared" si="68"/>
        <v>2.0404240226246961</v>
      </c>
      <c r="YD8" s="135">
        <f t="shared" si="68"/>
        <v>1.7808067227879638</v>
      </c>
      <c r="YE8" s="134">
        <f t="shared" si="68"/>
        <v>1.6440723085508542</v>
      </c>
      <c r="YF8" s="135">
        <f t="shared" si="68"/>
        <v>2.5377472462958761</v>
      </c>
      <c r="YG8" s="134">
        <f t="shared" si="68"/>
        <v>2.4515348965591133</v>
      </c>
      <c r="YH8" s="39"/>
      <c r="YI8" s="39"/>
      <c r="YJ8" s="86">
        <f t="shared" ref="YJ8" si="69">YJ3+_xlfn.CONFIDENCE.T(0.05,YJ4,YJ2)</f>
        <v>0.42528935531169487</v>
      </c>
      <c r="YK8" s="78">
        <f t="shared" ref="YK8" si="70">YK3+_xlfn.CONFIDENCE.T(0.05,YK4,YK2)</f>
        <v>3.5752876093240658</v>
      </c>
      <c r="YL8" s="77">
        <f t="shared" ref="YL8:ZP8" si="71">YL3+_xlfn.CONFIDENCE.T(0.05,YL4,YL2)</f>
        <v>3.2609535447222289</v>
      </c>
      <c r="YM8" s="78">
        <f t="shared" si="71"/>
        <v>3.2528662459898148</v>
      </c>
      <c r="YN8" s="77">
        <f t="shared" si="71"/>
        <v>3.3002268690372421</v>
      </c>
      <c r="YO8" s="78">
        <f t="shared" si="71"/>
        <v>3.2623983502034495</v>
      </c>
      <c r="YP8" s="77">
        <f t="shared" si="71"/>
        <v>3.4177743601503541</v>
      </c>
      <c r="YQ8" s="78">
        <f t="shared" si="71"/>
        <v>3.3220312605280773</v>
      </c>
      <c r="YR8" s="77">
        <f t="shared" si="71"/>
        <v>3.2005863539543236</v>
      </c>
      <c r="YS8" s="78">
        <f t="shared" si="71"/>
        <v>3.0617674249239788</v>
      </c>
      <c r="YT8" s="77">
        <f t="shared" si="71"/>
        <v>3.4002351034768923</v>
      </c>
      <c r="YU8" s="78">
        <f t="shared" si="71"/>
        <v>3.650925440240707</v>
      </c>
      <c r="YV8" s="77">
        <f t="shared" si="71"/>
        <v>3.2493314297284082</v>
      </c>
      <c r="YW8" s="78">
        <f t="shared" si="71"/>
        <v>3.0238349662109605</v>
      </c>
      <c r="YX8" s="77">
        <f t="shared" si="71"/>
        <v>2.7679879579503646</v>
      </c>
      <c r="YY8" s="78">
        <f t="shared" si="71"/>
        <v>2.3765849815209967</v>
      </c>
      <c r="YZ8" s="77">
        <f t="shared" si="71"/>
        <v>2.5269706982692677</v>
      </c>
      <c r="ZA8" s="78">
        <f t="shared" si="71"/>
        <v>3.527779191647646</v>
      </c>
      <c r="ZB8" s="77">
        <f t="shared" si="71"/>
        <v>2.8161855448090924</v>
      </c>
      <c r="ZC8" s="87">
        <f t="shared" si="71"/>
        <v>3.6627802979839554</v>
      </c>
      <c r="ZD8" s="88">
        <f t="shared" si="71"/>
        <v>2.0953976240219498</v>
      </c>
      <c r="ZE8" s="87">
        <f t="shared" si="71"/>
        <v>2.3092145251476577</v>
      </c>
      <c r="ZF8" s="88">
        <f t="shared" si="71"/>
        <v>1.8337439969422684</v>
      </c>
      <c r="ZG8" s="87">
        <f t="shared" si="71"/>
        <v>3.3016805994526885</v>
      </c>
      <c r="ZH8" s="88">
        <f t="shared" si="71"/>
        <v>3.2724670825810915</v>
      </c>
      <c r="ZI8" s="87">
        <f t="shared" si="71"/>
        <v>3.0460072189452592</v>
      </c>
      <c r="ZJ8" s="88">
        <f t="shared" si="71"/>
        <v>3.6071184270114225</v>
      </c>
      <c r="ZK8" s="87">
        <f t="shared" si="71"/>
        <v>3.1420197704819106</v>
      </c>
      <c r="ZL8" s="88">
        <f t="shared" si="71"/>
        <v>2.9830767366662654</v>
      </c>
      <c r="ZM8" s="87">
        <f t="shared" si="71"/>
        <v>3.0501846077753805</v>
      </c>
      <c r="ZN8" s="88">
        <f t="shared" si="71"/>
        <v>3.0608007052384578</v>
      </c>
      <c r="ZO8" s="87">
        <f t="shared" si="71"/>
        <v>2.9656374304354665</v>
      </c>
      <c r="ZP8" s="88">
        <f t="shared" si="71"/>
        <v>3.5500035376834917</v>
      </c>
      <c r="ZQ8" s="39"/>
      <c r="ZR8" s="90">
        <f t="shared" ref="ZR8:AAZ8" si="72">ZR3+_xlfn.CONFIDENCE.T(0.05,ZR4,ZR2)</f>
        <v>2.7972989639550052</v>
      </c>
      <c r="ZS8" s="92">
        <f t="shared" si="72"/>
        <v>2.280560302800859</v>
      </c>
      <c r="ZT8" s="90">
        <f t="shared" si="72"/>
        <v>1.1254126128533182</v>
      </c>
      <c r="ZU8" s="92">
        <f t="shared" si="72"/>
        <v>1.8392726298190651</v>
      </c>
      <c r="ZV8" s="90">
        <f t="shared" si="72"/>
        <v>1.6042741086678447</v>
      </c>
      <c r="ZW8" s="92">
        <f t="shared" si="72"/>
        <v>1.4541118043018191</v>
      </c>
      <c r="ZX8" s="90">
        <f t="shared" si="72"/>
        <v>2.6228830724963359</v>
      </c>
      <c r="ZY8" s="92">
        <f t="shared" si="72"/>
        <v>2.4447702607692925</v>
      </c>
      <c r="ZZ8" s="90">
        <f t="shared" si="72"/>
        <v>2.434518287955624</v>
      </c>
      <c r="AAA8" s="92">
        <f t="shared" si="72"/>
        <v>1.670822129449095</v>
      </c>
      <c r="AAB8" s="90">
        <f t="shared" si="72"/>
        <v>2.3275389214646207</v>
      </c>
      <c r="AAC8" s="92">
        <f t="shared" si="72"/>
        <v>1.7769531974184722</v>
      </c>
      <c r="AAD8" s="90">
        <f t="shared" si="72"/>
        <v>1.5505566587729145</v>
      </c>
      <c r="AAE8" s="92">
        <f t="shared" si="72"/>
        <v>2.0312831369135154</v>
      </c>
      <c r="AAF8" s="90">
        <f t="shared" si="72"/>
        <v>1.9955413440542635</v>
      </c>
      <c r="AAG8" s="92">
        <f t="shared" si="72"/>
        <v>1.8221787612733749</v>
      </c>
      <c r="AAH8" s="90">
        <f t="shared" si="72"/>
        <v>2.210100587155134</v>
      </c>
      <c r="AAI8" s="92">
        <f t="shared" si="72"/>
        <v>2.0552810649357918</v>
      </c>
      <c r="AAJ8" s="90">
        <f t="shared" si="72"/>
        <v>1.1739544085371538</v>
      </c>
      <c r="AAK8" s="92">
        <f t="shared" si="72"/>
        <v>2.4312831369135153</v>
      </c>
      <c r="AAL8" s="90">
        <f t="shared" si="72"/>
        <v>2.2150981583182849</v>
      </c>
      <c r="AAM8" s="92">
        <f t="shared" si="72"/>
        <v>2.3946842916840048</v>
      </c>
      <c r="AAN8" s="90">
        <f t="shared" si="72"/>
        <v>2.2912617186360102</v>
      </c>
      <c r="AAO8" s="92">
        <f t="shared" si="72"/>
        <v>2.2989384322656212</v>
      </c>
      <c r="AAP8" s="90">
        <f t="shared" si="72"/>
        <v>1.7334928644949428</v>
      </c>
      <c r="AAQ8" s="92">
        <f t="shared" si="72"/>
        <v>1.8170522785694732</v>
      </c>
      <c r="AAR8" s="90">
        <f t="shared" si="72"/>
        <v>2.202864517927495</v>
      </c>
      <c r="AAS8" s="92">
        <f t="shared" si="72"/>
        <v>0.86305493803417188</v>
      </c>
      <c r="AAT8" s="90">
        <f t="shared" si="72"/>
        <v>2.0223721848016409</v>
      </c>
      <c r="AAU8" s="92">
        <f t="shared" si="72"/>
        <v>1.9405253178254906</v>
      </c>
      <c r="AAV8" s="90">
        <f t="shared" si="72"/>
        <v>2.4379671633065918</v>
      </c>
      <c r="AAW8" s="92">
        <f t="shared" si="72"/>
        <v>1.9949928359985014</v>
      </c>
      <c r="AAX8" s="90">
        <f t="shared" si="72"/>
        <v>1.7139370372453637</v>
      </c>
      <c r="AAY8" s="92">
        <f t="shared" si="72"/>
        <v>2.4777269823806982</v>
      </c>
      <c r="AAZ8" s="90">
        <f t="shared" si="72"/>
        <v>2.595398565960426</v>
      </c>
      <c r="ABA8" s="39"/>
      <c r="ABB8" s="93">
        <f t="shared" ref="ABB8:ABN8" si="73">ABB3+_xlfn.CONFIDENCE.T(0.05,ABB4,ABB2)</f>
        <v>1.7127085897815588</v>
      </c>
      <c r="ABC8" s="94">
        <f t="shared" si="73"/>
        <v>1.2539899955131322</v>
      </c>
      <c r="ABD8" s="93">
        <f t="shared" si="73"/>
        <v>1.3728226803320114</v>
      </c>
      <c r="ABE8" s="94">
        <f t="shared" si="73"/>
        <v>1.4901603035266917</v>
      </c>
      <c r="ABF8" s="93">
        <f t="shared" si="73"/>
        <v>0.62249225711559963</v>
      </c>
      <c r="ABG8" s="94">
        <f t="shared" si="73"/>
        <v>1.4280768461182056</v>
      </c>
      <c r="ABH8" s="93">
        <f t="shared" si="73"/>
        <v>1.630955041469093</v>
      </c>
      <c r="ABI8" s="94">
        <f t="shared" si="73"/>
        <v>1.4653041852566115</v>
      </c>
      <c r="ABJ8" s="93">
        <f t="shared" si="73"/>
        <v>1.1074478089265212</v>
      </c>
      <c r="ABK8" s="94">
        <f t="shared" si="73"/>
        <v>0.66088194812715284</v>
      </c>
      <c r="ABL8" s="93">
        <f t="shared" si="73"/>
        <v>0.90655410910014089</v>
      </c>
      <c r="ABM8" s="94">
        <f t="shared" si="73"/>
        <v>1.1967087311625804</v>
      </c>
      <c r="ABN8" s="93">
        <f t="shared" si="73"/>
        <v>1.2492250556539914</v>
      </c>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74">
        <f t="shared" ref="ACR8:ACS8" si="74">ACR3+_xlfn.CONFIDENCE.T(0.05,ACR4,ACR2)</f>
        <v>1.9539547775621804</v>
      </c>
      <c r="ACS8" s="96">
        <f t="shared" si="74"/>
        <v>-0.17123876937099897</v>
      </c>
      <c r="ACT8" s="99">
        <f t="shared" ref="ACT8:ADV8" si="75">ACT3+_xlfn.CONFIDENCE.T(0.05,ACT4,ACT2)</f>
        <v>-0.43605614055898489</v>
      </c>
      <c r="ACU8" s="96">
        <f t="shared" si="75"/>
        <v>-0.44698127083170019</v>
      </c>
      <c r="ACV8" s="99">
        <f t="shared" si="75"/>
        <v>-0.13264371214033019</v>
      </c>
      <c r="ACW8" s="96">
        <f t="shared" si="75"/>
        <v>-0.46284048873794137</v>
      </c>
      <c r="ACX8" s="99">
        <f t="shared" si="75"/>
        <v>-0.55735815423345603</v>
      </c>
      <c r="ACY8" s="96">
        <f t="shared" si="75"/>
        <v>0.23705111129416684</v>
      </c>
      <c r="ACZ8" s="99">
        <f t="shared" si="75"/>
        <v>-0.36442260526456377</v>
      </c>
      <c r="ADA8" s="96">
        <f t="shared" si="75"/>
        <v>-0.33613259781958571</v>
      </c>
      <c r="ADB8" s="99">
        <f t="shared" si="75"/>
        <v>-0.1843919457189408</v>
      </c>
      <c r="ADC8" s="96">
        <f t="shared" si="75"/>
        <v>0.5420983575740862</v>
      </c>
      <c r="ADD8" s="99">
        <f t="shared" si="75"/>
        <v>2.6243808677916036E-2</v>
      </c>
      <c r="ADE8" s="96">
        <f t="shared" si="75"/>
        <v>-0.55370204891138497</v>
      </c>
      <c r="ADF8" s="99">
        <f t="shared" si="75"/>
        <v>-0.63126388197542238</v>
      </c>
      <c r="ADG8" s="96">
        <f t="shared" si="75"/>
        <v>-0.5126844217449138</v>
      </c>
      <c r="ADH8" s="99">
        <f t="shared" si="75"/>
        <v>-7.3077936343952599E-2</v>
      </c>
      <c r="ADI8" s="96">
        <f t="shared" si="75"/>
        <v>0.38514391854653934</v>
      </c>
      <c r="ADJ8" s="99">
        <f t="shared" si="75"/>
        <v>0.36733417642256533</v>
      </c>
      <c r="ADK8" s="96">
        <f t="shared" si="75"/>
        <v>0.64634464329857988</v>
      </c>
      <c r="ADL8" s="99">
        <f t="shared" si="75"/>
        <v>0.67572529974031537</v>
      </c>
      <c r="ADM8" s="96">
        <f t="shared" si="75"/>
        <v>0.15053767956436293</v>
      </c>
      <c r="ADN8" s="99">
        <f t="shared" si="75"/>
        <v>0.53018579822669054</v>
      </c>
      <c r="ADO8" s="96">
        <f t="shared" si="75"/>
        <v>1.0014628939822354</v>
      </c>
      <c r="ADP8" s="99">
        <f t="shared" si="75"/>
        <v>0.73328761681274224</v>
      </c>
      <c r="ADQ8" s="96">
        <f t="shared" si="75"/>
        <v>3.7346113018477012E-2</v>
      </c>
      <c r="ADR8" s="99">
        <f t="shared" si="75"/>
        <v>0.86110856946320302</v>
      </c>
      <c r="ADS8" s="96">
        <f t="shared" si="75"/>
        <v>0.83919425723157981</v>
      </c>
      <c r="ADT8" s="99">
        <f t="shared" si="75"/>
        <v>0.50241012479123137</v>
      </c>
      <c r="ADU8" s="96">
        <f t="shared" si="75"/>
        <v>0.54244343867339129</v>
      </c>
      <c r="ADV8" s="99">
        <f t="shared" si="75"/>
        <v>-0.20992467419751826</v>
      </c>
      <c r="ADW8" s="39"/>
      <c r="ADX8" s="39"/>
      <c r="ADY8" s="39"/>
      <c r="AEA8" s="149" t="s">
        <v>1802</v>
      </c>
      <c r="AEB8" s="149" t="s">
        <v>1802</v>
      </c>
    </row>
    <row r="9" spans="9:808" s="40" customFormat="1" x14ac:dyDescent="0.2">
      <c r="I9" s="85">
        <v>-3</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9">
        <f t="array" aca="1" ref="ABB9" ca="1">SUMPRODUCT(SUBTOTAL(3,OFFSET(ABB$22:ABB$133,ROW(ABB$22:ABB$133)-MIN(ROW(ABB$22:ABB$133)),,1)),ISNUMBER(SEARCH($I9,ABB$22:ABB$133))+0)</f>
        <v>1</v>
      </c>
      <c r="ABC9" s="27">
        <f t="array" aca="1" ref="ABC9" ca="1">SUMPRODUCT(SUBTOTAL(3,OFFSET(ABC$22:ABC$133,ROW(ABC$22:ABC$133)-MIN(ROW(ABC$22:ABC$133)),,1)),ISNUMBER(SEARCH($I9,ABC$22:ABC$133))+0)</f>
        <v>0</v>
      </c>
      <c r="ABD9" s="9">
        <f t="array" aca="1" ref="ABD9" ca="1">SUMPRODUCT(SUBTOTAL(3,OFFSET(ABD$22:ABD$133,ROW(ABD$22:ABD$133)-MIN(ROW(ABD$22:ABD$133)),,1)),ISNUMBER(SEARCH($I9,ABD$22:ABD$133))+0)</f>
        <v>0</v>
      </c>
      <c r="ABE9" s="27">
        <f t="array" aca="1" ref="ABE9" ca="1">SUMPRODUCT(SUBTOTAL(3,OFFSET(ABE$22:ABE$133,ROW(ABE$22:ABE$133)-MIN(ROW(ABE$22:ABE$133)),,1)),ISNUMBER(SEARCH($I9,ABE$22:ABE$133))+0)</f>
        <v>0</v>
      </c>
      <c r="ABF9" s="9">
        <f t="array" aca="1" ref="ABF9" ca="1">SUMPRODUCT(SUBTOTAL(3,OFFSET(ABF$22:ABF$133,ROW(ABF$22:ABF$133)-MIN(ROW(ABF$22:ABF$133)),,1)),ISNUMBER(SEARCH($I9,ABF$22:ABF$133))+0)</f>
        <v>1</v>
      </c>
      <c r="ABG9" s="27">
        <f t="array" aca="1" ref="ABG9" ca="1">SUMPRODUCT(SUBTOTAL(3,OFFSET(ABG$22:ABG$133,ROW(ABG$22:ABG$133)-MIN(ROW(ABG$22:ABG$133)),,1)),ISNUMBER(SEARCH($I9,ABG$22:ABG$133))+0)</f>
        <v>0</v>
      </c>
      <c r="ABH9" s="9">
        <f t="array" aca="1" ref="ABH9" ca="1">SUMPRODUCT(SUBTOTAL(3,OFFSET(ABH$22:ABH$133,ROW(ABH$22:ABH$133)-MIN(ROW(ABH$22:ABH$133)),,1)),ISNUMBER(SEARCH($I9,ABH$22:ABH$133))+0)</f>
        <v>0</v>
      </c>
      <c r="ABI9" s="27">
        <f t="array" aca="1" ref="ABI9" ca="1">SUMPRODUCT(SUBTOTAL(3,OFFSET(ABI$22:ABI$133,ROW(ABI$22:ABI$133)-MIN(ROW(ABI$22:ABI$133)),,1)),ISNUMBER(SEARCH($I9,ABI$22:ABI$133))+0)</f>
        <v>0</v>
      </c>
      <c r="ABJ9" s="9">
        <f t="array" aca="1" ref="ABJ9" ca="1">SUMPRODUCT(SUBTOTAL(3,OFFSET(ABJ$22:ABJ$133,ROW(ABJ$22:ABJ$133)-MIN(ROW(ABJ$22:ABJ$133)),,1)),ISNUMBER(SEARCH($I9,ABJ$22:ABJ$133))+0)</f>
        <v>0</v>
      </c>
      <c r="ABK9" s="27">
        <f t="array" aca="1" ref="ABK9" ca="1">SUMPRODUCT(SUBTOTAL(3,OFFSET(ABK$22:ABK$133,ROW(ABK$22:ABK$133)-MIN(ROW(ABK$22:ABK$133)),,1)),ISNUMBER(SEARCH($I9,ABK$22:ABK$133))+0)</f>
        <v>0</v>
      </c>
      <c r="ABL9" s="9">
        <f t="array" aca="1" ref="ABL9" ca="1">SUMPRODUCT(SUBTOTAL(3,OFFSET(ABL$22:ABL$133,ROW(ABL$22:ABL$133)-MIN(ROW(ABL$22:ABL$133)),,1)),ISNUMBER(SEARCH($I9,ABL$22:ABL$133))+0)</f>
        <v>0</v>
      </c>
      <c r="ABM9" s="27">
        <f t="array" aca="1" ref="ABM9" ca="1">SUMPRODUCT(SUBTOTAL(3,OFFSET(ABM$22:ABM$133,ROW(ABM$22:ABM$133)-MIN(ROW(ABM$22:ABM$133)),,1)),ISNUMBER(SEARCH($I9,ABM$22:ABM$133))+0)</f>
        <v>0</v>
      </c>
      <c r="ABN9" s="9">
        <f t="array" aca="1" ref="ABN9" ca="1">SUMPRODUCT(SUBTOTAL(3,OFFSET(ABN$22:ABN$133,ROW(ABN$22:ABN$133)-MIN(ROW(ABN$22:ABN$133)),,1)),ISNUMBER(SEARCH($I9,ABN$22:ABN$133))+0)</f>
        <v>1</v>
      </c>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EA9" s="149"/>
      <c r="AEB9" s="149" t="s">
        <v>1805</v>
      </c>
    </row>
    <row r="10" spans="9:808" s="40" customFormat="1" x14ac:dyDescent="0.2">
      <c r="I10" s="85">
        <v>-2</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1">
        <f t="array" aca="1" ref="YJ10" ca="1">SUMPRODUCT(SUBTOTAL(3,OFFSET(YJ$22:YJ$133,ROW(YJ$22:YJ$133)-MIN(ROW(YJ$22:YJ$133)),,1)),ISNUMBER(SEARCH($I10,YJ$22:YJ$133))+0)</f>
        <v>1</v>
      </c>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9">
        <f t="array" aca="1" ref="ABB10" ca="1">SUMPRODUCT(SUBTOTAL(3,OFFSET(ABB$22:ABB$133,ROW(ABB$22:ABB$133)-MIN(ROW(ABB$22:ABB$133)),,1)),ISNUMBER(SEARCH($I10,ABB$22:ABB$133))+0)</f>
        <v>0</v>
      </c>
      <c r="ABC10" s="27">
        <f t="array" aca="1" ref="ABC10" ca="1">SUMPRODUCT(SUBTOTAL(3,OFFSET(ABC$22:ABC$133,ROW(ABC$22:ABC$133)-MIN(ROW(ABC$22:ABC$133)),,1)),ISNUMBER(SEARCH($I10,ABC$22:ABC$133))+0)</f>
        <v>0</v>
      </c>
      <c r="ABD10" s="9">
        <f t="array" aca="1" ref="ABD10" ca="1">SUMPRODUCT(SUBTOTAL(3,OFFSET(ABD$22:ABD$133,ROW(ABD$22:ABD$133)-MIN(ROW(ABD$22:ABD$133)),,1)),ISNUMBER(SEARCH($I10,ABD$22:ABD$133))+0)</f>
        <v>1</v>
      </c>
      <c r="ABE10" s="27">
        <f t="array" aca="1" ref="ABE10" ca="1">SUMPRODUCT(SUBTOTAL(3,OFFSET(ABE$22:ABE$133,ROW(ABE$22:ABE$133)-MIN(ROW(ABE$22:ABE$133)),,1)),ISNUMBER(SEARCH($I10,ABE$22:ABE$133))+0)</f>
        <v>0</v>
      </c>
      <c r="ABF10" s="9">
        <f t="array" aca="1" ref="ABF10" ca="1">SUMPRODUCT(SUBTOTAL(3,OFFSET(ABF$22:ABF$133,ROW(ABF$22:ABF$133)-MIN(ROW(ABF$22:ABF$133)),,1)),ISNUMBER(SEARCH($I10,ABF$22:ABF$133))+0)</f>
        <v>0</v>
      </c>
      <c r="ABG10" s="27">
        <f t="array" aca="1" ref="ABG10" ca="1">SUMPRODUCT(SUBTOTAL(3,OFFSET(ABG$22:ABG$133,ROW(ABG$22:ABG$133)-MIN(ROW(ABG$22:ABG$133)),,1)),ISNUMBER(SEARCH($I10,ABG$22:ABG$133))+0)</f>
        <v>0</v>
      </c>
      <c r="ABH10" s="9">
        <f t="array" aca="1" ref="ABH10" ca="1">SUMPRODUCT(SUBTOTAL(3,OFFSET(ABH$22:ABH$133,ROW(ABH$22:ABH$133)-MIN(ROW(ABH$22:ABH$133)),,1)),ISNUMBER(SEARCH($I10,ABH$22:ABH$133))+0)</f>
        <v>0</v>
      </c>
      <c r="ABI10" s="27">
        <f t="array" aca="1" ref="ABI10" ca="1">SUMPRODUCT(SUBTOTAL(3,OFFSET(ABI$22:ABI$133,ROW(ABI$22:ABI$133)-MIN(ROW(ABI$22:ABI$133)),,1)),ISNUMBER(SEARCH($I10,ABI$22:ABI$133))+0)</f>
        <v>0</v>
      </c>
      <c r="ABJ10" s="9">
        <f t="array" aca="1" ref="ABJ10" ca="1">SUMPRODUCT(SUBTOTAL(3,OFFSET(ABJ$22:ABJ$133,ROW(ABJ$22:ABJ$133)-MIN(ROW(ABJ$22:ABJ$133)),,1)),ISNUMBER(SEARCH($I10,ABJ$22:ABJ$133))+0)</f>
        <v>1</v>
      </c>
      <c r="ABK10" s="27">
        <f t="array" aca="1" ref="ABK10" ca="1">SUMPRODUCT(SUBTOTAL(3,OFFSET(ABK$22:ABK$133,ROW(ABK$22:ABK$133)-MIN(ROW(ABK$22:ABK$133)),,1)),ISNUMBER(SEARCH($I10,ABK$22:ABK$133))+0)</f>
        <v>1</v>
      </c>
      <c r="ABL10" s="9">
        <f t="array" aca="1" ref="ABL10" ca="1">SUMPRODUCT(SUBTOTAL(3,OFFSET(ABL$22:ABL$133,ROW(ABL$22:ABL$133)-MIN(ROW(ABL$22:ABL$133)),,1)),ISNUMBER(SEARCH($I10,ABL$22:ABL$133))+0)</f>
        <v>0</v>
      </c>
      <c r="ABM10" s="27">
        <f t="array" aca="1" ref="ABM10" ca="1">SUMPRODUCT(SUBTOTAL(3,OFFSET(ABM$22:ABM$133,ROW(ABM$22:ABM$133)-MIN(ROW(ABM$22:ABM$133)),,1)),ISNUMBER(SEARCH($I10,ABM$22:ABM$133))+0)</f>
        <v>0</v>
      </c>
      <c r="ABN10" s="9">
        <f t="array" aca="1" ref="ABN10" ca="1">SUMPRODUCT(SUBTOTAL(3,OFFSET(ABN$22:ABN$133,ROW(ABN$22:ABN$133)-MIN(ROW(ABN$22:ABN$133)),,1)),ISNUMBER(SEARCH($I10,ABN$22:ABN$133))+0)</f>
        <v>0</v>
      </c>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97">
        <f t="array" aca="1" ref="ACS10" ca="1">SUMPRODUCT(SUBTOTAL(3,OFFSET(ACS$22:ACS$133,ROW(ACS$22:ACS$133)-MIN(ROW(ACS$22:ACS$133)),,1)),ISNUMBER(SEARCH($I10,ACS$22:ACS$133))+0)</f>
        <v>8</v>
      </c>
      <c r="ACT10" s="98">
        <f t="array" aca="1" ref="ACT10" ca="1">SUMPRODUCT(SUBTOTAL(3,OFFSET(ACT$22:ACT$133,ROW(ACT$22:ACT$133)-MIN(ROW(ACT$22:ACT$133)),,1)),ISNUMBER(SEARCH($I10,ACT$22:ACT$133))+0)</f>
        <v>8</v>
      </c>
      <c r="ACU10" s="97">
        <f t="array" aca="1" ref="ACU10" ca="1">SUMPRODUCT(SUBTOTAL(3,OFFSET(ACU$22:ACU$133,ROW(ACU$22:ACU$133)-MIN(ROW(ACU$22:ACU$133)),,1)),ISNUMBER(SEARCH($I10,ACU$22:ACU$133))+0)</f>
        <v>13</v>
      </c>
      <c r="ACV10" s="98">
        <f t="array" aca="1" ref="ACV10" ca="1">SUMPRODUCT(SUBTOTAL(3,OFFSET(ACV$22:ACV$133,ROW(ACV$22:ACV$133)-MIN(ROW(ACV$22:ACV$133)),,1)),ISNUMBER(SEARCH($I10,ACV$22:ACV$133))+0)</f>
        <v>7</v>
      </c>
      <c r="ACW10" s="97">
        <f t="array" aca="1" ref="ACW10" ca="1">SUMPRODUCT(SUBTOTAL(3,OFFSET(ACW$22:ACW$133,ROW(ACW$22:ACW$133)-MIN(ROW(ACW$22:ACW$133)),,1)),ISNUMBER(SEARCH($I10,ACW$22:ACW$133))+0)</f>
        <v>10</v>
      </c>
      <c r="ACX10" s="98">
        <f t="array" aca="1" ref="ACX10" ca="1">SUMPRODUCT(SUBTOTAL(3,OFFSET(ACX$22:ACX$133,ROW(ACX$22:ACX$133)-MIN(ROW(ACX$22:ACX$133)),,1)),ISNUMBER(SEARCH($I10,ACX$22:ACX$133))+0)</f>
        <v>11</v>
      </c>
      <c r="ACY10" s="97">
        <f t="array" aca="1" ref="ACY10" ca="1">SUMPRODUCT(SUBTOTAL(3,OFFSET(ACY$22:ACY$133,ROW(ACY$22:ACY$133)-MIN(ROW(ACY$22:ACY$133)),,1)),ISNUMBER(SEARCH($I10,ACY$22:ACY$133))+0)</f>
        <v>9</v>
      </c>
      <c r="ACZ10" s="98">
        <f t="array" aca="1" ref="ACZ10" ca="1">SUMPRODUCT(SUBTOTAL(3,OFFSET(ACZ$22:ACZ$133,ROW(ACZ$22:ACZ$133)-MIN(ROW(ACZ$22:ACZ$133)),,1)),ISNUMBER(SEARCH($I10,ACZ$22:ACZ$133))+0)</f>
        <v>13</v>
      </c>
      <c r="ADA10" s="97">
        <f t="array" aca="1" ref="ADA10" ca="1">SUMPRODUCT(SUBTOTAL(3,OFFSET(ADA$22:ADA$133,ROW(ADA$22:ADA$133)-MIN(ROW(ADA$22:ADA$133)),,1)),ISNUMBER(SEARCH($I10,ADA$22:ADA$133))+0)</f>
        <v>9</v>
      </c>
      <c r="ADB10" s="98">
        <f t="array" aca="1" ref="ADB10" ca="1">SUMPRODUCT(SUBTOTAL(3,OFFSET(ADB$22:ADB$133,ROW(ADB$22:ADB$133)-MIN(ROW(ADB$22:ADB$133)),,1)),ISNUMBER(SEARCH($I10,ADB$22:ADB$133))+0)</f>
        <v>7</v>
      </c>
      <c r="ADC10" s="97">
        <f t="array" aca="1" ref="ADC10" ca="1">SUMPRODUCT(SUBTOTAL(3,OFFSET(ADC$22:ADC$133,ROW(ADC$22:ADC$133)-MIN(ROW(ADC$22:ADC$133)),,1)),ISNUMBER(SEARCH($I10,ADC$22:ADC$133))+0)</f>
        <v>2</v>
      </c>
      <c r="ADD10" s="98">
        <f t="array" aca="1" ref="ADD10" ca="1">SUMPRODUCT(SUBTOTAL(3,OFFSET(ADD$22:ADD$133,ROW(ADD$22:ADD$133)-MIN(ROW(ADD$22:ADD$133)),,1)),ISNUMBER(SEARCH($I10,ADD$22:ADD$133))+0)</f>
        <v>8</v>
      </c>
      <c r="ADE10" s="97">
        <f t="array" aca="1" ref="ADE10" ca="1">SUMPRODUCT(SUBTOTAL(3,OFFSET(ADE$22:ADE$133,ROW(ADE$22:ADE$133)-MIN(ROW(ADE$22:ADE$133)),,1)),ISNUMBER(SEARCH($I10,ADE$22:ADE$133))+0)</f>
        <v>11</v>
      </c>
      <c r="ADF10" s="98">
        <f t="array" aca="1" ref="ADF10" ca="1">SUMPRODUCT(SUBTOTAL(3,OFFSET(ADF$22:ADF$133,ROW(ADF$22:ADF$133)-MIN(ROW(ADF$22:ADF$133)),,1)),ISNUMBER(SEARCH($I10,ADF$22:ADF$133))+0)</f>
        <v>12</v>
      </c>
      <c r="ADG10" s="97">
        <f t="array" aca="1" ref="ADG10" ca="1">SUMPRODUCT(SUBTOTAL(3,OFFSET(ADG$22:ADG$133,ROW(ADG$22:ADG$133)-MIN(ROW(ADG$22:ADG$133)),,1)),ISNUMBER(SEARCH($I10,ADG$22:ADG$133))+0)</f>
        <v>9</v>
      </c>
      <c r="ADH10" s="98">
        <f t="array" aca="1" ref="ADH10" ca="1">SUMPRODUCT(SUBTOTAL(3,OFFSET(ADH$22:ADH$133,ROW(ADH$22:ADH$133)-MIN(ROW(ADH$22:ADH$133)),,1)),ISNUMBER(SEARCH($I10,ADH$22:ADH$133))+0)</f>
        <v>8</v>
      </c>
      <c r="ADI10" s="97">
        <f t="array" aca="1" ref="ADI10" ca="1">SUMPRODUCT(SUBTOTAL(3,OFFSET(ADI$22:ADI$133,ROW(ADI$22:ADI$133)-MIN(ROW(ADI$22:ADI$133)),,1)),ISNUMBER(SEARCH($I10,ADI$22:ADI$133))+0)</f>
        <v>2</v>
      </c>
      <c r="ADJ10" s="98">
        <f t="array" aca="1" ref="ADJ10" ca="1">SUMPRODUCT(SUBTOTAL(3,OFFSET(ADJ$22:ADJ$133,ROW(ADJ$22:ADJ$133)-MIN(ROW(ADJ$22:ADJ$133)),,1)),ISNUMBER(SEARCH($I10,ADJ$22:ADJ$133))+0)</f>
        <v>4</v>
      </c>
      <c r="ADK10" s="97">
        <f t="array" aca="1" ref="ADK10" ca="1">SUMPRODUCT(SUBTOTAL(3,OFFSET(ADK$22:ADK$133,ROW(ADK$22:ADK$133)-MIN(ROW(ADK$22:ADK$133)),,1)),ISNUMBER(SEARCH($I10,ADK$22:ADK$133))+0)</f>
        <v>0</v>
      </c>
      <c r="ADL10" s="98">
        <f t="array" aca="1" ref="ADL10" ca="1">SUMPRODUCT(SUBTOTAL(3,OFFSET(ADL$22:ADL$133,ROW(ADL$22:ADL$133)-MIN(ROW(ADL$22:ADL$133)),,1)),ISNUMBER(SEARCH($I10,ADL$22:ADL$133))+0)</f>
        <v>1</v>
      </c>
      <c r="ADM10" s="97">
        <f t="array" aca="1" ref="ADM10" ca="1">SUMPRODUCT(SUBTOTAL(3,OFFSET(ADM$22:ADM$133,ROW(ADM$22:ADM$133)-MIN(ROW(ADM$22:ADM$133)),,1)),ISNUMBER(SEARCH($I10,ADM$22:ADM$133))+0)</f>
        <v>1</v>
      </c>
      <c r="ADN10" s="98">
        <f t="array" aca="1" ref="ADN10" ca="1">SUMPRODUCT(SUBTOTAL(3,OFFSET(ADN$22:ADN$133,ROW(ADN$22:ADN$133)-MIN(ROW(ADN$22:ADN$133)),,1)),ISNUMBER(SEARCH($I10,ADN$22:ADN$133))+0)</f>
        <v>3</v>
      </c>
      <c r="ADO10" s="97">
        <f t="array" aca="1" ref="ADO10" ca="1">SUMPRODUCT(SUBTOTAL(3,OFFSET(ADO$22:ADO$133,ROW(ADO$22:ADO$133)-MIN(ROW(ADO$22:ADO$133)),,1)),ISNUMBER(SEARCH($I10,ADO$22:ADO$133))+0)</f>
        <v>0</v>
      </c>
      <c r="ADP10" s="98">
        <f t="array" aca="1" ref="ADP10" ca="1">SUMPRODUCT(SUBTOTAL(3,OFFSET(ADP$22:ADP$133,ROW(ADP$22:ADP$133)-MIN(ROW(ADP$22:ADP$133)),,1)),ISNUMBER(SEARCH($I10,ADP$22:ADP$133))+0)</f>
        <v>1</v>
      </c>
      <c r="ADQ10" s="97">
        <f t="array" aca="1" ref="ADQ10" ca="1">SUMPRODUCT(SUBTOTAL(3,OFFSET(ADQ$22:ADQ$133,ROW(ADQ$22:ADQ$133)-MIN(ROW(ADQ$22:ADQ$133)),,1)),ISNUMBER(SEARCH($I10,ADQ$22:ADQ$133))+0)</f>
        <v>2</v>
      </c>
      <c r="ADR10" s="98">
        <f t="array" aca="1" ref="ADR10" ca="1">SUMPRODUCT(SUBTOTAL(3,OFFSET(ADR$22:ADR$133,ROW(ADR$22:ADR$133)-MIN(ROW(ADR$22:ADR$133)),,1)),ISNUMBER(SEARCH($I10,ADR$22:ADR$133))+0)</f>
        <v>0</v>
      </c>
      <c r="ADS10" s="97">
        <f t="array" aca="1" ref="ADS10" ca="1">SUMPRODUCT(SUBTOTAL(3,OFFSET(ADS$22:ADS$133,ROW(ADS$22:ADS$133)-MIN(ROW(ADS$22:ADS$133)),,1)),ISNUMBER(SEARCH($I10,ADS$22:ADS$133))+0)</f>
        <v>1</v>
      </c>
      <c r="ADT10" s="98">
        <f t="array" aca="1" ref="ADT10" ca="1">SUMPRODUCT(SUBTOTAL(3,OFFSET(ADT$22:ADT$133,ROW(ADT$22:ADT$133)-MIN(ROW(ADT$22:ADT$133)),,1)),ISNUMBER(SEARCH($I10,ADT$22:ADT$133))+0)</f>
        <v>1</v>
      </c>
      <c r="ADU10" s="97">
        <f t="array" aca="1" ref="ADU10" ca="1">SUMPRODUCT(SUBTOTAL(3,OFFSET(ADU$22:ADU$133,ROW(ADU$22:ADU$133)-MIN(ROW(ADU$22:ADU$133)),,1)),ISNUMBER(SEARCH($I10,ADU$22:ADU$133))+0)</f>
        <v>1</v>
      </c>
      <c r="ADV10" s="98">
        <f t="array" aca="1" ref="ADV10" ca="1">SUMPRODUCT(SUBTOTAL(3,OFFSET(ADV$22:ADV$133,ROW(ADV$22:ADV$133)-MIN(ROW(ADV$22:ADV$133)),,1)),ISNUMBER(SEARCH($I10,ADV$22:ADV$133))+0)</f>
        <v>4</v>
      </c>
      <c r="ADW10" s="39"/>
      <c r="ADX10" s="39"/>
      <c r="ADY10" s="39"/>
      <c r="AEA10" s="149"/>
      <c r="AEB10" s="149" t="s">
        <v>1806</v>
      </c>
    </row>
    <row r="11" spans="9:808" s="40" customFormat="1" x14ac:dyDescent="0.2">
      <c r="I11" s="85">
        <v>-1</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1">
        <f t="array" aca="1" ref="YJ11" ca="1">SUMPRODUCT(SUBTOTAL(3,OFFSET(YJ$22:YJ$133,ROW(YJ$22:YJ$133)-MIN(ROW(YJ$22:YJ$133)),,1)),ISNUMBER(SEARCH($I11,YJ$22:YJ$133))+0)</f>
        <v>25</v>
      </c>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9">
        <f t="array" aca="1" ref="ABB11" ca="1">SUMPRODUCT(SUBTOTAL(3,OFFSET(ABB$22:ABB$133,ROW(ABB$22:ABB$133)-MIN(ROW(ABB$22:ABB$133)),,1)),ISNUMBER(SEARCH($I11,ABB$22:ABB$133))+0)</f>
        <v>1</v>
      </c>
      <c r="ABC11" s="27">
        <f t="array" aca="1" ref="ABC11" ca="1">SUMPRODUCT(SUBTOTAL(3,OFFSET(ABC$22:ABC$133,ROW(ABC$22:ABC$133)-MIN(ROW(ABC$22:ABC$133)),,1)),ISNUMBER(SEARCH($I11,ABC$22:ABC$133))+0)</f>
        <v>1</v>
      </c>
      <c r="ABD11" s="9">
        <f t="array" aca="1" ref="ABD11" ca="1">SUMPRODUCT(SUBTOTAL(3,OFFSET(ABD$22:ABD$133,ROW(ABD$22:ABD$133)-MIN(ROW(ABD$22:ABD$133)),,1)),ISNUMBER(SEARCH($I11,ABD$22:ABD$133))+0)</f>
        <v>1</v>
      </c>
      <c r="ABE11" s="27">
        <f t="array" aca="1" ref="ABE11" ca="1">SUMPRODUCT(SUBTOTAL(3,OFFSET(ABE$22:ABE$133,ROW(ABE$22:ABE$133)-MIN(ROW(ABE$22:ABE$133)),,1)),ISNUMBER(SEARCH($I11,ABE$22:ABE$133))+0)</f>
        <v>1</v>
      </c>
      <c r="ABF11" s="9">
        <f t="array" aca="1" ref="ABF11" ca="1">SUMPRODUCT(SUBTOTAL(3,OFFSET(ABF$22:ABF$133,ROW(ABF$22:ABF$133)-MIN(ROW(ABF$22:ABF$133)),,1)),ISNUMBER(SEARCH($I11,ABF$22:ABF$133))+0)</f>
        <v>1</v>
      </c>
      <c r="ABG11" s="27">
        <f t="array" aca="1" ref="ABG11" ca="1">SUMPRODUCT(SUBTOTAL(3,OFFSET(ABG$22:ABG$133,ROW(ABG$22:ABG$133)-MIN(ROW(ABG$22:ABG$133)),,1)),ISNUMBER(SEARCH($I11,ABG$22:ABG$133))+0)</f>
        <v>1</v>
      </c>
      <c r="ABH11" s="9">
        <f t="array" aca="1" ref="ABH11" ca="1">SUMPRODUCT(SUBTOTAL(3,OFFSET(ABH$22:ABH$133,ROW(ABH$22:ABH$133)-MIN(ROW(ABH$22:ABH$133)),,1)),ISNUMBER(SEARCH($I11,ABH$22:ABH$133))+0)</f>
        <v>0</v>
      </c>
      <c r="ABI11" s="27">
        <f t="array" aca="1" ref="ABI11" ca="1">SUMPRODUCT(SUBTOTAL(3,OFFSET(ABI$22:ABI$133,ROW(ABI$22:ABI$133)-MIN(ROW(ABI$22:ABI$133)),,1)),ISNUMBER(SEARCH($I11,ABI$22:ABI$133))+0)</f>
        <v>1</v>
      </c>
      <c r="ABJ11" s="9">
        <f t="array" aca="1" ref="ABJ11" ca="1">SUMPRODUCT(SUBTOTAL(3,OFFSET(ABJ$22:ABJ$133,ROW(ABJ$22:ABJ$133)-MIN(ROW(ABJ$22:ABJ$133)),,1)),ISNUMBER(SEARCH($I11,ABJ$22:ABJ$133))+0)</f>
        <v>0</v>
      </c>
      <c r="ABK11" s="27">
        <f t="array" aca="1" ref="ABK11" ca="1">SUMPRODUCT(SUBTOTAL(3,OFFSET(ABK$22:ABK$133,ROW(ABK$22:ABK$133)-MIN(ROW(ABK$22:ABK$133)),,1)),ISNUMBER(SEARCH($I11,ABK$22:ABK$133))+0)</f>
        <v>0</v>
      </c>
      <c r="ABL11" s="9">
        <f t="array" aca="1" ref="ABL11" ca="1">SUMPRODUCT(SUBTOTAL(3,OFFSET(ABL$22:ABL$133,ROW(ABL$22:ABL$133)-MIN(ROW(ABL$22:ABL$133)),,1)),ISNUMBER(SEARCH($I11,ABL$22:ABL$133))+0)</f>
        <v>2</v>
      </c>
      <c r="ABM11" s="27">
        <f t="array" aca="1" ref="ABM11" ca="1">SUMPRODUCT(SUBTOTAL(3,OFFSET(ABM$22:ABM$133,ROW(ABM$22:ABM$133)-MIN(ROW(ABM$22:ABM$133)),,1)),ISNUMBER(SEARCH($I11,ABM$22:ABM$133))+0)</f>
        <v>1</v>
      </c>
      <c r="ABN11" s="9">
        <f t="array" aca="1" ref="ABN11" ca="1">SUMPRODUCT(SUBTOTAL(3,OFFSET(ABN$22:ABN$133,ROW(ABN$22:ABN$133)-MIN(ROW(ABN$22:ABN$133)),,1)),ISNUMBER(SEARCH($I11,ABN$22:ABN$133))+0)</f>
        <v>1</v>
      </c>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97">
        <f t="array" aca="1" ref="ACS11" ca="1">SUMPRODUCT(SUBTOTAL(3,OFFSET(ACS$22:ACS$133,ROW(ACS$22:ACS$133)-MIN(ROW(ACS$22:ACS$133)),,1)),ISNUMBER(SEARCH($I11,ACS$22:ACS$133))+0)</f>
        <v>21</v>
      </c>
      <c r="ACT11" s="98">
        <f t="array" aca="1" ref="ACT11" ca="1">SUMPRODUCT(SUBTOTAL(3,OFFSET(ACT$22:ACT$133,ROW(ACT$22:ACT$133)-MIN(ROW(ACT$22:ACT$133)),,1)),ISNUMBER(SEARCH($I11,ACT$22:ACT$133))+0)</f>
        <v>28</v>
      </c>
      <c r="ACU11" s="97">
        <f t="array" aca="1" ref="ACU11" ca="1">SUMPRODUCT(SUBTOTAL(3,OFFSET(ACU$22:ACU$133,ROW(ACU$22:ACU$133)-MIN(ROW(ACU$22:ACU$133)),,1)),ISNUMBER(SEARCH($I11,ACU$22:ACU$133))+0)</f>
        <v>24</v>
      </c>
      <c r="ACV11" s="98">
        <f t="array" aca="1" ref="ACV11" ca="1">SUMPRODUCT(SUBTOTAL(3,OFFSET(ACV$22:ACV$133,ROW(ACV$22:ACV$133)-MIN(ROW(ACV$22:ACV$133)),,1)),ISNUMBER(SEARCH($I11,ACV$22:ACV$133))+0)</f>
        <v>13</v>
      </c>
      <c r="ACW11" s="97">
        <f t="array" aca="1" ref="ACW11" ca="1">SUMPRODUCT(SUBTOTAL(3,OFFSET(ACW$22:ACW$133,ROW(ACW$22:ACW$133)-MIN(ROW(ACW$22:ACW$133)),,1)),ISNUMBER(SEARCH($I11,ACW$22:ACW$133))+0)</f>
        <v>25</v>
      </c>
      <c r="ACX11" s="98">
        <f t="array" aca="1" ref="ACX11" ca="1">SUMPRODUCT(SUBTOTAL(3,OFFSET(ACX$22:ACX$133,ROW(ACX$22:ACX$133)-MIN(ROW(ACX$22:ACX$133)),,1)),ISNUMBER(SEARCH($I11,ACX$22:ACX$133))+0)</f>
        <v>26</v>
      </c>
      <c r="ACY11" s="97">
        <f t="array" aca="1" ref="ACY11" ca="1">SUMPRODUCT(SUBTOTAL(3,OFFSET(ACY$22:ACY$133,ROW(ACY$22:ACY$133)-MIN(ROW(ACY$22:ACY$133)),,1)),ISNUMBER(SEARCH($I11,ACY$22:ACY$133))+0)</f>
        <v>10</v>
      </c>
      <c r="ACZ11" s="98">
        <f t="array" aca="1" ref="ACZ11" ca="1">SUMPRODUCT(SUBTOTAL(3,OFFSET(ACZ$22:ACZ$133,ROW(ACZ$22:ACZ$133)-MIN(ROW(ACZ$22:ACZ$133)),,1)),ISNUMBER(SEARCH($I11,ACZ$22:ACZ$133))+0)</f>
        <v>23</v>
      </c>
      <c r="ADA11" s="97">
        <f t="array" aca="1" ref="ADA11" ca="1">SUMPRODUCT(SUBTOTAL(3,OFFSET(ADA$22:ADA$133,ROW(ADA$22:ADA$133)-MIN(ROW(ADA$22:ADA$133)),,1)),ISNUMBER(SEARCH($I11,ADA$22:ADA$133))+0)</f>
        <v>20</v>
      </c>
      <c r="ADB11" s="98">
        <f t="array" aca="1" ref="ADB11" ca="1">SUMPRODUCT(SUBTOTAL(3,OFFSET(ADB$22:ADB$133,ROW(ADB$22:ADB$133)-MIN(ROW(ADB$22:ADB$133)),,1)),ISNUMBER(SEARCH($I11,ADB$22:ADB$133))+0)</f>
        <v>16</v>
      </c>
      <c r="ADC11" s="97">
        <f t="array" aca="1" ref="ADC11" ca="1">SUMPRODUCT(SUBTOTAL(3,OFFSET(ADC$22:ADC$133,ROW(ADC$22:ADC$133)-MIN(ROW(ADC$22:ADC$133)),,1)),ISNUMBER(SEARCH($I11,ADC$22:ADC$133))+0)</f>
        <v>1</v>
      </c>
      <c r="ADD11" s="98">
        <f t="array" aca="1" ref="ADD11" ca="1">SUMPRODUCT(SUBTOTAL(3,OFFSET(ADD$22:ADD$133,ROW(ADD$22:ADD$133)-MIN(ROW(ADD$22:ADD$133)),,1)),ISNUMBER(SEARCH($I11,ADD$22:ADD$133))+0)</f>
        <v>16</v>
      </c>
      <c r="ADE11" s="97">
        <f t="array" aca="1" ref="ADE11" ca="1">SUMPRODUCT(SUBTOTAL(3,OFFSET(ADE$22:ADE$133,ROW(ADE$22:ADE$133)-MIN(ROW(ADE$22:ADE$133)),,1)),ISNUMBER(SEARCH($I11,ADE$22:ADE$133))+0)</f>
        <v>23</v>
      </c>
      <c r="ADF11" s="98">
        <f t="array" aca="1" ref="ADF11" ca="1">SUMPRODUCT(SUBTOTAL(3,OFFSET(ADF$22:ADF$133,ROW(ADF$22:ADF$133)-MIN(ROW(ADF$22:ADF$133)),,1)),ISNUMBER(SEARCH($I11,ADF$22:ADF$133))+0)</f>
        <v>28</v>
      </c>
      <c r="ADG11" s="97">
        <f t="array" aca="1" ref="ADG11" ca="1">SUMPRODUCT(SUBTOTAL(3,OFFSET(ADG$22:ADG$133,ROW(ADG$22:ADG$133)-MIN(ROW(ADG$22:ADG$133)),,1)),ISNUMBER(SEARCH($I11,ADG$22:ADG$133))+0)</f>
        <v>31</v>
      </c>
      <c r="ADH11" s="98">
        <f t="array" aca="1" ref="ADH11" ca="1">SUMPRODUCT(SUBTOTAL(3,OFFSET(ADH$22:ADH$133,ROW(ADH$22:ADH$133)-MIN(ROW(ADH$22:ADH$133)),,1)),ISNUMBER(SEARCH($I11,ADH$22:ADH$133))+0)</f>
        <v>10</v>
      </c>
      <c r="ADI11" s="97">
        <f t="array" aca="1" ref="ADI11" ca="1">SUMPRODUCT(SUBTOTAL(3,OFFSET(ADI$22:ADI$133,ROW(ADI$22:ADI$133)-MIN(ROW(ADI$22:ADI$133)),,1)),ISNUMBER(SEARCH($I11,ADI$22:ADI$133))+0)</f>
        <v>9</v>
      </c>
      <c r="ADJ11" s="98">
        <f t="array" aca="1" ref="ADJ11" ca="1">SUMPRODUCT(SUBTOTAL(3,OFFSET(ADJ$22:ADJ$133,ROW(ADJ$22:ADJ$133)-MIN(ROW(ADJ$22:ADJ$133)),,1)),ISNUMBER(SEARCH($I11,ADJ$22:ADJ$133))+0)</f>
        <v>4</v>
      </c>
      <c r="ADK11" s="97">
        <f t="array" aca="1" ref="ADK11" ca="1">SUMPRODUCT(SUBTOTAL(3,OFFSET(ADK$22:ADK$133,ROW(ADK$22:ADK$133)-MIN(ROW(ADK$22:ADK$133)),,1)),ISNUMBER(SEARCH($I11,ADK$22:ADK$133))+0)</f>
        <v>3</v>
      </c>
      <c r="ADL11" s="98">
        <f t="array" aca="1" ref="ADL11" ca="1">SUMPRODUCT(SUBTOTAL(3,OFFSET(ADL$22:ADL$133,ROW(ADL$22:ADL$133)-MIN(ROW(ADL$22:ADL$133)),,1)),ISNUMBER(SEARCH($I11,ADL$22:ADL$133))+0)</f>
        <v>3</v>
      </c>
      <c r="ADM11" s="97">
        <f t="array" aca="1" ref="ADM11" ca="1">SUMPRODUCT(SUBTOTAL(3,OFFSET(ADM$22:ADM$133,ROW(ADM$22:ADM$133)-MIN(ROW(ADM$22:ADM$133)),,1)),ISNUMBER(SEARCH($I11,ADM$22:ADM$133))+0)</f>
        <v>16</v>
      </c>
      <c r="ADN11" s="98">
        <f t="array" aca="1" ref="ADN11" ca="1">SUMPRODUCT(SUBTOTAL(3,OFFSET(ADN$22:ADN$133,ROW(ADN$22:ADN$133)-MIN(ROW(ADN$22:ADN$133)),,1)),ISNUMBER(SEARCH($I11,ADN$22:ADN$133))+0)</f>
        <v>7</v>
      </c>
      <c r="ADO11" s="97">
        <f t="array" aca="1" ref="ADO11" ca="1">SUMPRODUCT(SUBTOTAL(3,OFFSET(ADO$22:ADO$133,ROW(ADO$22:ADO$133)-MIN(ROW(ADO$22:ADO$133)),,1)),ISNUMBER(SEARCH($I11,ADO$22:ADO$133))+0)</f>
        <v>5</v>
      </c>
      <c r="ADP11" s="98">
        <f t="array" aca="1" ref="ADP11" ca="1">SUMPRODUCT(SUBTOTAL(3,OFFSET(ADP$22:ADP$133,ROW(ADP$22:ADP$133)-MIN(ROW(ADP$22:ADP$133)),,1)),ISNUMBER(SEARCH($I11,ADP$22:ADP$133))+0)</f>
        <v>4</v>
      </c>
      <c r="ADQ11" s="97">
        <f t="array" aca="1" ref="ADQ11" ca="1">SUMPRODUCT(SUBTOTAL(3,OFFSET(ADQ$22:ADQ$133,ROW(ADQ$22:ADQ$133)-MIN(ROW(ADQ$22:ADQ$133)),,1)),ISNUMBER(SEARCH($I11,ADQ$22:ADQ$133))+0)</f>
        <v>18</v>
      </c>
      <c r="ADR11" s="98">
        <f t="array" aca="1" ref="ADR11" ca="1">SUMPRODUCT(SUBTOTAL(3,OFFSET(ADR$22:ADR$133,ROW(ADR$22:ADR$133)-MIN(ROW(ADR$22:ADR$133)),,1)),ISNUMBER(SEARCH($I11,ADR$22:ADR$133))+0)</f>
        <v>9</v>
      </c>
      <c r="ADS11" s="97">
        <f t="array" aca="1" ref="ADS11" ca="1">SUMPRODUCT(SUBTOTAL(3,OFFSET(ADS$22:ADS$133,ROW(ADS$22:ADS$133)-MIN(ROW(ADS$22:ADS$133)),,1)),ISNUMBER(SEARCH($I11,ADS$22:ADS$133))+0)</f>
        <v>3</v>
      </c>
      <c r="ADT11" s="98">
        <f t="array" aca="1" ref="ADT11" ca="1">SUMPRODUCT(SUBTOTAL(3,OFFSET(ADT$22:ADT$133,ROW(ADT$22:ADT$133)-MIN(ROW(ADT$22:ADT$133)),,1)),ISNUMBER(SEARCH($I11,ADT$22:ADT$133))+0)</f>
        <v>5</v>
      </c>
      <c r="ADU11" s="97">
        <f t="array" aca="1" ref="ADU11" ca="1">SUMPRODUCT(SUBTOTAL(3,OFFSET(ADU$22:ADU$133,ROW(ADU$22:ADU$133)-MIN(ROW(ADU$22:ADU$133)),,1)),ISNUMBER(SEARCH($I11,ADU$22:ADU$133))+0)</f>
        <v>9</v>
      </c>
      <c r="ADV11" s="98">
        <f t="array" aca="1" ref="ADV11" ca="1">SUMPRODUCT(SUBTOTAL(3,OFFSET(ADV$22:ADV$133,ROW(ADV$22:ADV$133)-MIN(ROW(ADV$22:ADV$133)),,1)),ISNUMBER(SEARCH($I11,ADV$22:ADV$133))+0)</f>
        <v>15</v>
      </c>
      <c r="ADW11" s="39"/>
      <c r="ADX11" s="39"/>
      <c r="ADY11" s="39"/>
      <c r="AEA11" s="149"/>
      <c r="AEB11" s="149" t="s">
        <v>1802</v>
      </c>
    </row>
    <row r="12" spans="9:808" x14ac:dyDescent="0.2">
      <c r="I12">
        <v>0</v>
      </c>
      <c r="J12" s="9">
        <f ca="1">J2-SUM(J13:J18)</f>
        <v>39</v>
      </c>
      <c r="K12" s="119" t="s">
        <v>1797</v>
      </c>
      <c r="L12" s="39"/>
      <c r="M12" s="39"/>
      <c r="N12" s="39"/>
      <c r="O12" s="39"/>
      <c r="P12" s="39"/>
      <c r="Q12" s="16">
        <f t="array" aca="1" ref="Q12" ca="1">SUMPRODUCT(SUBTOTAL(3,OFFSET(Q$22:Q$133,ROW(Q$22:Q$133)-MIN(ROW(Q$22:Q$133)),,1)),ISNUMBER(SEARCH($I12,Q$22:Q$133))+0)</f>
        <v>8</v>
      </c>
      <c r="R12" s="39"/>
      <c r="S12" s="39"/>
      <c r="T12" s="7">
        <f t="array" aca="1" ref="T12" ca="1">SUMPRODUCT(SUBTOTAL(3,OFFSET(T$22:T$133,ROW(T$22:T$133)-MIN(ROW(T$22:T$133)),,1)),ISNUMBER(SEARCH($I12,T$22:T$133))+0)</f>
        <v>9</v>
      </c>
      <c r="U12" s="39"/>
      <c r="V12" s="39"/>
      <c r="W12" s="39"/>
      <c r="X12" s="4">
        <f t="array" aca="1" ref="X12" ca="1">SUMPRODUCT(SUBTOTAL(3,OFFSET(X$22:X$133,ROW(X$22:X$133)-MIN(ROW(X$22:X$133)),,1)),ISNUMBER(SEARCH($I12,X$22:X$133))+0)</f>
        <v>11</v>
      </c>
      <c r="Y12" s="3">
        <f t="array" aca="1" ref="Y12" ca="1">SUMPRODUCT(SUBTOTAL(3,OFFSET(Y$22:Y$133,ROW(Y$22:Y$133)-MIN(ROW(Y$22:Y$133)),,1)),ISNUMBER(SEARCH($I12,Y$22:Y$133))+0)</f>
        <v>8</v>
      </c>
      <c r="Z12" s="4">
        <f t="array" aca="1" ref="Z12" ca="1">SUMPRODUCT(SUBTOTAL(3,OFFSET(Z$22:Z$133,ROW(Z$22:Z$133)-MIN(ROW(Z$22:Z$133)),,1)),ISNUMBER(SEARCH($I12,Z$22:Z$133))+0)</f>
        <v>24</v>
      </c>
      <c r="AA12" s="3">
        <f t="array" aca="1" ref="AA12" ca="1">SUMPRODUCT(SUBTOTAL(3,OFFSET(AA$22:AA$133,ROW(AA$22:AA$133)-MIN(ROW(AA$22:AA$133)),,1)),ISNUMBER(SEARCH($I12,AA$22:AA$133))+0)</f>
        <v>27</v>
      </c>
      <c r="AB12" s="4">
        <f t="array" aca="1" ref="AB12" ca="1">SUMPRODUCT(SUBTOTAL(3,OFFSET(AB$22:AB$133,ROW(AB$22:AB$133)-MIN(ROW(AB$22:AB$133)),,1)),ISNUMBER(SEARCH($I12,AB$22:AB$133))+0)</f>
        <v>17</v>
      </c>
      <c r="AC12" s="3">
        <f t="array" aca="1" ref="AC12" ca="1">SUMPRODUCT(SUBTOTAL(3,OFFSET(AC$22:AC$133,ROW(AC$22:AC$133)-MIN(ROW(AC$22:AC$133)),,1)),ISNUMBER(SEARCH($I12,AC$22:AC$133))+0)</f>
        <v>20</v>
      </c>
      <c r="AD12" s="17">
        <f t="array" aca="1" ref="AD12" ca="1">SUMPRODUCT(SUBTOTAL(3,OFFSET(AD$22:AD$133,ROW(AD$22:AD$133)-MIN(ROW(AD$22:AD$133)),,1)),ISNUMBER(SEARCH($I12,AD$22:AD$133))+0)</f>
        <v>53</v>
      </c>
      <c r="AE12" s="18">
        <f t="array" aca="1" ref="AE12" ca="1">SUMPRODUCT(SUBTOTAL(3,OFFSET(AE$22:AE$133,ROW(AE$22:AE$133)-MIN(ROW(AE$22:AE$133)),,1)),ISNUMBER(SEARCH($I12,AE$22:AE$133))+0)</f>
        <v>3</v>
      </c>
      <c r="AF12" s="17">
        <f t="array" aca="1" ref="AF12" ca="1">SUMPRODUCT(SUBTOTAL(3,OFFSET(AF$22:AF$133,ROW(AF$22:AF$133)-MIN(ROW(AF$22:AF$133)),,1)),ISNUMBER(SEARCH($I12,AF$22:AF$133))+0)</f>
        <v>4</v>
      </c>
      <c r="AG12" s="18">
        <f t="array" aca="1" ref="AG12" ca="1">SUMPRODUCT(SUBTOTAL(3,OFFSET(AG$22:AG$133,ROW(AG$22:AG$133)-MIN(ROW(AG$22:AG$133)),,1)),ISNUMBER(SEARCH($I12,AG$22:AG$133))+0)</f>
        <v>4</v>
      </c>
      <c r="AH12" s="17">
        <f t="array" aca="1" ref="AH12" ca="1">SUMPRODUCT(SUBTOTAL(3,OFFSET(AH$22:AH$133,ROW(AH$22:AH$133)-MIN(ROW(AH$22:AH$133)),,1)),ISNUMBER(SEARCH($I12,AH$22:AH$133))+0)</f>
        <v>5</v>
      </c>
      <c r="AI12" s="18">
        <f t="array" aca="1" ref="AI12" ca="1">SUMPRODUCT(SUBTOTAL(3,OFFSET(AI$22:AI$133,ROW(AI$22:AI$133)-MIN(ROW(AI$22:AI$133)),,1)),ISNUMBER(SEARCH($I12,AI$22:AI$133))+0)</f>
        <v>3</v>
      </c>
      <c r="AJ12" s="17">
        <f t="array" aca="1" ref="AJ12" ca="1">SUMPRODUCT(SUBTOTAL(3,OFFSET(AJ$22:AJ$133,ROW(AJ$22:AJ$133)-MIN(ROW(AJ$22:AJ$133)),,1)),ISNUMBER(SEARCH($I12,AJ$22:AJ$133))+0)</f>
        <v>3</v>
      </c>
      <c r="AK12" s="18">
        <f t="array" aca="1" ref="AK12" ca="1">SUMPRODUCT(SUBTOTAL(3,OFFSET(AK$22:AK$133,ROW(AK$22:AK$133)-MIN(ROW(AK$22:AK$133)),,1)),ISNUMBER(SEARCH($I12,AK$22:AK$133))+0)</f>
        <v>4</v>
      </c>
      <c r="AL12" s="17">
        <f t="array" aca="1" ref="AL12" ca="1">SUMPRODUCT(SUBTOTAL(3,OFFSET(AL$22:AL$133,ROW(AL$22:AL$133)-MIN(ROW(AL$22:AL$133)),,1)),ISNUMBER(SEARCH($I12,AL$22:AL$133))+0)</f>
        <v>1</v>
      </c>
      <c r="AM12" s="39"/>
      <c r="AN12" s="20">
        <f t="array" aca="1" ref="AN12" ca="1">SUMPRODUCT(SUBTOTAL(3,OFFSET(AN$22:AN$133,ROW(AN$22:AN$133)-MIN(ROW(AN$22:AN$133)),,1)),ISNUMBER(SEARCH($I12,AN$22:AN$133))+0)</f>
        <v>3</v>
      </c>
      <c r="AO12" s="19">
        <f t="array" aca="1" ref="AO12" ca="1">SUMPRODUCT(SUBTOTAL(3,OFFSET(AO$22:AO$133,ROW(AO$22:AO$133)-MIN(ROW(AO$22:AO$133)),,1)),ISNUMBER(SEARCH($I12,AO$22:AO$133))+0)</f>
        <v>35</v>
      </c>
      <c r="AP12" s="20">
        <f t="array" aca="1" ref="AP12" ca="1">SUMPRODUCT(SUBTOTAL(3,OFFSET(AP$22:AP$133,ROW(AP$22:AP$133)-MIN(ROW(AP$22:AP$133)),,1)),ISNUMBER(SEARCH($I12,AP$22:AP$133))+0)</f>
        <v>13</v>
      </c>
      <c r="AQ12" s="19">
        <f t="array" aca="1" ref="AQ12" ca="1">SUMPRODUCT(SUBTOTAL(3,OFFSET(AQ$22:AQ$133,ROW(AQ$22:AQ$133)-MIN(ROW(AQ$22:AQ$133)),,1)),ISNUMBER(SEARCH($I12,AQ$22:AQ$133))+0)</f>
        <v>38</v>
      </c>
      <c r="AR12" s="20">
        <f t="array" aca="1" ref="AR12" ca="1">SUMPRODUCT(SUBTOTAL(3,OFFSET(AR$22:AR$133,ROW(AR$22:AR$133)-MIN(ROW(AR$22:AR$133)),,1)),ISNUMBER(SEARCH($I12,AR$22:AR$133))+0)</f>
        <v>2</v>
      </c>
      <c r="AS12" s="19">
        <f t="array" aca="1" ref="AS12" ca="1">SUMPRODUCT(SUBTOTAL(3,OFFSET(AS$22:AS$133,ROW(AS$22:AS$133)-MIN(ROW(AS$22:AS$133)),,1)),ISNUMBER(SEARCH($I12,AS$22:AS$133))+0)</f>
        <v>17</v>
      </c>
      <c r="AT12" s="20">
        <f t="array" aca="1" ref="AT12" ca="1">SUMPRODUCT(SUBTOTAL(3,OFFSET(AT$22:AT$133,ROW(AT$22:AT$133)-MIN(ROW(AT$22:AT$133)),,1)),ISNUMBER(SEARCH($I12,AT$22:AT$133))+0)</f>
        <v>42</v>
      </c>
      <c r="AU12" s="19">
        <f t="array" aca="1" ref="AU12" ca="1">SUMPRODUCT(SUBTOTAL(3,OFFSET(AU$22:AU$133,ROW(AU$22:AU$133)-MIN(ROW(AU$22:AU$133)),,1)),ISNUMBER(SEARCH($I12,AU$22:AU$133))+0)</f>
        <v>29</v>
      </c>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22">
        <f t="array" aca="1" ref="DQ12" ca="1">SUMPRODUCT(SUBTOTAL(3,OFFSET(DQ$22:DQ$133,ROW(DQ$22:DQ$133)-MIN(ROW(DQ$22:DQ$133)),,1)),ISNUMBER(SEARCH($I12,DQ$22:DQ$133))+0)</f>
        <v>11</v>
      </c>
      <c r="DR12" s="5">
        <f t="array" aca="1" ref="DR12" ca="1">SUMPRODUCT(SUBTOTAL(3,OFFSET(DR$22:DR$133,ROW(DR$22:DR$133)-MIN(ROW(DR$22:DR$133)),,1)),ISNUMBER(SEARCH($I12,DR$22:DR$133))+0)</f>
        <v>21</v>
      </c>
      <c r="DS12" s="22">
        <f t="array" aca="1" ref="DS12" ca="1">SUMPRODUCT(SUBTOTAL(3,OFFSET(DS$22:DS$133,ROW(DS$22:DS$133)-MIN(ROW(DS$22:DS$133)),,1)),ISNUMBER(SEARCH($I12,DS$22:DS$133))+0)</f>
        <v>6</v>
      </c>
      <c r="DT12" s="5">
        <f t="array" aca="1" ref="DT12" ca="1">SUMPRODUCT(SUBTOTAL(3,OFFSET(DT$22:DT$133,ROW(DT$22:DT$133)-MIN(ROW(DT$22:DT$133)),,1)),ISNUMBER(SEARCH($I12,DT$22:DT$133))+0)</f>
        <v>4</v>
      </c>
      <c r="DU12" s="22">
        <f t="array" aca="1" ref="DU12" ca="1">SUMPRODUCT(SUBTOTAL(3,OFFSET(DU$22:DU$133,ROW(DU$22:DU$133)-MIN(ROW(DU$22:DU$133)),,1)),ISNUMBER(SEARCH($I12,DU$22:DU$133))+0)</f>
        <v>5</v>
      </c>
      <c r="DV12" s="5">
        <f t="array" aca="1" ref="DV12" ca="1">SUMPRODUCT(SUBTOTAL(3,OFFSET(DV$22:DV$133,ROW(DV$22:DV$133)-MIN(ROW(DV$22:DV$133)),,1)),ISNUMBER(SEARCH($I12,DV$22:DV$133))+0)</f>
        <v>5</v>
      </c>
      <c r="DW12" s="22">
        <f t="array" aca="1" ref="DW12" ca="1">SUMPRODUCT(SUBTOTAL(3,OFFSET(DW$22:DW$133,ROW(DW$22:DW$133)-MIN(ROW(DW$22:DW$133)),,1)),ISNUMBER(SEARCH($I12,DW$22:DW$133))+0)</f>
        <v>19</v>
      </c>
      <c r="DX12" s="5">
        <f t="array" aca="1" ref="DX12" ca="1">SUMPRODUCT(SUBTOTAL(3,OFFSET(DX$22:DX$133,ROW(DX$22:DX$133)-MIN(ROW(DX$22:DX$133)),,1)),ISNUMBER(SEARCH($I12,DX$22:DX$133))+0)</f>
        <v>22</v>
      </c>
      <c r="DY12" s="22">
        <f t="array" aca="1" ref="DY12" ca="1">SUMPRODUCT(SUBTOTAL(3,OFFSET(DY$22:DY$133,ROW(DY$22:DY$133)-MIN(ROW(DY$22:DY$133)),,1)),ISNUMBER(SEARCH($I12,DY$22:DY$133))+0)</f>
        <v>11</v>
      </c>
      <c r="DZ12" s="5">
        <f t="array" aca="1" ref="DZ12" ca="1">SUMPRODUCT(SUBTOTAL(3,OFFSET(DZ$22:DZ$133,ROW(DZ$22:DZ$133)-MIN(ROW(DZ$22:DZ$133)),,1)),ISNUMBER(SEARCH($I12,DZ$22:DZ$133))+0)</f>
        <v>10</v>
      </c>
      <c r="EA12" s="39"/>
      <c r="EB12" s="24">
        <f t="array" aca="1" ref="EB12" ca="1">SUMPRODUCT(SUBTOTAL(3,OFFSET(EB$22:EB$133,ROW(EB$22:EB$133)-MIN(ROW(EB$22:EB$133)),,1)),ISNUMBER(SEARCH($I12,EB$22:EB$133))+0)</f>
        <v>5</v>
      </c>
      <c r="EC12" s="25">
        <f t="array" aca="1" ref="EC12" ca="1">SUMPRODUCT(SUBTOTAL(3,OFFSET(EC$22:EC$133,ROW(EC$22:EC$133)-MIN(ROW(EC$22:EC$133)),,1)),ISNUMBER(SEARCH($I12,EC$22:EC$133))+0)</f>
        <v>1</v>
      </c>
      <c r="ED12" s="24">
        <f t="array" aca="1" ref="ED12" ca="1">SUMPRODUCT(SUBTOTAL(3,OFFSET(ED$22:ED$133,ROW(ED$22:ED$133)-MIN(ROW(ED$22:ED$133)),,1)),ISNUMBER(SEARCH($I12,ED$22:ED$133))+0)</f>
        <v>1</v>
      </c>
      <c r="EE12" s="25">
        <f t="array" aca="1" ref="EE12" ca="1">SUMPRODUCT(SUBTOTAL(3,OFFSET(EE$22:EE$133,ROW(EE$22:EE$133)-MIN(ROW(EE$22:EE$133)),,1)),ISNUMBER(SEARCH($I12,EE$22:EE$133))+0)</f>
        <v>3</v>
      </c>
      <c r="EF12" s="24">
        <f t="array" aca="1" ref="EF12" ca="1">SUMPRODUCT(SUBTOTAL(3,OFFSET(EF$22:EF$133,ROW(EF$22:EF$133)-MIN(ROW(EF$22:EF$133)),,1)),ISNUMBER(SEARCH($I12,EF$22:EF$133))+0)</f>
        <v>50</v>
      </c>
      <c r="EG12" s="25">
        <f t="array" aca="1" ref="EG12" ca="1">SUMPRODUCT(SUBTOTAL(3,OFFSET(EG$22:EG$133,ROW(EG$22:EG$133)-MIN(ROW(EG$22:EG$133)),,1)),ISNUMBER(SEARCH($I12,EG$22:EG$133))+0)</f>
        <v>74</v>
      </c>
      <c r="EH12" s="24">
        <f t="array" aca="1" ref="EH12" ca="1">SUMPRODUCT(SUBTOTAL(3,OFFSET(EH$22:EH$133,ROW(EH$22:EH$133)-MIN(ROW(EH$22:EH$133)),,1)),ISNUMBER(SEARCH($I12,EH$22:EH$133))+0)</f>
        <v>73</v>
      </c>
      <c r="EI12" s="25">
        <f t="array" aca="1" ref="EI12" ca="1">SUMPRODUCT(SUBTOTAL(3,OFFSET(EI$22:EI$133,ROW(EI$22:EI$133)-MIN(ROW(EI$22:EI$133)),,1)),ISNUMBER(SEARCH($I12,EI$22:EI$133))+0)</f>
        <v>77</v>
      </c>
      <c r="EJ12" s="24">
        <f t="array" aca="1" ref="EJ12" ca="1">SUMPRODUCT(SUBTOTAL(3,OFFSET(EJ$22:EJ$133,ROW(EJ$22:EJ$133)-MIN(ROW(EJ$22:EJ$133)),,1)),ISNUMBER(SEARCH($I12,EJ$22:EJ$133))+0)</f>
        <v>72</v>
      </c>
      <c r="EK12" s="25">
        <f t="array" aca="1" ref="EK12" ca="1">SUMPRODUCT(SUBTOTAL(3,OFFSET(EK$22:EK$133,ROW(EK$22:EK$133)-MIN(ROW(EK$22:EK$133)),,1)),ISNUMBER(SEARCH($I12,EK$22:EK$133))+0)</f>
        <v>80</v>
      </c>
      <c r="EL12" s="24">
        <f t="array" aca="1" ref="EL12" ca="1">SUMPRODUCT(SUBTOTAL(3,OFFSET(EL$22:EL$133,ROW(EL$22:EL$133)-MIN(ROW(EL$22:EL$133)),,1)),ISNUMBER(SEARCH($I12,EL$22:EL$133))+0)</f>
        <v>80</v>
      </c>
      <c r="EM12" s="25">
        <f t="array" aca="1" ref="EM12" ca="1">SUMPRODUCT(SUBTOTAL(3,OFFSET(EM$22:EM$133,ROW(EM$22:EM$133)-MIN(ROW(EM$22:EM$133)),,1)),ISNUMBER(SEARCH($I12,EM$22:EM$133))+0)</f>
        <v>78</v>
      </c>
      <c r="EN12" s="24">
        <f t="array" aca="1" ref="EN12" ca="1">SUMPRODUCT(SUBTOTAL(3,OFFSET(EN$22:EN$133,ROW(EN$22:EN$133)-MIN(ROW(EN$22:EN$133)),,1)),ISNUMBER(SEARCH($I12,EN$22:EN$133))+0)</f>
        <v>71</v>
      </c>
      <c r="EO12" s="25">
        <f t="array" aca="1" ref="EO12" ca="1">SUMPRODUCT(SUBTOTAL(3,OFFSET(EO$22:EO$133,ROW(EO$22:EO$133)-MIN(ROW(EO$22:EO$133)),,1)),ISNUMBER(SEARCH($I12,EO$22:EO$133))+0)</f>
        <v>79</v>
      </c>
      <c r="EP12" s="24">
        <f t="array" aca="1" ref="EP12" ca="1">SUMPRODUCT(SUBTOTAL(3,OFFSET(EP$22:EP$133,ROW(EP$22:EP$133)-MIN(ROW(EP$22:EP$133)),,1)),ISNUMBER(SEARCH($I12,EP$22:EP$133))+0)</f>
        <v>77</v>
      </c>
      <c r="EQ12" s="25">
        <f t="array" aca="1" ref="EQ12" ca="1">SUMPRODUCT(SUBTOTAL(3,OFFSET(EQ$22:EQ$133,ROW(EQ$22:EQ$133)-MIN(ROW(EQ$22:EQ$133)),,1)),ISNUMBER(SEARCH($I12,EQ$22:EQ$133))+0)</f>
        <v>71</v>
      </c>
      <c r="ER12" s="24">
        <f t="array" aca="1" ref="ER12" ca="1">SUMPRODUCT(SUBTOTAL(3,OFFSET(ER$22:ER$133,ROW(ER$22:ER$133)-MIN(ROW(ER$22:ER$133)),,1)),ISNUMBER(SEARCH($I12,ER$22:ER$133))+0)</f>
        <v>66</v>
      </c>
      <c r="ES12" s="25">
        <f t="array" aca="1" ref="ES12" ca="1">SUMPRODUCT(SUBTOTAL(3,OFFSET(ES$22:ES$133,ROW(ES$22:ES$133)-MIN(ROW(ES$22:ES$133)),,1)),ISNUMBER(SEARCH($I12,ES$22:ES$133))+0)</f>
        <v>64</v>
      </c>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
        <f t="array" aca="1" ref="WU12" ca="1">SUMPRODUCT(SUBTOTAL(3,OFFSET(WU$22:WU$133,ROW(WU$22:WU$133)-MIN(ROW(WU$22:WU$133)),,1)),ISNUMBER(SEARCH($I12,WU$22:WU$133))+0)</f>
        <v>2</v>
      </c>
      <c r="WV12" s="4">
        <f t="array" aca="1" ref="WV12" ca="1">SUMPRODUCT(SUBTOTAL(3,OFFSET(WV$22:WV$133,ROW(WV$22:WV$133)-MIN(ROW(WV$22:WV$133)),,1)),ISNUMBER(SEARCH($I12,WV$22:WV$133))+0)</f>
        <v>10</v>
      </c>
      <c r="WW12" s="3">
        <f t="array" aca="1" ref="WW12" ca="1">SUMPRODUCT(SUBTOTAL(3,OFFSET(WW$22:WW$133,ROW(WW$22:WW$133)-MIN(ROW(WW$22:WW$133)),,1)),ISNUMBER(SEARCH($I12,WW$22:WW$133))+0)</f>
        <v>7</v>
      </c>
      <c r="WX12" s="4">
        <f t="array" aca="1" ref="WX12" ca="1">SUMPRODUCT(SUBTOTAL(3,OFFSET(WX$22:WX$133,ROW(WX$22:WX$133)-MIN(ROW(WX$22:WX$133)),,1)),ISNUMBER(SEARCH($I12,WX$22:WX$133))+0)</f>
        <v>7</v>
      </c>
      <c r="WY12" s="3">
        <f t="array" aca="1" ref="WY12" ca="1">SUMPRODUCT(SUBTOTAL(3,OFFSET(WY$22:WY$133,ROW(WY$22:WY$133)-MIN(ROW(WY$22:WY$133)),,1)),ISNUMBER(SEARCH($I12,WY$22:WY$133))+0)</f>
        <v>7</v>
      </c>
      <c r="WZ12" s="4">
        <f t="array" aca="1" ref="WZ12" ca="1">SUMPRODUCT(SUBTOTAL(3,OFFSET(WZ$22:WZ$133,ROW(WZ$22:WZ$133)-MIN(ROW(WZ$22:WZ$133)),,1)),ISNUMBER(SEARCH($I12,WZ$22:WZ$133))+0)</f>
        <v>3</v>
      </c>
      <c r="XA12" s="3">
        <f t="array" aca="1" ref="XA12" ca="1">SUMPRODUCT(SUBTOTAL(3,OFFSET(XA$22:XA$133,ROW(XA$22:XA$133)-MIN(ROW(XA$22:XA$133)),,1)),ISNUMBER(SEARCH($I12,XA$22:XA$133))+0)</f>
        <v>13</v>
      </c>
      <c r="XB12" s="4">
        <f t="array" aca="1" ref="XB12" ca="1">SUMPRODUCT(SUBTOTAL(3,OFFSET(XB$22:XB$133,ROW(XB$22:XB$133)-MIN(ROW(XB$22:XB$133)),,1)),ISNUMBER(SEARCH($I12,XB$22:XB$133))+0)</f>
        <v>5</v>
      </c>
      <c r="XC12" s="3">
        <f t="array" aca="1" ref="XC12" ca="1">SUMPRODUCT(SUBTOTAL(3,OFFSET(XC$22:XC$133,ROW(XC$22:XC$133)-MIN(ROW(XC$22:XC$133)),,1)),ISNUMBER(SEARCH($I12,XC$22:XC$133))+0)</f>
        <v>5</v>
      </c>
      <c r="XD12" s="4">
        <f t="array" aca="1" ref="XD12" ca="1">SUMPRODUCT(SUBTOTAL(3,OFFSET(XD$22:XD$133,ROW(XD$22:XD$133)-MIN(ROW(XD$22:XD$133)),,1)),ISNUMBER(SEARCH($I12,XD$22:XD$133))+0)</f>
        <v>7</v>
      </c>
      <c r="XE12" s="3">
        <f t="array" aca="1" ref="XE12" ca="1">SUMPRODUCT(SUBTOTAL(3,OFFSET(XE$22:XE$133,ROW(XE$22:XE$133)-MIN(ROW(XE$22:XE$133)),,1)),ISNUMBER(SEARCH($I12,XE$22:XE$133))+0)</f>
        <v>4</v>
      </c>
      <c r="XF12" s="4">
        <f t="array" aca="1" ref="XF12" ca="1">SUMPRODUCT(SUBTOTAL(3,OFFSET(XF$22:XF$133,ROW(XF$22:XF$133)-MIN(ROW(XF$22:XF$133)),,1)),ISNUMBER(SEARCH($I12,XF$22:XF$133))+0)</f>
        <v>10</v>
      </c>
      <c r="XG12" s="3">
        <f t="array" aca="1" ref="XG12" ca="1">SUMPRODUCT(SUBTOTAL(3,OFFSET(XG$22:XG$133,ROW(XG$22:XG$133)-MIN(ROW(XG$22:XG$133)),,1)),ISNUMBER(SEARCH($I12,XG$22:XG$133))+0)</f>
        <v>20</v>
      </c>
      <c r="XH12" s="4">
        <f t="array" aca="1" ref="XH12" ca="1">SUMPRODUCT(SUBTOTAL(3,OFFSET(XH$22:XH$133,ROW(XH$22:XH$133)-MIN(ROW(XH$22:XH$133)),,1)),ISNUMBER(SEARCH($I12,XH$22:XH$133))+0)</f>
        <v>4</v>
      </c>
      <c r="XI12" s="3">
        <f t="array" aca="1" ref="XI12" ca="1">SUMPRODUCT(SUBTOTAL(3,OFFSET(XI$22:XI$133,ROW(XI$22:XI$133)-MIN(ROW(XI$22:XI$133)),,1)),ISNUMBER(SEARCH($I12,XI$22:XI$133))+0)</f>
        <v>18</v>
      </c>
      <c r="XJ12" s="4">
        <f t="array" aca="1" ref="XJ12" ca="1">SUMPRODUCT(SUBTOTAL(3,OFFSET(XJ$22:XJ$133,ROW(XJ$22:XJ$133)-MIN(ROW(XJ$22:XJ$133)),,1)),ISNUMBER(SEARCH($I12,XJ$22:XJ$133))+0)</f>
        <v>1</v>
      </c>
      <c r="XK12" s="3">
        <f t="array" aca="1" ref="XK12" ca="1">SUMPRODUCT(SUBTOTAL(3,OFFSET(XK$22:XK$133,ROW(XK$22:XK$133)-MIN(ROW(XK$22:XK$133)),,1)),ISNUMBER(SEARCH($I12,XK$22:XK$133))+0)</f>
        <v>8</v>
      </c>
      <c r="XL12" s="4">
        <f t="array" aca="1" ref="XL12" ca="1">SUMPRODUCT(SUBTOTAL(3,OFFSET(XL$22:XL$133,ROW(XL$22:XL$133)-MIN(ROW(XL$22:XL$133)),,1)),ISNUMBER(SEARCH($I12,XL$22:XL$133))+0)</f>
        <v>4</v>
      </c>
      <c r="XM12" s="13">
        <f t="array" aca="1" ref="XM12" ca="1">SUMPRODUCT(SUBTOTAL(3,OFFSET(XM$22:XM$133,ROW(XM$22:XM$133)-MIN(ROW(XM$22:XM$133)),,1)),ISNUMBER(SEARCH($I12,XM$22:XM$133))+0)</f>
        <v>0</v>
      </c>
      <c r="XN12" s="10">
        <f t="array" aca="1" ref="XN12" ca="1">SUMPRODUCT(SUBTOTAL(3,OFFSET(XN$22:XN$133,ROW(XN$22:XN$133)-MIN(ROW(XN$22:XN$133)),,1)),ISNUMBER(SEARCH($I12,XN$22:XN$133))+0)</f>
        <v>0</v>
      </c>
      <c r="XO12" s="13">
        <f t="array" aca="1" ref="XO12" ca="1">SUMPRODUCT(SUBTOTAL(3,OFFSET(XO$22:XO$133,ROW(XO$22:XO$133)-MIN(ROW(XO$22:XO$133)),,1)),ISNUMBER(SEARCH($I12,XO$22:XO$133))+0)</f>
        <v>4</v>
      </c>
      <c r="XP12" s="10">
        <f t="array" aca="1" ref="XP12" ca="1">SUMPRODUCT(SUBTOTAL(3,OFFSET(XP$22:XP$133,ROW(XP$22:XP$133)-MIN(ROW(XP$22:XP$133)),,1)),ISNUMBER(SEARCH($I12,XP$22:XP$133))+0)</f>
        <v>3</v>
      </c>
      <c r="XQ12" s="13">
        <f t="array" aca="1" ref="XQ12" ca="1">SUMPRODUCT(SUBTOTAL(3,OFFSET(XQ$22:XQ$133,ROW(XQ$22:XQ$133)-MIN(ROW(XQ$22:XQ$133)),,1)),ISNUMBER(SEARCH($I12,XQ$22:XQ$133))+0)</f>
        <v>2</v>
      </c>
      <c r="XR12" s="10">
        <f t="array" aca="1" ref="XR12" ca="1">SUMPRODUCT(SUBTOTAL(3,OFFSET(XR$22:XR$133,ROW(XR$22:XR$133)-MIN(ROW(XR$22:XR$133)),,1)),ISNUMBER(SEARCH($I12,XR$22:XR$133))+0)</f>
        <v>0</v>
      </c>
      <c r="XS12" s="13">
        <f t="array" aca="1" ref="XS12" ca="1">SUMPRODUCT(SUBTOTAL(3,OFFSET(XS$22:XS$133,ROW(XS$22:XS$133)-MIN(ROW(XS$22:XS$133)),,1)),ISNUMBER(SEARCH($I12,XS$22:XS$133))+0)</f>
        <v>8</v>
      </c>
      <c r="XT12" s="10">
        <f t="array" aca="1" ref="XT12" ca="1">SUMPRODUCT(SUBTOTAL(3,OFFSET(XT$22:XT$133,ROW(XT$22:XT$133)-MIN(ROW(XT$22:XT$133)),,1)),ISNUMBER(SEARCH($I12,XT$22:XT$133))+0)</f>
        <v>3</v>
      </c>
      <c r="XU12" s="28">
        <f t="array" aca="1" ref="XU12" ca="1">SUMPRODUCT(SUBTOTAL(3,OFFSET(XU$22:XU$133,ROW(XU$22:XU$133)-MIN(ROW(XU$22:XU$133)),,1)),ISNUMBER(SEARCH($I12,XU$22:XU$133))+0)</f>
        <v>3</v>
      </c>
      <c r="XV12" s="29">
        <f t="array" aca="1" ref="XV12" ca="1">SUMPRODUCT(SUBTOTAL(3,OFFSET(XV$22:XV$133,ROW(XV$22:XV$133)-MIN(ROW(XV$22:XV$133)),,1)),ISNUMBER(SEARCH($I12,XV$22:XV$133))+0)</f>
        <v>1</v>
      </c>
      <c r="XW12" s="28">
        <f t="array" aca="1" ref="XW12" ca="1">SUMPRODUCT(SUBTOTAL(3,OFFSET(XW$22:XW$133,ROW(XW$22:XW$133)-MIN(ROW(XW$22:XW$133)),,1)),ISNUMBER(SEARCH($I12,XW$22:XW$133))+0)</f>
        <v>3</v>
      </c>
      <c r="XX12" s="29">
        <f t="array" aca="1" ref="XX12" ca="1">SUMPRODUCT(SUBTOTAL(3,OFFSET(XX$22:XX$133,ROW(XX$22:XX$133)-MIN(ROW(XX$22:XX$133)),,1)),ISNUMBER(SEARCH($I12,XX$22:XX$133))+0)</f>
        <v>6</v>
      </c>
      <c r="XY12" s="28">
        <f t="array" aca="1" ref="XY12" ca="1">SUMPRODUCT(SUBTOTAL(3,OFFSET(XY$22:XY$133,ROW(XY$22:XY$133)-MIN(ROW(XY$22:XY$133)),,1)),ISNUMBER(SEARCH($I12,XY$22:XY$133))+0)</f>
        <v>5</v>
      </c>
      <c r="XZ12" s="29">
        <f t="array" aca="1" ref="XZ12" ca="1">SUMPRODUCT(SUBTOTAL(3,OFFSET(XZ$22:XZ$133,ROW(XZ$22:XZ$133)-MIN(ROW(XZ$22:XZ$133)),,1)),ISNUMBER(SEARCH($I12,XZ$22:XZ$133))+0)</f>
        <v>20</v>
      </c>
      <c r="YA12" s="28">
        <f t="array" aca="1" ref="YA12" ca="1">SUMPRODUCT(SUBTOTAL(3,OFFSET(YA$22:YA$133,ROW(YA$22:YA$133)-MIN(ROW(YA$22:YA$133)),,1)),ISNUMBER(SEARCH($I12,YA$22:YA$133))+0)</f>
        <v>3</v>
      </c>
      <c r="YB12" s="29">
        <f t="array" aca="1" ref="YB12" ca="1">SUMPRODUCT(SUBTOTAL(3,OFFSET(YB$22:YB$133,ROW(YB$22:YB$133)-MIN(ROW(YB$22:YB$133)),,1)),ISNUMBER(SEARCH($I12,YB$22:YB$133))+0)</f>
        <v>3</v>
      </c>
      <c r="YC12" s="28">
        <f t="array" aca="1" ref="YC12" ca="1">SUMPRODUCT(SUBTOTAL(3,OFFSET(YC$22:YC$133,ROW(YC$22:YC$133)-MIN(ROW(YC$22:YC$133)),,1)),ISNUMBER(SEARCH($I12,YC$22:YC$133))+0)</f>
        <v>8</v>
      </c>
      <c r="YD12" s="29">
        <f t="array" aca="1" ref="YD12" ca="1">SUMPRODUCT(SUBTOTAL(3,OFFSET(YD$22:YD$133,ROW(YD$22:YD$133)-MIN(ROW(YD$22:YD$133)),,1)),ISNUMBER(SEARCH($I12,YD$22:YD$133))+0)</f>
        <v>7</v>
      </c>
      <c r="YE12" s="28">
        <f t="array" aca="1" ref="YE12" ca="1">SUMPRODUCT(SUBTOTAL(3,OFFSET(YE$22:YE$133,ROW(YE$22:YE$133)-MIN(ROW(YE$22:YE$133)),,1)),ISNUMBER(SEARCH($I12,YE$22:YE$133))+0)</f>
        <v>10</v>
      </c>
      <c r="YF12" s="29">
        <f t="array" aca="1" ref="YF12" ca="1">SUMPRODUCT(SUBTOTAL(3,OFFSET(YF$22:YF$133,ROW(YF$22:YF$133)-MIN(ROW(YF$22:YF$133)),,1)),ISNUMBER(SEARCH($I12,YF$22:YF$133))+0)</f>
        <v>3</v>
      </c>
      <c r="YG12" s="28">
        <f t="array" aca="1" ref="YG12" ca="1">SUMPRODUCT(SUBTOTAL(3,OFFSET(YG$22:YG$133,ROW(YG$22:YG$133)-MIN(ROW(YG$22:YG$133)),,1)),ISNUMBER(SEARCH($I12,YG$22:YG$133))+0)</f>
        <v>4</v>
      </c>
      <c r="YH12" s="39"/>
      <c r="YI12" s="39"/>
      <c r="YJ12" s="31">
        <f t="array" aca="1" ref="YJ12" ca="1">SUMPRODUCT(SUBTOTAL(3,OFFSET(YJ$22:YJ$133,ROW(YJ$22:YJ$133)-MIN(ROW(YJ$22:YJ$133)),,1)),ISNUMBER(SEARCH($I12,YJ$22:YJ$133))+0)</f>
        <v>17</v>
      </c>
      <c r="YK12" s="19">
        <f t="array" aca="1" ref="YK12" ca="1">SUMPRODUCT(SUBTOTAL(3,OFFSET(YK$22:YK$133,ROW(YK$22:YK$133)-MIN(ROW(YK$22:YK$133)),,1)),ISNUMBER(SEARCH($I12,YK$22:YK$133))+0)</f>
        <v>1</v>
      </c>
      <c r="YL12" s="20">
        <f t="array" aca="1" ref="YL12" ca="1">SUMPRODUCT(SUBTOTAL(3,OFFSET(YL$22:YL$133,ROW(YL$22:YL$133)-MIN(ROW(YL$22:YL$133)),,1)),ISNUMBER(SEARCH($I12,YL$22:YL$133))+0)</f>
        <v>2</v>
      </c>
      <c r="YM12" s="19">
        <f t="array" aca="1" ref="YM12" ca="1">SUMPRODUCT(SUBTOTAL(3,OFFSET(YM$22:YM$133,ROW(YM$22:YM$133)-MIN(ROW(YM$22:YM$133)),,1)),ISNUMBER(SEARCH($I12,YM$22:YM$133))+0)</f>
        <v>1</v>
      </c>
      <c r="YN12" s="20">
        <f t="array" aca="1" ref="YN12" ca="1">SUMPRODUCT(SUBTOTAL(3,OFFSET(YN$22:YN$133,ROW(YN$22:YN$133)-MIN(ROW(YN$22:YN$133)),,1)),ISNUMBER(SEARCH($I12,YN$22:YN$133))+0)</f>
        <v>2</v>
      </c>
      <c r="YO12" s="19">
        <f t="array" aca="1" ref="YO12" ca="1">SUMPRODUCT(SUBTOTAL(3,OFFSET(YO$22:YO$133,ROW(YO$22:YO$133)-MIN(ROW(YO$22:YO$133)),,1)),ISNUMBER(SEARCH($I12,YO$22:YO$133))+0)</f>
        <v>2</v>
      </c>
      <c r="YP12" s="20">
        <f t="array" aca="1" ref="YP12" ca="1">SUMPRODUCT(SUBTOTAL(3,OFFSET(YP$22:YP$133,ROW(YP$22:YP$133)-MIN(ROW(YP$22:YP$133)),,1)),ISNUMBER(SEARCH($I12,YP$22:YP$133))+0)</f>
        <v>1</v>
      </c>
      <c r="YQ12" s="19">
        <f t="array" aca="1" ref="YQ12" ca="1">SUMPRODUCT(SUBTOTAL(3,OFFSET(YQ$22:YQ$133,ROW(YQ$22:YQ$133)-MIN(ROW(YQ$22:YQ$133)),,1)),ISNUMBER(SEARCH($I12,YQ$22:YQ$133))+0)</f>
        <v>1</v>
      </c>
      <c r="YR12" s="20">
        <f t="array" aca="1" ref="YR12" ca="1">SUMPRODUCT(SUBTOTAL(3,OFFSET(YR$22:YR$133,ROW(YR$22:YR$133)-MIN(ROW(YR$22:YR$133)),,1)),ISNUMBER(SEARCH($I12,YR$22:YR$133))+0)</f>
        <v>0</v>
      </c>
      <c r="YS12" s="19">
        <f t="array" aca="1" ref="YS12" ca="1">SUMPRODUCT(SUBTOTAL(3,OFFSET(YS$22:YS$133,ROW(YS$22:YS$133)-MIN(ROW(YS$22:YS$133)),,1)),ISNUMBER(SEARCH($I12,YS$22:YS$133))+0)</f>
        <v>2</v>
      </c>
      <c r="YT12" s="20">
        <f t="array" aca="1" ref="YT12" ca="1">SUMPRODUCT(SUBTOTAL(3,OFFSET(YT$22:YT$133,ROW(YT$22:YT$133)-MIN(ROW(YT$22:YT$133)),,1)),ISNUMBER(SEARCH($I12,YT$22:YT$133))+0)</f>
        <v>1</v>
      </c>
      <c r="YU12" s="19">
        <f t="array" aca="1" ref="YU12" ca="1">SUMPRODUCT(SUBTOTAL(3,OFFSET(YU$22:YU$133,ROW(YU$22:YU$133)-MIN(ROW(YU$22:YU$133)),,1)),ISNUMBER(SEARCH($I12,YU$22:YU$133))+0)</f>
        <v>0</v>
      </c>
      <c r="YV12" s="20">
        <f t="array" aca="1" ref="YV12" ca="1">SUMPRODUCT(SUBTOTAL(3,OFFSET(YV$22:YV$133,ROW(YV$22:YV$133)-MIN(ROW(YV$22:YV$133)),,1)),ISNUMBER(SEARCH($I12,YV$22:YV$133))+0)</f>
        <v>1</v>
      </c>
      <c r="YW12" s="19">
        <f t="array" aca="1" ref="YW12" ca="1">SUMPRODUCT(SUBTOTAL(3,OFFSET(YW$22:YW$133,ROW(YW$22:YW$133)-MIN(ROW(YW$22:YW$133)),,1)),ISNUMBER(SEARCH($I12,YW$22:YW$133))+0)</f>
        <v>1</v>
      </c>
      <c r="YX12" s="20">
        <f t="array" aca="1" ref="YX12" ca="1">SUMPRODUCT(SUBTOTAL(3,OFFSET(YX$22:YX$133,ROW(YX$22:YX$133)-MIN(ROW(YX$22:YX$133)),,1)),ISNUMBER(SEARCH($I12,YX$22:YX$133))+0)</f>
        <v>1</v>
      </c>
      <c r="YY12" s="19">
        <f t="array" aca="1" ref="YY12" ca="1">SUMPRODUCT(SUBTOTAL(3,OFFSET(YY$22:YY$133,ROW(YY$22:YY$133)-MIN(ROW(YY$22:YY$133)),,1)),ISNUMBER(SEARCH($I12,YY$22:YY$133))+0)</f>
        <v>1</v>
      </c>
      <c r="YZ12" s="20">
        <f t="array" aca="1" ref="YZ12" ca="1">SUMPRODUCT(SUBTOTAL(3,OFFSET(YZ$22:YZ$133,ROW(YZ$22:YZ$133)-MIN(ROW(YZ$22:YZ$133)),,1)),ISNUMBER(SEARCH($I12,YZ$22:YZ$133))+0)</f>
        <v>2</v>
      </c>
      <c r="ZA12" s="19">
        <f t="array" aca="1" ref="ZA12" ca="1">SUMPRODUCT(SUBTOTAL(3,OFFSET(ZA$22:ZA$133,ROW(ZA$22:ZA$133)-MIN(ROW(ZA$22:ZA$133)),,1)),ISNUMBER(SEARCH($I12,ZA$22:ZA$133))+0)</f>
        <v>1</v>
      </c>
      <c r="ZB12" s="20">
        <f t="array" aca="1" ref="ZB12" ca="1">SUMPRODUCT(SUBTOTAL(3,OFFSET(ZB$22:ZB$133,ROW(ZB$22:ZB$133)-MIN(ROW(ZB$22:ZB$133)),,1)),ISNUMBER(SEARCH($I12,ZB$22:ZB$133))+0)</f>
        <v>3</v>
      </c>
      <c r="ZC12" s="12">
        <f t="array" aca="1" ref="ZC12" ca="1">SUMPRODUCT(SUBTOTAL(3,OFFSET(ZC$22:ZC$133,ROW(ZC$22:ZC$133)-MIN(ROW(ZC$22:ZC$133)),,1)),ISNUMBER(SEARCH($I12,ZC$22:ZC$133))+0)</f>
        <v>0</v>
      </c>
      <c r="ZD12" s="38">
        <f t="array" aca="1" ref="ZD12" ca="1">SUMPRODUCT(SUBTOTAL(3,OFFSET(ZD$22:ZD$133,ROW(ZD$22:ZD$133)-MIN(ROW(ZD$22:ZD$133)),,1)),ISNUMBER(SEARCH($I12,ZD$22:ZD$133))+0)</f>
        <v>7</v>
      </c>
      <c r="ZE12" s="12">
        <f t="array" aca="1" ref="ZE12" ca="1">SUMPRODUCT(SUBTOTAL(3,OFFSET(ZE$22:ZE$133,ROW(ZE$22:ZE$133)-MIN(ROW(ZE$22:ZE$133)),,1)),ISNUMBER(SEARCH($I12,ZE$22:ZE$133))+0)</f>
        <v>2</v>
      </c>
      <c r="ZF12" s="38">
        <f t="array" aca="1" ref="ZF12" ca="1">SUMPRODUCT(SUBTOTAL(3,OFFSET(ZF$22:ZF$133,ROW(ZF$22:ZF$133)-MIN(ROW(ZF$22:ZF$133)),,1)),ISNUMBER(SEARCH($I12,ZF$22:ZF$133))+0)</f>
        <v>7</v>
      </c>
      <c r="ZG12" s="12">
        <f t="array" aca="1" ref="ZG12" ca="1">SUMPRODUCT(SUBTOTAL(3,OFFSET(ZG$22:ZG$133,ROW(ZG$22:ZG$133)-MIN(ROW(ZG$22:ZG$133)),,1)),ISNUMBER(SEARCH($I12,ZG$22:ZG$133))+0)</f>
        <v>0</v>
      </c>
      <c r="ZH12" s="38">
        <f t="array" aca="1" ref="ZH12" ca="1">SUMPRODUCT(SUBTOTAL(3,OFFSET(ZH$22:ZH$133,ROW(ZH$22:ZH$133)-MIN(ROW(ZH$22:ZH$133)),,1)),ISNUMBER(SEARCH($I12,ZH$22:ZH$133))+0)</f>
        <v>0</v>
      </c>
      <c r="ZI12" s="12">
        <f t="array" aca="1" ref="ZI12" ca="1">SUMPRODUCT(SUBTOTAL(3,OFFSET(ZI$22:ZI$133,ROW(ZI$22:ZI$133)-MIN(ROW(ZI$22:ZI$133)),,1)),ISNUMBER(SEARCH($I12,ZI$22:ZI$133))+0)</f>
        <v>0</v>
      </c>
      <c r="ZJ12" s="38">
        <f t="array" aca="1" ref="ZJ12" ca="1">SUMPRODUCT(SUBTOTAL(3,OFFSET(ZJ$22:ZJ$133,ROW(ZJ$22:ZJ$133)-MIN(ROW(ZJ$22:ZJ$133)),,1)),ISNUMBER(SEARCH($I12,ZJ$22:ZJ$133))+0)</f>
        <v>0</v>
      </c>
      <c r="ZK12" s="12">
        <f t="array" aca="1" ref="ZK12" ca="1">SUMPRODUCT(SUBTOTAL(3,OFFSET(ZK$22:ZK$133,ROW(ZK$22:ZK$133)-MIN(ROW(ZK$22:ZK$133)),,1)),ISNUMBER(SEARCH($I12,ZK$22:ZK$133))+0)</f>
        <v>0</v>
      </c>
      <c r="ZL12" s="38">
        <f t="array" aca="1" ref="ZL12" ca="1">SUMPRODUCT(SUBTOTAL(3,OFFSET(ZL$22:ZL$133,ROW(ZL$22:ZL$133)-MIN(ROW(ZL$22:ZL$133)),,1)),ISNUMBER(SEARCH($I12,ZL$22:ZL$133))+0)</f>
        <v>0</v>
      </c>
      <c r="ZM12" s="12">
        <f t="array" aca="1" ref="ZM12" ca="1">SUMPRODUCT(SUBTOTAL(3,OFFSET(ZM$22:ZM$133,ROW(ZM$22:ZM$133)-MIN(ROW(ZM$22:ZM$133)),,1)),ISNUMBER(SEARCH($I12,ZM$22:ZM$133))+0)</f>
        <v>0</v>
      </c>
      <c r="ZN12" s="38">
        <f t="array" aca="1" ref="ZN12" ca="1">SUMPRODUCT(SUBTOTAL(3,OFFSET(ZN$22:ZN$133,ROW(ZN$22:ZN$133)-MIN(ROW(ZN$22:ZN$133)),,1)),ISNUMBER(SEARCH($I12,ZN$22:ZN$133))+0)</f>
        <v>1</v>
      </c>
      <c r="ZO12" s="12">
        <f t="array" aca="1" ref="ZO12" ca="1">SUMPRODUCT(SUBTOTAL(3,OFFSET(ZO$22:ZO$133,ROW(ZO$22:ZO$133)-MIN(ROW(ZO$22:ZO$133)),,1)),ISNUMBER(SEARCH($I12,ZO$22:ZO$133))+0)</f>
        <v>0</v>
      </c>
      <c r="ZP12" s="38">
        <f t="array" aca="1" ref="ZP12" ca="1">SUMPRODUCT(SUBTOTAL(3,OFFSET(ZP$22:ZP$133,ROW(ZP$22:ZP$133)-MIN(ROW(ZP$22:ZP$133)),,1)),ISNUMBER(SEARCH($I12,ZP$22:ZP$133))+0)</f>
        <v>0</v>
      </c>
      <c r="ZQ12" s="39"/>
      <c r="ZR12" s="11">
        <f t="array" aca="1" ref="ZR12" ca="1">SUMPRODUCT(SUBTOTAL(3,OFFSET(ZR$22:ZR$133,ROW(ZR$22:ZR$133)-MIN(ROW(ZR$22:ZR$133)),,1)),ISNUMBER(SEARCH($I12,ZR$22:ZR$133))+0)</f>
        <v>1</v>
      </c>
      <c r="ZS12" s="89">
        <f t="array" aca="1" ref="ZS12" ca="1">SUMPRODUCT(SUBTOTAL(3,OFFSET(ZS$22:ZS$133,ROW(ZS$22:ZS$133)-MIN(ROW(ZS$22:ZS$133)),,1)),ISNUMBER(SEARCH($I12,ZS$22:ZS$133))+0)</f>
        <v>11</v>
      </c>
      <c r="ZT12" s="11">
        <f t="array" aca="1" ref="ZT12" ca="1">SUMPRODUCT(SUBTOTAL(3,OFFSET(ZT$22:ZT$133,ROW(ZT$22:ZT$133)-MIN(ROW(ZT$22:ZT$133)),,1)),ISNUMBER(SEARCH($I12,ZT$22:ZT$133))+0)</f>
        <v>34</v>
      </c>
      <c r="ZU12" s="89">
        <f t="array" aca="1" ref="ZU12" ca="1">SUMPRODUCT(SUBTOTAL(3,OFFSET(ZU$22:ZU$133,ROW(ZU$22:ZU$133)-MIN(ROW(ZU$22:ZU$133)),,1)),ISNUMBER(SEARCH($I12,ZU$22:ZU$133))+0)</f>
        <v>18</v>
      </c>
      <c r="ZV12" s="11">
        <f t="array" aca="1" ref="ZV12" ca="1">SUMPRODUCT(SUBTOTAL(3,OFFSET(ZV$22:ZV$133,ROW(ZV$22:ZV$133)-MIN(ROW(ZV$22:ZV$133)),,1)),ISNUMBER(SEARCH($I12,ZV$22:ZV$133))+0)</f>
        <v>23</v>
      </c>
      <c r="ZW12" s="89">
        <f t="array" aca="1" ref="ZW12" ca="1">SUMPRODUCT(SUBTOTAL(3,OFFSET(ZW$22:ZW$133,ROW(ZW$22:ZW$133)-MIN(ROW(ZW$22:ZW$133)),,1)),ISNUMBER(SEARCH($I12,ZW$22:ZW$133))+0)</f>
        <v>25</v>
      </c>
      <c r="ZX12" s="11">
        <f t="array" aca="1" ref="ZX12" ca="1">SUMPRODUCT(SUBTOTAL(3,OFFSET(ZX$22:ZX$133,ROW(ZX$22:ZX$133)-MIN(ROW(ZX$22:ZX$133)),,1)),ISNUMBER(SEARCH($I12,ZX$22:ZX$133))+0)</f>
        <v>3</v>
      </c>
      <c r="ZY12" s="89">
        <f t="array" aca="1" ref="ZY12" ca="1">SUMPRODUCT(SUBTOTAL(3,OFFSET(ZY$22:ZY$133,ROW(ZY$22:ZY$133)-MIN(ROW(ZY$22:ZY$133)),,1)),ISNUMBER(SEARCH($I12,ZY$22:ZY$133))+0)</f>
        <v>5</v>
      </c>
      <c r="ZZ12" s="11">
        <f t="array" aca="1" ref="ZZ12" ca="1">SUMPRODUCT(SUBTOTAL(3,OFFSET(ZZ$22:ZZ$133,ROW(ZZ$22:ZZ$133)-MIN(ROW(ZZ$22:ZZ$133)),,1)),ISNUMBER(SEARCH($I12,ZZ$22:ZZ$133))+0)</f>
        <v>4</v>
      </c>
      <c r="AAA12" s="89">
        <f t="array" aca="1" ref="AAA12" ca="1">SUMPRODUCT(SUBTOTAL(3,OFFSET(AAA$22:AAA$133,ROW(AAA$22:AAA$133)-MIN(ROW(AAA$22:AAA$133)),,1)),ISNUMBER(SEARCH($I12,AAA$22:AAA$133))+0)</f>
        <v>18</v>
      </c>
      <c r="AAB12" s="11">
        <f t="array" aca="1" ref="AAB12" ca="1">SUMPRODUCT(SUBTOTAL(3,OFFSET(AAB$22:AAB$133,ROW(AAB$22:AAB$133)-MIN(ROW(AAB$22:AAB$133)),,1)),ISNUMBER(SEARCH($I12,AAB$22:AAB$133))+0)</f>
        <v>7</v>
      </c>
      <c r="AAC12" s="89">
        <f t="array" aca="1" ref="AAC12" ca="1">SUMPRODUCT(SUBTOTAL(3,OFFSET(AAC$22:AAC$133,ROW(AAC$22:AAC$133)-MIN(ROW(AAC$22:AAC$133)),,1)),ISNUMBER(SEARCH($I12,AAC$22:AAC$133))+0)</f>
        <v>14</v>
      </c>
      <c r="AAD12" s="11">
        <f t="array" aca="1" ref="AAD12" ca="1">SUMPRODUCT(SUBTOTAL(3,OFFSET(AAD$22:AAD$133,ROW(AAD$22:AAD$133)-MIN(ROW(AAD$22:AAD$133)),,1)),ISNUMBER(SEARCH($I12,AAD$22:AAD$133))+0)</f>
        <v>24</v>
      </c>
      <c r="AAE12" s="89">
        <f t="array" aca="1" ref="AAE12" ca="1">SUMPRODUCT(SUBTOTAL(3,OFFSET(AAE$22:AAE$133,ROW(AAE$22:AAE$133)-MIN(ROW(AAE$22:AAE$133)),,1)),ISNUMBER(SEARCH($I12,AAE$22:AAE$133))+0)</f>
        <v>13</v>
      </c>
      <c r="AAF12" s="11">
        <f t="array" aca="1" ref="AAF12" ca="1">SUMPRODUCT(SUBTOTAL(3,OFFSET(AAF$22:AAF$133,ROW(AAF$22:AAF$133)-MIN(ROW(AAF$22:AAF$133)),,1)),ISNUMBER(SEARCH($I12,AAF$22:AAF$133))+0)</f>
        <v>14</v>
      </c>
      <c r="AAG12" s="89">
        <f t="array" aca="1" ref="AAG12" ca="1">SUMPRODUCT(SUBTOTAL(3,OFFSET(AAG$22:AAG$133,ROW(AAG$22:AAG$133)-MIN(ROW(AAG$22:AAG$133)),,1)),ISNUMBER(SEARCH($I12,AAG$22:AAG$133))+0)</f>
        <v>16</v>
      </c>
      <c r="AAH12" s="11">
        <f t="array" aca="1" ref="AAH12" ca="1">SUMPRODUCT(SUBTOTAL(3,OFFSET(AAH$22:AAH$133,ROW(AAH$22:AAH$133)-MIN(ROW(AAH$22:AAH$133)),,1)),ISNUMBER(SEARCH($I12,AAH$22:AAH$133))+0)</f>
        <v>9</v>
      </c>
      <c r="AAI12" s="89">
        <f t="array" aca="1" ref="AAI12" ca="1">SUMPRODUCT(SUBTOTAL(3,OFFSET(AAI$22:AAI$133,ROW(AAI$22:AAI$133)-MIN(ROW(AAI$22:AAI$133)),,1)),ISNUMBER(SEARCH($I12,AAI$22:AAI$133))+0)</f>
        <v>7</v>
      </c>
      <c r="AAJ12" s="11">
        <f t="array" aca="1" ref="AAJ12" ca="1">SUMPRODUCT(SUBTOTAL(3,OFFSET(AAJ$22:AAJ$133,ROW(AAJ$22:AAJ$133)-MIN(ROW(AAJ$22:AAJ$133)),,1)),ISNUMBER(SEARCH($I12,AAJ$22:AAJ$133))+0)</f>
        <v>32</v>
      </c>
      <c r="AAK12" s="89">
        <f t="array" aca="1" ref="AAK12" ca="1">SUMPRODUCT(SUBTOTAL(3,OFFSET(AAK$22:AAK$133,ROW(AAK$22:AAK$133)-MIN(ROW(AAK$22:AAK$133)),,1)),ISNUMBER(SEARCH($I12,AAK$22:AAK$133))+0)</f>
        <v>11</v>
      </c>
      <c r="AAL12" s="11">
        <f t="array" aca="1" ref="AAL12" ca="1">SUMPRODUCT(SUBTOTAL(3,OFFSET(AAL$22:AAL$133,ROW(AAL$22:AAL$133)-MIN(ROW(AAL$22:AAL$133)),,1)),ISNUMBER(SEARCH($I12,AAL$22:AAL$133))+0)</f>
        <v>5</v>
      </c>
      <c r="AAM12" s="89">
        <f t="array" aca="1" ref="AAM12" ca="1">SUMPRODUCT(SUBTOTAL(3,OFFSET(AAM$22:AAM$133,ROW(AAM$22:AAM$133)-MIN(ROW(AAM$22:AAM$133)),,1)),ISNUMBER(SEARCH($I12,AAM$22:AAM$133))+0)</f>
        <v>3</v>
      </c>
      <c r="AAN12" s="11">
        <f t="array" aca="1" ref="AAN12" ca="1">SUMPRODUCT(SUBTOTAL(3,OFFSET(AAN$22:AAN$133,ROW(AAN$22:AAN$133)-MIN(ROW(AAN$22:AAN$133)),,1)),ISNUMBER(SEARCH($I12,AAN$22:AAN$133))+0)</f>
        <v>7</v>
      </c>
      <c r="AAO12" s="89">
        <f t="array" aca="1" ref="AAO12" ca="1">SUMPRODUCT(SUBTOTAL(3,OFFSET(AAO$22:AAO$133,ROW(AAO$22:AAO$133)-MIN(ROW(AAO$22:AAO$133)),,1)),ISNUMBER(SEARCH($I12,AAO$22:AAO$133))+0)</f>
        <v>8</v>
      </c>
      <c r="AAP12" s="11">
        <f t="array" aca="1" ref="AAP12" ca="1">SUMPRODUCT(SUBTOTAL(3,OFFSET(AAP$22:AAP$133,ROW(AAP$22:AAP$133)-MIN(ROW(AAP$22:AAP$133)),,1)),ISNUMBER(SEARCH($I12,AAP$22:AAP$133))+0)</f>
        <v>19</v>
      </c>
      <c r="AAQ12" s="89">
        <f t="array" aca="1" ref="AAQ12" ca="1">SUMPRODUCT(SUBTOTAL(3,OFFSET(AAQ$22:AAQ$133,ROW(AAQ$22:AAQ$133)-MIN(ROW(AAQ$22:AAQ$133)),,1)),ISNUMBER(SEARCH($I12,AAQ$22:AAQ$133))+0)</f>
        <v>15</v>
      </c>
      <c r="AAR12" s="11">
        <f t="array" aca="1" ref="AAR12" ca="1">SUMPRODUCT(SUBTOTAL(3,OFFSET(AAR$22:AAR$133,ROW(AAR$22:AAR$133)-MIN(ROW(AAR$22:AAR$133)),,1)),ISNUMBER(SEARCH($I12,AAR$22:AAR$133))+0)</f>
        <v>13</v>
      </c>
      <c r="AAS12" s="89">
        <f t="array" aca="1" ref="AAS12" ca="1">SUMPRODUCT(SUBTOTAL(3,OFFSET(AAS$22:AAS$133,ROW(AAS$22:AAS$133)-MIN(ROW(AAS$22:AAS$133)),,1)),ISNUMBER(SEARCH($I12,AAS$22:AAS$133))+0)</f>
        <v>39</v>
      </c>
      <c r="AAT12" s="11">
        <f t="array" aca="1" ref="AAT12" ca="1">SUMPRODUCT(SUBTOTAL(3,OFFSET(AAT$22:AAT$133,ROW(AAT$22:AAT$133)-MIN(ROW(AAT$22:AAT$133)),,1)),ISNUMBER(SEARCH($I12,AAT$22:AAT$133))+0)</f>
        <v>17</v>
      </c>
      <c r="AAU12" s="89">
        <f t="array" aca="1" ref="AAU12" ca="1">SUMPRODUCT(SUBTOTAL(3,OFFSET(AAU$22:AAU$133,ROW(AAU$22:AAU$133)-MIN(ROW(AAU$22:AAU$133)),,1)),ISNUMBER(SEARCH($I12,AAU$22:AAU$133))+0)</f>
        <v>11</v>
      </c>
      <c r="AAV12" s="11">
        <f t="array" aca="1" ref="AAV12" ca="1">SUMPRODUCT(SUBTOTAL(3,OFFSET(AAV$22:AAV$133,ROW(AAV$22:AAV$133)-MIN(ROW(AAV$22:AAV$133)),,1)),ISNUMBER(SEARCH($I12,AAV$22:AAV$133))+0)</f>
        <v>4</v>
      </c>
      <c r="AAW12" s="89">
        <f t="array" aca="1" ref="AAW12" ca="1">SUMPRODUCT(SUBTOTAL(3,OFFSET(AAW$22:AAW$133,ROW(AAW$22:AAW$133)-MIN(ROW(AAW$22:AAW$133)),,1)),ISNUMBER(SEARCH($I12,AAW$22:AAW$133))+0)</f>
        <v>9</v>
      </c>
      <c r="AAX12" s="11">
        <f t="array" aca="1" ref="AAX12" ca="1">SUMPRODUCT(SUBTOTAL(3,OFFSET(AAX$22:AAX$133,ROW(AAX$22:AAX$133)-MIN(ROW(AAX$22:AAX$133)),,1)),ISNUMBER(SEARCH($I12,AAX$22:AAX$133))+0)</f>
        <v>17</v>
      </c>
      <c r="AAY12" s="89">
        <f t="array" aca="1" ref="AAY12" ca="1">SUMPRODUCT(SUBTOTAL(3,OFFSET(AAY$22:AAY$133,ROW(AAY$22:AAY$133)-MIN(ROW(AAY$22:AAY$133)),,1)),ISNUMBER(SEARCH($I12,AAY$22:AAY$133))+0)</f>
        <v>5</v>
      </c>
      <c r="AAZ12" s="11">
        <f t="array" aca="1" ref="AAZ12" ca="1">SUMPRODUCT(SUBTOTAL(3,OFFSET(AAZ$22:AAZ$133,ROW(AAZ$22:AAZ$133)-MIN(ROW(AAZ$22:AAZ$133)),,1)),ISNUMBER(SEARCH($I12,AAZ$22:AAZ$133))+0)</f>
        <v>6</v>
      </c>
      <c r="ABA12" s="39"/>
      <c r="ABB12" s="9">
        <f t="array" aca="1" ref="ABB12" ca="1">SUMPRODUCT(SUBTOTAL(3,OFFSET(ABB$22:ABB$133,ROW(ABB$22:ABB$133)-MIN(ROW(ABB$22:ABB$133)),,1)),ISNUMBER(SEARCH($I12,ABB$22:ABB$133))+0)</f>
        <v>7</v>
      </c>
      <c r="ABC12" s="27">
        <f t="array" aca="1" ref="ABC12" ca="1">SUMPRODUCT(SUBTOTAL(3,OFFSET(ABC$22:ABC$133,ROW(ABC$22:ABC$133)-MIN(ROW(ABC$22:ABC$133)),,1)),ISNUMBER(SEARCH($I12,ABC$22:ABC$133))+0)</f>
        <v>17</v>
      </c>
      <c r="ABD12" s="9">
        <f t="array" aca="1" ref="ABD12" ca="1">SUMPRODUCT(SUBTOTAL(3,OFFSET(ABD$22:ABD$133,ROW(ABD$22:ABD$133)-MIN(ROW(ABD$22:ABD$133)),,1)),ISNUMBER(SEARCH($I12,ABD$22:ABD$133))+0)</f>
        <v>14</v>
      </c>
      <c r="ABE12" s="27">
        <f t="array" aca="1" ref="ABE12" ca="1">SUMPRODUCT(SUBTOTAL(3,OFFSET(ABE$22:ABE$133,ROW(ABE$22:ABE$133)-MIN(ROW(ABE$22:ABE$133)),,1)),ISNUMBER(SEARCH($I12,ABE$22:ABE$133))+0)</f>
        <v>14</v>
      </c>
      <c r="ABF12" s="9">
        <f t="array" aca="1" ref="ABF12" ca="1">SUMPRODUCT(SUBTOTAL(3,OFFSET(ABF$22:ABF$133,ROW(ABF$22:ABF$133)-MIN(ROW(ABF$22:ABF$133)),,1)),ISNUMBER(SEARCH($I12,ABF$22:ABF$133))+0)</f>
        <v>42</v>
      </c>
      <c r="ABG12" s="27">
        <f t="array" aca="1" ref="ABG12" ca="1">SUMPRODUCT(SUBTOTAL(3,OFFSET(ABG$22:ABG$133,ROW(ABG$22:ABG$133)-MIN(ROW(ABG$22:ABG$133)),,1)),ISNUMBER(SEARCH($I12,ABG$22:ABG$133))+0)</f>
        <v>17</v>
      </c>
      <c r="ABH12" s="9">
        <f t="array" aca="1" ref="ABH12" ca="1">SUMPRODUCT(SUBTOTAL(3,OFFSET(ABH$22:ABH$133,ROW(ABH$22:ABH$133)-MIN(ROW(ABH$22:ABH$133)),,1)),ISNUMBER(SEARCH($I12,ABH$22:ABH$133))+0)</f>
        <v>13</v>
      </c>
      <c r="ABI12" s="27">
        <f t="array" aca="1" ref="ABI12" ca="1">SUMPRODUCT(SUBTOTAL(3,OFFSET(ABI$22:ABI$133,ROW(ABI$22:ABI$133)-MIN(ROW(ABI$22:ABI$133)),,1)),ISNUMBER(SEARCH($I12,ABI$22:ABI$133))+0)</f>
        <v>12</v>
      </c>
      <c r="ABJ12" s="9">
        <f t="array" aca="1" ref="ABJ12" ca="1">SUMPRODUCT(SUBTOTAL(3,OFFSET(ABJ$22:ABJ$133,ROW(ABJ$22:ABJ$133)-MIN(ROW(ABJ$22:ABJ$133)),,1)),ISNUMBER(SEARCH($I12,ABJ$22:ABJ$133))+0)</f>
        <v>20</v>
      </c>
      <c r="ABK12" s="27">
        <f t="array" aca="1" ref="ABK12" ca="1">SUMPRODUCT(SUBTOTAL(3,OFFSET(ABK$22:ABK$133,ROW(ABK$22:ABK$133)-MIN(ROW(ABK$22:ABK$133)),,1)),ISNUMBER(SEARCH($I12,ABK$22:ABK$133))+0)</f>
        <v>43</v>
      </c>
      <c r="ABL12" s="9">
        <f t="array" aca="1" ref="ABL12" ca="1">SUMPRODUCT(SUBTOTAL(3,OFFSET(ABL$22:ABL$133,ROW(ABL$22:ABL$133)-MIN(ROW(ABL$22:ABL$133)),,1)),ISNUMBER(SEARCH($I12,ABL$22:ABL$133))+0)</f>
        <v>28</v>
      </c>
      <c r="ABM12" s="27">
        <f t="array" aca="1" ref="ABM12" ca="1">SUMPRODUCT(SUBTOTAL(3,OFFSET(ABM$22:ABM$133,ROW(ABM$22:ABM$133)-MIN(ROW(ABM$22:ABM$133)),,1)),ISNUMBER(SEARCH($I12,ABM$22:ABM$133))+0)</f>
        <v>21</v>
      </c>
      <c r="ABN12" s="9">
        <f t="array" aca="1" ref="ABN12" ca="1">SUMPRODUCT(SUBTOTAL(3,OFFSET(ABN$22:ABN$133,ROW(ABN$22:ABN$133)-MIN(ROW(ABN$22:ABN$133)),,1)),ISNUMBER(SEARCH($I12,ABN$22:ABN$133))+0)</f>
        <v>19</v>
      </c>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
        <f t="array" aca="1" ref="ACR12" ca="1">SUMPRODUCT(SUBTOTAL(3,OFFSET(ACR$22:ACR$133,ROW(ACR$22:ACR$133)-MIN(ROW(ACR$22:ACR$133)),,1)),ISNUMBER(SEARCH($I12,ACR$22:ACR$133))+0)</f>
        <v>4</v>
      </c>
      <c r="ACS12" s="97">
        <f t="array" aca="1" ref="ACS12" ca="1">SUMPRODUCT(SUBTOTAL(3,OFFSET(ACS$22:ACS$133,ROW(ACS$22:ACS$133)-MIN(ROW(ACS$22:ACS$133)),,1)),ISNUMBER(SEARCH($I12,ACS$22:ACS$133))+0)</f>
        <v>24</v>
      </c>
      <c r="ACT12" s="15">
        <f t="array" aca="1" ref="ACT12" ca="1">SUMPRODUCT(SUBTOTAL(3,OFFSET(ACT$22:ACT$133,ROW(ACT$22:ACT$133)-MIN(ROW(ACT$22:ACT$133)),,1)),ISNUMBER(SEARCH($I12,ACT$22:ACT$133))+0)</f>
        <v>20</v>
      </c>
      <c r="ACU12" s="32">
        <f t="array" aca="1" ref="ACU12" ca="1">SUMPRODUCT(SUBTOTAL(3,OFFSET(ACU$22:ACU$133,ROW(ACU$22:ACU$133)-MIN(ROW(ACU$22:ACU$133)),,1)),ISNUMBER(SEARCH($I12,ACU$22:ACU$133))+0)</f>
        <v>16</v>
      </c>
      <c r="ACV12" s="15">
        <f t="array" aca="1" ref="ACV12" ca="1">SUMPRODUCT(SUBTOTAL(3,OFFSET(ACV$22:ACV$133,ROW(ACV$22:ACV$133)-MIN(ROW(ACV$22:ACV$133)),,1)),ISNUMBER(SEARCH($I12,ACV$22:ACV$133))+0)</f>
        <v>34</v>
      </c>
      <c r="ACW12" s="32">
        <f t="array" aca="1" ref="ACW12" ca="1">SUMPRODUCT(SUBTOTAL(3,OFFSET(ACW$22:ACW$133,ROW(ACW$22:ACW$133)-MIN(ROW(ACW$22:ACW$133)),,1)),ISNUMBER(SEARCH($I12,ACW$22:ACW$133))+0)</f>
        <v>22</v>
      </c>
      <c r="ACX12" s="15">
        <f t="array" aca="1" ref="ACX12" ca="1">SUMPRODUCT(SUBTOTAL(3,OFFSET(ACX$22:ACX$133,ROW(ACX$22:ACX$133)-MIN(ROW(ACX$22:ACX$133)),,1)),ISNUMBER(SEARCH($I12,ACX$22:ACX$133))+0)</f>
        <v>22</v>
      </c>
      <c r="ACY12" s="32">
        <f t="array" aca="1" ref="ACY12" ca="1">SUMPRODUCT(SUBTOTAL(3,OFFSET(ACY$22:ACY$133,ROW(ACY$22:ACY$133)-MIN(ROW(ACY$22:ACY$133)),,1)),ISNUMBER(SEARCH($I12,ACY$22:ACY$133))+0)</f>
        <v>17</v>
      </c>
      <c r="ACZ12" s="15">
        <f t="array" aca="1" ref="ACZ12" ca="1">SUMPRODUCT(SUBTOTAL(3,OFFSET(ACZ$22:ACZ$133,ROW(ACZ$22:ACZ$133)-MIN(ROW(ACZ$22:ACZ$133)),,1)),ISNUMBER(SEARCH($I12,ACZ$22:ACZ$133))+0)</f>
        <v>14</v>
      </c>
      <c r="ADA12" s="32">
        <f t="array" aca="1" ref="ADA12" ca="1">SUMPRODUCT(SUBTOTAL(3,OFFSET(ADA$22:ADA$133,ROW(ADA$22:ADA$133)-MIN(ROW(ADA$22:ADA$133)),,1)),ISNUMBER(SEARCH($I12,ADA$22:ADA$133))+0)</f>
        <v>25</v>
      </c>
      <c r="ADB12" s="15">
        <f t="array" aca="1" ref="ADB12" ca="1">SUMPRODUCT(SUBTOTAL(3,OFFSET(ADB$22:ADB$133,ROW(ADB$22:ADB$133)-MIN(ROW(ADB$22:ADB$133)),,1)),ISNUMBER(SEARCH($I12,ADB$22:ADB$133))+0)</f>
        <v>31</v>
      </c>
      <c r="ADC12" s="32">
        <f t="array" aca="1" ref="ADC12" ca="1">SUMPRODUCT(SUBTOTAL(3,OFFSET(ADC$22:ADC$133,ROW(ADC$22:ADC$133)-MIN(ROW(ADC$22:ADC$133)),,1)),ISNUMBER(SEARCH($I12,ADC$22:ADC$133))+0)</f>
        <v>34</v>
      </c>
      <c r="ADD12" s="15">
        <f t="array" aca="1" ref="ADD12" ca="1">SUMPRODUCT(SUBTOTAL(3,OFFSET(ADD$22:ADD$133,ROW(ADD$22:ADD$133)-MIN(ROW(ADD$22:ADD$133)),,1)),ISNUMBER(SEARCH($I12,ADD$22:ADD$133))+0)</f>
        <v>21</v>
      </c>
      <c r="ADE12" s="32">
        <f t="array" aca="1" ref="ADE12" ca="1">SUMPRODUCT(SUBTOTAL(3,OFFSET(ADE$22:ADE$133,ROW(ADE$22:ADE$133)-MIN(ROW(ADE$22:ADE$133)),,1)),ISNUMBER(SEARCH($I12,ADE$22:ADE$133))+0)</f>
        <v>23</v>
      </c>
      <c r="ADF12" s="15">
        <f t="array" aca="1" ref="ADF12" ca="1">SUMPRODUCT(SUBTOTAL(3,OFFSET(ADF$22:ADF$133,ROW(ADF$22:ADF$133)-MIN(ROW(ADF$22:ADF$133)),,1)),ISNUMBER(SEARCH($I12,ADF$22:ADF$133))+0)</f>
        <v>15</v>
      </c>
      <c r="ADG12" s="32">
        <f t="array" aca="1" ref="ADG12" ca="1">SUMPRODUCT(SUBTOTAL(3,OFFSET(ADG$22:ADG$133,ROW(ADG$22:ADG$133)-MIN(ROW(ADG$22:ADG$133)),,1)),ISNUMBER(SEARCH($I12,ADG$22:ADG$133))+0)</f>
        <v>13</v>
      </c>
      <c r="ADH12" s="15">
        <f t="array" aca="1" ref="ADH12" ca="1">SUMPRODUCT(SUBTOTAL(3,OFFSET(ADH$22:ADH$133,ROW(ADH$22:ADH$133)-MIN(ROW(ADH$22:ADH$133)),,1)),ISNUMBER(SEARCH($I12,ADH$22:ADH$133))+0)</f>
        <v>33</v>
      </c>
      <c r="ADI12" s="32">
        <f t="array" aca="1" ref="ADI12" ca="1">SUMPRODUCT(SUBTOTAL(3,OFFSET(ADI$22:ADI$133,ROW(ADI$22:ADI$133)-MIN(ROW(ADI$22:ADI$133)),,1)),ISNUMBER(SEARCH($I12,ADI$22:ADI$133))+0)</f>
        <v>28</v>
      </c>
      <c r="ADJ12" s="15">
        <f t="array" aca="1" ref="ADJ12" ca="1">SUMPRODUCT(SUBTOTAL(3,OFFSET(ADJ$22:ADJ$133,ROW(ADJ$22:ADJ$133)-MIN(ROW(ADJ$22:ADJ$133)),,1)),ISNUMBER(SEARCH($I12,ADJ$22:ADJ$133))+0)</f>
        <v>37</v>
      </c>
      <c r="ADK12" s="32">
        <f t="array" aca="1" ref="ADK12" ca="1">SUMPRODUCT(SUBTOTAL(3,OFFSET(ADK$22:ADK$133,ROW(ADK$22:ADK$133)-MIN(ROW(ADK$22:ADK$133)),,1)),ISNUMBER(SEARCH($I12,ADK$22:ADK$133))+0)</f>
        <v>32</v>
      </c>
      <c r="ADL12" s="15">
        <f t="array" aca="1" ref="ADL12" ca="1">SUMPRODUCT(SUBTOTAL(3,OFFSET(ADL$22:ADL$133,ROW(ADL$22:ADL$133)-MIN(ROW(ADL$22:ADL$133)),,1)),ISNUMBER(SEARCH($I12,ADL$22:ADL$133))+0)</f>
        <v>27</v>
      </c>
      <c r="ADM12" s="32">
        <f t="array" aca="1" ref="ADM12" ca="1">SUMPRODUCT(SUBTOTAL(3,OFFSET(ADM$22:ADM$133,ROW(ADM$22:ADM$133)-MIN(ROW(ADM$22:ADM$133)),,1)),ISNUMBER(SEARCH($I12,ADM$22:ADM$133))+0)</f>
        <v>30</v>
      </c>
      <c r="ADN12" s="15">
        <f t="array" aca="1" ref="ADN12" ca="1">SUMPRODUCT(SUBTOTAL(3,OFFSET(ADN$22:ADN$133,ROW(ADN$22:ADN$133)-MIN(ROW(ADN$22:ADN$133)),,1)),ISNUMBER(SEARCH($I12,ADN$22:ADN$133))+0)</f>
        <v>21</v>
      </c>
      <c r="ADO12" s="32">
        <f t="array" aca="1" ref="ADO12" ca="1">SUMPRODUCT(SUBTOTAL(3,OFFSET(ADO$22:ADO$133,ROW(ADO$22:ADO$133)-MIN(ROW(ADO$22:ADO$133)),,1)),ISNUMBER(SEARCH($I12,ADO$22:ADO$133))+0)</f>
        <v>18</v>
      </c>
      <c r="ADP12" s="15">
        <f t="array" aca="1" ref="ADP12" ca="1">SUMPRODUCT(SUBTOTAL(3,OFFSET(ADP$22:ADP$133,ROW(ADP$22:ADP$133)-MIN(ROW(ADP$22:ADP$133)),,1)),ISNUMBER(SEARCH($I12,ADP$22:ADP$133))+0)</f>
        <v>22</v>
      </c>
      <c r="ADQ12" s="32">
        <f t="array" aca="1" ref="ADQ12" ca="1">SUMPRODUCT(SUBTOTAL(3,OFFSET(ADQ$22:ADQ$133,ROW(ADQ$22:ADQ$133)-MIN(ROW(ADQ$22:ADQ$133)),,1)),ISNUMBER(SEARCH($I12,ADQ$22:ADQ$133))+0)</f>
        <v>26</v>
      </c>
      <c r="ADR12" s="15">
        <f t="array" aca="1" ref="ADR12" ca="1">SUMPRODUCT(SUBTOTAL(3,OFFSET(ADR$22:ADR$133,ROW(ADR$22:ADR$133)-MIN(ROW(ADR$22:ADR$133)),,1)),ISNUMBER(SEARCH($I12,ADR$22:ADR$133))+0)</f>
        <v>12</v>
      </c>
      <c r="ADS12" s="32">
        <f t="array" aca="1" ref="ADS12" ca="1">SUMPRODUCT(SUBTOTAL(3,OFFSET(ADS$22:ADS$133,ROW(ADS$22:ADS$133)-MIN(ROW(ADS$22:ADS$133)),,1)),ISNUMBER(SEARCH($I12,ADS$22:ADS$133))+0)</f>
        <v>16</v>
      </c>
      <c r="ADT12" s="15">
        <f t="array" aca="1" ref="ADT12" ca="1">SUMPRODUCT(SUBTOTAL(3,OFFSET(ADT$22:ADT$133,ROW(ADT$22:ADT$133)-MIN(ROW(ADT$22:ADT$133)),,1)),ISNUMBER(SEARCH($I12,ADT$22:ADT$133))+0)</f>
        <v>28</v>
      </c>
      <c r="ADU12" s="32">
        <f t="array" aca="1" ref="ADU12" ca="1">SUMPRODUCT(SUBTOTAL(3,OFFSET(ADU$22:ADU$133,ROW(ADU$22:ADU$133)-MIN(ROW(ADU$22:ADU$133)),,1)),ISNUMBER(SEARCH($I12,ADU$22:ADU$133))+0)</f>
        <v>23</v>
      </c>
      <c r="ADV12" s="15">
        <f t="array" aca="1" ref="ADV12" ca="1">SUMPRODUCT(SUBTOTAL(3,OFFSET(ADV$22:ADV$133,ROW(ADV$22:ADV$133)-MIN(ROW(ADV$22:ADV$133)),,1)),ISNUMBER(SEARCH($I12,ADV$22:ADV$133))+0)</f>
        <v>38</v>
      </c>
      <c r="ADW12" s="39"/>
      <c r="ADX12" s="39"/>
      <c r="ADY12" s="39"/>
      <c r="AEA12" s="149"/>
      <c r="AEB12" s="149" t="s">
        <v>1807</v>
      </c>
    </row>
    <row r="13" spans="9:808" x14ac:dyDescent="0.2">
      <c r="I13">
        <v>1</v>
      </c>
      <c r="J13" s="9">
        <f t="array" aca="1" ref="J13" ca="1">SUMPRODUCT(SUBTOTAL(3,OFFSET(K$22:K$133,ROW(K$22:K$133)-MIN(ROW(K$22:K$133)),,1)),ISNUMBER(SEARCH($K13,K$22:K$133))+0)</f>
        <v>18</v>
      </c>
      <c r="K13" s="119" t="str">
        <f t="shared" ref="K13:K18" si="76">VLOOKUP(I13,CountryLookup,2,TRUE)</f>
        <v>Canada</v>
      </c>
      <c r="L13" s="10">
        <f t="array" aca="1" ref="L13" ca="1">SUMPRODUCT(SUBTOTAL(3,OFFSET(L$22:L$133,ROW(L$22:L$133)-MIN(ROW(L$22:L$133)),,1)),ISNUMBER(SEARCH($I13,L$22:L$133))+0)</f>
        <v>102</v>
      </c>
      <c r="M13" s="11">
        <f t="array" aca="1" ref="M13" ca="1">SUMPRODUCT(SUBTOTAL(3,OFFSET(M$22:M$133,ROW(M$22:M$133)-MIN(ROW(M$22:M$133)),,1)),ISNUMBER(SEARCH($I13,M$22:M$133))+0)</f>
        <v>6</v>
      </c>
      <c r="N13" s="146" t="str">
        <f t="array" aca="1" ref="N13" ca="1">VLOOKUP($I13,Q5Lookup,2,FALSE)&amp;"   "&amp;SUMPRODUCT(SUBTOTAL(3,OFFSET(N$22:N$133,ROW(N$22:N$133)-MIN(ROW(N$22:N$133)),,1)),ISNUMBER(SEARCH($I13,N$22:N$133))+0)</f>
        <v>Yes EA   45</v>
      </c>
      <c r="O13" s="13">
        <f t="array" aca="1" ref="O13" ca="1">SUMPRODUCT(SUBTOTAL(3,OFFSET(O$22:O$133,ROW(O$22:O$133)-MIN(ROW(O$22:O$133)),,1)),ISNUMBER(SEARCH($I13,O$22:O$133))+0)</f>
        <v>27</v>
      </c>
      <c r="P13" s="71">
        <f t="array" aca="1" ref="P13" ca="1">SUMPRODUCT(SUBTOTAL(3,OFFSET(P$22:P$133,ROW(P$22:P$133)-MIN(ROW(P$22:P$133)),,1)),ISNUMBER(SEARCH($I13,P$22:P$133))+0)</f>
        <v>57</v>
      </c>
      <c r="Q13" s="16">
        <f t="array" aca="1" ref="Q13" ca="1">SUMPRODUCT(SUBTOTAL(3,OFFSET(Q$22:Q$133,ROW(Q$22:Q$133)-MIN(ROW(Q$22:Q$133)),,1)),ISNUMBER(SEARCH($I13,Q$22:Q$133))+0)</f>
        <v>11</v>
      </c>
      <c r="R13" s="39"/>
      <c r="S13" s="8">
        <f t="array" aca="1" ref="S13" ca="1">SUMPRODUCT(SUBTOTAL(3,OFFSET(S$22:S$133,ROW(S$22:S$133)-MIN(ROW(S$22:S$133)),,1)),ISNUMBER(SEARCH($I13,S$22:S$133))+0)</f>
        <v>18</v>
      </c>
      <c r="T13" s="7">
        <f t="array" aca="1" ref="T13" ca="1">SUMPRODUCT(SUBTOTAL(3,OFFSET(T$22:T$133,ROW(T$22:T$133)-MIN(ROW(T$22:T$133)),,1)),ISNUMBER(SEARCH($I13,T$22:T$133))+0)</f>
        <v>4</v>
      </c>
      <c r="U13" s="39"/>
      <c r="V13" s="6">
        <f t="array" aca="1" ref="V13" ca="1">SUMPRODUCT(SUBTOTAL(3,OFFSET(V$22:V$133,ROW(V$22:V$133)-MIN(ROW(V$22:V$133)),,1)),ISNUMBER(SEARCH($I13,V$22:V$133))+0)</f>
        <v>10</v>
      </c>
      <c r="W13" s="5">
        <f t="array" aca="1" ref="W13" ca="1">SUMPRODUCT(SUBTOTAL(3,OFFSET(W$22:W$133,ROW(W$22:W$133)-MIN(ROW(W$22:W$133)),,1)),ISNUMBER(SEARCH($I13,W$22:W$133))+0)</f>
        <v>35</v>
      </c>
      <c r="X13" s="4">
        <f t="array" aca="1" ref="X13" ca="1">SUMPRODUCT(SUBTOTAL(3,OFFSET(X$22:X$133,ROW(X$22:X$133)-MIN(ROW(X$22:X$133)),,1)),ISNUMBER(SEARCH($I13,X$22:X$133))+0)</f>
        <v>52</v>
      </c>
      <c r="Y13" s="3">
        <f t="array" aca="1" ref="Y13" ca="1">SUMPRODUCT(SUBTOTAL(3,OFFSET(Y$22:Y$133,ROW(Y$22:Y$133)-MIN(ROW(Y$22:Y$133)),,1)),ISNUMBER(SEARCH($I13,Y$22:Y$133))+0)</f>
        <v>50</v>
      </c>
      <c r="Z13" s="4">
        <f t="array" aca="1" ref="Z13" ca="1">SUMPRODUCT(SUBTOTAL(3,OFFSET(Z$22:Z$133,ROW(Z$22:Z$133)-MIN(ROW(Z$22:Z$133)),,1)),ISNUMBER(SEARCH($I13,Z$22:Z$133))+0)</f>
        <v>43</v>
      </c>
      <c r="AA13" s="3">
        <f t="array" aca="1" ref="AA13" ca="1">SUMPRODUCT(SUBTOTAL(3,OFFSET(AA$22:AA$133,ROW(AA$22:AA$133)-MIN(ROW(AA$22:AA$133)),,1)),ISNUMBER(SEARCH($I13,AA$22:AA$133))+0)</f>
        <v>41</v>
      </c>
      <c r="AB13" s="4">
        <f t="array" aca="1" ref="AB13" ca="1">SUMPRODUCT(SUBTOTAL(3,OFFSET(AB$22:AB$133,ROW(AB$22:AB$133)-MIN(ROW(AB$22:AB$133)),,1)),ISNUMBER(SEARCH($I13,AB$22:AB$133))+0)</f>
        <v>50</v>
      </c>
      <c r="AC13" s="3">
        <f t="array" aca="1" ref="AC13" ca="1">SUMPRODUCT(SUBTOTAL(3,OFFSET(AC$22:AC$133,ROW(AC$22:AC$133)-MIN(ROW(AC$22:AC$133)),,1)),ISNUMBER(SEARCH($I13,AC$22:AC$133))+0)</f>
        <v>41</v>
      </c>
      <c r="AD13" s="17">
        <f t="array" aca="1" ref="AD13" ca="1">SUMPRODUCT(SUBTOTAL(3,OFFSET(AD$22:AD$133,ROW(AD$22:AD$133)-MIN(ROW(AD$22:AD$133)),,1)),ISNUMBER(SEARCH($I13,AD$22:AD$133))+0)</f>
        <v>14</v>
      </c>
      <c r="AE13" s="18">
        <f t="array" aca="1" ref="AE13" ca="1">SUMPRODUCT(SUBTOTAL(3,OFFSET(AE$22:AE$133,ROW(AE$22:AE$133)-MIN(ROW(AE$22:AE$133)),,1)),ISNUMBER(SEARCH($I13,AE$22:AE$133))+0)</f>
        <v>7</v>
      </c>
      <c r="AF13" s="17">
        <f t="array" aca="1" ref="AF13" ca="1">SUMPRODUCT(SUBTOTAL(3,OFFSET(AF$22:AF$133,ROW(AF$22:AF$133)-MIN(ROW(AF$22:AF$133)),,1)),ISNUMBER(SEARCH($I13,AF$22:AF$133))+0)</f>
        <v>5</v>
      </c>
      <c r="AG13" s="18">
        <f t="array" aca="1" ref="AG13" ca="1">SUMPRODUCT(SUBTOTAL(3,OFFSET(AG$22:AG$133,ROW(AG$22:AG$133)-MIN(ROW(AG$22:AG$133)),,1)),ISNUMBER(SEARCH($I13,AG$22:AG$133))+0)</f>
        <v>18</v>
      </c>
      <c r="AH13" s="17">
        <f t="array" aca="1" ref="AH13" ca="1">SUMPRODUCT(SUBTOTAL(3,OFFSET(AH$22:AH$133,ROW(AH$22:AH$133)-MIN(ROW(AH$22:AH$133)),,1)),ISNUMBER(SEARCH($I13,AH$22:AH$133))+0)</f>
        <v>7</v>
      </c>
      <c r="AI13" s="18">
        <f t="array" aca="1" ref="AI13" ca="1">SUMPRODUCT(SUBTOTAL(3,OFFSET(AI$22:AI$133,ROW(AI$22:AI$133)-MIN(ROW(AI$22:AI$133)),,1)),ISNUMBER(SEARCH($I13,AI$22:AI$133))+0)</f>
        <v>7</v>
      </c>
      <c r="AJ13" s="17">
        <f t="array" aca="1" ref="AJ13" ca="1">SUMPRODUCT(SUBTOTAL(3,OFFSET(AJ$22:AJ$133,ROW(AJ$22:AJ$133)-MIN(ROW(AJ$22:AJ$133)),,1)),ISNUMBER(SEARCH($I13,AJ$22:AJ$133))+0)</f>
        <v>8</v>
      </c>
      <c r="AK13" s="18">
        <f t="array" aca="1" ref="AK13" ca="1">SUMPRODUCT(SUBTOTAL(3,OFFSET(AK$22:AK$133,ROW(AK$22:AK$133)-MIN(ROW(AK$22:AK$133)),,1)),ISNUMBER(SEARCH($I13,AK$22:AK$133))+0)</f>
        <v>3</v>
      </c>
      <c r="AL13" s="17">
        <f t="array" aca="1" ref="AL13" ca="1">SUMPRODUCT(SUBTOTAL(3,OFFSET(AL$22:AL$133,ROW(AL$22:AL$133)-MIN(ROW(AL$22:AL$133)),,1)),ISNUMBER(SEARCH($I13,AL$22:AL$133))+0)</f>
        <v>6</v>
      </c>
      <c r="AM13" s="39"/>
      <c r="AN13" s="20">
        <f t="array" aca="1" ref="AN13" ca="1">SUMPRODUCT(SUBTOTAL(3,OFFSET(AN$22:AN$133,ROW(AN$22:AN$133)-MIN(ROW(AN$22:AN$133)),,1)),ISNUMBER(SEARCH($I13,AN$22:AN$133))+0)</f>
        <v>8</v>
      </c>
      <c r="AO13" s="19">
        <f t="array" aca="1" ref="AO13" ca="1">SUMPRODUCT(SUBTOTAL(3,OFFSET(AO$22:AO$133,ROW(AO$22:AO$133)-MIN(ROW(AO$22:AO$133)),,1)),ISNUMBER(SEARCH($I13,AO$22:AO$133))+0)</f>
        <v>33</v>
      </c>
      <c r="AP13" s="20">
        <f t="array" aca="1" ref="AP13" ca="1">SUMPRODUCT(SUBTOTAL(3,OFFSET(AP$22:AP$133,ROW(AP$22:AP$133)-MIN(ROW(AP$22:AP$133)),,1)),ISNUMBER(SEARCH($I13,AP$22:AP$133))+0)</f>
        <v>33</v>
      </c>
      <c r="AQ13" s="19">
        <f t="array" aca="1" ref="AQ13" ca="1">SUMPRODUCT(SUBTOTAL(3,OFFSET(AQ$22:AQ$133,ROW(AQ$22:AQ$133)-MIN(ROW(AQ$22:AQ$133)),,1)),ISNUMBER(SEARCH($I13,AQ$22:AQ$133))+0)</f>
        <v>32</v>
      </c>
      <c r="AR13" s="20">
        <f t="array" aca="1" ref="AR13" ca="1">SUMPRODUCT(SUBTOTAL(3,OFFSET(AR$22:AR$133,ROW(AR$22:AR$133)-MIN(ROW(AR$22:AR$133)),,1)),ISNUMBER(SEARCH($I13,AR$22:AR$133))+0)</f>
        <v>25</v>
      </c>
      <c r="AS13" s="19">
        <f t="array" aca="1" ref="AS13" ca="1">SUMPRODUCT(SUBTOTAL(3,OFFSET(AS$22:AS$133,ROW(AS$22:AS$133)-MIN(ROW(AS$22:AS$133)),,1)),ISNUMBER(SEARCH($I13,AS$22:AS$133))+0)</f>
        <v>27</v>
      </c>
      <c r="AT13" s="20">
        <f t="array" aca="1" ref="AT13" ca="1">SUMPRODUCT(SUBTOTAL(3,OFFSET(AT$22:AT$133,ROW(AT$22:AT$133)-MIN(ROW(AT$22:AT$133)),,1)),ISNUMBER(SEARCH($I13,AT$22:AT$133))+0)</f>
        <v>27</v>
      </c>
      <c r="AU13" s="19">
        <f t="array" aca="1" ref="AU13" ca="1">SUMPRODUCT(SUBTOTAL(3,OFFSET(AU$22:AU$133,ROW(AU$22:AU$133)-MIN(ROW(AU$22:AU$133)),,1)),ISNUMBER(SEARCH($I13,AU$22:AU$133))+0)</f>
        <v>30</v>
      </c>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22">
        <f t="array" aca="1" ref="DQ13" ca="1">SUMPRODUCT(SUBTOTAL(3,OFFSET(DQ$22:DQ$133,ROW(DQ$22:DQ$133)-MIN(ROW(DQ$22:DQ$133)),,1)),ISNUMBER(SEARCH($I13,DQ$22:DQ$133))+0)</f>
        <v>19</v>
      </c>
      <c r="DR13" s="5">
        <f t="array" aca="1" ref="DR13" ca="1">SUMPRODUCT(SUBTOTAL(3,OFFSET(DR$22:DR$133,ROW(DR$22:DR$133)-MIN(ROW(DR$22:DR$133)),,1)),ISNUMBER(SEARCH($I13,DR$22:DR$133))+0)</f>
        <v>19</v>
      </c>
      <c r="DS13" s="22">
        <f t="array" aca="1" ref="DS13" ca="1">SUMPRODUCT(SUBTOTAL(3,OFFSET(DS$22:DS$133,ROW(DS$22:DS$133)-MIN(ROW(DS$22:DS$133)),,1)),ISNUMBER(SEARCH($I13,DS$22:DS$133))+0)</f>
        <v>23</v>
      </c>
      <c r="DT13" s="5">
        <f t="array" aca="1" ref="DT13" ca="1">SUMPRODUCT(SUBTOTAL(3,OFFSET(DT$22:DT$133,ROW(DT$22:DT$133)-MIN(ROW(DT$22:DT$133)),,1)),ISNUMBER(SEARCH($I13,DT$22:DT$133))+0)</f>
        <v>21</v>
      </c>
      <c r="DU13" s="22">
        <f t="array" aca="1" ref="DU13" ca="1">SUMPRODUCT(SUBTOTAL(3,OFFSET(DU$22:DU$133,ROW(DU$22:DU$133)-MIN(ROW(DU$22:DU$133)),,1)),ISNUMBER(SEARCH($I13,DU$22:DU$133))+0)</f>
        <v>11</v>
      </c>
      <c r="DV13" s="5">
        <f t="array" aca="1" ref="DV13" ca="1">SUMPRODUCT(SUBTOTAL(3,OFFSET(DV$22:DV$133,ROW(DV$22:DV$133)-MIN(ROW(DV$22:DV$133)),,1)),ISNUMBER(SEARCH($I13,DV$22:DV$133))+0)</f>
        <v>20</v>
      </c>
      <c r="DW13" s="22">
        <f t="array" aca="1" ref="DW13" ca="1">SUMPRODUCT(SUBTOTAL(3,OFFSET(DW$22:DW$133,ROW(DW$22:DW$133)-MIN(ROW(DW$22:DW$133)),,1)),ISNUMBER(SEARCH($I13,DW$22:DW$133))+0)</f>
        <v>20</v>
      </c>
      <c r="DX13" s="5">
        <f t="array" aca="1" ref="DX13" ca="1">SUMPRODUCT(SUBTOTAL(3,OFFSET(DX$22:DX$133,ROW(DX$22:DX$133)-MIN(ROW(DX$22:DX$133)),,1)),ISNUMBER(SEARCH($I13,DX$22:DX$133))+0)</f>
        <v>21</v>
      </c>
      <c r="DY13" s="22">
        <f t="array" aca="1" ref="DY13" ca="1">SUMPRODUCT(SUBTOTAL(3,OFFSET(DY$22:DY$133,ROW(DY$22:DY$133)-MIN(ROW(DY$22:DY$133)),,1)),ISNUMBER(SEARCH($I13,DY$22:DY$133))+0)</f>
        <v>17</v>
      </c>
      <c r="DZ13" s="5">
        <f t="array" aca="1" ref="DZ13" ca="1">SUMPRODUCT(SUBTOTAL(3,OFFSET(DZ$22:DZ$133,ROW(DZ$22:DZ$133)-MIN(ROW(DZ$22:DZ$133)),,1)),ISNUMBER(SEARCH($I13,DZ$22:DZ$133))+0)</f>
        <v>20</v>
      </c>
      <c r="EA13" s="39"/>
      <c r="EB13" s="24">
        <f t="array" aca="1" ref="EB13" ca="1">SUMPRODUCT(SUBTOTAL(3,OFFSET(EB$22:EB$133,ROW(EB$22:EB$133)-MIN(ROW(EB$22:EB$133)),,1)),ISNUMBER(SEARCH($I13,EB$22:EB$133))+0)</f>
        <v>10</v>
      </c>
      <c r="EC13" s="25">
        <f t="array" aca="1" ref="EC13" ca="1">SUMPRODUCT(SUBTOTAL(3,OFFSET(EC$22:EC$133,ROW(EC$22:EC$133)-MIN(ROW(EC$22:EC$133)),,1)),ISNUMBER(SEARCH($I13,EC$22:EC$133))+0)</f>
        <v>13</v>
      </c>
      <c r="ED13" s="24">
        <f t="array" aca="1" ref="ED13" ca="1">SUMPRODUCT(SUBTOTAL(3,OFFSET(ED$22:ED$133,ROW(ED$22:ED$133)-MIN(ROW(ED$22:ED$133)),,1)),ISNUMBER(SEARCH($I13,ED$22:ED$133))+0)</f>
        <v>16</v>
      </c>
      <c r="EE13" s="25">
        <f t="array" aca="1" ref="EE13" ca="1">SUMPRODUCT(SUBTOTAL(3,OFFSET(EE$22:EE$133,ROW(EE$22:EE$133)-MIN(ROW(EE$22:EE$133)),,1)),ISNUMBER(SEARCH($I13,EE$22:EE$133))+0)</f>
        <v>9</v>
      </c>
      <c r="EF13" s="24">
        <f t="array" aca="1" ref="EF13" ca="1">SUMPRODUCT(SUBTOTAL(3,OFFSET(EF$22:EF$133,ROW(EF$22:EF$133)-MIN(ROW(EF$22:EF$133)),,1)),ISNUMBER(SEARCH($I13,EF$22:EF$133))+0)</f>
        <v>11</v>
      </c>
      <c r="EG13" s="25">
        <f t="array" aca="1" ref="EG13" ca="1">SUMPRODUCT(SUBTOTAL(3,OFFSET(EG$22:EG$133,ROW(EG$22:EG$133)-MIN(ROW(EG$22:EG$133)),,1)),ISNUMBER(SEARCH($I13,EG$22:EG$133))+0)</f>
        <v>4</v>
      </c>
      <c r="EH13" s="24">
        <f t="array" aca="1" ref="EH13" ca="1">SUMPRODUCT(SUBTOTAL(3,OFFSET(EH$22:EH$133,ROW(EH$22:EH$133)-MIN(ROW(EH$22:EH$133)),,1)),ISNUMBER(SEARCH($I13,EH$22:EH$133))+0)</f>
        <v>2</v>
      </c>
      <c r="EI13" s="25">
        <f t="array" aca="1" ref="EI13" ca="1">SUMPRODUCT(SUBTOTAL(3,OFFSET(EI$22:EI$133,ROW(EI$22:EI$133)-MIN(ROW(EI$22:EI$133)),,1)),ISNUMBER(SEARCH($I13,EI$22:EI$133))+0)</f>
        <v>0</v>
      </c>
      <c r="EJ13" s="24">
        <f t="array" aca="1" ref="EJ13" ca="1">SUMPRODUCT(SUBTOTAL(3,OFFSET(EJ$22:EJ$133,ROW(EJ$22:EJ$133)-MIN(ROW(EJ$22:EJ$133)),,1)),ISNUMBER(SEARCH($I13,EJ$22:EJ$133))+0)</f>
        <v>4</v>
      </c>
      <c r="EK13" s="25">
        <f t="array" aca="1" ref="EK13" ca="1">SUMPRODUCT(SUBTOTAL(3,OFFSET(EK$22:EK$133,ROW(EK$22:EK$133)-MIN(ROW(EK$22:EK$133)),,1)),ISNUMBER(SEARCH($I13,EK$22:EK$133))+0)</f>
        <v>0</v>
      </c>
      <c r="EL13" s="24">
        <f t="array" aca="1" ref="EL13" ca="1">SUMPRODUCT(SUBTOTAL(3,OFFSET(EL$22:EL$133,ROW(EL$22:EL$133)-MIN(ROW(EL$22:EL$133)),,1)),ISNUMBER(SEARCH($I13,EL$22:EL$133))+0)</f>
        <v>0</v>
      </c>
      <c r="EM13" s="25">
        <f t="array" aca="1" ref="EM13" ca="1">SUMPRODUCT(SUBTOTAL(3,OFFSET(EM$22:EM$133,ROW(EM$22:EM$133)-MIN(ROW(EM$22:EM$133)),,1)),ISNUMBER(SEARCH($I13,EM$22:EM$133))+0)</f>
        <v>0</v>
      </c>
      <c r="EN13" s="24">
        <f t="array" aca="1" ref="EN13" ca="1">SUMPRODUCT(SUBTOTAL(3,OFFSET(EN$22:EN$133,ROW(EN$22:EN$133)-MIN(ROW(EN$22:EN$133)),,1)),ISNUMBER(SEARCH($I13,EN$22:EN$133))+0)</f>
        <v>4</v>
      </c>
      <c r="EO13" s="25">
        <f t="array" aca="1" ref="EO13" ca="1">SUMPRODUCT(SUBTOTAL(3,OFFSET(EO$22:EO$133,ROW(EO$22:EO$133)-MIN(ROW(EO$22:EO$133)),,1)),ISNUMBER(SEARCH($I13,EO$22:EO$133))+0)</f>
        <v>0</v>
      </c>
      <c r="EP13" s="24">
        <f t="array" aca="1" ref="EP13" ca="1">SUMPRODUCT(SUBTOTAL(3,OFFSET(EP$22:EP$133,ROW(EP$22:EP$133)-MIN(ROW(EP$22:EP$133)),,1)),ISNUMBER(SEARCH($I13,EP$22:EP$133))+0)</f>
        <v>2</v>
      </c>
      <c r="EQ13" s="25">
        <f t="array" aca="1" ref="EQ13" ca="1">SUMPRODUCT(SUBTOTAL(3,OFFSET(EQ$22:EQ$133,ROW(EQ$22:EQ$133)-MIN(ROW(EQ$22:EQ$133)),,1)),ISNUMBER(SEARCH($I13,EQ$22:EQ$133))+0)</f>
        <v>6</v>
      </c>
      <c r="ER13" s="24">
        <f t="array" aca="1" ref="ER13" ca="1">SUMPRODUCT(SUBTOTAL(3,OFFSET(ER$22:ER$133,ROW(ER$22:ER$133)-MIN(ROW(ER$22:ER$133)),,1)),ISNUMBER(SEARCH($I13,ER$22:ER$133))+0)</f>
        <v>9</v>
      </c>
      <c r="ES13" s="25">
        <f t="array" aca="1" ref="ES13" ca="1">SUMPRODUCT(SUBTOTAL(3,OFFSET(ES$22:ES$133,ROW(ES$22:ES$133)-MIN(ROW(ES$22:ES$133)),,1)),ISNUMBER(SEARCH($I13,ES$22:ES$133))+0)</f>
        <v>8</v>
      </c>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
        <f t="array" aca="1" ref="WU13" ca="1">SUMPRODUCT(SUBTOTAL(3,OFFSET(WU$22:WU$133,ROW(WU$22:WU$133)-MIN(ROW(WU$22:WU$133)),,1)),ISNUMBER(SEARCH($I13,WU$22:WU$133))+0)</f>
        <v>5</v>
      </c>
      <c r="WV13" s="4">
        <f t="array" aca="1" ref="WV13" ca="1">SUMPRODUCT(SUBTOTAL(3,OFFSET(WV$22:WV$133,ROW(WV$22:WV$133)-MIN(ROW(WV$22:WV$133)),,1)),ISNUMBER(SEARCH($I13,WV$22:WV$133))+0)</f>
        <v>15</v>
      </c>
      <c r="WW13" s="3">
        <f t="array" aca="1" ref="WW13" ca="1">SUMPRODUCT(SUBTOTAL(3,OFFSET(WW$22:WW$133,ROW(WW$22:WW$133)-MIN(ROW(WW$22:WW$133)),,1)),ISNUMBER(SEARCH($I13,WW$22:WW$133))+0)</f>
        <v>14</v>
      </c>
      <c r="WX13" s="4">
        <f t="array" aca="1" ref="WX13" ca="1">SUMPRODUCT(SUBTOTAL(3,OFFSET(WX$22:WX$133,ROW(WX$22:WX$133)-MIN(ROW(WX$22:WX$133)),,1)),ISNUMBER(SEARCH($I13,WX$22:WX$133))+0)</f>
        <v>7</v>
      </c>
      <c r="WY13" s="3">
        <f t="array" aca="1" ref="WY13" ca="1">SUMPRODUCT(SUBTOTAL(3,OFFSET(WY$22:WY$133,ROW(WY$22:WY$133)-MIN(ROW(WY$22:WY$133)),,1)),ISNUMBER(SEARCH($I13,WY$22:WY$133))+0)</f>
        <v>18</v>
      </c>
      <c r="WZ13" s="4">
        <f t="array" aca="1" ref="WZ13" ca="1">SUMPRODUCT(SUBTOTAL(3,OFFSET(WZ$22:WZ$133,ROW(WZ$22:WZ$133)-MIN(ROW(WZ$22:WZ$133)),,1)),ISNUMBER(SEARCH($I13,WZ$22:WZ$133))+0)</f>
        <v>20</v>
      </c>
      <c r="XA13" s="3">
        <f t="array" aca="1" ref="XA13" ca="1">SUMPRODUCT(SUBTOTAL(3,OFFSET(XA$22:XA$133,ROW(XA$22:XA$133)-MIN(ROW(XA$22:XA$133)),,1)),ISNUMBER(SEARCH($I13,XA$22:XA$133))+0)</f>
        <v>18</v>
      </c>
      <c r="XB13" s="4">
        <f t="array" aca="1" ref="XB13" ca="1">SUMPRODUCT(SUBTOTAL(3,OFFSET(XB$22:XB$133,ROW(XB$22:XB$133)-MIN(ROW(XB$22:XB$133)),,1)),ISNUMBER(SEARCH($I13,XB$22:XB$133))+0)</f>
        <v>19</v>
      </c>
      <c r="XC13" s="3">
        <f t="array" aca="1" ref="XC13" ca="1">SUMPRODUCT(SUBTOTAL(3,OFFSET(XC$22:XC$133,ROW(XC$22:XC$133)-MIN(ROW(XC$22:XC$133)),,1)),ISNUMBER(SEARCH($I13,XC$22:XC$133))+0)</f>
        <v>16</v>
      </c>
      <c r="XD13" s="4">
        <f t="array" aca="1" ref="XD13" ca="1">SUMPRODUCT(SUBTOTAL(3,OFFSET(XD$22:XD$133,ROW(XD$22:XD$133)-MIN(ROW(XD$22:XD$133)),,1)),ISNUMBER(SEARCH($I13,XD$22:XD$133))+0)</f>
        <v>24</v>
      </c>
      <c r="XE13" s="3">
        <f t="array" aca="1" ref="XE13" ca="1">SUMPRODUCT(SUBTOTAL(3,OFFSET(XE$22:XE$133,ROW(XE$22:XE$133)-MIN(ROW(XE$22:XE$133)),,1)),ISNUMBER(SEARCH($I13,XE$22:XE$133))+0)</f>
        <v>17</v>
      </c>
      <c r="XF13" s="4">
        <f t="array" aca="1" ref="XF13" ca="1">SUMPRODUCT(SUBTOTAL(3,OFFSET(XF$22:XF$133,ROW(XF$22:XF$133)-MIN(ROW(XF$22:XF$133)),,1)),ISNUMBER(SEARCH($I13,XF$22:XF$133))+0)</f>
        <v>12</v>
      </c>
      <c r="XG13" s="3">
        <f t="array" aca="1" ref="XG13" ca="1">SUMPRODUCT(SUBTOTAL(3,OFFSET(XG$22:XG$133,ROW(XG$22:XG$133)-MIN(ROW(XG$22:XG$133)),,1)),ISNUMBER(SEARCH($I13,XG$22:XG$133))+0)</f>
        <v>22</v>
      </c>
      <c r="XH13" s="4">
        <f t="array" aca="1" ref="XH13" ca="1">SUMPRODUCT(SUBTOTAL(3,OFFSET(XH$22:XH$133,ROW(XH$22:XH$133)-MIN(ROW(XH$22:XH$133)),,1)),ISNUMBER(SEARCH($I13,XH$22:XH$133))+0)</f>
        <v>7</v>
      </c>
      <c r="XI13" s="3">
        <f t="array" aca="1" ref="XI13" ca="1">SUMPRODUCT(SUBTOTAL(3,OFFSET(XI$22:XI$133,ROW(XI$22:XI$133)-MIN(ROW(XI$22:XI$133)),,1)),ISNUMBER(SEARCH($I13,XI$22:XI$133))+0)</f>
        <v>18</v>
      </c>
      <c r="XJ13" s="4">
        <f t="array" aca="1" ref="XJ13" ca="1">SUMPRODUCT(SUBTOTAL(3,OFFSET(XJ$22:XJ$133,ROW(XJ$22:XJ$133)-MIN(ROW(XJ$22:XJ$133)),,1)),ISNUMBER(SEARCH($I13,XJ$22:XJ$133))+0)</f>
        <v>24</v>
      </c>
      <c r="XK13" s="3">
        <f t="array" aca="1" ref="XK13" ca="1">SUMPRODUCT(SUBTOTAL(3,OFFSET(XK$22:XK$133,ROW(XK$22:XK$133)-MIN(ROW(XK$22:XK$133)),,1)),ISNUMBER(SEARCH($I13,XK$22:XK$133))+0)</f>
        <v>20</v>
      </c>
      <c r="XL13" s="4">
        <f t="array" aca="1" ref="XL13" ca="1">SUMPRODUCT(SUBTOTAL(3,OFFSET(XL$22:XL$133,ROW(XL$22:XL$133)-MIN(ROW(XL$22:XL$133)),,1)),ISNUMBER(SEARCH($I13,XL$22:XL$133))+0)</f>
        <v>14</v>
      </c>
      <c r="XM13" s="13">
        <f t="array" aca="1" ref="XM13" ca="1">SUMPRODUCT(SUBTOTAL(3,OFFSET(XM$22:XM$133,ROW(XM$22:XM$133)-MIN(ROW(XM$22:XM$133)),,1)),ISNUMBER(SEARCH($I13,XM$22:XM$133))+0)</f>
        <v>9</v>
      </c>
      <c r="XN13" s="10">
        <f t="array" aca="1" ref="XN13" ca="1">SUMPRODUCT(SUBTOTAL(3,OFFSET(XN$22:XN$133,ROW(XN$22:XN$133)-MIN(ROW(XN$22:XN$133)),,1)),ISNUMBER(SEARCH($I13,XN$22:XN$133))+0)</f>
        <v>13</v>
      </c>
      <c r="XO13" s="13">
        <f t="array" aca="1" ref="XO13" ca="1">SUMPRODUCT(SUBTOTAL(3,OFFSET(XO$22:XO$133,ROW(XO$22:XO$133)-MIN(ROW(XO$22:XO$133)),,1)),ISNUMBER(SEARCH($I13,XO$22:XO$133))+0)</f>
        <v>13</v>
      </c>
      <c r="XP13" s="10">
        <f t="array" aca="1" ref="XP13" ca="1">SUMPRODUCT(SUBTOTAL(3,OFFSET(XP$22:XP$133,ROW(XP$22:XP$133)-MIN(ROW(XP$22:XP$133)),,1)),ISNUMBER(SEARCH($I13,XP$22:XP$133))+0)</f>
        <v>15</v>
      </c>
      <c r="XQ13" s="13">
        <f t="array" aca="1" ref="XQ13" ca="1">SUMPRODUCT(SUBTOTAL(3,OFFSET(XQ$22:XQ$133,ROW(XQ$22:XQ$133)-MIN(ROW(XQ$22:XQ$133)),,1)),ISNUMBER(SEARCH($I13,XQ$22:XQ$133))+0)</f>
        <v>10</v>
      </c>
      <c r="XR13" s="10">
        <f t="array" aca="1" ref="XR13" ca="1">SUMPRODUCT(SUBTOTAL(3,OFFSET(XR$22:XR$133,ROW(XR$22:XR$133)-MIN(ROW(XR$22:XR$133)),,1)),ISNUMBER(SEARCH($I13,XR$22:XR$133))+0)</f>
        <v>6</v>
      </c>
      <c r="XS13" s="13">
        <f t="array" aca="1" ref="XS13" ca="1">SUMPRODUCT(SUBTOTAL(3,OFFSET(XS$22:XS$133,ROW(XS$22:XS$133)-MIN(ROW(XS$22:XS$133)),,1)),ISNUMBER(SEARCH($I13,XS$22:XS$133))+0)</f>
        <v>9</v>
      </c>
      <c r="XT13" s="10">
        <f t="array" aca="1" ref="XT13" ca="1">SUMPRODUCT(SUBTOTAL(3,OFFSET(XT$22:XT$133,ROW(XT$22:XT$133)-MIN(ROW(XT$22:XT$133)),,1)),ISNUMBER(SEARCH($I13,XT$22:XT$133))+0)</f>
        <v>12</v>
      </c>
      <c r="XU13" s="28">
        <f t="array" aca="1" ref="XU13" ca="1">SUMPRODUCT(SUBTOTAL(3,OFFSET(XU$22:XU$133,ROW(XU$22:XU$133)-MIN(ROW(XU$22:XU$133)),,1)),ISNUMBER(SEARCH($I13,XU$22:XU$133))+0)</f>
        <v>9</v>
      </c>
      <c r="XV13" s="29">
        <f t="array" aca="1" ref="XV13" ca="1">SUMPRODUCT(SUBTOTAL(3,OFFSET(XV$22:XV$133,ROW(XV$22:XV$133)-MIN(ROW(XV$22:XV$133)),,1)),ISNUMBER(SEARCH($I13,XV$22:XV$133))+0)</f>
        <v>8</v>
      </c>
      <c r="XW13" s="28">
        <f t="array" aca="1" ref="XW13" ca="1">SUMPRODUCT(SUBTOTAL(3,OFFSET(XW$22:XW$133,ROW(XW$22:XW$133)-MIN(ROW(XW$22:XW$133)),,1)),ISNUMBER(SEARCH($I13,XW$22:XW$133))+0)</f>
        <v>20</v>
      </c>
      <c r="XX13" s="29">
        <f t="array" aca="1" ref="XX13" ca="1">SUMPRODUCT(SUBTOTAL(3,OFFSET(XX$22:XX$133,ROW(XX$22:XX$133)-MIN(ROW(XX$22:XX$133)),,1)),ISNUMBER(SEARCH($I13,XX$22:XX$133))+0)</f>
        <v>27</v>
      </c>
      <c r="XY13" s="28">
        <f t="array" aca="1" ref="XY13" ca="1">SUMPRODUCT(SUBTOTAL(3,OFFSET(XY$22:XY$133,ROW(XY$22:XY$133)-MIN(ROW(XY$22:XY$133)),,1)),ISNUMBER(SEARCH($I13,XY$22:XY$133))+0)</f>
        <v>13</v>
      </c>
      <c r="XZ13" s="29">
        <f t="array" aca="1" ref="XZ13" ca="1">SUMPRODUCT(SUBTOTAL(3,OFFSET(XZ$22:XZ$133,ROW(XZ$22:XZ$133)-MIN(ROW(XZ$22:XZ$133)),,1)),ISNUMBER(SEARCH($I13,XZ$22:XZ$133))+0)</f>
        <v>18</v>
      </c>
      <c r="YA13" s="28">
        <f t="array" aca="1" ref="YA13" ca="1">SUMPRODUCT(SUBTOTAL(3,OFFSET(YA$22:YA$133,ROW(YA$22:YA$133)-MIN(ROW(YA$22:YA$133)),,1)),ISNUMBER(SEARCH($I13,YA$22:YA$133))+0)</f>
        <v>16</v>
      </c>
      <c r="YB13" s="29">
        <f t="array" aca="1" ref="YB13" ca="1">SUMPRODUCT(SUBTOTAL(3,OFFSET(YB$22:YB$133,ROW(YB$22:YB$133)-MIN(ROW(YB$22:YB$133)),,1)),ISNUMBER(SEARCH($I13,YB$22:YB$133))+0)</f>
        <v>14</v>
      </c>
      <c r="YC13" s="28">
        <f t="array" aca="1" ref="YC13" ca="1">SUMPRODUCT(SUBTOTAL(3,OFFSET(YC$22:YC$133,ROW(YC$22:YC$133)-MIN(ROW(YC$22:YC$133)),,1)),ISNUMBER(SEARCH($I13,YC$22:YC$133))+0)</f>
        <v>20</v>
      </c>
      <c r="YD13" s="29">
        <f t="array" aca="1" ref="YD13" ca="1">SUMPRODUCT(SUBTOTAL(3,OFFSET(YD$22:YD$133,ROW(YD$22:YD$133)-MIN(ROW(YD$22:YD$133)),,1)),ISNUMBER(SEARCH($I13,YD$22:YD$133))+0)</f>
        <v>29</v>
      </c>
      <c r="YE13" s="28">
        <f t="array" aca="1" ref="YE13" ca="1">SUMPRODUCT(SUBTOTAL(3,OFFSET(YE$22:YE$133,ROW(YE$22:YE$133)-MIN(ROW(YE$22:YE$133)),,1)),ISNUMBER(SEARCH($I13,YE$22:YE$133))+0)</f>
        <v>30</v>
      </c>
      <c r="YF13" s="29">
        <f t="array" aca="1" ref="YF13" ca="1">SUMPRODUCT(SUBTOTAL(3,OFFSET(YF$22:YF$133,ROW(YF$22:YF$133)-MIN(ROW(YF$22:YF$133)),,1)),ISNUMBER(SEARCH($I13,YF$22:YF$133))+0)</f>
        <v>8</v>
      </c>
      <c r="YG13" s="28">
        <f t="array" aca="1" ref="YG13" ca="1">SUMPRODUCT(SUBTOTAL(3,OFFSET(YG$22:YG$133,ROW(YG$22:YG$133)-MIN(ROW(YG$22:YG$133)),,1)),ISNUMBER(SEARCH($I13,YG$22:YG$133))+0)</f>
        <v>9</v>
      </c>
      <c r="YH13" s="39"/>
      <c r="YI13" s="39"/>
      <c r="YJ13" s="31">
        <f t="array" aca="1" ref="YJ13" ca="1">SUMPRODUCT(SUBTOTAL(3,OFFSET(YJ$22:YJ$133,ROW(YJ$22:YJ$133)-MIN(ROW(YJ$22:YJ$133)),,1)),ISNUMBER(SEARCH($I13,YJ$22:YJ$133))+0)-YJ11</f>
        <v>19</v>
      </c>
      <c r="YK13" s="19">
        <f t="array" aca="1" ref="YK13" ca="1">SUMPRODUCT(SUBTOTAL(3,OFFSET(YK$22:YK$133,ROW(YK$22:YK$133)-MIN(ROW(YK$22:YK$133)),,1)),ISNUMBER(SEARCH($I13,YK$22:YK$133))+0)</f>
        <v>0</v>
      </c>
      <c r="YL13" s="20">
        <f t="array" aca="1" ref="YL13" ca="1">SUMPRODUCT(SUBTOTAL(3,OFFSET(YL$22:YL$133,ROW(YL$22:YL$133)-MIN(ROW(YL$22:YL$133)),,1)),ISNUMBER(SEARCH($I13,YL$22:YL$133))+0)</f>
        <v>4</v>
      </c>
      <c r="YM13" s="19">
        <f t="array" aca="1" ref="YM13" ca="1">SUMPRODUCT(SUBTOTAL(3,OFFSET(YM$22:YM$133,ROW(YM$22:YM$133)-MIN(ROW(YM$22:YM$133)),,1)),ISNUMBER(SEARCH($I13,YM$22:YM$133))+0)</f>
        <v>2</v>
      </c>
      <c r="YN13" s="20">
        <f t="array" aca="1" ref="YN13" ca="1">SUMPRODUCT(SUBTOTAL(3,OFFSET(YN$22:YN$133,ROW(YN$22:YN$133)-MIN(ROW(YN$22:YN$133)),,1)),ISNUMBER(SEARCH($I13,YN$22:YN$133))+0)</f>
        <v>2</v>
      </c>
      <c r="YO13" s="19">
        <f t="array" aca="1" ref="YO13" ca="1">SUMPRODUCT(SUBTOTAL(3,OFFSET(YO$22:YO$133,ROW(YO$22:YO$133)-MIN(ROW(YO$22:YO$133)),,1)),ISNUMBER(SEARCH($I13,YO$22:YO$133))+0)</f>
        <v>3</v>
      </c>
      <c r="YP13" s="20">
        <f t="array" aca="1" ref="YP13" ca="1">SUMPRODUCT(SUBTOTAL(3,OFFSET(YP$22:YP$133,ROW(YP$22:YP$133)-MIN(ROW(YP$22:YP$133)),,1)),ISNUMBER(SEARCH($I13,YP$22:YP$133))+0)</f>
        <v>3</v>
      </c>
      <c r="YQ13" s="19">
        <f t="array" aca="1" ref="YQ13" ca="1">SUMPRODUCT(SUBTOTAL(3,OFFSET(YQ$22:YQ$133,ROW(YQ$22:YQ$133)-MIN(ROW(YQ$22:YQ$133)),,1)),ISNUMBER(SEARCH($I13,YQ$22:YQ$133))+0)</f>
        <v>4</v>
      </c>
      <c r="YR13" s="20">
        <f t="array" aca="1" ref="YR13" ca="1">SUMPRODUCT(SUBTOTAL(3,OFFSET(YR$22:YR$133,ROW(YR$22:YR$133)-MIN(ROW(YR$22:YR$133)),,1)),ISNUMBER(SEARCH($I13,YR$22:YR$133))+0)</f>
        <v>2</v>
      </c>
      <c r="YS13" s="19">
        <f t="array" aca="1" ref="YS13" ca="1">SUMPRODUCT(SUBTOTAL(3,OFFSET(YS$22:YS$133,ROW(YS$22:YS$133)-MIN(ROW(YS$22:YS$133)),,1)),ISNUMBER(SEARCH($I13,YS$22:YS$133))+0)</f>
        <v>2</v>
      </c>
      <c r="YT13" s="20">
        <f t="array" aca="1" ref="YT13" ca="1">SUMPRODUCT(SUBTOTAL(3,OFFSET(YT$22:YT$133,ROW(YT$22:YT$133)-MIN(ROW(YT$22:YT$133)),,1)),ISNUMBER(SEARCH($I13,YT$22:YT$133))+0)</f>
        <v>1</v>
      </c>
      <c r="YU13" s="19">
        <f t="array" aca="1" ref="YU13" ca="1">SUMPRODUCT(SUBTOTAL(3,OFFSET(YU$22:YU$133,ROW(YU$22:YU$133)-MIN(ROW(YU$22:YU$133)),,1)),ISNUMBER(SEARCH($I13,YU$22:YU$133))+0)</f>
        <v>0</v>
      </c>
      <c r="YV13" s="20">
        <f t="array" aca="1" ref="YV13" ca="1">SUMPRODUCT(SUBTOTAL(3,OFFSET(YV$22:YV$133,ROW(YV$22:YV$133)-MIN(ROW(YV$22:YV$133)),,1)),ISNUMBER(SEARCH($I13,YV$22:YV$133))+0)</f>
        <v>3</v>
      </c>
      <c r="YW13" s="19">
        <f t="array" aca="1" ref="YW13" ca="1">SUMPRODUCT(SUBTOTAL(3,OFFSET(YW$22:YW$133,ROW(YW$22:YW$133)-MIN(ROW(YW$22:YW$133)),,1)),ISNUMBER(SEARCH($I13,YW$22:YW$133))+0)</f>
        <v>4</v>
      </c>
      <c r="YX13" s="20">
        <f t="array" aca="1" ref="YX13" ca="1">SUMPRODUCT(SUBTOTAL(3,OFFSET(YX$22:YX$133,ROW(YX$22:YX$133)-MIN(ROW(YX$22:YX$133)),,1)),ISNUMBER(SEARCH($I13,YX$22:YX$133))+0)</f>
        <v>6</v>
      </c>
      <c r="YY13" s="19">
        <f t="array" aca="1" ref="YY13" ca="1">SUMPRODUCT(SUBTOTAL(3,OFFSET(YY$22:YY$133,ROW(YY$22:YY$133)-MIN(ROW(YY$22:YY$133)),,1)),ISNUMBER(SEARCH($I13,YY$22:YY$133))+0)</f>
        <v>16</v>
      </c>
      <c r="YZ13" s="20">
        <f t="array" aca="1" ref="YZ13" ca="1">SUMPRODUCT(SUBTOTAL(3,OFFSET(YZ$22:YZ$133,ROW(YZ$22:YZ$133)-MIN(ROW(YZ$22:YZ$133)),,1)),ISNUMBER(SEARCH($I13,YZ$22:YZ$133))+0)</f>
        <v>10</v>
      </c>
      <c r="ZA13" s="19">
        <f t="array" aca="1" ref="ZA13" ca="1">SUMPRODUCT(SUBTOTAL(3,OFFSET(ZA$22:ZA$133,ROW(ZA$22:ZA$133)-MIN(ROW(ZA$22:ZA$133)),,1)),ISNUMBER(SEARCH($I13,ZA$22:ZA$133))+0)</f>
        <v>1</v>
      </c>
      <c r="ZB13" s="20">
        <f t="array" aca="1" ref="ZB13" ca="1">SUMPRODUCT(SUBTOTAL(3,OFFSET(ZB$22:ZB$133,ROW(ZB$22:ZB$133)-MIN(ROW(ZB$22:ZB$133)),,1)),ISNUMBER(SEARCH($I13,ZB$22:ZB$133))+0)</f>
        <v>7</v>
      </c>
      <c r="ZC13" s="12">
        <f t="array" aca="1" ref="ZC13" ca="1">SUMPRODUCT(SUBTOTAL(3,OFFSET(ZC$22:ZC$133,ROW(ZC$22:ZC$133)-MIN(ROW(ZC$22:ZC$133)),,1)),ISNUMBER(SEARCH($I13,ZC$22:ZC$133))+0)</f>
        <v>1</v>
      </c>
      <c r="ZD13" s="38">
        <f t="array" aca="1" ref="ZD13" ca="1">SUMPRODUCT(SUBTOTAL(3,OFFSET(ZD$22:ZD$133,ROW(ZD$22:ZD$133)-MIN(ROW(ZD$22:ZD$133)),,1)),ISNUMBER(SEARCH($I13,ZD$22:ZD$133))+0)</f>
        <v>12</v>
      </c>
      <c r="ZE13" s="12">
        <f t="array" aca="1" ref="ZE13" ca="1">SUMPRODUCT(SUBTOTAL(3,OFFSET(ZE$22:ZE$133,ROW(ZE$22:ZE$133)-MIN(ROW(ZE$22:ZE$133)),,1)),ISNUMBER(SEARCH($I13,ZE$22:ZE$133))+0)</f>
        <v>16</v>
      </c>
      <c r="ZF13" s="38">
        <f t="array" aca="1" ref="ZF13" ca="1">SUMPRODUCT(SUBTOTAL(3,OFFSET(ZF$22:ZF$133,ROW(ZF$22:ZF$133)-MIN(ROW(ZF$22:ZF$133)),,1)),ISNUMBER(SEARCH($I13,ZF$22:ZF$133))+0)</f>
        <v>24</v>
      </c>
      <c r="ZG13" s="12">
        <f t="array" aca="1" ref="ZG13" ca="1">SUMPRODUCT(SUBTOTAL(3,OFFSET(ZG$22:ZG$133,ROW(ZG$22:ZG$133)-MIN(ROW(ZG$22:ZG$133)),,1)),ISNUMBER(SEARCH($I13,ZG$22:ZG$133))+0)</f>
        <v>1</v>
      </c>
      <c r="ZH13" s="38">
        <f t="array" aca="1" ref="ZH13" ca="1">SUMPRODUCT(SUBTOTAL(3,OFFSET(ZH$22:ZH$133,ROW(ZH$22:ZH$133)-MIN(ROW(ZH$22:ZH$133)),,1)),ISNUMBER(SEARCH($I13,ZH$22:ZH$133))+0)</f>
        <v>1</v>
      </c>
      <c r="ZI13" s="12">
        <f t="array" aca="1" ref="ZI13" ca="1">SUMPRODUCT(SUBTOTAL(3,OFFSET(ZI$22:ZI$133,ROW(ZI$22:ZI$133)-MIN(ROW(ZI$22:ZI$133)),,1)),ISNUMBER(SEARCH($I13,ZI$22:ZI$133))+0)</f>
        <v>3</v>
      </c>
      <c r="ZJ13" s="38">
        <f t="array" aca="1" ref="ZJ13" ca="1">SUMPRODUCT(SUBTOTAL(3,OFFSET(ZJ$22:ZJ$133,ROW(ZJ$22:ZJ$133)-MIN(ROW(ZJ$22:ZJ$133)),,1)),ISNUMBER(SEARCH($I13,ZJ$22:ZJ$133))+0)</f>
        <v>1</v>
      </c>
      <c r="ZK13" s="12">
        <f t="array" aca="1" ref="ZK13" ca="1">SUMPRODUCT(SUBTOTAL(3,OFFSET(ZK$22:ZK$133,ROW(ZK$22:ZK$133)-MIN(ROW(ZK$22:ZK$133)),,1)),ISNUMBER(SEARCH($I13,ZK$22:ZK$133))+0)</f>
        <v>1</v>
      </c>
      <c r="ZL13" s="38">
        <f t="array" aca="1" ref="ZL13" ca="1">SUMPRODUCT(SUBTOTAL(3,OFFSET(ZL$22:ZL$133,ROW(ZL$22:ZL$133)-MIN(ROW(ZL$22:ZL$133)),,1)),ISNUMBER(SEARCH($I13,ZL$22:ZL$133))+0)</f>
        <v>6</v>
      </c>
      <c r="ZM13" s="12">
        <f t="array" aca="1" ref="ZM13" ca="1">SUMPRODUCT(SUBTOTAL(3,OFFSET(ZM$22:ZM$133,ROW(ZM$22:ZM$133)-MIN(ROW(ZM$22:ZM$133)),,1)),ISNUMBER(SEARCH($I13,ZM$22:ZM$133))+0)</f>
        <v>1</v>
      </c>
      <c r="ZN13" s="38">
        <f t="array" aca="1" ref="ZN13" ca="1">SUMPRODUCT(SUBTOTAL(3,OFFSET(ZN$22:ZN$133,ROW(ZN$22:ZN$133)-MIN(ROW(ZN$22:ZN$133)),,1)),ISNUMBER(SEARCH($I13,ZN$22:ZN$133))+0)</f>
        <v>2</v>
      </c>
      <c r="ZO13" s="12">
        <f t="array" aca="1" ref="ZO13" ca="1">SUMPRODUCT(SUBTOTAL(3,OFFSET(ZO$22:ZO$133,ROW(ZO$22:ZO$133)-MIN(ROW(ZO$22:ZO$133)),,1)),ISNUMBER(SEARCH($I13,ZO$22:ZO$133))+0)</f>
        <v>2</v>
      </c>
      <c r="ZP13" s="38">
        <f t="array" aca="1" ref="ZP13" ca="1">SUMPRODUCT(SUBTOTAL(3,OFFSET(ZP$22:ZP$133,ROW(ZP$22:ZP$133)-MIN(ROW(ZP$22:ZP$133)),,1)),ISNUMBER(SEARCH($I13,ZP$22:ZP$133))+0)</f>
        <v>1</v>
      </c>
      <c r="ZQ13" s="39"/>
      <c r="ZR13" s="11">
        <f t="array" aca="1" ref="ZR13" ca="1">SUMPRODUCT(SUBTOTAL(3,OFFSET(ZR$22:ZR$133,ROW(ZR$22:ZR$133)-MIN(ROW(ZR$22:ZR$133)),,1)),ISNUMBER(SEARCH($I13,ZR$22:ZR$133))+0)</f>
        <v>8</v>
      </c>
      <c r="ZS13" s="89">
        <f t="array" aca="1" ref="ZS13" ca="1">SUMPRODUCT(SUBTOTAL(3,OFFSET(ZS$22:ZS$133,ROW(ZS$22:ZS$133)-MIN(ROW(ZS$22:ZS$133)),,1)),ISNUMBER(SEARCH($I13,ZS$22:ZS$133))+0)</f>
        <v>13</v>
      </c>
      <c r="ZT13" s="11">
        <f t="array" aca="1" ref="ZT13" ca="1">SUMPRODUCT(SUBTOTAL(3,OFFSET(ZT$22:ZT$133,ROW(ZT$22:ZT$133)-MIN(ROW(ZT$22:ZT$133)),,1)),ISNUMBER(SEARCH($I13,ZT$22:ZT$133))+0)</f>
        <v>18</v>
      </c>
      <c r="ZU13" s="89">
        <f t="array" aca="1" ref="ZU13" ca="1">SUMPRODUCT(SUBTOTAL(3,OFFSET(ZU$22:ZU$133,ROW(ZU$22:ZU$133)-MIN(ROW(ZU$22:ZU$133)),,1)),ISNUMBER(SEARCH($I13,ZU$22:ZU$133))+0)</f>
        <v>17</v>
      </c>
      <c r="ZV13" s="11">
        <f t="array" aca="1" ref="ZV13" ca="1">SUMPRODUCT(SUBTOTAL(3,OFFSET(ZV$22:ZV$133,ROW(ZV$22:ZV$133)-MIN(ROW(ZV$22:ZV$133)),,1)),ISNUMBER(SEARCH($I13,ZV$22:ZV$133))+0)</f>
        <v>16</v>
      </c>
      <c r="ZW13" s="89">
        <f t="array" aca="1" ref="ZW13" ca="1">SUMPRODUCT(SUBTOTAL(3,OFFSET(ZW$22:ZW$133,ROW(ZW$22:ZW$133)-MIN(ROW(ZW$22:ZW$133)),,1)),ISNUMBER(SEARCH($I13,ZW$22:ZW$133))+0)</f>
        <v>21</v>
      </c>
      <c r="ZX13" s="11">
        <f t="array" aca="1" ref="ZX13" ca="1">SUMPRODUCT(SUBTOTAL(3,OFFSET(ZX$22:ZX$133,ROW(ZX$22:ZX$133)-MIN(ROW(ZX$22:ZX$133)),,1)),ISNUMBER(SEARCH($I13,ZX$22:ZX$133))+0)</f>
        <v>11</v>
      </c>
      <c r="ZY13" s="89">
        <f t="array" aca="1" ref="ZY13" ca="1">SUMPRODUCT(SUBTOTAL(3,OFFSET(ZY$22:ZY$133,ROW(ZY$22:ZY$133)-MIN(ROW(ZY$22:ZY$133)),,1)),ISNUMBER(SEARCH($I13,ZY$22:ZY$133))+0)</f>
        <v>14</v>
      </c>
      <c r="ZZ13" s="11">
        <f t="array" aca="1" ref="ZZ13" ca="1">SUMPRODUCT(SUBTOTAL(3,OFFSET(ZZ$22:ZZ$133,ROW(ZZ$22:ZZ$133)-MIN(ROW(ZZ$22:ZZ$133)),,1)),ISNUMBER(SEARCH($I13,ZZ$22:ZZ$133))+0)</f>
        <v>15</v>
      </c>
      <c r="AAA13" s="89">
        <f t="array" aca="1" ref="AAA13" ca="1">SUMPRODUCT(SUBTOTAL(3,OFFSET(AAA$22:AAA$133,ROW(AAA$22:AAA$133)-MIN(ROW(AAA$22:AAA$133)),,1)),ISNUMBER(SEARCH($I13,AAA$22:AAA$133))+0)</f>
        <v>19</v>
      </c>
      <c r="AAB13" s="11">
        <f t="array" aca="1" ref="AAB13" ca="1">SUMPRODUCT(SUBTOTAL(3,OFFSET(AAB$22:AAB$133,ROW(AAB$22:AAB$133)-MIN(ROW(AAB$22:AAB$133)),,1)),ISNUMBER(SEARCH($I13,AAB$22:AAB$133))+0)</f>
        <v>10</v>
      </c>
      <c r="AAC13" s="89">
        <f t="array" aca="1" ref="AAC13" ca="1">SUMPRODUCT(SUBTOTAL(3,OFFSET(AAC$22:AAC$133,ROW(AAC$22:AAC$133)-MIN(ROW(AAC$22:AAC$133)),,1)),ISNUMBER(SEARCH($I13,AAC$22:AAC$133))+0)</f>
        <v>20</v>
      </c>
      <c r="AAD13" s="11">
        <f t="array" aca="1" ref="AAD13" ca="1">SUMPRODUCT(SUBTOTAL(3,OFFSET(AAD$22:AAD$133,ROW(AAD$22:AAD$133)-MIN(ROW(AAD$22:AAD$133)),,1)),ISNUMBER(SEARCH($I13,AAD$22:AAD$133))+0)</f>
        <v>19</v>
      </c>
      <c r="AAE13" s="89">
        <f t="array" aca="1" ref="AAE13" ca="1">SUMPRODUCT(SUBTOTAL(3,OFFSET(AAE$22:AAE$133,ROW(AAE$22:AAE$133)-MIN(ROW(AAE$22:AAE$133)),,1)),ISNUMBER(SEARCH($I13,AAE$22:AAE$133))+0)</f>
        <v>16</v>
      </c>
      <c r="AAF13" s="11">
        <f t="array" aca="1" ref="AAF13" ca="1">SUMPRODUCT(SUBTOTAL(3,OFFSET(AAF$22:AAF$133,ROW(AAF$22:AAF$133)-MIN(ROW(AAF$22:AAF$133)),,1)),ISNUMBER(SEARCH($I13,AAF$22:AAF$133))+0)</f>
        <v>13</v>
      </c>
      <c r="AAG13" s="89">
        <f t="array" aca="1" ref="AAG13" ca="1">SUMPRODUCT(SUBTOTAL(3,OFFSET(AAG$22:AAG$133,ROW(AAG$22:AAG$133)-MIN(ROW(AAG$22:AAG$133)),,1)),ISNUMBER(SEARCH($I13,AAG$22:AAG$133))+0)</f>
        <v>13</v>
      </c>
      <c r="AAH13" s="11">
        <f t="array" aca="1" ref="AAH13" ca="1">SUMPRODUCT(SUBTOTAL(3,OFFSET(AAH$22:AAH$133,ROW(AAH$22:AAH$133)-MIN(ROW(AAH$22:AAH$133)),,1)),ISNUMBER(SEARCH($I13,AAH$22:AAH$133))+0)</f>
        <v>17</v>
      </c>
      <c r="AAI13" s="89">
        <f t="array" aca="1" ref="AAI13" ca="1">SUMPRODUCT(SUBTOTAL(3,OFFSET(AAI$22:AAI$133,ROW(AAI$22:AAI$133)-MIN(ROW(AAI$22:AAI$133)),,1)),ISNUMBER(SEARCH($I13,AAI$22:AAI$133))+0)</f>
        <v>20</v>
      </c>
      <c r="AAJ13" s="11">
        <f t="array" aca="1" ref="AAJ13" ca="1">SUMPRODUCT(SUBTOTAL(3,OFFSET(AAJ$22:AAJ$133,ROW(AAJ$22:AAJ$133)-MIN(ROW(AAJ$22:AAJ$133)),,1)),ISNUMBER(SEARCH($I13,AAJ$22:AAJ$133))+0)</f>
        <v>16</v>
      </c>
      <c r="AAK13" s="89">
        <f t="array" aca="1" ref="AAK13" ca="1">SUMPRODUCT(SUBTOTAL(3,OFFSET(AAK$22:AAK$133,ROW(AAK$22:AAK$133)-MIN(ROW(AAK$22:AAK$133)),,1)),ISNUMBER(SEARCH($I13,AAK$22:AAK$133))+0)</f>
        <v>6</v>
      </c>
      <c r="AAL13" s="11">
        <f t="array" aca="1" ref="AAL13" ca="1">SUMPRODUCT(SUBTOTAL(3,OFFSET(AAL$22:AAL$133,ROW(AAL$22:AAL$133)-MIN(ROW(AAL$22:AAL$133)),,1)),ISNUMBER(SEARCH($I13,AAL$22:AAL$133))+0)</f>
        <v>21</v>
      </c>
      <c r="AAM13" s="89">
        <f t="array" aca="1" ref="AAM13" ca="1">SUMPRODUCT(SUBTOTAL(3,OFFSET(AAM$22:AAM$133,ROW(AAM$22:AAM$133)-MIN(ROW(AAM$22:AAM$133)),,1)),ISNUMBER(SEARCH($I13,AAM$22:AAM$133))+0)</f>
        <v>16</v>
      </c>
      <c r="AAN13" s="11">
        <f t="array" aca="1" ref="AAN13" ca="1">SUMPRODUCT(SUBTOTAL(3,OFFSET(AAN$22:AAN$133,ROW(AAN$22:AAN$133)-MIN(ROW(AAN$22:AAN$133)),,1)),ISNUMBER(SEARCH($I13,AAN$22:AAN$133))+0)</f>
        <v>21</v>
      </c>
      <c r="AAO13" s="89">
        <f t="array" aca="1" ref="AAO13" ca="1">SUMPRODUCT(SUBTOTAL(3,OFFSET(AAO$22:AAO$133,ROW(AAO$22:AAO$133)-MIN(ROW(AAO$22:AAO$133)),,1)),ISNUMBER(SEARCH($I13,AAO$22:AAO$133))+0)</f>
        <v>18</v>
      </c>
      <c r="AAP13" s="11">
        <f t="array" aca="1" ref="AAP13" ca="1">SUMPRODUCT(SUBTOTAL(3,OFFSET(AAP$22:AAP$133,ROW(AAP$22:AAP$133)-MIN(ROW(AAP$22:AAP$133)),,1)),ISNUMBER(SEARCH($I13,AAP$22:AAP$133))+0)</f>
        <v>13</v>
      </c>
      <c r="AAQ13" s="89">
        <f t="array" aca="1" ref="AAQ13" ca="1">SUMPRODUCT(SUBTOTAL(3,OFFSET(AAQ$22:AAQ$133,ROW(AAQ$22:AAQ$133)-MIN(ROW(AAQ$22:AAQ$133)),,1)),ISNUMBER(SEARCH($I13,AAQ$22:AAQ$133))+0)</f>
        <v>18</v>
      </c>
      <c r="AAR13" s="11">
        <f t="array" aca="1" ref="AAR13" ca="1">SUMPRODUCT(SUBTOTAL(3,OFFSET(AAR$22:AAR$133,ROW(AAR$22:AAR$133)-MIN(ROW(AAR$22:AAR$133)),,1)),ISNUMBER(SEARCH($I13,AAR$22:AAR$133))+0)</f>
        <v>17</v>
      </c>
      <c r="AAS13" s="89">
        <f t="array" aca="1" ref="AAS13" ca="1">SUMPRODUCT(SUBTOTAL(3,OFFSET(AAS$22:AAS$133,ROW(AAS$22:AAS$133)-MIN(ROW(AAS$22:AAS$133)),,1)),ISNUMBER(SEARCH($I13,AAS$22:AAS$133))+0)</f>
        <v>17</v>
      </c>
      <c r="AAT13" s="11">
        <f t="array" aca="1" ref="AAT13" ca="1">SUMPRODUCT(SUBTOTAL(3,OFFSET(AAT$22:AAT$133,ROW(AAT$22:AAT$133)-MIN(ROW(AAT$22:AAT$133)),,1)),ISNUMBER(SEARCH($I13,AAT$22:AAT$133))+0)</f>
        <v>10</v>
      </c>
      <c r="AAU13" s="89">
        <f t="array" aca="1" ref="AAU13" ca="1">SUMPRODUCT(SUBTOTAL(3,OFFSET(AAU$22:AAU$133,ROW(AAU$22:AAU$133)-MIN(ROW(AAU$22:AAU$133)),,1)),ISNUMBER(SEARCH($I13,AAU$22:AAU$133))+0)</f>
        <v>19</v>
      </c>
      <c r="AAV13" s="11">
        <f t="array" aca="1" ref="AAV13" ca="1">SUMPRODUCT(SUBTOTAL(3,OFFSET(AAV$22:AAV$133,ROW(AAV$22:AAV$133)-MIN(ROW(AAV$22:AAV$133)),,1)),ISNUMBER(SEARCH($I13,AAV$22:AAV$133))+0)</f>
        <v>15</v>
      </c>
      <c r="AAW13" s="89">
        <f t="array" aca="1" ref="AAW13" ca="1">SUMPRODUCT(SUBTOTAL(3,OFFSET(AAW$22:AAW$133,ROW(AAW$22:AAW$133)-MIN(ROW(AAW$22:AAW$133)),,1)),ISNUMBER(SEARCH($I13,AAW$22:AAW$133))+0)</f>
        <v>18</v>
      </c>
      <c r="AAX13" s="11">
        <f t="array" aca="1" ref="AAX13" ca="1">SUMPRODUCT(SUBTOTAL(3,OFFSET(AAX$22:AAX$133,ROW(AAX$22:AAX$133)-MIN(ROW(AAX$22:AAX$133)),,1)),ISNUMBER(SEARCH($I13,AAX$22:AAX$133))+0)</f>
        <v>25</v>
      </c>
      <c r="AAY13" s="89">
        <f t="array" aca="1" ref="AAY13" ca="1">SUMPRODUCT(SUBTOTAL(3,OFFSET(AAY$22:AAY$133,ROW(AAY$22:AAY$133)-MIN(ROW(AAY$22:AAY$133)),,1)),ISNUMBER(SEARCH($I13,AAY$22:AAY$133))+0)</f>
        <v>13</v>
      </c>
      <c r="AAZ13" s="11">
        <f t="array" aca="1" ref="AAZ13" ca="1">SUMPRODUCT(SUBTOTAL(3,OFFSET(AAZ$22:AAZ$133,ROW(AAZ$22:AAZ$133)-MIN(ROW(AAZ$22:AAZ$133)),,1)),ISNUMBER(SEARCH($I13,AAZ$22:AAZ$133))+0)</f>
        <v>10</v>
      </c>
      <c r="ABA13" s="39"/>
      <c r="ABB13" s="9">
        <f t="array" aca="1" ref="ABB13" ca="1">SUMPRODUCT(SUBTOTAL(3,OFFSET(ABB$22:ABB$133,ROW(ABB$22:ABB$133)-MIN(ROW(ABB$22:ABB$133)),,1)),ISNUMBER(SEARCH($I13,ABB$22:ABB$133))+0)-ABB11</f>
        <v>23</v>
      </c>
      <c r="ABC13" s="27">
        <f t="array" aca="1" ref="ABC13" ca="1">SUMPRODUCT(SUBTOTAL(3,OFFSET(ABC$22:ABC$133,ROW(ABC$22:ABC$133)-MIN(ROW(ABC$22:ABC$133)),,1)),ISNUMBER(SEARCH($I13,ABC$22:ABC$133))+0)-ABC11</f>
        <v>31</v>
      </c>
      <c r="ABD13" s="9">
        <f t="array" aca="1" ref="ABD13" ca="1">SUMPRODUCT(SUBTOTAL(3,OFFSET(ABD$22:ABD$133,ROW(ABD$22:ABD$133)-MIN(ROW(ABD$22:ABD$133)),,1)),ISNUMBER(SEARCH($I13,ABD$22:ABD$133))+0)-ABD11</f>
        <v>28</v>
      </c>
      <c r="ABE13" s="27">
        <f t="array" aca="1" ref="ABE13" ca="1">SUMPRODUCT(SUBTOTAL(3,OFFSET(ABE$22:ABE$133,ROW(ABE$22:ABE$133)-MIN(ROW(ABE$22:ABE$133)),,1)),ISNUMBER(SEARCH($I13,ABE$22:ABE$133))+0)-ABE11</f>
        <v>26</v>
      </c>
      <c r="ABF13" s="9">
        <f t="array" aca="1" ref="ABF13" ca="1">SUMPRODUCT(SUBTOTAL(3,OFFSET(ABF$22:ABF$133,ROW(ABF$22:ABF$133)-MIN(ROW(ABF$22:ABF$133)),,1)),ISNUMBER(SEARCH($I13,ABF$22:ABF$133))+0)-ABF11</f>
        <v>14</v>
      </c>
      <c r="ABG13" s="27">
        <f t="array" aca="1" ref="ABG13" ca="1">SUMPRODUCT(SUBTOTAL(3,OFFSET(ABG$22:ABG$133,ROW(ABG$22:ABG$133)-MIN(ROW(ABG$22:ABG$133)),,1)),ISNUMBER(SEARCH($I13,ABG$22:ABG$133))+0)-ABG11</f>
        <v>22</v>
      </c>
      <c r="ABH13" s="9">
        <f t="array" aca="1" ref="ABH13" ca="1">SUMPRODUCT(SUBTOTAL(3,OFFSET(ABH$22:ABH$133,ROW(ABH$22:ABH$133)-MIN(ROW(ABH$22:ABH$133)),,1)),ISNUMBER(SEARCH($I13,ABH$22:ABH$133))+0)-ABH11</f>
        <v>20</v>
      </c>
      <c r="ABI13" s="27">
        <f t="array" aca="1" ref="ABI13" ca="1">SUMPRODUCT(SUBTOTAL(3,OFFSET(ABI$22:ABI$133,ROW(ABI$22:ABI$133)-MIN(ROW(ABI$22:ABI$133)),,1)),ISNUMBER(SEARCH($I13,ABI$22:ABI$133))+0)-ABI11</f>
        <v>26</v>
      </c>
      <c r="ABJ13" s="9">
        <f t="array" aca="1" ref="ABJ13" ca="1">SUMPRODUCT(SUBTOTAL(3,OFFSET(ABJ$22:ABJ$133,ROW(ABJ$22:ABJ$133)-MIN(ROW(ABJ$22:ABJ$133)),,1)),ISNUMBER(SEARCH($I13,ABJ$22:ABJ$133))+0)-ABJ11</f>
        <v>30</v>
      </c>
      <c r="ABK13" s="27">
        <f t="array" aca="1" ref="ABK13" ca="1">SUMPRODUCT(SUBTOTAL(3,OFFSET(ABK$22:ABK$133,ROW(ABK$22:ABK$133)-MIN(ROW(ABK$22:ABK$133)),,1)),ISNUMBER(SEARCH($I13,ABK$22:ABK$133))+0)-ABK11</f>
        <v>14</v>
      </c>
      <c r="ABL13" s="9">
        <f t="array" aca="1" ref="ABL13" ca="1">SUMPRODUCT(SUBTOTAL(3,OFFSET(ABL$22:ABL$133,ROW(ABL$22:ABL$133)-MIN(ROW(ABL$22:ABL$133)),,1)),ISNUMBER(SEARCH($I13,ABL$22:ABL$133))+0)-ABL11</f>
        <v>26</v>
      </c>
      <c r="ABM13" s="27">
        <f t="array" aca="1" ref="ABM13" ca="1">SUMPRODUCT(SUBTOTAL(3,OFFSET(ABM$22:ABM$133,ROW(ABM$22:ABM$133)-MIN(ROW(ABM$22:ABM$133)),,1)),ISNUMBER(SEARCH($I13,ABM$22:ABM$133))+0)-ABM11</f>
        <v>26</v>
      </c>
      <c r="ABN13" s="9">
        <f t="array" aca="1" ref="ABN13" ca="1">SUMPRODUCT(SUBTOTAL(3,OFFSET(ABN$22:ABN$133,ROW(ABN$22:ABN$133)-MIN(ROW(ABN$22:ABN$133)),,1)),ISNUMBER(SEARCH($I13,ABN$22:ABN$133))+0)-ABN11</f>
        <v>25</v>
      </c>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
        <f t="array" aca="1" ref="ACR13" ca="1">SUMPRODUCT(SUBTOTAL(3,OFFSET(ACR$22:ACR$133,ROW(ACR$22:ACR$133)-MIN(ROW(ACR$22:ACR$133)),,1)),ISNUMBER(SEARCH($I13,ACR$22:ACR$133))+0)</f>
        <v>18</v>
      </c>
      <c r="ACS13" s="97">
        <f t="array" aca="1" ref="ACS13" ca="1">SUMPRODUCT(SUBTOTAL(3,OFFSET(ACS$22:ACS$133,ROW(ACS$22:ACS$133)-MIN(ROW(ACS$22:ACS$133)),,1)),ISNUMBER(SEARCH($I13,ACS$22:ACS$133))+0)-ACS11</f>
        <v>3</v>
      </c>
      <c r="ACT13" s="15">
        <f t="array" aca="1" ref="ACT13" ca="1">SUMPRODUCT(SUBTOTAL(3,OFFSET(ACT$22:ACT$133,ROW(ACT$22:ACT$133)-MIN(ROW(ACT$22:ACT$133)),,1)),ISNUMBER(SEARCH($I13,ACT$22:ACT$133))+0)-ACT11</f>
        <v>1</v>
      </c>
      <c r="ACU13" s="32">
        <f t="array" aca="1" ref="ACU13" ca="1">SUMPRODUCT(SUBTOTAL(3,OFFSET(ACU$22:ACU$133,ROW(ACU$22:ACU$133)-MIN(ROW(ACU$22:ACU$133)),,1)),ISNUMBER(SEARCH($I13,ACU$22:ACU$133))+0)-ACU11</f>
        <v>6</v>
      </c>
      <c r="ACV13" s="15">
        <f t="array" aca="1" ref="ACV13" ca="1">SUMPRODUCT(SUBTOTAL(3,OFFSET(ACV$22:ACV$133,ROW(ACV$22:ACV$133)-MIN(ROW(ACV$22:ACV$133)),,1)),ISNUMBER(SEARCH($I13,ACV$22:ACV$133))+0)-ACV11</f>
        <v>2</v>
      </c>
      <c r="ACW13" s="32">
        <f t="array" aca="1" ref="ACW13" ca="1">SUMPRODUCT(SUBTOTAL(3,OFFSET(ACW$22:ACW$133,ROW(ACW$22:ACW$133)-MIN(ROW(ACW$22:ACW$133)),,1)),ISNUMBER(SEARCH($I13,ACW$22:ACW$133))+0)-ACW11</f>
        <v>2</v>
      </c>
      <c r="ACX13" s="15">
        <f t="array" aca="1" ref="ACX13" ca="1">SUMPRODUCT(SUBTOTAL(3,OFFSET(ACX$22:ACX$133,ROW(ACX$22:ACX$133)-MIN(ROW(ACX$22:ACX$133)),,1)),ISNUMBER(SEARCH($I13,ACX$22:ACX$133))+0)-ACX11</f>
        <v>0</v>
      </c>
      <c r="ACY13" s="32">
        <f t="array" aca="1" ref="ACY13" ca="1">SUMPRODUCT(SUBTOTAL(3,OFFSET(ACY$22:ACY$133,ROW(ACY$22:ACY$133)-MIN(ROW(ACY$22:ACY$133)),,1)),ISNUMBER(SEARCH($I13,ACY$22:ACY$133))+0)-ACY11</f>
        <v>23</v>
      </c>
      <c r="ACZ13" s="15">
        <f t="array" aca="1" ref="ACZ13" ca="1">SUMPRODUCT(SUBTOTAL(3,OFFSET(ACZ$22:ACZ$133,ROW(ACZ$22:ACZ$133)-MIN(ROW(ACZ$22:ACZ$133)),,1)),ISNUMBER(SEARCH($I13,ACZ$22:ACZ$133))+0)-ACZ11</f>
        <v>9</v>
      </c>
      <c r="ADA13" s="32">
        <f t="array" aca="1" ref="ADA13" ca="1">SUMPRODUCT(SUBTOTAL(3,OFFSET(ADA$22:ADA$133,ROW(ADA$22:ADA$133)-MIN(ROW(ADA$22:ADA$133)),,1)),ISNUMBER(SEARCH($I13,ADA$22:ADA$133))+0)-ADA11</f>
        <v>5</v>
      </c>
      <c r="ADB13" s="15">
        <f t="array" aca="1" ref="ADB13" ca="1">SUMPRODUCT(SUBTOTAL(3,OFFSET(ADB$22:ADB$133,ROW(ADB$22:ADB$133)-MIN(ROW(ADB$22:ADB$133)),,1)),ISNUMBER(SEARCH($I13,ADB$22:ADB$133))+0)-ADB11</f>
        <v>4</v>
      </c>
      <c r="ADC13" s="32">
        <f t="array" aca="1" ref="ADC13" ca="1">SUMPRODUCT(SUBTOTAL(3,OFFSET(ADC$22:ADC$133,ROW(ADC$22:ADC$133)-MIN(ROW(ADC$22:ADC$133)),,1)),ISNUMBER(SEARCH($I13,ADC$22:ADC$133))+0)-ADC11</f>
        <v>16</v>
      </c>
      <c r="ADD13" s="15">
        <f t="array" aca="1" ref="ADD13" ca="1">SUMPRODUCT(SUBTOTAL(3,OFFSET(ADD$22:ADD$133,ROW(ADD$22:ADD$133)-MIN(ROW(ADD$22:ADD$133)),,1)),ISNUMBER(SEARCH($I13,ADD$22:ADD$133))+0)-ADD11</f>
        <v>11</v>
      </c>
      <c r="ADE13" s="32">
        <f t="array" aca="1" ref="ADE13" ca="1">SUMPRODUCT(SUBTOTAL(3,OFFSET(ADE$22:ADE$133,ROW(ADE$22:ADE$133)-MIN(ROW(ADE$22:ADE$133)),,1)),ISNUMBER(SEARCH($I13,ADE$22:ADE$133))+0)-ADE11</f>
        <v>1</v>
      </c>
      <c r="ADF13" s="15">
        <f t="array" aca="1" ref="ADF13" ca="1">SUMPRODUCT(SUBTOTAL(3,OFFSET(ADF$22:ADF$133,ROW(ADF$22:ADF$133)-MIN(ROW(ADF$22:ADF$133)),,1)),ISNUMBER(SEARCH($I13,ADF$22:ADF$133))+0)-ADF11</f>
        <v>3</v>
      </c>
      <c r="ADG13" s="32">
        <f t="array" aca="1" ref="ADG13" ca="1">SUMPRODUCT(SUBTOTAL(3,OFFSET(ADG$22:ADG$133,ROW(ADG$22:ADG$133)-MIN(ROW(ADG$22:ADG$133)),,1)),ISNUMBER(SEARCH($I13,ADG$22:ADG$133))+0)-ADG11</f>
        <v>4</v>
      </c>
      <c r="ADH13" s="15">
        <f t="array" aca="1" ref="ADH13" ca="1">SUMPRODUCT(SUBTOTAL(3,OFFSET(ADH$22:ADH$133,ROW(ADH$22:ADH$133)-MIN(ROW(ADH$22:ADH$133)),,1)),ISNUMBER(SEARCH($I13,ADH$22:ADH$133))+0)-ADH11</f>
        <v>6</v>
      </c>
      <c r="ADI13" s="32">
        <f t="array" aca="1" ref="ADI13" ca="1">SUMPRODUCT(SUBTOTAL(3,OFFSET(ADI$22:ADI$133,ROW(ADI$22:ADI$133)-MIN(ROW(ADI$22:ADI$133)),,1)),ISNUMBER(SEARCH($I13,ADI$22:ADI$133))+0)-ADI11</f>
        <v>16</v>
      </c>
      <c r="ADJ13" s="15">
        <f t="array" aca="1" ref="ADJ13" ca="1">SUMPRODUCT(SUBTOTAL(3,OFFSET(ADJ$22:ADJ$133,ROW(ADJ$22:ADJ$133)-MIN(ROW(ADJ$22:ADJ$133)),,1)),ISNUMBER(SEARCH($I13,ADJ$22:ADJ$133))+0)-ADJ11</f>
        <v>7</v>
      </c>
      <c r="ADK13" s="32">
        <f t="array" aca="1" ref="ADK13" ca="1">SUMPRODUCT(SUBTOTAL(3,OFFSET(ADK$22:ADK$133,ROW(ADK$22:ADK$133)-MIN(ROW(ADK$22:ADK$133)),,1)),ISNUMBER(SEARCH($I13,ADK$22:ADK$133))+0)-ADK11</f>
        <v>17</v>
      </c>
      <c r="ADL13" s="15">
        <f t="array" aca="1" ref="ADL13" ca="1">SUMPRODUCT(SUBTOTAL(3,OFFSET(ADL$22:ADL$133,ROW(ADL$22:ADL$133)-MIN(ROW(ADL$22:ADL$133)),,1)),ISNUMBER(SEARCH($I13,ADL$22:ADL$133))+0)-ADL11</f>
        <v>22</v>
      </c>
      <c r="ADM13" s="32">
        <f t="array" aca="1" ref="ADM13" ca="1">SUMPRODUCT(SUBTOTAL(3,OFFSET(ADM$22:ADM$133,ROW(ADM$22:ADM$133)-MIN(ROW(ADM$22:ADM$133)),,1)),ISNUMBER(SEARCH($I13,ADM$22:ADM$133))+0)-ADM11</f>
        <v>8</v>
      </c>
      <c r="ADN13" s="15">
        <f t="array" aca="1" ref="ADN13" ca="1">SUMPRODUCT(SUBTOTAL(3,OFFSET(ADN$22:ADN$133,ROW(ADN$22:ADN$133)-MIN(ROW(ADN$22:ADN$133)),,1)),ISNUMBER(SEARCH($I13,ADN$22:ADN$133))+0)-ADN11</f>
        <v>23</v>
      </c>
      <c r="ADO13" s="32">
        <f t="array" aca="1" ref="ADO13" ca="1">SUMPRODUCT(SUBTOTAL(3,OFFSET(ADO$22:ADO$133,ROW(ADO$22:ADO$133)-MIN(ROW(ADO$22:ADO$133)),,1)),ISNUMBER(SEARCH($I13,ADO$22:ADO$133))+0)-ADO11</f>
        <v>21</v>
      </c>
      <c r="ADP13" s="15">
        <f t="array" aca="1" ref="ADP13" ca="1">SUMPRODUCT(SUBTOTAL(3,OFFSET(ADP$22:ADP$133,ROW(ADP$22:ADP$133)-MIN(ROW(ADP$22:ADP$133)),,1)),ISNUMBER(SEARCH($I13,ADP$22:ADP$133))+0)-ADP11</f>
        <v>26</v>
      </c>
      <c r="ADQ13" s="32">
        <f t="array" aca="1" ref="ADQ13" ca="1">SUMPRODUCT(SUBTOTAL(3,OFFSET(ADQ$22:ADQ$133,ROW(ADQ$22:ADQ$133)-MIN(ROW(ADQ$22:ADQ$133)),,1)),ISNUMBER(SEARCH($I13,ADQ$22:ADQ$133))+0)-ADQ11</f>
        <v>12</v>
      </c>
      <c r="ADR13" s="15">
        <f t="array" aca="1" ref="ADR13" ca="1">SUMPRODUCT(SUBTOTAL(3,OFFSET(ADR$22:ADR$133,ROW(ADR$22:ADR$133)-MIN(ROW(ADR$22:ADR$133)),,1)),ISNUMBER(SEARCH($I13,ADR$22:ADR$133))+0)-ADR11</f>
        <v>29</v>
      </c>
      <c r="ADS13" s="32">
        <f t="array" aca="1" ref="ADS13" ca="1">SUMPRODUCT(SUBTOTAL(3,OFFSET(ADS$22:ADS$133,ROW(ADS$22:ADS$133)-MIN(ROW(ADS$22:ADS$133)),,1)),ISNUMBER(SEARCH($I13,ADS$22:ADS$133))+0)-ADS11</f>
        <v>34</v>
      </c>
      <c r="ADT13" s="15">
        <f t="array" aca="1" ref="ADT13" ca="1">SUMPRODUCT(SUBTOTAL(3,OFFSET(ADT$22:ADT$133,ROW(ADT$22:ADT$133)-MIN(ROW(ADT$22:ADT$133)),,1)),ISNUMBER(SEARCH($I13,ADT$22:ADT$133))+0)-ADT11</f>
        <v>23</v>
      </c>
      <c r="ADU13" s="32">
        <f t="array" aca="1" ref="ADU13" ca="1">SUMPRODUCT(SUBTOTAL(3,OFFSET(ADU$22:ADU$133,ROW(ADU$22:ADU$133)-MIN(ROW(ADU$22:ADU$133)),,1)),ISNUMBER(SEARCH($I13,ADU$22:ADU$133))+0)-ADU11</f>
        <v>21</v>
      </c>
      <c r="ADV13" s="15">
        <f t="array" aca="1" ref="ADV13" ca="1">SUMPRODUCT(SUBTOTAL(3,OFFSET(ADV$22:ADV$133,ROW(ADV$22:ADV$133)-MIN(ROW(ADV$22:ADV$133)),,1)),ISNUMBER(SEARCH($I13,ADV$22:ADV$133))+0)-ADV11</f>
        <v>1</v>
      </c>
      <c r="ADW13" s="39"/>
      <c r="ADX13" s="39"/>
      <c r="ADY13" s="39"/>
      <c r="AEA13" s="149"/>
      <c r="AEB13" s="149" t="s">
        <v>1808</v>
      </c>
    </row>
    <row r="14" spans="9:808" x14ac:dyDescent="0.2">
      <c r="I14">
        <v>2</v>
      </c>
      <c r="J14" s="9">
        <f t="array" aca="1" ref="J14" ca="1">SUMPRODUCT(SUBTOTAL(3,OFFSET(K$22:K$133,ROW(K$22:K$133)-MIN(ROW(K$22:K$133)),,1)),ISNUMBER(SEARCH($K14,K$22:K$133))+0)</f>
        <v>16</v>
      </c>
      <c r="K14" s="119" t="str">
        <f t="shared" si="76"/>
        <v>USA</v>
      </c>
      <c r="L14" s="10">
        <f t="array" aca="1" ref="L14" ca="1">SUMPRODUCT(SUBTOTAL(3,OFFSET(L$22:L$133,ROW(L$22:L$133)-MIN(ROW(L$22:L$133)),,1)),ISNUMBER(SEARCH($I14,L$22:L$133))+0)</f>
        <v>10</v>
      </c>
      <c r="M14" s="11">
        <f t="array" aca="1" ref="M14" ca="1">SUMPRODUCT(SUBTOTAL(3,OFFSET(M$22:M$133,ROW(M$22:M$133)-MIN(ROW(M$22:M$133)),,1)),ISNUMBER(SEARCH($I14,M$22:M$133))+0)</f>
        <v>18</v>
      </c>
      <c r="N14" s="146" t="str">
        <f t="array" aca="1" ref="N14" ca="1">VLOOKUP($I14,Q5Lookup,2,FALSE)&amp;"   "&amp;SUMPRODUCT(SUBTOTAL(3,OFFSET(N$22:N$133,ROW(N$22:N$133)-MIN(ROW(N$22:N$133)),,1)),ISNUMBER(SEARCH($I14,N$22:N$133))+0)</f>
        <v>Yes dif name   12</v>
      </c>
      <c r="O14" s="13">
        <f t="array" aca="1" ref="O14" ca="1">SUMPRODUCT(SUBTOTAL(3,OFFSET(O$22:O$133,ROW(O$22:O$133)-MIN(ROW(O$22:O$133)),,1)),ISNUMBER(SEARCH($I14,O$22:O$133))+0)</f>
        <v>44</v>
      </c>
      <c r="P14" s="71">
        <f t="array" aca="1" ref="P14" ca="1">SUMPRODUCT(SUBTOTAL(3,OFFSET(P$22:P$133,ROW(P$22:P$133)-MIN(ROW(P$22:P$133)),,1)),ISNUMBER(SEARCH($I14,P$22:P$133))+0)</f>
        <v>21</v>
      </c>
      <c r="Q14" s="16">
        <f t="array" aca="1" ref="Q14" ca="1">SUMPRODUCT(SUBTOTAL(3,OFFSET(Q$22:Q$133,ROW(Q$22:Q$133)-MIN(ROW(Q$22:Q$133)),,1)),ISNUMBER(SEARCH($I14,Q$22:Q$133))+0)</f>
        <v>11</v>
      </c>
      <c r="R14" s="39"/>
      <c r="S14" s="8">
        <f t="array" aca="1" ref="S14" ca="1">SUMPRODUCT(SUBTOTAL(3,OFFSET(S$22:S$133,ROW(S$22:S$133)-MIN(ROW(S$22:S$133)),,1)),ISNUMBER(SEARCH($I14,S$22:S$133))+0)</f>
        <v>12</v>
      </c>
      <c r="T14" s="7">
        <f t="array" aca="1" ref="T14" ca="1">SUMPRODUCT(SUBTOTAL(3,OFFSET(T$22:T$133,ROW(T$22:T$133)-MIN(ROW(T$22:T$133)),,1)),ISNUMBER(SEARCH($I14,T$22:T$133))+0)</f>
        <v>46</v>
      </c>
      <c r="U14" s="39"/>
      <c r="V14" s="6">
        <f t="array" aca="1" ref="V14" ca="1">SUMPRODUCT(SUBTOTAL(3,OFFSET(V$22:V$133,ROW(V$22:V$133)-MIN(ROW(V$22:V$133)),,1)),ISNUMBER(SEARCH($I14,V$22:V$133))+0)</f>
        <v>12</v>
      </c>
      <c r="W14" s="5">
        <f t="array" aca="1" ref="W14" ca="1">SUMPRODUCT(SUBTOTAL(3,OFFSET(W$22:W$133,ROW(W$22:W$133)-MIN(ROW(W$22:W$133)),,1)),ISNUMBER(SEARCH($I14,W$22:W$133))+0)</f>
        <v>42</v>
      </c>
      <c r="X14" s="4">
        <f t="array" aca="1" ref="X14" ca="1">SUMPRODUCT(SUBTOTAL(3,OFFSET(X$22:X$133,ROW(X$22:X$133)-MIN(ROW(X$22:X$133)),,1)),ISNUMBER(SEARCH($I14,X$22:X$133))+0)</f>
        <v>20</v>
      </c>
      <c r="Y14" s="3">
        <f t="array" aca="1" ref="Y14" ca="1">SUMPRODUCT(SUBTOTAL(3,OFFSET(Y$22:Y$133,ROW(Y$22:Y$133)-MIN(ROW(Y$22:Y$133)),,1)),ISNUMBER(SEARCH($I14,Y$22:Y$133))+0)</f>
        <v>25</v>
      </c>
      <c r="Z14" s="4">
        <f t="array" aca="1" ref="Z14" ca="1">SUMPRODUCT(SUBTOTAL(3,OFFSET(Z$22:Z$133,ROW(Z$22:Z$133)-MIN(ROW(Z$22:Z$133)),,1)),ISNUMBER(SEARCH($I14,Z$22:Z$133))+0)</f>
        <v>16</v>
      </c>
      <c r="AA14" s="3">
        <f t="array" aca="1" ref="AA14" ca="1">SUMPRODUCT(SUBTOTAL(3,OFFSET(AA$22:AA$133,ROW(AA$22:AA$133)-MIN(ROW(AA$22:AA$133)),,1)),ISNUMBER(SEARCH($I14,AA$22:AA$133))+0)</f>
        <v>15</v>
      </c>
      <c r="AB14" s="4">
        <f t="array" aca="1" ref="AB14" ca="1">SUMPRODUCT(SUBTOTAL(3,OFFSET(AB$22:AB$133,ROW(AB$22:AB$133)-MIN(ROW(AB$22:AB$133)),,1)),ISNUMBER(SEARCH($I14,AB$22:AB$133))+0)</f>
        <v>15</v>
      </c>
      <c r="AC14" s="3">
        <f t="array" aca="1" ref="AC14" ca="1">SUMPRODUCT(SUBTOTAL(3,OFFSET(AC$22:AC$133,ROW(AC$22:AC$133)-MIN(ROW(AC$22:AC$133)),,1)),ISNUMBER(SEARCH($I14,AC$22:AC$133))+0)</f>
        <v>22</v>
      </c>
      <c r="AD14" s="17">
        <f t="array" aca="1" ref="AD14" ca="1">SUMPRODUCT(SUBTOTAL(3,OFFSET(AD$22:AD$133,ROW(AD$22:AD$133)-MIN(ROW(AD$22:AD$133)),,1)),ISNUMBER(SEARCH($I14,AD$22:AD$133))+0)</f>
        <v>7</v>
      </c>
      <c r="AE14" s="18">
        <f t="array" aca="1" ref="AE14" ca="1">SUMPRODUCT(SUBTOTAL(3,OFFSET(AE$22:AE$133,ROW(AE$22:AE$133)-MIN(ROW(AE$22:AE$133)),,1)),ISNUMBER(SEARCH($I14,AE$22:AE$133))+0)</f>
        <v>12</v>
      </c>
      <c r="AF14" s="17">
        <f t="array" aca="1" ref="AF14" ca="1">SUMPRODUCT(SUBTOTAL(3,OFFSET(AF$22:AF$133,ROW(AF$22:AF$133)-MIN(ROW(AF$22:AF$133)),,1)),ISNUMBER(SEARCH($I14,AF$22:AF$133))+0)</f>
        <v>15</v>
      </c>
      <c r="AG14" s="18">
        <f t="array" aca="1" ref="AG14" ca="1">SUMPRODUCT(SUBTOTAL(3,OFFSET(AG$22:AG$133,ROW(AG$22:AG$133)-MIN(ROW(AG$22:AG$133)),,1)),ISNUMBER(SEARCH($I14,AG$22:AG$133))+0)</f>
        <v>27</v>
      </c>
      <c r="AH14" s="17">
        <f t="array" aca="1" ref="AH14" ca="1">SUMPRODUCT(SUBTOTAL(3,OFFSET(AH$22:AH$133,ROW(AH$22:AH$133)-MIN(ROW(AH$22:AH$133)),,1)),ISNUMBER(SEARCH($I14,AH$22:AH$133))+0)</f>
        <v>20</v>
      </c>
      <c r="AI14" s="18">
        <f t="array" aca="1" ref="AI14" ca="1">SUMPRODUCT(SUBTOTAL(3,OFFSET(AI$22:AI$133,ROW(AI$22:AI$133)-MIN(ROW(AI$22:AI$133)),,1)),ISNUMBER(SEARCH($I14,AI$22:AI$133))+0)</f>
        <v>21</v>
      </c>
      <c r="AJ14" s="17">
        <f t="array" aca="1" ref="AJ14" ca="1">SUMPRODUCT(SUBTOTAL(3,OFFSET(AJ$22:AJ$133,ROW(AJ$22:AJ$133)-MIN(ROW(AJ$22:AJ$133)),,1)),ISNUMBER(SEARCH($I14,AJ$22:AJ$133))+0)</f>
        <v>17</v>
      </c>
      <c r="AK14" s="18">
        <f t="array" aca="1" ref="AK14" ca="1">SUMPRODUCT(SUBTOTAL(3,OFFSET(AK$22:AK$133,ROW(AK$22:AK$133)-MIN(ROW(AK$22:AK$133)),,1)),ISNUMBER(SEARCH($I14,AK$22:AK$133))+0)</f>
        <v>14</v>
      </c>
      <c r="AL14" s="17">
        <f t="array" aca="1" ref="AL14" ca="1">SUMPRODUCT(SUBTOTAL(3,OFFSET(AL$22:AL$133,ROW(AL$22:AL$133)-MIN(ROW(AL$22:AL$133)),,1)),ISNUMBER(SEARCH($I14,AL$22:AL$133))+0)</f>
        <v>24</v>
      </c>
      <c r="AM14" s="39"/>
      <c r="AN14" s="20">
        <f t="array" aca="1" ref="AN14" ca="1">SUMPRODUCT(SUBTOTAL(3,OFFSET(AN$22:AN$133,ROW(AN$22:AN$133)-MIN(ROW(AN$22:AN$133)),,1)),ISNUMBER(SEARCH($I14,AN$22:AN$133))+0)</f>
        <v>9</v>
      </c>
      <c r="AO14" s="19">
        <f t="array" aca="1" ref="AO14" ca="1">SUMPRODUCT(SUBTOTAL(3,OFFSET(AO$22:AO$133,ROW(AO$22:AO$133)-MIN(ROW(AO$22:AO$133)),,1)),ISNUMBER(SEARCH($I14,AO$22:AO$133))+0)</f>
        <v>6</v>
      </c>
      <c r="AP14" s="20">
        <f t="array" aca="1" ref="AP14" ca="1">SUMPRODUCT(SUBTOTAL(3,OFFSET(AP$22:AP$133,ROW(AP$22:AP$133)-MIN(ROW(AP$22:AP$133)),,1)),ISNUMBER(SEARCH($I14,AP$22:AP$133))+0)</f>
        <v>3</v>
      </c>
      <c r="AQ14" s="19">
        <f t="array" aca="1" ref="AQ14" ca="1">SUMPRODUCT(SUBTOTAL(3,OFFSET(AQ$22:AQ$133,ROW(AQ$22:AQ$133)-MIN(ROW(AQ$22:AQ$133)),,1)),ISNUMBER(SEARCH($I14,AQ$22:AQ$133))+0)</f>
        <v>1</v>
      </c>
      <c r="AR14" s="20">
        <f t="array" aca="1" ref="AR14" ca="1">SUMPRODUCT(SUBTOTAL(3,OFFSET(AR$22:AR$133,ROW(AR$22:AR$133)-MIN(ROW(AR$22:AR$133)),,1)),ISNUMBER(SEARCH($I14,AR$22:AR$133))+0)</f>
        <v>5</v>
      </c>
      <c r="AS14" s="19">
        <f t="array" aca="1" ref="AS14" ca="1">SUMPRODUCT(SUBTOTAL(3,OFFSET(AS$22:AS$133,ROW(AS$22:AS$133)-MIN(ROW(AS$22:AS$133)),,1)),ISNUMBER(SEARCH($I14,AS$22:AS$133))+0)</f>
        <v>3</v>
      </c>
      <c r="AT14" s="20">
        <f t="array" aca="1" ref="AT14" ca="1">SUMPRODUCT(SUBTOTAL(3,OFFSET(AT$22:AT$133,ROW(AT$22:AT$133)-MIN(ROW(AT$22:AT$133)),,1)),ISNUMBER(SEARCH($I14,AT$22:AT$133))+0)</f>
        <v>2</v>
      </c>
      <c r="AU14" s="19">
        <f t="array" aca="1" ref="AU14" ca="1">SUMPRODUCT(SUBTOTAL(3,OFFSET(AU$22:AU$133,ROW(AU$22:AU$133)-MIN(ROW(AU$22:AU$133)),,1)),ISNUMBER(SEARCH($I14,AU$22:AU$133))+0)</f>
        <v>7</v>
      </c>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22">
        <f t="array" aca="1" ref="DQ14" ca="1">SUMPRODUCT(SUBTOTAL(3,OFFSET(DQ$22:DQ$133,ROW(DQ$22:DQ$133)-MIN(ROW(DQ$22:DQ$133)),,1)),ISNUMBER(SEARCH($I14,DQ$22:DQ$133))+0)</f>
        <v>28</v>
      </c>
      <c r="DR14" s="5">
        <f t="array" aca="1" ref="DR14" ca="1">SUMPRODUCT(SUBTOTAL(3,OFFSET(DR$22:DR$133,ROW(DR$22:DR$133)-MIN(ROW(DR$22:DR$133)),,1)),ISNUMBER(SEARCH($I14,DR$22:DR$133))+0)</f>
        <v>22</v>
      </c>
      <c r="DS14" s="22">
        <f t="array" aca="1" ref="DS14" ca="1">SUMPRODUCT(SUBTOTAL(3,OFFSET(DS$22:DS$133,ROW(DS$22:DS$133)-MIN(ROW(DS$22:DS$133)),,1)),ISNUMBER(SEARCH($I14,DS$22:DS$133))+0)</f>
        <v>26</v>
      </c>
      <c r="DT14" s="5">
        <f t="array" aca="1" ref="DT14" ca="1">SUMPRODUCT(SUBTOTAL(3,OFFSET(DT$22:DT$133,ROW(DT$22:DT$133)-MIN(ROW(DT$22:DT$133)),,1)),ISNUMBER(SEARCH($I14,DT$22:DT$133))+0)</f>
        <v>21</v>
      </c>
      <c r="DU14" s="22">
        <f t="array" aca="1" ref="DU14" ca="1">SUMPRODUCT(SUBTOTAL(3,OFFSET(DU$22:DU$133,ROW(DU$22:DU$133)-MIN(ROW(DU$22:DU$133)),,1)),ISNUMBER(SEARCH($I14,DU$22:DU$133))+0)</f>
        <v>20</v>
      </c>
      <c r="DV14" s="5">
        <f t="array" aca="1" ref="DV14" ca="1">SUMPRODUCT(SUBTOTAL(3,OFFSET(DV$22:DV$133,ROW(DV$22:DV$133)-MIN(ROW(DV$22:DV$133)),,1)),ISNUMBER(SEARCH($I14,DV$22:DV$133))+0)</f>
        <v>24</v>
      </c>
      <c r="DW14" s="22">
        <f t="array" aca="1" ref="DW14" ca="1">SUMPRODUCT(SUBTOTAL(3,OFFSET(DW$22:DW$133,ROW(DW$22:DW$133)-MIN(ROW(DW$22:DW$133)),,1)),ISNUMBER(SEARCH($I14,DW$22:DW$133))+0)</f>
        <v>18</v>
      </c>
      <c r="DX14" s="5">
        <f t="array" aca="1" ref="DX14" ca="1">SUMPRODUCT(SUBTOTAL(3,OFFSET(DX$22:DX$133,ROW(DX$22:DX$133)-MIN(ROW(DX$22:DX$133)),,1)),ISNUMBER(SEARCH($I14,DX$22:DX$133))+0)</f>
        <v>17</v>
      </c>
      <c r="DY14" s="22">
        <f t="array" aca="1" ref="DY14" ca="1">SUMPRODUCT(SUBTOTAL(3,OFFSET(DY$22:DY$133,ROW(DY$22:DY$133)-MIN(ROW(DY$22:DY$133)),,1)),ISNUMBER(SEARCH($I14,DY$22:DY$133))+0)</f>
        <v>24</v>
      </c>
      <c r="DZ14" s="5">
        <f t="array" aca="1" ref="DZ14" ca="1">SUMPRODUCT(SUBTOTAL(3,OFFSET(DZ$22:DZ$133,ROW(DZ$22:DZ$133)-MIN(ROW(DZ$22:DZ$133)),,1)),ISNUMBER(SEARCH($I14,DZ$22:DZ$133))+0)</f>
        <v>22</v>
      </c>
      <c r="EA14" s="39"/>
      <c r="EB14" s="24">
        <f t="array" aca="1" ref="EB14" ca="1">SUMPRODUCT(SUBTOTAL(3,OFFSET(EB$22:EB$133,ROW(EB$22:EB$133)-MIN(ROW(EB$22:EB$133)),,1)),ISNUMBER(SEARCH($I14,EB$22:EB$133))+0)</f>
        <v>32</v>
      </c>
      <c r="EC14" s="25">
        <f t="array" aca="1" ref="EC14" ca="1">SUMPRODUCT(SUBTOTAL(3,OFFSET(EC$22:EC$133,ROW(EC$22:EC$133)-MIN(ROW(EC$22:EC$133)),,1)),ISNUMBER(SEARCH($I14,EC$22:EC$133))+0)</f>
        <v>28</v>
      </c>
      <c r="ED14" s="24">
        <f t="array" aca="1" ref="ED14" ca="1">SUMPRODUCT(SUBTOTAL(3,OFFSET(ED$22:ED$133,ROW(ED$22:ED$133)-MIN(ROW(ED$22:ED$133)),,1)),ISNUMBER(SEARCH($I14,ED$22:ED$133))+0)</f>
        <v>25</v>
      </c>
      <c r="EE14" s="25">
        <f t="array" aca="1" ref="EE14" ca="1">SUMPRODUCT(SUBTOTAL(3,OFFSET(EE$22:EE$133,ROW(EE$22:EE$133)-MIN(ROW(EE$22:EE$133)),,1)),ISNUMBER(SEARCH($I14,EE$22:EE$133))+0)</f>
        <v>29</v>
      </c>
      <c r="EF14" s="24">
        <f t="array" aca="1" ref="EF14" ca="1">SUMPRODUCT(SUBTOTAL(3,OFFSET(EF$22:EF$133,ROW(EF$22:EF$133)-MIN(ROW(EF$22:EF$133)),,1)),ISNUMBER(SEARCH($I14,EF$22:EF$133))+0)</f>
        <v>11</v>
      </c>
      <c r="EG14" s="25">
        <f t="array" aca="1" ref="EG14" ca="1">SUMPRODUCT(SUBTOTAL(3,OFFSET(EG$22:EG$133,ROW(EG$22:EG$133)-MIN(ROW(EG$22:EG$133)),,1)),ISNUMBER(SEARCH($I14,EG$22:EG$133))+0)</f>
        <v>2</v>
      </c>
      <c r="EH14" s="24">
        <f t="array" aca="1" ref="EH14" ca="1">SUMPRODUCT(SUBTOTAL(3,OFFSET(EH$22:EH$133,ROW(EH$22:EH$133)-MIN(ROW(EH$22:EH$133)),,1)),ISNUMBER(SEARCH($I14,EH$22:EH$133))+0)</f>
        <v>3</v>
      </c>
      <c r="EI14" s="25">
        <f t="array" aca="1" ref="EI14" ca="1">SUMPRODUCT(SUBTOTAL(3,OFFSET(EI$22:EI$133,ROW(EI$22:EI$133)-MIN(ROW(EI$22:EI$133)),,1)),ISNUMBER(SEARCH($I14,EI$22:EI$133))+0)</f>
        <v>3</v>
      </c>
      <c r="EJ14" s="24">
        <f t="array" aca="1" ref="EJ14" ca="1">SUMPRODUCT(SUBTOTAL(3,OFFSET(EJ$22:EJ$133,ROW(EJ$22:EJ$133)-MIN(ROW(EJ$22:EJ$133)),,1)),ISNUMBER(SEARCH($I14,EJ$22:EJ$133))+0)</f>
        <v>4</v>
      </c>
      <c r="EK14" s="25">
        <f t="array" aca="1" ref="EK14" ca="1">SUMPRODUCT(SUBTOTAL(3,OFFSET(EK$22:EK$133,ROW(EK$22:EK$133)-MIN(ROW(EK$22:EK$133)),,1)),ISNUMBER(SEARCH($I14,EK$22:EK$133))+0)</f>
        <v>1</v>
      </c>
      <c r="EL14" s="24">
        <f t="array" aca="1" ref="EL14" ca="1">SUMPRODUCT(SUBTOTAL(3,OFFSET(EL$22:EL$133,ROW(EL$22:EL$133)-MIN(ROW(EL$22:EL$133)),,1)),ISNUMBER(SEARCH($I14,EL$22:EL$133))+0)</f>
        <v>1</v>
      </c>
      <c r="EM14" s="25">
        <f t="array" aca="1" ref="EM14" ca="1">SUMPRODUCT(SUBTOTAL(3,OFFSET(EM$22:EM$133,ROW(EM$22:EM$133)-MIN(ROW(EM$22:EM$133)),,1)),ISNUMBER(SEARCH($I14,EM$22:EM$133))+0)</f>
        <v>1</v>
      </c>
      <c r="EN14" s="24">
        <f t="array" aca="1" ref="EN14" ca="1">SUMPRODUCT(SUBTOTAL(3,OFFSET(EN$22:EN$133,ROW(EN$22:EN$133)-MIN(ROW(EN$22:EN$133)),,1)),ISNUMBER(SEARCH($I14,EN$22:EN$133))+0)</f>
        <v>3</v>
      </c>
      <c r="EO14" s="25">
        <f t="array" aca="1" ref="EO14" ca="1">SUMPRODUCT(SUBTOTAL(3,OFFSET(EO$22:EO$133,ROW(EO$22:EO$133)-MIN(ROW(EO$22:EO$133)),,1)),ISNUMBER(SEARCH($I14,EO$22:EO$133))+0)</f>
        <v>1</v>
      </c>
      <c r="EP14" s="24">
        <f t="array" aca="1" ref="EP14" ca="1">SUMPRODUCT(SUBTOTAL(3,OFFSET(EP$22:EP$133,ROW(EP$22:EP$133)-MIN(ROW(EP$22:EP$133)),,1)),ISNUMBER(SEARCH($I14,EP$22:EP$133))+0)</f>
        <v>2</v>
      </c>
      <c r="EQ14" s="25">
        <f t="array" aca="1" ref="EQ14" ca="1">SUMPRODUCT(SUBTOTAL(3,OFFSET(EQ$22:EQ$133,ROW(EQ$22:EQ$133)-MIN(ROW(EQ$22:EQ$133)),,1)),ISNUMBER(SEARCH($I14,EQ$22:EQ$133))+0)</f>
        <v>4</v>
      </c>
      <c r="ER14" s="24">
        <f t="array" aca="1" ref="ER14" ca="1">SUMPRODUCT(SUBTOTAL(3,OFFSET(ER$22:ER$133,ROW(ER$22:ER$133)-MIN(ROW(ER$22:ER$133)),,1)),ISNUMBER(SEARCH($I14,ER$22:ER$133))+0)</f>
        <v>5</v>
      </c>
      <c r="ES14" s="25">
        <f t="array" aca="1" ref="ES14" ca="1">SUMPRODUCT(SUBTOTAL(3,OFFSET(ES$22:ES$133,ROW(ES$22:ES$133)-MIN(ROW(ES$22:ES$133)),,1)),ISNUMBER(SEARCH($I14,ES$22:ES$133))+0)</f>
        <v>6</v>
      </c>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
        <f t="array" aca="1" ref="WU14" ca="1">SUMPRODUCT(SUBTOTAL(3,OFFSET(WU$22:WU$133,ROW(WU$22:WU$133)-MIN(ROW(WU$22:WU$133)),,1)),ISNUMBER(SEARCH($I14,WU$22:WU$133))+0)</f>
        <v>29</v>
      </c>
      <c r="WV14" s="4">
        <f t="array" aca="1" ref="WV14" ca="1">SUMPRODUCT(SUBTOTAL(3,OFFSET(WV$22:WV$133,ROW(WV$22:WV$133)-MIN(ROW(WV$22:WV$133)),,1)),ISNUMBER(SEARCH($I14,WV$22:WV$133))+0)</f>
        <v>30</v>
      </c>
      <c r="WW14" s="3">
        <f t="array" aca="1" ref="WW14" ca="1">SUMPRODUCT(SUBTOTAL(3,OFFSET(WW$22:WW$133,ROW(WW$22:WW$133)-MIN(ROW(WW$22:WW$133)),,1)),ISNUMBER(SEARCH($I14,WW$22:WW$133))+0)</f>
        <v>24</v>
      </c>
      <c r="WX14" s="4">
        <f t="array" aca="1" ref="WX14" ca="1">SUMPRODUCT(SUBTOTAL(3,OFFSET(WX$22:WX$133,ROW(WX$22:WX$133)-MIN(ROW(WX$22:WX$133)),,1)),ISNUMBER(SEARCH($I14,WX$22:WX$133))+0)</f>
        <v>25</v>
      </c>
      <c r="WY14" s="3">
        <f t="array" aca="1" ref="WY14" ca="1">SUMPRODUCT(SUBTOTAL(3,OFFSET(WY$22:WY$133,ROW(WY$22:WY$133)-MIN(ROW(WY$22:WY$133)),,1)),ISNUMBER(SEARCH($I14,WY$22:WY$133))+0)</f>
        <v>25</v>
      </c>
      <c r="WZ14" s="4">
        <f t="array" aca="1" ref="WZ14" ca="1">SUMPRODUCT(SUBTOTAL(3,OFFSET(WZ$22:WZ$133,ROW(WZ$22:WZ$133)-MIN(ROW(WZ$22:WZ$133)),,1)),ISNUMBER(SEARCH($I14,WZ$22:WZ$133))+0)</f>
        <v>25</v>
      </c>
      <c r="XA14" s="3">
        <f t="array" aca="1" ref="XA14" ca="1">SUMPRODUCT(SUBTOTAL(3,OFFSET(XA$22:XA$133,ROW(XA$22:XA$133)-MIN(ROW(XA$22:XA$133)),,1)),ISNUMBER(SEARCH($I14,XA$22:XA$133))+0)</f>
        <v>26</v>
      </c>
      <c r="XB14" s="4">
        <f t="array" aca="1" ref="XB14" ca="1">SUMPRODUCT(SUBTOTAL(3,OFFSET(XB$22:XB$133,ROW(XB$22:XB$133)-MIN(ROW(XB$22:XB$133)),,1)),ISNUMBER(SEARCH($I14,XB$22:XB$133))+0)</f>
        <v>34</v>
      </c>
      <c r="XC14" s="3">
        <f t="array" aca="1" ref="XC14" ca="1">SUMPRODUCT(SUBTOTAL(3,OFFSET(XC$22:XC$133,ROW(XC$22:XC$133)-MIN(ROW(XC$22:XC$133)),,1)),ISNUMBER(SEARCH($I14,XC$22:XC$133))+0)</f>
        <v>25</v>
      </c>
      <c r="XD14" s="4">
        <f t="array" aca="1" ref="XD14" ca="1">SUMPRODUCT(SUBTOTAL(3,OFFSET(XD$22:XD$133,ROW(XD$22:XD$133)-MIN(ROW(XD$22:XD$133)),,1)),ISNUMBER(SEARCH($I14,XD$22:XD$133))+0)</f>
        <v>25</v>
      </c>
      <c r="XE14" s="3">
        <f t="array" aca="1" ref="XE14" ca="1">SUMPRODUCT(SUBTOTAL(3,OFFSET(XE$22:XE$133,ROW(XE$22:XE$133)-MIN(ROW(XE$22:XE$133)),,1)),ISNUMBER(SEARCH($I14,XE$22:XE$133))+0)</f>
        <v>26</v>
      </c>
      <c r="XF14" s="4">
        <f t="array" aca="1" ref="XF14" ca="1">SUMPRODUCT(SUBTOTAL(3,OFFSET(XF$22:XF$133,ROW(XF$22:XF$133)-MIN(ROW(XF$22:XF$133)),,1)),ISNUMBER(SEARCH($I14,XF$22:XF$133))+0)</f>
        <v>31</v>
      </c>
      <c r="XG14" s="3">
        <f t="array" aca="1" ref="XG14" ca="1">SUMPRODUCT(SUBTOTAL(3,OFFSET(XG$22:XG$133,ROW(XG$22:XG$133)-MIN(ROW(XG$22:XG$133)),,1)),ISNUMBER(SEARCH($I14,XG$22:XG$133))+0)</f>
        <v>24</v>
      </c>
      <c r="XH14" s="4">
        <f t="array" aca="1" ref="XH14" ca="1">SUMPRODUCT(SUBTOTAL(3,OFFSET(XH$22:XH$133,ROW(XH$22:XH$133)-MIN(ROW(XH$22:XH$133)),,1)),ISNUMBER(SEARCH($I14,XH$22:XH$133))+0)</f>
        <v>18</v>
      </c>
      <c r="XI14" s="3">
        <f t="array" aca="1" ref="XI14" ca="1">SUMPRODUCT(SUBTOTAL(3,OFFSET(XI$22:XI$133,ROW(XI$22:XI$133)-MIN(ROW(XI$22:XI$133)),,1)),ISNUMBER(SEARCH($I14,XI$22:XI$133))+0)</f>
        <v>21</v>
      </c>
      <c r="XJ14" s="4">
        <f t="array" aca="1" ref="XJ14" ca="1">SUMPRODUCT(SUBTOTAL(3,OFFSET(XJ$22:XJ$133,ROW(XJ$22:XJ$133)-MIN(ROW(XJ$22:XJ$133)),,1)),ISNUMBER(SEARCH($I14,XJ$22:XJ$133))+0)</f>
        <v>25</v>
      </c>
      <c r="XK14" s="3">
        <f t="array" aca="1" ref="XK14" ca="1">SUMPRODUCT(SUBTOTAL(3,OFFSET(XK$22:XK$133,ROW(XK$22:XK$133)-MIN(ROW(XK$22:XK$133)),,1)),ISNUMBER(SEARCH($I14,XK$22:XK$133))+0)</f>
        <v>32</v>
      </c>
      <c r="XL14" s="4">
        <f t="array" aca="1" ref="XL14" ca="1">SUMPRODUCT(SUBTOTAL(3,OFFSET(XL$22:XL$133,ROW(XL$22:XL$133)-MIN(ROW(XL$22:XL$133)),,1)),ISNUMBER(SEARCH($I14,XL$22:XL$133))+0)</f>
        <v>32</v>
      </c>
      <c r="XM14" s="13">
        <f t="array" aca="1" ref="XM14" ca="1">SUMPRODUCT(SUBTOTAL(3,OFFSET(XM$22:XM$133,ROW(XM$22:XM$133)-MIN(ROW(XM$22:XM$133)),,1)),ISNUMBER(SEARCH($I14,XM$22:XM$133))+0)</f>
        <v>22</v>
      </c>
      <c r="XN14" s="10">
        <f t="array" aca="1" ref="XN14" ca="1">SUMPRODUCT(SUBTOTAL(3,OFFSET(XN$22:XN$133,ROW(XN$22:XN$133)-MIN(ROW(XN$22:XN$133)),,1)),ISNUMBER(SEARCH($I14,XN$22:XN$133))+0)</f>
        <v>25</v>
      </c>
      <c r="XO14" s="13">
        <f t="array" aca="1" ref="XO14" ca="1">SUMPRODUCT(SUBTOTAL(3,OFFSET(XO$22:XO$133,ROW(XO$22:XO$133)-MIN(ROW(XO$22:XO$133)),,1)),ISNUMBER(SEARCH($I14,XO$22:XO$133))+0)</f>
        <v>31</v>
      </c>
      <c r="XP14" s="10">
        <f t="array" aca="1" ref="XP14" ca="1">SUMPRODUCT(SUBTOTAL(3,OFFSET(XP$22:XP$133,ROW(XP$22:XP$133)-MIN(ROW(XP$22:XP$133)),,1)),ISNUMBER(SEARCH($I14,XP$22:XP$133))+0)</f>
        <v>16</v>
      </c>
      <c r="XQ14" s="13">
        <f t="array" aca="1" ref="XQ14" ca="1">SUMPRODUCT(SUBTOTAL(3,OFFSET(XQ$22:XQ$133,ROW(XQ$22:XQ$133)-MIN(ROW(XQ$22:XQ$133)),,1)),ISNUMBER(SEARCH($I14,XQ$22:XQ$133))+0)</f>
        <v>21</v>
      </c>
      <c r="XR14" s="10">
        <f t="array" aca="1" ref="XR14" ca="1">SUMPRODUCT(SUBTOTAL(3,OFFSET(XR$22:XR$133,ROW(XR$22:XR$133)-MIN(ROW(XR$22:XR$133)),,1)),ISNUMBER(SEARCH($I14,XR$22:XR$133))+0)</f>
        <v>14</v>
      </c>
      <c r="XS14" s="13">
        <f t="array" aca="1" ref="XS14" ca="1">SUMPRODUCT(SUBTOTAL(3,OFFSET(XS$22:XS$133,ROW(XS$22:XS$133)-MIN(ROW(XS$22:XS$133)),,1)),ISNUMBER(SEARCH($I14,XS$22:XS$133))+0)</f>
        <v>25</v>
      </c>
      <c r="XT14" s="10">
        <f t="array" aca="1" ref="XT14" ca="1">SUMPRODUCT(SUBTOTAL(3,OFFSET(XT$22:XT$133,ROW(XT$22:XT$133)-MIN(ROW(XT$22:XT$133)),,1)),ISNUMBER(SEARCH($I14,XT$22:XT$133))+0)</f>
        <v>24</v>
      </c>
      <c r="XU14" s="28">
        <f t="array" aca="1" ref="XU14" ca="1">SUMPRODUCT(SUBTOTAL(3,OFFSET(XU$22:XU$133,ROW(XU$22:XU$133)-MIN(ROW(XU$22:XU$133)),,1)),ISNUMBER(SEARCH($I14,XU$22:XU$133))+0)</f>
        <v>32</v>
      </c>
      <c r="XV14" s="29">
        <f t="array" aca="1" ref="XV14" ca="1">SUMPRODUCT(SUBTOTAL(3,OFFSET(XV$22:XV$133,ROW(XV$22:XV$133)-MIN(ROW(XV$22:XV$133)),,1)),ISNUMBER(SEARCH($I14,XV$22:XV$133))+0)</f>
        <v>40</v>
      </c>
      <c r="XW14" s="28">
        <f t="array" aca="1" ref="XW14" ca="1">SUMPRODUCT(SUBTOTAL(3,OFFSET(XW$22:XW$133,ROW(XW$22:XW$133)-MIN(ROW(XW$22:XW$133)),,1)),ISNUMBER(SEARCH($I14,XW$22:XW$133))+0)</f>
        <v>35</v>
      </c>
      <c r="XX14" s="29">
        <f t="array" aca="1" ref="XX14" ca="1">SUMPRODUCT(SUBTOTAL(3,OFFSET(XX$22:XX$133,ROW(XX$22:XX$133)-MIN(ROW(XX$22:XX$133)),,1)),ISNUMBER(SEARCH($I14,XX$22:XX$133))+0)</f>
        <v>28</v>
      </c>
      <c r="XY14" s="28">
        <f t="array" aca="1" ref="XY14" ca="1">SUMPRODUCT(SUBTOTAL(3,OFFSET(XY$22:XY$133,ROW(XY$22:XY$133)-MIN(ROW(XY$22:XY$133)),,1)),ISNUMBER(SEARCH($I14,XY$22:XY$133))+0)</f>
        <v>21</v>
      </c>
      <c r="XZ14" s="29">
        <f t="array" aca="1" ref="XZ14" ca="1">SUMPRODUCT(SUBTOTAL(3,OFFSET(XZ$22:XZ$133,ROW(XZ$22:XZ$133)-MIN(ROW(XZ$22:XZ$133)),,1)),ISNUMBER(SEARCH($I14,XZ$22:XZ$133))+0)</f>
        <v>22</v>
      </c>
      <c r="YA14" s="28">
        <f t="array" aca="1" ref="YA14" ca="1">SUMPRODUCT(SUBTOTAL(3,OFFSET(YA$22:YA$133,ROW(YA$22:YA$133)-MIN(ROW(YA$22:YA$133)),,1)),ISNUMBER(SEARCH($I14,YA$22:YA$133))+0)</f>
        <v>23</v>
      </c>
      <c r="YB14" s="29">
        <f t="array" aca="1" ref="YB14" ca="1">SUMPRODUCT(SUBTOTAL(3,OFFSET(YB$22:YB$133,ROW(YB$22:YB$133)-MIN(ROW(YB$22:YB$133)),,1)),ISNUMBER(SEARCH($I14,YB$22:YB$133))+0)</f>
        <v>23</v>
      </c>
      <c r="YC14" s="28">
        <f t="array" aca="1" ref="YC14" ca="1">SUMPRODUCT(SUBTOTAL(3,OFFSET(YC$22:YC$133,ROW(YC$22:YC$133)-MIN(ROW(YC$22:YC$133)),,1)),ISNUMBER(SEARCH($I14,YC$22:YC$133))+0)</f>
        <v>23</v>
      </c>
      <c r="YD14" s="29">
        <f t="array" aca="1" ref="YD14" ca="1">SUMPRODUCT(SUBTOTAL(3,OFFSET(YD$22:YD$133,ROW(YD$22:YD$133)-MIN(ROW(YD$22:YD$133)),,1)),ISNUMBER(SEARCH($I14,YD$22:YD$133))+0)</f>
        <v>25</v>
      </c>
      <c r="YE14" s="28">
        <f t="array" aca="1" ref="YE14" ca="1">SUMPRODUCT(SUBTOTAL(3,OFFSET(YE$22:YE$133,ROW(YE$22:YE$133)-MIN(ROW(YE$22:YE$133)),,1)),ISNUMBER(SEARCH($I14,YE$22:YE$133))+0)</f>
        <v>24</v>
      </c>
      <c r="YF14" s="29">
        <f t="array" aca="1" ref="YF14" ca="1">SUMPRODUCT(SUBTOTAL(3,OFFSET(YF$22:YF$133,ROW(YF$22:YF$133)-MIN(ROW(YF$22:YF$133)),,1)),ISNUMBER(SEARCH($I14,YF$22:YF$133))+0)</f>
        <v>23</v>
      </c>
      <c r="YG14" s="28">
        <f t="array" aca="1" ref="YG14" ca="1">SUMPRODUCT(SUBTOTAL(3,OFFSET(YG$22:YG$133,ROW(YG$22:YG$133)-MIN(ROW(YG$22:YG$133)),,1)),ISNUMBER(SEARCH($I14,YG$22:YG$133))+0)</f>
        <v>25</v>
      </c>
      <c r="YH14" s="39"/>
      <c r="YI14" s="39"/>
      <c r="YJ14" s="31">
        <f t="array" aca="1" ref="YJ14" ca="1">SUMPRODUCT(SUBTOTAL(3,OFFSET(YJ$22:YJ$133,ROW(YJ$22:YJ$133)-MIN(ROW(YJ$22:YJ$133)),,1)),ISNUMBER(SEARCH($I14,YJ$22:YJ$133))+0)-YJ10</f>
        <v>10</v>
      </c>
      <c r="YK14" s="19">
        <f t="array" aca="1" ref="YK14" ca="1">SUMPRODUCT(SUBTOTAL(3,OFFSET(YK$22:YK$133,ROW(YK$22:YK$133)-MIN(ROW(YK$22:YK$133)),,1)),ISNUMBER(SEARCH($I14,YK$22:YK$133))+0)</f>
        <v>7</v>
      </c>
      <c r="YL14" s="20">
        <f t="array" aca="1" ref="YL14" ca="1">SUMPRODUCT(SUBTOTAL(3,OFFSET(YL$22:YL$133,ROW(YL$22:YL$133)-MIN(ROW(YL$22:YL$133)),,1)),ISNUMBER(SEARCH($I14,YL$22:YL$133))+0)</f>
        <v>8</v>
      </c>
      <c r="YM14" s="19">
        <f t="array" aca="1" ref="YM14" ca="1">SUMPRODUCT(SUBTOTAL(3,OFFSET(YM$22:YM$133,ROW(YM$22:YM$133)-MIN(ROW(YM$22:YM$133)),,1)),ISNUMBER(SEARCH($I14,YM$22:YM$133))+0)</f>
        <v>6</v>
      </c>
      <c r="YN14" s="20">
        <f t="array" aca="1" ref="YN14" ca="1">SUMPRODUCT(SUBTOTAL(3,OFFSET(YN$22:YN$133,ROW(YN$22:YN$133)-MIN(ROW(YN$22:YN$133)),,1)),ISNUMBER(SEARCH($I14,YN$22:YN$133))+0)</f>
        <v>11</v>
      </c>
      <c r="YO14" s="19">
        <f t="array" aca="1" ref="YO14" ca="1">SUMPRODUCT(SUBTOTAL(3,OFFSET(YO$22:YO$133,ROW(YO$22:YO$133)-MIN(ROW(YO$22:YO$133)),,1)),ISNUMBER(SEARCH($I14,YO$22:YO$133))+0)</f>
        <v>7</v>
      </c>
      <c r="YP14" s="20">
        <f t="array" aca="1" ref="YP14" ca="1">SUMPRODUCT(SUBTOTAL(3,OFFSET(YP$22:YP$133,ROW(YP$22:YP$133)-MIN(ROW(YP$22:YP$133)),,1)),ISNUMBER(SEARCH($I14,YP$22:YP$133))+0)</f>
        <v>6</v>
      </c>
      <c r="YQ14" s="19">
        <f t="array" aca="1" ref="YQ14" ca="1">SUMPRODUCT(SUBTOTAL(3,OFFSET(YQ$22:YQ$133,ROW(YQ$22:YQ$133)-MIN(ROW(YQ$22:YQ$133)),,1)),ISNUMBER(SEARCH($I14,YQ$22:YQ$133))+0)</f>
        <v>8</v>
      </c>
      <c r="YR14" s="20">
        <f t="array" aca="1" ref="YR14" ca="1">SUMPRODUCT(SUBTOTAL(3,OFFSET(YR$22:YR$133,ROW(YR$22:YR$133)-MIN(ROW(YR$22:YR$133)),,1)),ISNUMBER(SEARCH($I14,YR$22:YR$133))+0)</f>
        <v>12</v>
      </c>
      <c r="YS14" s="19">
        <f t="array" aca="1" ref="YS14" ca="1">SUMPRODUCT(SUBTOTAL(3,OFFSET(YS$22:YS$133,ROW(YS$22:YS$133)-MIN(ROW(YS$22:YS$133)),,1)),ISNUMBER(SEARCH($I14,YS$22:YS$133))+0)</f>
        <v>21</v>
      </c>
      <c r="YT14" s="20">
        <f t="array" aca="1" ref="YT14" ca="1">SUMPRODUCT(SUBTOTAL(3,OFFSET(YT$22:YT$133,ROW(YT$22:YT$133)-MIN(ROW(YT$22:YT$133)),,1)),ISNUMBER(SEARCH($I14,YT$22:YT$133))+0)</f>
        <v>8</v>
      </c>
      <c r="YU14" s="19">
        <f t="array" aca="1" ref="YU14" ca="1">SUMPRODUCT(SUBTOTAL(3,OFFSET(YU$22:YU$133,ROW(YU$22:YU$133)-MIN(ROW(YU$22:YU$133)),,1)),ISNUMBER(SEARCH($I14,YU$22:YU$133))+0)</f>
        <v>4</v>
      </c>
      <c r="YV14" s="20">
        <f t="array" aca="1" ref="YV14" ca="1">SUMPRODUCT(SUBTOTAL(3,OFFSET(YV$22:YV$133,ROW(YV$22:YV$133)-MIN(ROW(YV$22:YV$133)),,1)),ISNUMBER(SEARCH($I14,YV$22:YV$133))+0)</f>
        <v>14</v>
      </c>
      <c r="YW14" s="19">
        <f t="array" aca="1" ref="YW14" ca="1">SUMPRODUCT(SUBTOTAL(3,OFFSET(YW$22:YW$133,ROW(YW$22:YW$133)-MIN(ROW(YW$22:YW$133)),,1)),ISNUMBER(SEARCH($I14,YW$22:YW$133))+0)</f>
        <v>16</v>
      </c>
      <c r="YX14" s="20">
        <f t="array" aca="1" ref="YX14" ca="1">SUMPRODUCT(SUBTOTAL(3,OFFSET(YX$22:YX$133,ROW(YX$22:YX$133)-MIN(ROW(YX$22:YX$133)),,1)),ISNUMBER(SEARCH($I14,YX$22:YX$133))+0)</f>
        <v>20</v>
      </c>
      <c r="YY14" s="19">
        <f t="array" aca="1" ref="YY14" ca="1">SUMPRODUCT(SUBTOTAL(3,OFFSET(YY$22:YY$133,ROW(YY$22:YY$133)-MIN(ROW(YY$22:YY$133)),,1)),ISNUMBER(SEARCH($I14,YY$22:YY$133))+0)</f>
        <v>25</v>
      </c>
      <c r="YZ14" s="20">
        <f t="array" aca="1" ref="YZ14" ca="1">SUMPRODUCT(SUBTOTAL(3,OFFSET(YZ$22:YZ$133,ROW(YZ$22:YZ$133)-MIN(ROW(YZ$22:YZ$133)),,1)),ISNUMBER(SEARCH($I14,YZ$22:YZ$133))+0)</f>
        <v>24</v>
      </c>
      <c r="ZA14" s="19">
        <f t="array" aca="1" ref="ZA14" ca="1">SUMPRODUCT(SUBTOTAL(3,OFFSET(ZA$22:ZA$133,ROW(ZA$22:ZA$133)-MIN(ROW(ZA$22:ZA$133)),,1)),ISNUMBER(SEARCH($I14,ZA$22:ZA$133))+0)</f>
        <v>4</v>
      </c>
      <c r="ZB14" s="20">
        <f t="array" aca="1" ref="ZB14" ca="1">SUMPRODUCT(SUBTOTAL(3,OFFSET(ZB$22:ZB$133,ROW(ZB$22:ZB$133)-MIN(ROW(ZB$22:ZB$133)),,1)),ISNUMBER(SEARCH($I14,ZB$22:ZB$133))+0)</f>
        <v>17</v>
      </c>
      <c r="ZC14" s="12">
        <f t="array" aca="1" ref="ZC14" ca="1">SUMPRODUCT(SUBTOTAL(3,OFFSET(ZC$22:ZC$133,ROW(ZC$22:ZC$133)-MIN(ROW(ZC$22:ZC$133)),,1)),ISNUMBER(SEARCH($I14,ZC$22:ZC$133))+0)</f>
        <v>3</v>
      </c>
      <c r="ZD14" s="38">
        <f t="array" aca="1" ref="ZD14" ca="1">SUMPRODUCT(SUBTOTAL(3,OFFSET(ZD$22:ZD$133,ROW(ZD$22:ZD$133)-MIN(ROW(ZD$22:ZD$133)),,1)),ISNUMBER(SEARCH($I14,ZD$22:ZD$133))+0)</f>
        <v>31</v>
      </c>
      <c r="ZE14" s="12">
        <f t="array" aca="1" ref="ZE14" ca="1">SUMPRODUCT(SUBTOTAL(3,OFFSET(ZE$22:ZE$133,ROW(ZE$22:ZE$133)-MIN(ROW(ZE$22:ZE$133)),,1)),ISNUMBER(SEARCH($I14,ZE$22:ZE$133))+0)</f>
        <v>28</v>
      </c>
      <c r="ZF14" s="38">
        <f t="array" aca="1" ref="ZF14" ca="1">SUMPRODUCT(SUBTOTAL(3,OFFSET(ZF$22:ZF$133,ROW(ZF$22:ZF$133)-MIN(ROW(ZF$22:ZF$133)),,1)),ISNUMBER(SEARCH($I14,ZF$22:ZF$133))+0)</f>
        <v>24</v>
      </c>
      <c r="ZG14" s="12">
        <f t="array" aca="1" ref="ZG14" ca="1">SUMPRODUCT(SUBTOTAL(3,OFFSET(ZG$22:ZG$133,ROW(ZG$22:ZG$133)-MIN(ROW(ZG$22:ZG$133)),,1)),ISNUMBER(SEARCH($I14,ZG$22:ZG$133))+0)</f>
        <v>11</v>
      </c>
      <c r="ZH14" s="38">
        <f t="array" aca="1" ref="ZH14" ca="1">SUMPRODUCT(SUBTOTAL(3,OFFSET(ZH$22:ZH$133,ROW(ZH$22:ZH$133)-MIN(ROW(ZH$22:ZH$133)),,1)),ISNUMBER(SEARCH($I14,ZH$22:ZH$133))+0)</f>
        <v>12</v>
      </c>
      <c r="ZI14" s="12">
        <f t="array" aca="1" ref="ZI14" ca="1">SUMPRODUCT(SUBTOTAL(3,OFFSET(ZI$22:ZI$133,ROW(ZI$22:ZI$133)-MIN(ROW(ZI$22:ZI$133)),,1)),ISNUMBER(SEARCH($I14,ZI$22:ZI$133))+0)</f>
        <v>14</v>
      </c>
      <c r="ZJ14" s="38">
        <f t="array" aca="1" ref="ZJ14" ca="1">SUMPRODUCT(SUBTOTAL(3,OFFSET(ZJ$22:ZJ$133,ROW(ZJ$22:ZJ$133)-MIN(ROW(ZJ$22:ZJ$133)),,1)),ISNUMBER(SEARCH($I14,ZJ$22:ZJ$133))+0)</f>
        <v>4</v>
      </c>
      <c r="ZK14" s="12">
        <f t="array" aca="1" ref="ZK14" ca="1">SUMPRODUCT(SUBTOTAL(3,OFFSET(ZK$22:ZK$133,ROW(ZK$22:ZK$133)-MIN(ROW(ZK$22:ZK$133)),,1)),ISNUMBER(SEARCH($I14,ZK$22:ZK$133))+0)</f>
        <v>14</v>
      </c>
      <c r="ZL14" s="38">
        <f t="array" aca="1" ref="ZL14" ca="1">SUMPRODUCT(SUBTOTAL(3,OFFSET(ZL$22:ZL$133,ROW(ZL$22:ZL$133)-MIN(ROW(ZL$22:ZL$133)),,1)),ISNUMBER(SEARCH($I14,ZL$22:ZL$133))+0)</f>
        <v>15</v>
      </c>
      <c r="ZM14" s="12">
        <f t="array" aca="1" ref="ZM14" ca="1">SUMPRODUCT(SUBTOTAL(3,OFFSET(ZM$22:ZM$133,ROW(ZM$22:ZM$133)-MIN(ROW(ZM$22:ZM$133)),,1)),ISNUMBER(SEARCH($I14,ZM$22:ZM$133))+0)</f>
        <v>14</v>
      </c>
      <c r="ZN14" s="38">
        <f t="array" aca="1" ref="ZN14" ca="1">SUMPRODUCT(SUBTOTAL(3,OFFSET(ZN$22:ZN$133,ROW(ZN$22:ZN$133)-MIN(ROW(ZN$22:ZN$133)),,1)),ISNUMBER(SEARCH($I14,ZN$22:ZN$133))+0)</f>
        <v>18</v>
      </c>
      <c r="ZO14" s="12">
        <f t="array" aca="1" ref="ZO14" ca="1">SUMPRODUCT(SUBTOTAL(3,OFFSET(ZO$22:ZO$133,ROW(ZO$22:ZO$133)-MIN(ROW(ZO$22:ZO$133)),,1)),ISNUMBER(SEARCH($I14,ZO$22:ZO$133))+0)</f>
        <v>16</v>
      </c>
      <c r="ZP14" s="38">
        <f t="array" aca="1" ref="ZP14" ca="1">SUMPRODUCT(SUBTOTAL(3,OFFSET(ZP$22:ZP$133,ROW(ZP$22:ZP$133)-MIN(ROW(ZP$22:ZP$133)),,1)),ISNUMBER(SEARCH($I14,ZP$22:ZP$133))+0)</f>
        <v>5</v>
      </c>
      <c r="ZQ14" s="39"/>
      <c r="ZR14" s="11">
        <f t="array" aca="1" ref="ZR14" ca="1">SUMPRODUCT(SUBTOTAL(3,OFFSET(ZR$22:ZR$133,ROW(ZR$22:ZR$133)-MIN(ROW(ZR$22:ZR$133)),,1)),ISNUMBER(SEARCH($I14,ZR$22:ZR$133))+0)</f>
        <v>21</v>
      </c>
      <c r="ZS14" s="89">
        <f t="array" aca="1" ref="ZS14" ca="1">SUMPRODUCT(SUBTOTAL(3,OFFSET(ZS$22:ZS$133,ROW(ZS$22:ZS$133)-MIN(ROW(ZS$22:ZS$133)),,1)),ISNUMBER(SEARCH($I14,ZS$22:ZS$133))+0)</f>
        <v>16</v>
      </c>
      <c r="ZT14" s="11">
        <f t="array" aca="1" ref="ZT14" ca="1">SUMPRODUCT(SUBTOTAL(3,OFFSET(ZT$22:ZT$133,ROW(ZT$22:ZT$133)-MIN(ROW(ZT$22:ZT$133)),,1)),ISNUMBER(SEARCH($I14,ZT$22:ZT$133))+0)</f>
        <v>7</v>
      </c>
      <c r="ZU14" s="89">
        <f t="array" aca="1" ref="ZU14" ca="1">SUMPRODUCT(SUBTOTAL(3,OFFSET(ZU$22:ZU$133,ROW(ZU$22:ZU$133)-MIN(ROW(ZU$22:ZU$133)),,1)),ISNUMBER(SEARCH($I14,ZU$22:ZU$133))+0)</f>
        <v>12</v>
      </c>
      <c r="ZV14" s="11">
        <f t="array" aca="1" ref="ZV14" ca="1">SUMPRODUCT(SUBTOTAL(3,OFFSET(ZV$22:ZV$133,ROW(ZV$22:ZV$133)-MIN(ROW(ZV$22:ZV$133)),,1)),ISNUMBER(SEARCH($I14,ZV$22:ZV$133))+0)</f>
        <v>15</v>
      </c>
      <c r="ZW14" s="89">
        <f t="array" aca="1" ref="ZW14" ca="1">SUMPRODUCT(SUBTOTAL(3,OFFSET(ZW$22:ZW$133,ROW(ZW$22:ZW$133)-MIN(ROW(ZW$22:ZW$133)),,1)),ISNUMBER(SEARCH($I14,ZW$22:ZW$133))+0)</f>
        <v>10</v>
      </c>
      <c r="ZX14" s="11">
        <f t="array" aca="1" ref="ZX14" ca="1">SUMPRODUCT(SUBTOTAL(3,OFFSET(ZX$22:ZX$133,ROW(ZX$22:ZX$133)-MIN(ROW(ZX$22:ZX$133)),,1)),ISNUMBER(SEARCH($I14,ZX$22:ZX$133))+0)</f>
        <v>25</v>
      </c>
      <c r="ZY14" s="89">
        <f t="array" aca="1" ref="ZY14" ca="1">SUMPRODUCT(SUBTOTAL(3,OFFSET(ZY$22:ZY$133,ROW(ZY$22:ZY$133)-MIN(ROW(ZY$22:ZY$133)),,1)),ISNUMBER(SEARCH($I14,ZY$22:ZY$133))+0)</f>
        <v>17</v>
      </c>
      <c r="ZZ14" s="11">
        <f t="array" aca="1" ref="ZZ14" ca="1">SUMPRODUCT(SUBTOTAL(3,OFFSET(ZZ$22:ZZ$133,ROW(ZZ$22:ZZ$133)-MIN(ROW(ZZ$22:ZZ$133)),,1)),ISNUMBER(SEARCH($I14,ZZ$22:ZZ$133))+0)</f>
        <v>20</v>
      </c>
      <c r="AAA14" s="89">
        <f t="array" aca="1" ref="AAA14" ca="1">SUMPRODUCT(SUBTOTAL(3,OFFSET(AAA$22:AAA$133,ROW(AAA$22:AAA$133)-MIN(ROW(AAA$22:AAA$133)),,1)),ISNUMBER(SEARCH($I14,AAA$22:AAA$133))+0)</f>
        <v>15</v>
      </c>
      <c r="AAB14" s="11">
        <f t="array" aca="1" ref="AAB14" ca="1">SUMPRODUCT(SUBTOTAL(3,OFFSET(AAB$22:AAB$133,ROW(AAB$22:AAB$133)-MIN(ROW(AAB$22:AAB$133)),,1)),ISNUMBER(SEARCH($I14,AAB$22:AAB$133))+0)</f>
        <v>24</v>
      </c>
      <c r="AAC14" s="89">
        <f t="array" aca="1" ref="AAC14" ca="1">SUMPRODUCT(SUBTOTAL(3,OFFSET(AAC$22:AAC$133,ROW(AAC$22:AAC$133)-MIN(ROW(AAC$22:AAC$133)),,1)),ISNUMBER(SEARCH($I14,AAC$22:AAC$133))+0)</f>
        <v>21</v>
      </c>
      <c r="AAD14" s="11">
        <f t="array" aca="1" ref="AAD14" ca="1">SUMPRODUCT(SUBTOTAL(3,OFFSET(AAD$22:AAD$133,ROW(AAD$22:AAD$133)-MIN(ROW(AAD$22:AAD$133)),,1)),ISNUMBER(SEARCH($I14,AAD$22:AAD$133))+0)</f>
        <v>10</v>
      </c>
      <c r="AAE14" s="89">
        <f t="array" aca="1" ref="AAE14" ca="1">SUMPRODUCT(SUBTOTAL(3,OFFSET(AAE$22:AAE$133,ROW(AAE$22:AAE$133)-MIN(ROW(AAE$22:AAE$133)),,1)),ISNUMBER(SEARCH($I14,AAE$22:AAE$133))+0)</f>
        <v>18</v>
      </c>
      <c r="AAF14" s="11">
        <f t="array" aca="1" ref="AAF14" ca="1">SUMPRODUCT(SUBTOTAL(3,OFFSET(AAF$22:AAF$133,ROW(AAF$22:AAF$133)-MIN(ROW(AAF$22:AAF$133)),,1)),ISNUMBER(SEARCH($I14,AAF$22:AAF$133))+0)</f>
        <v>23</v>
      </c>
      <c r="AAG14" s="89">
        <f t="array" aca="1" ref="AAG14" ca="1">SUMPRODUCT(SUBTOTAL(3,OFFSET(AAG$22:AAG$133,ROW(AAG$22:AAG$133)-MIN(ROW(AAG$22:AAG$133)),,1)),ISNUMBER(SEARCH($I14,AAG$22:AAG$133))+0)</f>
        <v>24</v>
      </c>
      <c r="AAH14" s="11">
        <f t="array" aca="1" ref="AAH14" ca="1">SUMPRODUCT(SUBTOTAL(3,OFFSET(AAH$22:AAH$133,ROW(AAH$22:AAH$133)-MIN(ROW(AAH$22:AAH$133)),,1)),ISNUMBER(SEARCH($I14,AAH$22:AAH$133))+0)</f>
        <v>19</v>
      </c>
      <c r="AAI14" s="89">
        <f t="array" aca="1" ref="AAI14" ca="1">SUMPRODUCT(SUBTOTAL(3,OFFSET(AAI$22:AAI$133,ROW(AAI$22:AAI$133)-MIN(ROW(AAI$22:AAI$133)),,1)),ISNUMBER(SEARCH($I14,AAI$22:AAI$133))+0)</f>
        <v>19</v>
      </c>
      <c r="AAJ14" s="11">
        <f t="array" aca="1" ref="AAJ14" ca="1">SUMPRODUCT(SUBTOTAL(3,OFFSET(AAJ$22:AAJ$133,ROW(AAJ$22:AAJ$133)-MIN(ROW(AAJ$22:AAJ$133)),,1)),ISNUMBER(SEARCH($I14,AAJ$22:AAJ$133))+0)</f>
        <v>11</v>
      </c>
      <c r="AAK14" s="89">
        <f t="array" aca="1" ref="AAK14" ca="1">SUMPRODUCT(SUBTOTAL(3,OFFSET(AAK$22:AAK$133,ROW(AAK$22:AAK$133)-MIN(ROW(AAK$22:AAK$133)),,1)),ISNUMBER(SEARCH($I14,AAK$22:AAK$133))+0)</f>
        <v>19</v>
      </c>
      <c r="AAL14" s="11">
        <f t="array" aca="1" ref="AAL14" ca="1">SUMPRODUCT(SUBTOTAL(3,OFFSET(AAL$22:AAL$133,ROW(AAL$22:AAL$133)-MIN(ROW(AAL$22:AAL$133)),,1)),ISNUMBER(SEARCH($I14,AAL$22:AAL$133))+0)</f>
        <v>20</v>
      </c>
      <c r="AAM14" s="89">
        <f t="array" aca="1" ref="AAM14" ca="1">SUMPRODUCT(SUBTOTAL(3,OFFSET(AAM$22:AAM$133,ROW(AAM$22:AAM$133)-MIN(ROW(AAM$22:AAM$133)),,1)),ISNUMBER(SEARCH($I14,AAM$22:AAM$133))+0)</f>
        <v>23</v>
      </c>
      <c r="AAN14" s="11">
        <f t="array" aca="1" ref="AAN14" ca="1">SUMPRODUCT(SUBTOTAL(3,OFFSET(AAN$22:AAN$133,ROW(AAN$22:AAN$133)-MIN(ROW(AAN$22:AAN$133)),,1)),ISNUMBER(SEARCH($I14,AAN$22:AAN$133))+0)</f>
        <v>13</v>
      </c>
      <c r="AAO14" s="89">
        <f t="array" aca="1" ref="AAO14" ca="1">SUMPRODUCT(SUBTOTAL(3,OFFSET(AAO$22:AAO$133,ROW(AAO$22:AAO$133)-MIN(ROW(AAO$22:AAO$133)),,1)),ISNUMBER(SEARCH($I14,AAO$22:AAO$133))+0)</f>
        <v>16</v>
      </c>
      <c r="AAP14" s="11">
        <f t="array" aca="1" ref="AAP14" ca="1">SUMPRODUCT(SUBTOTAL(3,OFFSET(AAP$22:AAP$133,ROW(AAP$22:AAP$133)-MIN(ROW(AAP$22:AAP$133)),,1)),ISNUMBER(SEARCH($I14,AAP$22:AAP$133))+0)</f>
        <v>19</v>
      </c>
      <c r="AAQ14" s="89">
        <f t="array" aca="1" ref="AAQ14" ca="1">SUMPRODUCT(SUBTOTAL(3,OFFSET(AAQ$22:AAQ$133,ROW(AAQ$22:AAQ$133)-MIN(ROW(AAQ$22:AAQ$133)),,1)),ISNUMBER(SEARCH($I14,AAQ$22:AAQ$133))+0)</f>
        <v>20</v>
      </c>
      <c r="AAR14" s="11">
        <f t="array" aca="1" ref="AAR14" ca="1">SUMPRODUCT(SUBTOTAL(3,OFFSET(AAR$22:AAR$133,ROW(AAR$22:AAR$133)-MIN(ROW(AAR$22:AAR$133)),,1)),ISNUMBER(SEARCH($I14,AAR$22:AAR$133))+0)</f>
        <v>13</v>
      </c>
      <c r="AAS14" s="89">
        <f t="array" aca="1" ref="AAS14" ca="1">SUMPRODUCT(SUBTOTAL(3,OFFSET(AAS$22:AAS$133,ROW(AAS$22:AAS$133)-MIN(ROW(AAS$22:AAS$133)),,1)),ISNUMBER(SEARCH($I14,AAS$22:AAS$133))+0)</f>
        <v>5</v>
      </c>
      <c r="AAT14" s="11">
        <f t="array" aca="1" ref="AAT14" ca="1">SUMPRODUCT(SUBTOTAL(3,OFFSET(AAT$22:AAT$133,ROW(AAT$22:AAT$133)-MIN(ROW(AAT$22:AAT$133)),,1)),ISNUMBER(SEARCH($I14,AAT$22:AAT$133))+0)</f>
        <v>17</v>
      </c>
      <c r="AAU14" s="89">
        <f t="array" aca="1" ref="AAU14" ca="1">SUMPRODUCT(SUBTOTAL(3,OFFSET(AAU$22:AAU$133,ROW(AAU$22:AAU$133)-MIN(ROW(AAU$22:AAU$133)),,1)),ISNUMBER(SEARCH($I14,AAU$22:AAU$133))+0)</f>
        <v>20</v>
      </c>
      <c r="AAV14" s="11">
        <f t="array" aca="1" ref="AAV14" ca="1">SUMPRODUCT(SUBTOTAL(3,OFFSET(AAV$22:AAV$133,ROW(AAV$22:AAV$133)-MIN(ROW(AAV$22:AAV$133)),,1)),ISNUMBER(SEARCH($I14,AAV$22:AAV$133))+0)</f>
        <v>21</v>
      </c>
      <c r="AAW14" s="89">
        <f t="array" aca="1" ref="AAW14" ca="1">SUMPRODUCT(SUBTOTAL(3,OFFSET(AAW$22:AAW$133,ROW(AAW$22:AAW$133)-MIN(ROW(AAW$22:AAW$133)),,1)),ISNUMBER(SEARCH($I14,AAW$22:AAW$133))+0)</f>
        <v>26</v>
      </c>
      <c r="AAX14" s="11">
        <f t="array" aca="1" ref="AAX14" ca="1">SUMPRODUCT(SUBTOTAL(3,OFFSET(AAX$22:AAX$133,ROW(AAX$22:AAX$133)-MIN(ROW(AAX$22:AAX$133)),,1)),ISNUMBER(SEARCH($I14,AAX$22:AAX$133))+0)</f>
        <v>9</v>
      </c>
      <c r="AAY14" s="89">
        <f t="array" aca="1" ref="AAY14" ca="1">SUMPRODUCT(SUBTOTAL(3,OFFSET(AAY$22:AAY$133,ROW(AAY$22:AAY$133)-MIN(ROW(AAY$22:AAY$133)),,1)),ISNUMBER(SEARCH($I14,AAY$22:AAY$133))+0)</f>
        <v>18</v>
      </c>
      <c r="AAZ14" s="11">
        <f t="array" aca="1" ref="AAZ14" ca="1">SUMPRODUCT(SUBTOTAL(3,OFFSET(AAZ$22:AAZ$133,ROW(AAZ$22:AAZ$133)-MIN(ROW(AAZ$22:AAZ$133)),,1)),ISNUMBER(SEARCH($I14,AAZ$22:AAZ$133))+0)</f>
        <v>19</v>
      </c>
      <c r="ABA14" s="39"/>
      <c r="ABB14" s="9">
        <f t="array" aca="1" ref="ABB14" ca="1">SUMPRODUCT(SUBTOTAL(3,OFFSET(ABB$22:ABB$133,ROW(ABB$22:ABB$133)-MIN(ROW(ABB$22:ABB$133)),,1)),ISNUMBER(SEARCH($I14,ABB$22:ABB$133))+0)-ABB10</f>
        <v>24</v>
      </c>
      <c r="ABC14" s="27">
        <f t="array" aca="1" ref="ABC14" ca="1">SUMPRODUCT(SUBTOTAL(3,OFFSET(ABC$22:ABC$133,ROW(ABC$22:ABC$133)-MIN(ROW(ABC$22:ABC$133)),,1)),ISNUMBER(SEARCH($I14,ABC$22:ABC$133))+0)-ABC10</f>
        <v>11</v>
      </c>
      <c r="ABD14" s="9">
        <f t="array" aca="1" ref="ABD14" ca="1">SUMPRODUCT(SUBTOTAL(3,OFFSET(ABD$22:ABD$133,ROW(ABD$22:ABD$133)-MIN(ROW(ABD$22:ABD$133)),,1)),ISNUMBER(SEARCH($I14,ABD$22:ABD$133))+0)-ABD10</f>
        <v>15</v>
      </c>
      <c r="ABE14" s="27">
        <f t="array" aca="1" ref="ABE14" ca="1">SUMPRODUCT(SUBTOTAL(3,OFFSET(ABE$22:ABE$133,ROW(ABE$22:ABE$133)-MIN(ROW(ABE$22:ABE$133)),,1)),ISNUMBER(SEARCH($I14,ABE$22:ABE$133))+0)-ABE10</f>
        <v>16</v>
      </c>
      <c r="ABF14" s="9">
        <f t="array" aca="1" ref="ABF14" ca="1">SUMPRODUCT(SUBTOTAL(3,OFFSET(ABF$22:ABF$133,ROW(ABF$22:ABF$133)-MIN(ROW(ABF$22:ABF$133)),,1)),ISNUMBER(SEARCH($I14,ABF$22:ABF$133))+0)-ABF10</f>
        <v>5</v>
      </c>
      <c r="ABG14" s="27">
        <f t="array" aca="1" ref="ABG14" ca="1">SUMPRODUCT(SUBTOTAL(3,OFFSET(ABG$22:ABG$133,ROW(ABG$22:ABG$133)-MIN(ROW(ABG$22:ABG$133)),,1)),ISNUMBER(SEARCH($I14,ABG$22:ABG$133))+0)-ABG10</f>
        <v>19</v>
      </c>
      <c r="ABH14" s="9">
        <f t="array" aca="1" ref="ABH14" ca="1">SUMPRODUCT(SUBTOTAL(3,OFFSET(ABH$22:ABH$133,ROW(ABH$22:ABH$133)-MIN(ROW(ABH$22:ABH$133)),,1)),ISNUMBER(SEARCH($I14,ABH$22:ABH$133))+0)-ABH10</f>
        <v>25</v>
      </c>
      <c r="ABI14" s="27">
        <f t="array" aca="1" ref="ABI14" ca="1">SUMPRODUCT(SUBTOTAL(3,OFFSET(ABI$22:ABI$133,ROW(ABI$22:ABI$133)-MIN(ROW(ABI$22:ABI$133)),,1)),ISNUMBER(SEARCH($I14,ABI$22:ABI$133))+0)-ABI10</f>
        <v>22</v>
      </c>
      <c r="ABJ14" s="9">
        <f t="array" aca="1" ref="ABJ14" ca="1">SUMPRODUCT(SUBTOTAL(3,OFFSET(ABJ$22:ABJ$133,ROW(ABJ$22:ABJ$133)-MIN(ROW(ABJ$22:ABJ$133)),,1)),ISNUMBER(SEARCH($I14,ABJ$22:ABJ$133))+0)-ABJ10</f>
        <v>12</v>
      </c>
      <c r="ABK14" s="27">
        <f t="array" aca="1" ref="ABK14" ca="1">SUMPRODUCT(SUBTOTAL(3,OFFSET(ABK$22:ABK$133,ROW(ABK$22:ABK$133)-MIN(ROW(ABK$22:ABK$133)),,1)),ISNUMBER(SEARCH($I14,ABK$22:ABK$133))+0)-ABK10</f>
        <v>4</v>
      </c>
      <c r="ABL14" s="9">
        <f t="array" aca="1" ref="ABL14" ca="1">SUMPRODUCT(SUBTOTAL(3,OFFSET(ABL$22:ABL$133,ROW(ABL$22:ABL$133)-MIN(ROW(ABL$22:ABL$133)),,1)),ISNUMBER(SEARCH($I14,ABL$22:ABL$133))+0)-ABL10</f>
        <v>6</v>
      </c>
      <c r="ABM14" s="27">
        <f t="array" aca="1" ref="ABM14" ca="1">SUMPRODUCT(SUBTOTAL(3,OFFSET(ABM$22:ABM$133,ROW(ABM$22:ABM$133)-MIN(ROW(ABM$22:ABM$133)),,1)),ISNUMBER(SEARCH($I14,ABM$22:ABM$133))+0)-ABM10</f>
        <v>13</v>
      </c>
      <c r="ABN14" s="9">
        <f t="array" aca="1" ref="ABN14" ca="1">SUMPRODUCT(SUBTOTAL(3,OFFSET(ABN$22:ABN$133,ROW(ABN$22:ABN$133)-MIN(ROW(ABN$22:ABN$133)),,1)),ISNUMBER(SEARCH($I14,ABN$22:ABN$133))+0)-ABN10</f>
        <v>14</v>
      </c>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
        <f t="array" aca="1" ref="ACR14" ca="1">SUMPRODUCT(SUBTOTAL(3,OFFSET(ACR$22:ACR$133,ROW(ACR$22:ACR$133)-MIN(ROW(ACR$22:ACR$133)),,1)),ISNUMBER(SEARCH($I14,ACR$22:ACR$133))+0)</f>
        <v>33</v>
      </c>
      <c r="ACS14" s="97">
        <f t="array" aca="1" ref="ACS14" ca="1">SUMPRODUCT(SUBTOTAL(3,OFFSET(ACS$22:ACS$133,ROW(ACS$22:ACS$133)-MIN(ROW(ACS$22:ACS$133)),,1)),ISNUMBER(SEARCH($I14,ACS$22:ACS$133))+0)-ACS10</f>
        <v>4</v>
      </c>
      <c r="ACT14" s="15">
        <f t="array" aca="1" ref="ACT14" ca="1">SUMPRODUCT(SUBTOTAL(3,OFFSET(ACT$22:ACT$133,ROW(ACT$22:ACT$133)-MIN(ROW(ACT$22:ACT$133)),,1)),ISNUMBER(SEARCH($I14,ACT$22:ACT$133))+0)-ACT10</f>
        <v>2</v>
      </c>
      <c r="ACU14" s="32">
        <f t="array" aca="1" ref="ACU14" ca="1">SUMPRODUCT(SUBTOTAL(3,OFFSET(ACU$22:ACU$133,ROW(ACU$22:ACU$133)-MIN(ROW(ACU$22:ACU$133)),,1)),ISNUMBER(SEARCH($I14,ACU$22:ACU$133))+0)-ACU10</f>
        <v>1</v>
      </c>
      <c r="ACV14" s="15">
        <f t="array" aca="1" ref="ACV14" ca="1">SUMPRODUCT(SUBTOTAL(3,OFFSET(ACV$22:ACV$133,ROW(ACV$22:ACV$133)-MIN(ROW(ACV$22:ACV$133)),,1)),ISNUMBER(SEARCH($I14,ACV$22:ACV$133))+0)-ACV10</f>
        <v>2</v>
      </c>
      <c r="ACW14" s="32">
        <f t="array" aca="1" ref="ACW14" ca="1">SUMPRODUCT(SUBTOTAL(3,OFFSET(ACW$22:ACW$133,ROW(ACW$22:ACW$133)-MIN(ROW(ACW$22:ACW$133)),,1)),ISNUMBER(SEARCH($I14,ACW$22:ACW$133))+0)-ACW10</f>
        <v>1</v>
      </c>
      <c r="ACX14" s="15">
        <f t="array" aca="1" ref="ACX14" ca="1">SUMPRODUCT(SUBTOTAL(3,OFFSET(ACX$22:ACX$133,ROW(ACX$22:ACX$133)-MIN(ROW(ACX$22:ACX$133)),,1)),ISNUMBER(SEARCH($I14,ACX$22:ACX$133))+0)-ACX10</f>
        <v>1</v>
      </c>
      <c r="ACY14" s="32">
        <f t="array" aca="1" ref="ACY14" ca="1">SUMPRODUCT(SUBTOTAL(3,OFFSET(ACY$22:ACY$133,ROW(ACY$22:ACY$133)-MIN(ROW(ACY$22:ACY$133)),,1)),ISNUMBER(SEARCH($I14,ACY$22:ACY$133))+0)-ACY10</f>
        <v>1</v>
      </c>
      <c r="ACZ14" s="15">
        <f t="array" aca="1" ref="ACZ14" ca="1">SUMPRODUCT(SUBTOTAL(3,OFFSET(ACZ$22:ACZ$133,ROW(ACZ$22:ACZ$133)-MIN(ROW(ACZ$22:ACZ$133)),,1)),ISNUMBER(SEARCH($I14,ACZ$22:ACZ$133))+0)-ACZ10</f>
        <v>1</v>
      </c>
      <c r="ADA14" s="32">
        <f t="array" aca="1" ref="ADA14" ca="1">SUMPRODUCT(SUBTOTAL(3,OFFSET(ADA$22:ADA$133,ROW(ADA$22:ADA$133)-MIN(ROW(ADA$22:ADA$133)),,1)),ISNUMBER(SEARCH($I14,ADA$22:ADA$133))+0)-ADA10</f>
        <v>0</v>
      </c>
      <c r="ADB14" s="15">
        <f t="array" aca="1" ref="ADB14" ca="1">SUMPRODUCT(SUBTOTAL(3,OFFSET(ADB$22:ADB$133,ROW(ADB$22:ADB$133)-MIN(ROW(ADB$22:ADB$133)),,1)),ISNUMBER(SEARCH($I14,ADB$22:ADB$133))+0)-ADB10</f>
        <v>1</v>
      </c>
      <c r="ADC14" s="32">
        <f t="array" aca="1" ref="ADC14" ca="1">SUMPRODUCT(SUBTOTAL(3,OFFSET(ADC$22:ADC$133,ROW(ADC$22:ADC$133)-MIN(ROW(ADC$22:ADC$133)),,1)),ISNUMBER(SEARCH($I14,ADC$22:ADC$133))+0)-ADC10</f>
        <v>4</v>
      </c>
      <c r="ADD14" s="15">
        <f t="array" aca="1" ref="ADD14" ca="1">SUMPRODUCT(SUBTOTAL(3,OFFSET(ADD$22:ADD$133,ROW(ADD$22:ADD$133)-MIN(ROW(ADD$22:ADD$133)),,1)),ISNUMBER(SEARCH($I14,ADD$22:ADD$133))+0)-ADD10</f>
        <v>3</v>
      </c>
      <c r="ADE14" s="32">
        <f t="array" aca="1" ref="ADE14" ca="1">SUMPRODUCT(SUBTOTAL(3,OFFSET(ADE$22:ADE$133,ROW(ADE$22:ADE$133)-MIN(ROW(ADE$22:ADE$133)),,1)),ISNUMBER(SEARCH($I14,ADE$22:ADE$133))+0)-ADE10</f>
        <v>0</v>
      </c>
      <c r="ADF14" s="15">
        <f t="array" aca="1" ref="ADF14" ca="1">SUMPRODUCT(SUBTOTAL(3,OFFSET(ADF$22:ADF$133,ROW(ADF$22:ADF$133)-MIN(ROW(ADF$22:ADF$133)),,1)),ISNUMBER(SEARCH($I14,ADF$22:ADF$133))+0)-ADF10</f>
        <v>0</v>
      </c>
      <c r="ADG14" s="32">
        <f t="array" aca="1" ref="ADG14" ca="1">SUMPRODUCT(SUBTOTAL(3,OFFSET(ADG$22:ADG$133,ROW(ADG$22:ADG$133)-MIN(ROW(ADG$22:ADG$133)),,1)),ISNUMBER(SEARCH($I14,ADG$22:ADG$133))+0)-ADG10</f>
        <v>1</v>
      </c>
      <c r="ADH14" s="15">
        <f t="array" aca="1" ref="ADH14" ca="1">SUMPRODUCT(SUBTOTAL(3,OFFSET(ADH$22:ADH$133,ROW(ADH$22:ADH$133)-MIN(ROW(ADH$22:ADH$133)),,1)),ISNUMBER(SEARCH($I14,ADH$22:ADH$133))+0)-ADH10</f>
        <v>1</v>
      </c>
      <c r="ADI14" s="32">
        <f t="array" aca="1" ref="ADI14" ca="1">SUMPRODUCT(SUBTOTAL(3,OFFSET(ADI$22:ADI$133,ROW(ADI$22:ADI$133)-MIN(ROW(ADI$22:ADI$133)),,1)),ISNUMBER(SEARCH($I14,ADI$22:ADI$133))+0)-ADI10</f>
        <v>3</v>
      </c>
      <c r="ADJ14" s="15">
        <f t="array" aca="1" ref="ADJ14" ca="1">SUMPRODUCT(SUBTOTAL(3,OFFSET(ADJ$22:ADJ$133,ROW(ADJ$22:ADJ$133)-MIN(ROW(ADJ$22:ADJ$133)),,1)),ISNUMBER(SEARCH($I14,ADJ$22:ADJ$133))+0)-ADJ10</f>
        <v>6</v>
      </c>
      <c r="ADK14" s="32">
        <f t="array" aca="1" ref="ADK14" ca="1">SUMPRODUCT(SUBTOTAL(3,OFFSET(ADK$22:ADK$133,ROW(ADK$22:ADK$133)-MIN(ROW(ADK$22:ADK$133)),,1)),ISNUMBER(SEARCH($I14,ADK$22:ADK$133))+0)-ADK10</f>
        <v>6</v>
      </c>
      <c r="ADL14" s="15">
        <f t="array" aca="1" ref="ADL14" ca="1">SUMPRODUCT(SUBTOTAL(3,OFFSET(ADL$22:ADL$133,ROW(ADL$22:ADL$133)-MIN(ROW(ADL$22:ADL$133)),,1)),ISNUMBER(SEARCH($I14,ADL$22:ADL$133))+0)-ADL10</f>
        <v>5</v>
      </c>
      <c r="ADM14" s="32">
        <f t="array" aca="1" ref="ADM14" ca="1">SUMPRODUCT(SUBTOTAL(3,OFFSET(ADM$22:ADM$133,ROW(ADM$22:ADM$133)-MIN(ROW(ADM$22:ADM$133)),,1)),ISNUMBER(SEARCH($I14,ADM$22:ADM$133))+0)-ADM10</f>
        <v>3</v>
      </c>
      <c r="ADN14" s="15">
        <f t="array" aca="1" ref="ADN14" ca="1">SUMPRODUCT(SUBTOTAL(3,OFFSET(ADN$22:ADN$133,ROW(ADN$22:ADN$133)-MIN(ROW(ADN$22:ADN$133)),,1)),ISNUMBER(SEARCH($I14,ADN$22:ADN$133))+0)-ADN10</f>
        <v>3</v>
      </c>
      <c r="ADO14" s="32">
        <f t="array" aca="1" ref="ADO14" ca="1">SUMPRODUCT(SUBTOTAL(3,OFFSET(ADO$22:ADO$133,ROW(ADO$22:ADO$133)-MIN(ROW(ADO$22:ADO$133)),,1)),ISNUMBER(SEARCH($I14,ADO$22:ADO$133))+0)-ADO10</f>
        <v>14</v>
      </c>
      <c r="ADP14" s="15">
        <f t="array" aca="1" ref="ADP14" ca="1">SUMPRODUCT(SUBTOTAL(3,OFFSET(ADP$22:ADP$133,ROW(ADP$22:ADP$133)-MIN(ROW(ADP$22:ADP$133)),,1)),ISNUMBER(SEARCH($I14,ADP$22:ADP$133))+0)-ADP10</f>
        <v>5</v>
      </c>
      <c r="ADQ14" s="32">
        <f t="array" aca="1" ref="ADQ14" ca="1">SUMPRODUCT(SUBTOTAL(3,OFFSET(ADQ$22:ADQ$133,ROW(ADQ$22:ADQ$133)-MIN(ROW(ADQ$22:ADQ$133)),,1)),ISNUMBER(SEARCH($I14,ADQ$22:ADQ$133))+0)-ADQ10</f>
        <v>0</v>
      </c>
      <c r="ADR14" s="15">
        <f t="array" aca="1" ref="ADR14" ca="1">SUMPRODUCT(SUBTOTAL(3,OFFSET(ADR$22:ADR$133,ROW(ADR$22:ADR$133)-MIN(ROW(ADR$22:ADR$133)),,1)),ISNUMBER(SEARCH($I14,ADR$22:ADR$133))+0)-ADR10</f>
        <v>8</v>
      </c>
      <c r="ADS14" s="32">
        <f t="array" aca="1" ref="ADS14" ca="1">SUMPRODUCT(SUBTOTAL(3,OFFSET(ADS$22:ADS$133,ROW(ADS$22:ADS$133)-MIN(ROW(ADS$22:ADS$133)),,1)),ISNUMBER(SEARCH($I14,ADS$22:ADS$133))+0)-ADS10</f>
        <v>4</v>
      </c>
      <c r="ADT14" s="15">
        <f t="array" aca="1" ref="ADT14" ca="1">SUMPRODUCT(SUBTOTAL(3,OFFSET(ADT$22:ADT$133,ROW(ADT$22:ADT$133)-MIN(ROW(ADT$22:ADT$133)),,1)),ISNUMBER(SEARCH($I14,ADT$22:ADT$133))+0)-ADT10</f>
        <v>1</v>
      </c>
      <c r="ADU14" s="32">
        <f t="array" aca="1" ref="ADU14" ca="1">SUMPRODUCT(SUBTOTAL(3,OFFSET(ADU$22:ADU$133,ROW(ADU$22:ADU$133)-MIN(ROW(ADU$22:ADU$133)),,1)),ISNUMBER(SEARCH($I14,ADU$22:ADU$133))+0)-ADU10</f>
        <v>4</v>
      </c>
      <c r="ADV14" s="15">
        <f t="array" aca="1" ref="ADV14" ca="1">SUMPRODUCT(SUBTOTAL(3,OFFSET(ADV$22:ADV$133,ROW(ADV$22:ADV$133)-MIN(ROW(ADV$22:ADV$133)),,1)),ISNUMBER(SEARCH($I14,ADV$22:ADV$133))+0)-ADV10</f>
        <v>0</v>
      </c>
      <c r="ADW14" s="39"/>
      <c r="ADX14" s="39"/>
      <c r="ADY14" s="39"/>
      <c r="AEA14" s="149"/>
      <c r="AEB14" s="149"/>
    </row>
    <row r="15" spans="9:808" x14ac:dyDescent="0.2">
      <c r="I15">
        <v>3</v>
      </c>
      <c r="J15" s="9">
        <f t="array" aca="1" ref="J15" ca="1">SUMPRODUCT(SUBTOTAL(3,OFFSET(K$22:K$133,ROW(K$22:K$133)-MIN(ROW(K$22:K$133)),,1)),ISNUMBER(SEARCH($K15,K$22:K$133))+0)</f>
        <v>15</v>
      </c>
      <c r="K15" s="119" t="str">
        <f t="shared" si="76"/>
        <v>UK</v>
      </c>
      <c r="L15" s="39"/>
      <c r="M15" s="11">
        <f t="array" aca="1" ref="M15" ca="1">SUMPRODUCT(SUBTOTAL(3,OFFSET(M$22:M$133,ROW(M$22:M$133)-MIN(ROW(M$22:M$133)),,1)),ISNUMBER(SEARCH($I15,M$22:M$133))+0)</f>
        <v>63</v>
      </c>
      <c r="N15" s="146" t="str">
        <f t="array" aca="1" ref="N15" ca="1">VLOOKUP($I15,Q5Lookup,2,FALSE)&amp;"   "&amp;SUMPRODUCT(SUBTOTAL(3,OFFSET(N$22:N$133,ROW(N$22:N$133)-MIN(ROW(N$22:N$133)),,1)),ISNUMBER(SEARCH($I15,N$22:N$133))+0)</f>
        <v>Maybe, aspects   34</v>
      </c>
      <c r="O15" s="13">
        <f t="array" aca="1" ref="O15" ca="1">SUMPRODUCT(SUBTOTAL(3,OFFSET(O$22:O$133,ROW(O$22:O$133)-MIN(ROW(O$22:O$133)),,1)),ISNUMBER(SEARCH($I15,O$22:O$133))+0)</f>
        <v>6</v>
      </c>
      <c r="P15" s="71">
        <f t="array" aca="1" ref="P15" ca="1">SUMPRODUCT(SUBTOTAL(3,OFFSET(P$22:P$133,ROW(P$22:P$133)-MIN(ROW(P$22:P$133)),,1)),ISNUMBER(SEARCH($I15,P$22:P$133))+0)</f>
        <v>1</v>
      </c>
      <c r="Q15" s="16">
        <f t="array" aca="1" ref="Q15" ca="1">SUMPRODUCT(SUBTOTAL(3,OFFSET(Q$22:Q$133,ROW(Q$22:Q$133)-MIN(ROW(Q$22:Q$133)),,1)),ISNUMBER(SEARCH($I15,Q$22:Q$133))+0)</f>
        <v>24</v>
      </c>
      <c r="R15" s="39"/>
      <c r="S15" s="8">
        <f t="array" aca="1" ref="S15" ca="1">SUMPRODUCT(SUBTOTAL(3,OFFSET(S$22:S$133,ROW(S$22:S$133)-MIN(ROW(S$22:S$133)),,1)),ISNUMBER(SEARCH($I15,S$22:S$133))+0)</f>
        <v>30</v>
      </c>
      <c r="T15" s="7">
        <f t="array" aca="1" ref="T15" ca="1">SUMPRODUCT(SUBTOTAL(3,OFFSET(T$22:T$133,ROW(T$22:T$133)-MIN(ROW(T$22:T$133)),,1)),ISNUMBER(SEARCH($I15,T$22:T$133))+0)</f>
        <v>1</v>
      </c>
      <c r="U15" s="39"/>
      <c r="V15" s="6">
        <f t="array" aca="1" ref="V15" ca="1">SUMPRODUCT(SUBTOTAL(3,OFFSET(V$22:V$133,ROW(V$22:V$133)-MIN(ROW(V$22:V$133)),,1)),ISNUMBER(SEARCH($I15,V$22:V$133))+0)</f>
        <v>61</v>
      </c>
      <c r="W15" s="5">
        <f t="array" aca="1" ref="W15" ca="1">SUMPRODUCT(SUBTOTAL(3,OFFSET(W$22:W$133,ROW(W$22:W$133)-MIN(ROW(W$22:W$133)),,1)),ISNUMBER(SEARCH($I15,W$22:W$133))+0)</f>
        <v>6</v>
      </c>
      <c r="X15" s="39"/>
      <c r="Y15" s="39"/>
      <c r="Z15" s="39"/>
      <c r="AA15" s="39"/>
      <c r="AB15" s="39"/>
      <c r="AC15" s="39"/>
      <c r="AD15" s="17">
        <f t="array" aca="1" ref="AD15" ca="1">SUMPRODUCT(SUBTOTAL(3,OFFSET(AD$22:AD$133,ROW(AD$22:AD$133)-MIN(ROW(AD$22:AD$133)),,1)),ISNUMBER(SEARCH($I15,AD$22:AD$133))+0)</f>
        <v>6</v>
      </c>
      <c r="AE15" s="18">
        <f t="array" aca="1" ref="AE15" ca="1">SUMPRODUCT(SUBTOTAL(3,OFFSET(AE$22:AE$133,ROW(AE$22:AE$133)-MIN(ROW(AE$22:AE$133)),,1)),ISNUMBER(SEARCH($I15,AE$22:AE$133))+0)</f>
        <v>42</v>
      </c>
      <c r="AF15" s="17">
        <f t="array" aca="1" ref="AF15" ca="1">SUMPRODUCT(SUBTOTAL(3,OFFSET(AF$22:AF$133,ROW(AF$22:AF$133)-MIN(ROW(AF$22:AF$133)),,1)),ISNUMBER(SEARCH($I15,AF$22:AF$133))+0)</f>
        <v>41</v>
      </c>
      <c r="AG15" s="18">
        <f t="array" aca="1" ref="AG15" ca="1">SUMPRODUCT(SUBTOTAL(3,OFFSET(AG$22:AG$133,ROW(AG$22:AG$133)-MIN(ROW(AG$22:AG$133)),,1)),ISNUMBER(SEARCH($I15,AG$22:AG$133))+0)</f>
        <v>24</v>
      </c>
      <c r="AH15" s="17">
        <f t="array" aca="1" ref="AH15" ca="1">SUMPRODUCT(SUBTOTAL(3,OFFSET(AH$22:AH$133,ROW(AH$22:AH$133)-MIN(ROW(AH$22:AH$133)),,1)),ISNUMBER(SEARCH($I15,AH$22:AH$133))+0)</f>
        <v>44</v>
      </c>
      <c r="AI15" s="18">
        <f t="array" aca="1" ref="AI15" ca="1">SUMPRODUCT(SUBTOTAL(3,OFFSET(AI$22:AI$133,ROW(AI$22:AI$133)-MIN(ROW(AI$22:AI$133)),,1)),ISNUMBER(SEARCH($I15,AI$22:AI$133))+0)</f>
        <v>39</v>
      </c>
      <c r="AJ15" s="17">
        <f t="array" aca="1" ref="AJ15" ca="1">SUMPRODUCT(SUBTOTAL(3,OFFSET(AJ$22:AJ$133,ROW(AJ$22:AJ$133)-MIN(ROW(AJ$22:AJ$133)),,1)),ISNUMBER(SEARCH($I15,AJ$22:AJ$133))+0)</f>
        <v>36</v>
      </c>
      <c r="AK15" s="18">
        <f t="array" aca="1" ref="AK15" ca="1">SUMPRODUCT(SUBTOTAL(3,OFFSET(AK$22:AK$133,ROW(AK$22:AK$133)-MIN(ROW(AK$22:AK$133)),,1)),ISNUMBER(SEARCH($I15,AK$22:AK$133))+0)</f>
        <v>39</v>
      </c>
      <c r="AL15" s="17">
        <f t="array" aca="1" ref="AL15" ca="1">SUMPRODUCT(SUBTOTAL(3,OFFSET(AL$22:AL$133,ROW(AL$22:AL$133)-MIN(ROW(AL$22:AL$133)),,1)),ISNUMBER(SEARCH($I15,AL$22:AL$133))+0)</f>
        <v>37</v>
      </c>
      <c r="AM15" s="39"/>
      <c r="AN15" s="20">
        <f t="array" aca="1" ref="AN15" ca="1">SUMPRODUCT(SUBTOTAL(3,OFFSET(AN$22:AN$133,ROW(AN$22:AN$133)-MIN(ROW(AN$22:AN$133)),,1)),ISNUMBER(SEARCH($I15,AN$22:AN$133))+0)</f>
        <v>15</v>
      </c>
      <c r="AO15" s="19">
        <f t="array" aca="1" ref="AO15" ca="1">SUMPRODUCT(SUBTOTAL(3,OFFSET(AO$22:AO$133,ROW(AO$22:AO$133)-MIN(ROW(AO$22:AO$133)),,1)),ISNUMBER(SEARCH($I15,AO$22:AO$133))+0)</f>
        <v>4</v>
      </c>
      <c r="AP15" s="20">
        <f t="array" aca="1" ref="AP15" ca="1">SUMPRODUCT(SUBTOTAL(3,OFFSET(AP$22:AP$133,ROW(AP$22:AP$133)-MIN(ROW(AP$22:AP$133)),,1)),ISNUMBER(SEARCH($I15,AP$22:AP$133))+0)</f>
        <v>13</v>
      </c>
      <c r="AQ15" s="19">
        <f t="array" aca="1" ref="AQ15" ca="1">SUMPRODUCT(SUBTOTAL(3,OFFSET(AQ$22:AQ$133,ROW(AQ$22:AQ$133)-MIN(ROW(AQ$22:AQ$133)),,1)),ISNUMBER(SEARCH($I15,AQ$22:AQ$133))+0)</f>
        <v>4</v>
      </c>
      <c r="AR15" s="20">
        <f t="array" aca="1" ref="AR15" ca="1">SUMPRODUCT(SUBTOTAL(3,OFFSET(AR$22:AR$133,ROW(AR$22:AR$133)-MIN(ROW(AR$22:AR$133)),,1)),ISNUMBER(SEARCH($I15,AR$22:AR$133))+0)</f>
        <v>25</v>
      </c>
      <c r="AS15" s="19">
        <f t="array" aca="1" ref="AS15" ca="1">SUMPRODUCT(SUBTOTAL(3,OFFSET(AS$22:AS$133,ROW(AS$22:AS$133)-MIN(ROW(AS$22:AS$133)),,1)),ISNUMBER(SEARCH($I15,AS$22:AS$133))+0)</f>
        <v>3</v>
      </c>
      <c r="AT15" s="20">
        <f t="array" aca="1" ref="AT15" ca="1">SUMPRODUCT(SUBTOTAL(3,OFFSET(AT$22:AT$133,ROW(AT$22:AT$133)-MIN(ROW(AT$22:AT$133)),,1)),ISNUMBER(SEARCH($I15,AT$22:AT$133))+0)</f>
        <v>2</v>
      </c>
      <c r="AU15" s="19">
        <f t="array" aca="1" ref="AU15" ca="1">SUMPRODUCT(SUBTOTAL(3,OFFSET(AU$22:AU$133,ROW(AU$22:AU$133)-MIN(ROW(AU$22:AU$133)),,1)),ISNUMBER(SEARCH($I15,AU$22:AU$133))+0)</f>
        <v>10</v>
      </c>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22">
        <f t="array" aca="1" ref="DQ15" ca="1">SUMPRODUCT(SUBTOTAL(3,OFFSET(DQ$22:DQ$133,ROW(DQ$22:DQ$133)-MIN(ROW(DQ$22:DQ$133)),,1)),ISNUMBER(SEARCH($I15,DQ$22:DQ$133))+0)</f>
        <v>15</v>
      </c>
      <c r="DR15" s="5">
        <f t="array" aca="1" ref="DR15" ca="1">SUMPRODUCT(SUBTOTAL(3,OFFSET(DR$22:DR$133,ROW(DR$22:DR$133)-MIN(ROW(DR$22:DR$133)),,1)),ISNUMBER(SEARCH($I15,DR$22:DR$133))+0)</f>
        <v>13</v>
      </c>
      <c r="DS15" s="22">
        <f t="array" aca="1" ref="DS15" ca="1">SUMPRODUCT(SUBTOTAL(3,OFFSET(DS$22:DS$133,ROW(DS$22:DS$133)-MIN(ROW(DS$22:DS$133)),,1)),ISNUMBER(SEARCH($I15,DS$22:DS$133))+0)</f>
        <v>18</v>
      </c>
      <c r="DT15" s="5">
        <f t="array" aca="1" ref="DT15" ca="1">SUMPRODUCT(SUBTOTAL(3,OFFSET(DT$22:DT$133,ROW(DT$22:DT$133)-MIN(ROW(DT$22:DT$133)),,1)),ISNUMBER(SEARCH($I15,DT$22:DT$133))+0)</f>
        <v>18</v>
      </c>
      <c r="DU15" s="22">
        <f t="array" aca="1" ref="DU15" ca="1">SUMPRODUCT(SUBTOTAL(3,OFFSET(DU$22:DU$133,ROW(DU$22:DU$133)-MIN(ROW(DU$22:DU$133)),,1)),ISNUMBER(SEARCH($I15,DU$22:DU$133))+0)</f>
        <v>31</v>
      </c>
      <c r="DV15" s="5">
        <f t="array" aca="1" ref="DV15" ca="1">SUMPRODUCT(SUBTOTAL(3,OFFSET(DV$22:DV$133,ROW(DV$22:DV$133)-MIN(ROW(DV$22:DV$133)),,1)),ISNUMBER(SEARCH($I15,DV$22:DV$133))+0)</f>
        <v>20</v>
      </c>
      <c r="DW15" s="22">
        <f t="array" aca="1" ref="DW15" ca="1">SUMPRODUCT(SUBTOTAL(3,OFFSET(DW$22:DW$133,ROW(DW$22:DW$133)-MIN(ROW(DW$22:DW$133)),,1)),ISNUMBER(SEARCH($I15,DW$22:DW$133))+0)</f>
        <v>16</v>
      </c>
      <c r="DX15" s="5">
        <f t="array" aca="1" ref="DX15" ca="1">SUMPRODUCT(SUBTOTAL(3,OFFSET(DX$22:DX$133,ROW(DX$22:DX$133)-MIN(ROW(DX$22:DX$133)),,1)),ISNUMBER(SEARCH($I15,DX$22:DX$133))+0)</f>
        <v>14</v>
      </c>
      <c r="DY15" s="22">
        <f t="array" aca="1" ref="DY15" ca="1">SUMPRODUCT(SUBTOTAL(3,OFFSET(DY$22:DY$133,ROW(DY$22:DY$133)-MIN(ROW(DY$22:DY$133)),,1)),ISNUMBER(SEARCH($I15,DY$22:DY$133))+0)</f>
        <v>24</v>
      </c>
      <c r="DZ15" s="5">
        <f t="array" aca="1" ref="DZ15" ca="1">SUMPRODUCT(SUBTOTAL(3,OFFSET(DZ$22:DZ$133,ROW(DZ$22:DZ$133)-MIN(ROW(DZ$22:DZ$133)),,1)),ISNUMBER(SEARCH($I15,DZ$22:DZ$133))+0)</f>
        <v>22</v>
      </c>
      <c r="EA15" s="39"/>
      <c r="EB15" s="24">
        <f t="array" aca="1" ref="EB15" ca="1">SUMPRODUCT(SUBTOTAL(3,OFFSET(EB$22:EB$133,ROW(EB$22:EB$133)-MIN(ROW(EB$22:EB$133)),,1)),ISNUMBER(SEARCH($I15,EB$22:EB$133))+0)</f>
        <v>34</v>
      </c>
      <c r="EC15" s="25">
        <f t="array" aca="1" ref="EC15" ca="1">SUMPRODUCT(SUBTOTAL(3,OFFSET(EC$22:EC$133,ROW(EC$22:EC$133)-MIN(ROW(EC$22:EC$133)),,1)),ISNUMBER(SEARCH($I15,EC$22:EC$133))+0)</f>
        <v>39</v>
      </c>
      <c r="ED15" s="24">
        <f t="array" aca="1" ref="ED15" ca="1">SUMPRODUCT(SUBTOTAL(3,OFFSET(ED$22:ED$133,ROW(ED$22:ED$133)-MIN(ROW(ED$22:ED$133)),,1)),ISNUMBER(SEARCH($I15,ED$22:ED$133))+0)</f>
        <v>39</v>
      </c>
      <c r="EE15" s="25">
        <f t="array" aca="1" ref="EE15" ca="1">SUMPRODUCT(SUBTOTAL(3,OFFSET(EE$22:EE$133,ROW(EE$22:EE$133)-MIN(ROW(EE$22:EE$133)),,1)),ISNUMBER(SEARCH($I15,EE$22:EE$133))+0)</f>
        <v>40</v>
      </c>
      <c r="EF15" s="24">
        <f t="array" aca="1" ref="EF15" ca="1">SUMPRODUCT(SUBTOTAL(3,OFFSET(EF$22:EF$133,ROW(EF$22:EF$133)-MIN(ROW(EF$22:EF$133)),,1)),ISNUMBER(SEARCH($I15,EF$22:EF$133))+0)</f>
        <v>9</v>
      </c>
      <c r="EG15" s="25">
        <f t="array" aca="1" ref="EG15" ca="1">SUMPRODUCT(SUBTOTAL(3,OFFSET(EG$22:EG$133,ROW(EG$22:EG$133)-MIN(ROW(EG$22:EG$133)),,1)),ISNUMBER(SEARCH($I15,EG$22:EG$133))+0)</f>
        <v>1</v>
      </c>
      <c r="EH15" s="24">
        <f t="array" aca="1" ref="EH15" ca="1">SUMPRODUCT(SUBTOTAL(3,OFFSET(EH$22:EH$133,ROW(EH$22:EH$133)-MIN(ROW(EH$22:EH$133)),,1)),ISNUMBER(SEARCH($I15,EH$22:EH$133))+0)</f>
        <v>3</v>
      </c>
      <c r="EI15" s="25">
        <f t="array" aca="1" ref="EI15" ca="1">SUMPRODUCT(SUBTOTAL(3,OFFSET(EI$22:EI$133,ROW(EI$22:EI$133)-MIN(ROW(EI$22:EI$133)),,1)),ISNUMBER(SEARCH($I15,EI$22:EI$133))+0)</f>
        <v>1</v>
      </c>
      <c r="EJ15" s="24">
        <f t="array" aca="1" ref="EJ15" ca="1">SUMPRODUCT(SUBTOTAL(3,OFFSET(EJ$22:EJ$133,ROW(EJ$22:EJ$133)-MIN(ROW(EJ$22:EJ$133)),,1)),ISNUMBER(SEARCH($I15,EJ$22:EJ$133))+0)</f>
        <v>1</v>
      </c>
      <c r="EK15" s="25">
        <f t="array" aca="1" ref="EK15" ca="1">SUMPRODUCT(SUBTOTAL(3,OFFSET(EK$22:EK$133,ROW(EK$22:EK$133)-MIN(ROW(EK$22:EK$133)),,1)),ISNUMBER(SEARCH($I15,EK$22:EK$133))+0)</f>
        <v>0</v>
      </c>
      <c r="EL15" s="24">
        <f t="array" aca="1" ref="EL15" ca="1">SUMPRODUCT(SUBTOTAL(3,OFFSET(EL$22:EL$133,ROW(EL$22:EL$133)-MIN(ROW(EL$22:EL$133)),,1)),ISNUMBER(SEARCH($I15,EL$22:EL$133))+0)</f>
        <v>0</v>
      </c>
      <c r="EM15" s="25">
        <f t="array" aca="1" ref="EM15" ca="1">SUMPRODUCT(SUBTOTAL(3,OFFSET(EM$22:EM$133,ROW(EM$22:EM$133)-MIN(ROW(EM$22:EM$133)),,1)),ISNUMBER(SEARCH($I15,EM$22:EM$133))+0)</f>
        <v>2</v>
      </c>
      <c r="EN15" s="24">
        <f t="array" aca="1" ref="EN15" ca="1">SUMPRODUCT(SUBTOTAL(3,OFFSET(EN$22:EN$133,ROW(EN$22:EN$133)-MIN(ROW(EN$22:EN$133)),,1)),ISNUMBER(SEARCH($I15,EN$22:EN$133))+0)</f>
        <v>3</v>
      </c>
      <c r="EO15" s="25">
        <f t="array" aca="1" ref="EO15" ca="1">SUMPRODUCT(SUBTOTAL(3,OFFSET(EO$22:EO$133,ROW(EO$22:EO$133)-MIN(ROW(EO$22:EO$133)),,1)),ISNUMBER(SEARCH($I15,EO$22:EO$133))+0)</f>
        <v>1</v>
      </c>
      <c r="EP15" s="24">
        <f t="array" aca="1" ref="EP15" ca="1">SUMPRODUCT(SUBTOTAL(3,OFFSET(EP$22:EP$133,ROW(EP$22:EP$133)-MIN(ROW(EP$22:EP$133)),,1)),ISNUMBER(SEARCH($I15,EP$22:EP$133))+0)</f>
        <v>0</v>
      </c>
      <c r="EQ15" s="25">
        <f t="array" aca="1" ref="EQ15" ca="1">SUMPRODUCT(SUBTOTAL(3,OFFSET(EQ$22:EQ$133,ROW(EQ$22:EQ$133)-MIN(ROW(EQ$22:EQ$133)),,1)),ISNUMBER(SEARCH($I15,EQ$22:EQ$133))+0)</f>
        <v>0</v>
      </c>
      <c r="ER15" s="24">
        <f t="array" aca="1" ref="ER15" ca="1">SUMPRODUCT(SUBTOTAL(3,OFFSET(ER$22:ER$133,ROW(ER$22:ER$133)-MIN(ROW(ER$22:ER$133)),,1)),ISNUMBER(SEARCH($I15,ER$22:ER$133))+0)</f>
        <v>1</v>
      </c>
      <c r="ES15" s="25">
        <f t="array" aca="1" ref="ES15" ca="1">SUMPRODUCT(SUBTOTAL(3,OFFSET(ES$22:ES$133,ROW(ES$22:ES$133)-MIN(ROW(ES$22:ES$133)),,1)),ISNUMBER(SEARCH($I15,ES$22:ES$133))+0)</f>
        <v>3</v>
      </c>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
        <f t="array" aca="1" ref="WU15" ca="1">SUMPRODUCT(SUBTOTAL(3,OFFSET(WU$22:WU$133,ROW(WU$22:WU$133)-MIN(ROW(WU$22:WU$133)),,1)),ISNUMBER(SEARCH($I15,WU$22:WU$133))+0)</f>
        <v>37</v>
      </c>
      <c r="WV15" s="4">
        <f t="array" aca="1" ref="WV15" ca="1">SUMPRODUCT(SUBTOTAL(3,OFFSET(WV$22:WV$133,ROW(WV$22:WV$133)-MIN(ROW(WV$22:WV$133)),,1)),ISNUMBER(SEARCH($I15,WV$22:WV$133))+0)</f>
        <v>18</v>
      </c>
      <c r="WW15" s="3">
        <f t="array" aca="1" ref="WW15" ca="1">SUMPRODUCT(SUBTOTAL(3,OFFSET(WW$22:WW$133,ROW(WW$22:WW$133)-MIN(ROW(WW$22:WW$133)),,1)),ISNUMBER(SEARCH($I15,WW$22:WW$133))+0)</f>
        <v>28</v>
      </c>
      <c r="WX15" s="4">
        <f t="array" aca="1" ref="WX15" ca="1">SUMPRODUCT(SUBTOTAL(3,OFFSET(WX$22:WX$133,ROW(WX$22:WX$133)-MIN(ROW(WX$22:WX$133)),,1)),ISNUMBER(SEARCH($I15,WX$22:WX$133))+0)</f>
        <v>34</v>
      </c>
      <c r="WY15" s="3">
        <f t="array" aca="1" ref="WY15" ca="1">SUMPRODUCT(SUBTOTAL(3,OFFSET(WY$22:WY$133,ROW(WY$22:WY$133)-MIN(ROW(WY$22:WY$133)),,1)),ISNUMBER(SEARCH($I15,WY$22:WY$133))+0)</f>
        <v>23</v>
      </c>
      <c r="WZ15" s="4">
        <f t="array" aca="1" ref="WZ15" ca="1">SUMPRODUCT(SUBTOTAL(3,OFFSET(WZ$22:WZ$133,ROW(WZ$22:WZ$133)-MIN(ROW(WZ$22:WZ$133)),,1)),ISNUMBER(SEARCH($I15,WZ$22:WZ$133))+0)</f>
        <v>25</v>
      </c>
      <c r="XA15" s="3">
        <f t="array" aca="1" ref="XA15" ca="1">SUMPRODUCT(SUBTOTAL(3,OFFSET(XA$22:XA$133,ROW(XA$22:XA$133)-MIN(ROW(XA$22:XA$133)),,1)),ISNUMBER(SEARCH($I15,XA$22:XA$133))+0)</f>
        <v>16</v>
      </c>
      <c r="XB15" s="4">
        <f t="array" aca="1" ref="XB15" ca="1">SUMPRODUCT(SUBTOTAL(3,OFFSET(XB$22:XB$133,ROW(XB$22:XB$133)-MIN(ROW(XB$22:XB$133)),,1)),ISNUMBER(SEARCH($I15,XB$22:XB$133))+0)</f>
        <v>15</v>
      </c>
      <c r="XC15" s="3">
        <f t="array" aca="1" ref="XC15" ca="1">SUMPRODUCT(SUBTOTAL(3,OFFSET(XC$22:XC$133,ROW(XC$22:XC$133)-MIN(ROW(XC$22:XC$133)),,1)),ISNUMBER(SEARCH($I15,XC$22:XC$133))+0)</f>
        <v>27</v>
      </c>
      <c r="XD15" s="4">
        <f t="array" aca="1" ref="XD15" ca="1">SUMPRODUCT(SUBTOTAL(3,OFFSET(XD$22:XD$133,ROW(XD$22:XD$133)-MIN(ROW(XD$22:XD$133)),,1)),ISNUMBER(SEARCH($I15,XD$22:XD$133))+0)</f>
        <v>17</v>
      </c>
      <c r="XE15" s="3">
        <f t="array" aca="1" ref="XE15" ca="1">SUMPRODUCT(SUBTOTAL(3,OFFSET(XE$22:XE$133,ROW(XE$22:XE$133)-MIN(ROW(XE$22:XE$133)),,1)),ISNUMBER(SEARCH($I15,XE$22:XE$133))+0)</f>
        <v>26</v>
      </c>
      <c r="XF15" s="4">
        <f t="array" aca="1" ref="XF15" ca="1">SUMPRODUCT(SUBTOTAL(3,OFFSET(XF$22:XF$133,ROW(XF$22:XF$133)-MIN(ROW(XF$22:XF$133)),,1)),ISNUMBER(SEARCH($I15,XF$22:XF$133))+0)</f>
        <v>20</v>
      </c>
      <c r="XG15" s="3">
        <f t="array" aca="1" ref="XG15" ca="1">SUMPRODUCT(SUBTOTAL(3,OFFSET(XG$22:XG$133,ROW(XG$22:XG$133)-MIN(ROW(XG$22:XG$133)),,1)),ISNUMBER(SEARCH($I15,XG$22:XG$133))+0)</f>
        <v>7</v>
      </c>
      <c r="XH15" s="4">
        <f t="array" aca="1" ref="XH15" ca="1">SUMPRODUCT(SUBTOTAL(3,OFFSET(XH$22:XH$133,ROW(XH$22:XH$133)-MIN(ROW(XH$22:XH$133)),,1)),ISNUMBER(SEARCH($I15,XH$22:XH$133))+0)</f>
        <v>44</v>
      </c>
      <c r="XI15" s="3">
        <f t="array" aca="1" ref="XI15" ca="1">SUMPRODUCT(SUBTOTAL(3,OFFSET(XI$22:XI$133,ROW(XI$22:XI$133)-MIN(ROW(XI$22:XI$133)),,1)),ISNUMBER(SEARCH($I15,XI$22:XI$133))+0)</f>
        <v>16</v>
      </c>
      <c r="XJ15" s="4">
        <f t="array" aca="1" ref="XJ15" ca="1">SUMPRODUCT(SUBTOTAL(3,OFFSET(XJ$22:XJ$133,ROW(XJ$22:XJ$133)-MIN(ROW(XJ$22:XJ$133)),,1)),ISNUMBER(SEARCH($I15,XJ$22:XJ$133))+0)</f>
        <v>23</v>
      </c>
      <c r="XK15" s="3">
        <f t="array" aca="1" ref="XK15" ca="1">SUMPRODUCT(SUBTOTAL(3,OFFSET(XK$22:XK$133,ROW(XK$22:XK$133)-MIN(ROW(XK$22:XK$133)),,1)),ISNUMBER(SEARCH($I15,XK$22:XK$133))+0)</f>
        <v>13</v>
      </c>
      <c r="XL15" s="4">
        <f t="array" aca="1" ref="XL15" ca="1">SUMPRODUCT(SUBTOTAL(3,OFFSET(XL$22:XL$133,ROW(XL$22:XL$133)-MIN(ROW(XL$22:XL$133)),,1)),ISNUMBER(SEARCH($I15,XL$22:XL$133))+0)</f>
        <v>23</v>
      </c>
      <c r="XM15" s="13">
        <f t="array" aca="1" ref="XM15" ca="1">SUMPRODUCT(SUBTOTAL(3,OFFSET(XM$22:XM$133,ROW(XM$22:XM$133)-MIN(ROW(XM$22:XM$133)),,1)),ISNUMBER(SEARCH($I15,XM$22:XM$133))+0)</f>
        <v>42</v>
      </c>
      <c r="XN15" s="10">
        <f t="array" aca="1" ref="XN15" ca="1">SUMPRODUCT(SUBTOTAL(3,OFFSET(XN$22:XN$133,ROW(XN$22:XN$133)-MIN(ROW(XN$22:XN$133)),,1)),ISNUMBER(SEARCH($I15,XN$22:XN$133))+0)</f>
        <v>35</v>
      </c>
      <c r="XO15" s="13">
        <f t="array" aca="1" ref="XO15" ca="1">SUMPRODUCT(SUBTOTAL(3,OFFSET(XO$22:XO$133,ROW(XO$22:XO$133)-MIN(ROW(XO$22:XO$133)),,1)),ISNUMBER(SEARCH($I15,XO$22:XO$133))+0)</f>
        <v>25</v>
      </c>
      <c r="XP15" s="10">
        <f t="array" aca="1" ref="XP15" ca="1">SUMPRODUCT(SUBTOTAL(3,OFFSET(XP$22:XP$133,ROW(XP$22:XP$133)-MIN(ROW(XP$22:XP$133)),,1)),ISNUMBER(SEARCH($I15,XP$22:XP$133))+0)</f>
        <v>39</v>
      </c>
      <c r="XQ15" s="13">
        <f t="array" aca="1" ref="XQ15" ca="1">SUMPRODUCT(SUBTOTAL(3,OFFSET(XQ$22:XQ$133,ROW(XQ$22:XQ$133)-MIN(ROW(XQ$22:XQ$133)),,1)),ISNUMBER(SEARCH($I15,XQ$22:XQ$133))+0)</f>
        <v>40</v>
      </c>
      <c r="XR15" s="10">
        <f t="array" aca="1" ref="XR15" ca="1">SUMPRODUCT(SUBTOTAL(3,OFFSET(XR$22:XR$133,ROW(XR$22:XR$133)-MIN(ROW(XR$22:XR$133)),,1)),ISNUMBER(SEARCH($I15,XR$22:XR$133))+0)</f>
        <v>53</v>
      </c>
      <c r="XS15" s="13">
        <f t="array" aca="1" ref="XS15" ca="1">SUMPRODUCT(SUBTOTAL(3,OFFSET(XS$22:XS$133,ROW(XS$22:XS$133)-MIN(ROW(XS$22:XS$133)),,1)),ISNUMBER(SEARCH($I15,XS$22:XS$133))+0)</f>
        <v>31</v>
      </c>
      <c r="XT15" s="10">
        <f t="array" aca="1" ref="XT15" ca="1">SUMPRODUCT(SUBTOTAL(3,OFFSET(XT$22:XT$133,ROW(XT$22:XT$133)-MIN(ROW(XT$22:XT$133)),,1)),ISNUMBER(SEARCH($I15,XT$22:XT$133))+0)</f>
        <v>34</v>
      </c>
      <c r="XU15" s="28">
        <f t="array" aca="1" ref="XU15" ca="1">SUMPRODUCT(SUBTOTAL(3,OFFSET(XU$22:XU$133,ROW(XU$22:XU$133)-MIN(ROW(XU$22:XU$133)),,1)),ISNUMBER(SEARCH($I15,XU$22:XU$133))+0)</f>
        <v>29</v>
      </c>
      <c r="XV15" s="29">
        <f t="array" aca="1" ref="XV15" ca="1">SUMPRODUCT(SUBTOTAL(3,OFFSET(XV$22:XV$133,ROW(XV$22:XV$133)-MIN(ROW(XV$22:XV$133)),,1)),ISNUMBER(SEARCH($I15,XV$22:XV$133))+0)</f>
        <v>24</v>
      </c>
      <c r="XW15" s="28">
        <f t="array" aca="1" ref="XW15" ca="1">SUMPRODUCT(SUBTOTAL(3,OFFSET(XW$22:XW$133,ROW(XW$22:XW$133)-MIN(ROW(XW$22:XW$133)),,1)),ISNUMBER(SEARCH($I15,XW$22:XW$133))+0)</f>
        <v>15</v>
      </c>
      <c r="XX15" s="29">
        <f t="array" aca="1" ref="XX15" ca="1">SUMPRODUCT(SUBTOTAL(3,OFFSET(XX$22:XX$133,ROW(XX$22:XX$133)-MIN(ROW(XX$22:XX$133)),,1)),ISNUMBER(SEARCH($I15,XX$22:XX$133))+0)</f>
        <v>12</v>
      </c>
      <c r="XY15" s="28">
        <f t="array" aca="1" ref="XY15" ca="1">SUMPRODUCT(SUBTOTAL(3,OFFSET(XY$22:XY$133,ROW(XY$22:XY$133)-MIN(ROW(XY$22:XY$133)),,1)),ISNUMBER(SEARCH($I15,XY$22:XY$133))+0)</f>
        <v>34</v>
      </c>
      <c r="XZ15" s="29">
        <f t="array" aca="1" ref="XZ15" ca="1">SUMPRODUCT(SUBTOTAL(3,OFFSET(XZ$22:XZ$133,ROW(XZ$22:XZ$133)-MIN(ROW(XZ$22:XZ$133)),,1)),ISNUMBER(SEARCH($I15,XZ$22:XZ$133))+0)</f>
        <v>13</v>
      </c>
      <c r="YA15" s="28">
        <f t="array" aca="1" ref="YA15" ca="1">SUMPRODUCT(SUBTOTAL(3,OFFSET(YA$22:YA$133,ROW(YA$22:YA$133)-MIN(ROW(YA$22:YA$133)),,1)),ISNUMBER(SEARCH($I15,YA$22:YA$133))+0)</f>
        <v>31</v>
      </c>
      <c r="YB15" s="29">
        <f t="array" aca="1" ref="YB15" ca="1">SUMPRODUCT(SUBTOTAL(3,OFFSET(YB$22:YB$133,ROW(YB$22:YB$133)-MIN(ROW(YB$22:YB$133)),,1)),ISNUMBER(SEARCH($I15,YB$22:YB$133))+0)</f>
        <v>33</v>
      </c>
      <c r="YC15" s="28">
        <f t="array" aca="1" ref="YC15" ca="1">SUMPRODUCT(SUBTOTAL(3,OFFSET(YC$22:YC$133,ROW(YC$22:YC$133)-MIN(ROW(YC$22:YC$133)),,1)),ISNUMBER(SEARCH($I15,YC$22:YC$133))+0)</f>
        <v>22</v>
      </c>
      <c r="YD15" s="29">
        <f t="array" aca="1" ref="YD15" ca="1">SUMPRODUCT(SUBTOTAL(3,OFFSET(YD$22:YD$133,ROW(YD$22:YD$133)-MIN(ROW(YD$22:YD$133)),,1)),ISNUMBER(SEARCH($I15,YD$22:YD$133))+0)</f>
        <v>12</v>
      </c>
      <c r="YE15" s="28">
        <f t="array" aca="1" ref="YE15" ca="1">SUMPRODUCT(SUBTOTAL(3,OFFSET(YE$22:YE$133,ROW(YE$22:YE$133)-MIN(ROW(YE$22:YE$133)),,1)),ISNUMBER(SEARCH($I15,YE$22:YE$133))+0)</f>
        <v>9</v>
      </c>
      <c r="YF15" s="29">
        <f t="array" aca="1" ref="YF15" ca="1">SUMPRODUCT(SUBTOTAL(3,OFFSET(YF$22:YF$133,ROW(YF$22:YF$133)-MIN(ROW(YF$22:YF$133)),,1)),ISNUMBER(SEARCH($I15,YF$22:YF$133))+0)</f>
        <v>39</v>
      </c>
      <c r="YG15" s="28">
        <f t="array" aca="1" ref="YG15" ca="1">SUMPRODUCT(SUBTOTAL(3,OFFSET(YG$22:YG$133,ROW(YG$22:YG$133)-MIN(ROW(YG$22:YG$133)),,1)),ISNUMBER(SEARCH($I15,YG$22:YG$133))+0)</f>
        <v>35</v>
      </c>
      <c r="YH15" s="39"/>
      <c r="YI15" s="39"/>
      <c r="YJ15" s="39"/>
      <c r="YK15" s="19">
        <f t="array" aca="1" ref="YK15" ca="1">SUMPRODUCT(SUBTOTAL(3,OFFSET(YK$22:YK$133,ROW(YK$22:YK$133)-MIN(ROW(YK$22:YK$133)),,1)),ISNUMBER(SEARCH($I15,YK$22:YK$133))+0)</f>
        <v>23</v>
      </c>
      <c r="YL15" s="20">
        <f t="array" aca="1" ref="YL15" ca="1">SUMPRODUCT(SUBTOTAL(3,OFFSET(YL$22:YL$133,ROW(YL$22:YL$133)-MIN(ROW(YL$22:YL$133)),,1)),ISNUMBER(SEARCH($I15,YL$22:YL$133))+0)</f>
        <v>29</v>
      </c>
      <c r="YM15" s="19">
        <f t="array" aca="1" ref="YM15" ca="1">SUMPRODUCT(SUBTOTAL(3,OFFSET(YM$22:YM$133,ROW(YM$22:YM$133)-MIN(ROW(YM$22:YM$133)),,1)),ISNUMBER(SEARCH($I15,YM$22:YM$133))+0)</f>
        <v>40</v>
      </c>
      <c r="YN15" s="20">
        <f t="array" aca="1" ref="YN15" ca="1">SUMPRODUCT(SUBTOTAL(3,OFFSET(YN$22:YN$133,ROW(YN$22:YN$133)-MIN(ROW(YN$22:YN$133)),,1)),ISNUMBER(SEARCH($I15,YN$22:YN$133))+0)</f>
        <v>26</v>
      </c>
      <c r="YO15" s="19">
        <f t="array" aca="1" ref="YO15" ca="1">SUMPRODUCT(SUBTOTAL(3,OFFSET(YO$22:YO$133,ROW(YO$22:YO$133)-MIN(ROW(YO$22:YO$133)),,1)),ISNUMBER(SEARCH($I15,YO$22:YO$133))+0)</f>
        <v>33</v>
      </c>
      <c r="YP15" s="20">
        <f t="array" aca="1" ref="YP15" ca="1">SUMPRODUCT(SUBTOTAL(3,OFFSET(YP$22:YP$133,ROW(YP$22:YP$133)-MIN(ROW(YP$22:YP$133)),,1)),ISNUMBER(SEARCH($I15,YP$22:YP$133))+0)</f>
        <v>28</v>
      </c>
      <c r="YQ15" s="19">
        <f t="array" aca="1" ref="YQ15" ca="1">SUMPRODUCT(SUBTOTAL(3,OFFSET(YQ$22:YQ$133,ROW(YQ$22:YQ$133)-MIN(ROW(YQ$22:YQ$133)),,1)),ISNUMBER(SEARCH($I15,YQ$22:YQ$133))+0)</f>
        <v>28</v>
      </c>
      <c r="YR15" s="20">
        <f t="array" aca="1" ref="YR15" ca="1">SUMPRODUCT(SUBTOTAL(3,OFFSET(YR$22:YR$133,ROW(YR$22:YR$133)-MIN(ROW(YR$22:YR$133)),,1)),ISNUMBER(SEARCH($I15,YR$22:YR$133))+0)</f>
        <v>35</v>
      </c>
      <c r="YS15" s="19">
        <f t="array" aca="1" ref="YS15" ca="1">SUMPRODUCT(SUBTOTAL(3,OFFSET(YS$22:YS$133,ROW(YS$22:YS$133)-MIN(ROW(YS$22:YS$133)),,1)),ISNUMBER(SEARCH($I15,YS$22:YS$133))+0)</f>
        <v>22</v>
      </c>
      <c r="YT15" s="20">
        <f t="array" aca="1" ref="YT15" ca="1">SUMPRODUCT(SUBTOTAL(3,OFFSET(YT$22:YT$133,ROW(YT$22:YT$133)-MIN(ROW(YT$22:YT$133)),,1)),ISNUMBER(SEARCH($I15,YT$22:YT$133))+0)</f>
        <v>30</v>
      </c>
      <c r="YU15" s="19">
        <f t="array" aca="1" ref="YU15" ca="1">SUMPRODUCT(SUBTOTAL(3,OFFSET(YU$22:YU$133,ROW(YU$22:YU$133)-MIN(ROW(YU$22:YU$133)),,1)),ISNUMBER(SEARCH($I15,YU$22:YU$133))+0)</f>
        <v>25</v>
      </c>
      <c r="YV15" s="20">
        <f t="array" aca="1" ref="YV15" ca="1">SUMPRODUCT(SUBTOTAL(3,OFFSET(YV$22:YV$133,ROW(YV$22:YV$133)-MIN(ROW(YV$22:YV$133)),,1)),ISNUMBER(SEARCH($I15,YV$22:YV$133))+0)</f>
        <v>24</v>
      </c>
      <c r="YW15" s="19">
        <f t="array" aca="1" ref="YW15" ca="1">SUMPRODUCT(SUBTOTAL(3,OFFSET(YW$22:YW$133,ROW(YW$22:YW$133)-MIN(ROW(YW$22:YW$133)),,1)),ISNUMBER(SEARCH($I15,YW$22:YW$133))+0)</f>
        <v>31</v>
      </c>
      <c r="YX15" s="20">
        <f t="array" aca="1" ref="YX15" ca="1">SUMPRODUCT(SUBTOTAL(3,OFFSET(YX$22:YX$133,ROW(YX$22:YX$133)-MIN(ROW(YX$22:YX$133)),,1)),ISNUMBER(SEARCH($I15,YX$22:YX$133))+0)</f>
        <v>33</v>
      </c>
      <c r="YY15" s="19">
        <f t="array" aca="1" ref="YY15" ca="1">SUMPRODUCT(SUBTOTAL(3,OFFSET(YY$22:YY$133,ROW(YY$22:YY$133)-MIN(ROW(YY$22:YY$133)),,1)),ISNUMBER(SEARCH($I15,YY$22:YY$133))+0)</f>
        <v>20</v>
      </c>
      <c r="YZ15" s="20">
        <f t="array" aca="1" ref="YZ15" ca="1">SUMPRODUCT(SUBTOTAL(3,OFFSET(YZ$22:YZ$133,ROW(YZ$22:YZ$133)-MIN(ROW(YZ$22:YZ$133)),,1)),ISNUMBER(SEARCH($I15,YZ$22:YZ$133))+0)</f>
        <v>26</v>
      </c>
      <c r="ZA15" s="19">
        <f t="array" aca="1" ref="ZA15" ca="1">SUMPRODUCT(SUBTOTAL(3,OFFSET(ZA$22:ZA$133,ROW(ZA$22:ZA$133)-MIN(ROW(ZA$22:ZA$133)),,1)),ISNUMBER(SEARCH($I15,ZA$22:ZA$133))+0)</f>
        <v>29</v>
      </c>
      <c r="ZB15" s="20">
        <f t="array" aca="1" ref="ZB15" ca="1">SUMPRODUCT(SUBTOTAL(3,OFFSET(ZB$22:ZB$133,ROW(ZB$22:ZB$133)-MIN(ROW(ZB$22:ZB$133)),,1)),ISNUMBER(SEARCH($I15,ZB$22:ZB$133))+0)</f>
        <v>28</v>
      </c>
      <c r="ZC15" s="12">
        <f t="array" aca="1" ref="ZC15" ca="1">SUMPRODUCT(SUBTOTAL(3,OFFSET(ZC$22:ZC$133,ROW(ZC$22:ZC$133)-MIN(ROW(ZC$22:ZC$133)),,1)),ISNUMBER(SEARCH($I15,ZC$22:ZC$133))+0)</f>
        <v>24</v>
      </c>
      <c r="ZD15" s="38">
        <f t="array" aca="1" ref="ZD15" ca="1">SUMPRODUCT(SUBTOTAL(3,OFFSET(ZD$22:ZD$133,ROW(ZD$22:ZD$133)-MIN(ROW(ZD$22:ZD$133)),,1)),ISNUMBER(SEARCH($I15,ZD$22:ZD$133))+0)</f>
        <v>15</v>
      </c>
      <c r="ZE15" s="12">
        <f t="array" aca="1" ref="ZE15" ca="1">SUMPRODUCT(SUBTOTAL(3,OFFSET(ZE$22:ZE$133,ROW(ZE$22:ZE$133)-MIN(ROW(ZE$22:ZE$133)),,1)),ISNUMBER(SEARCH($I15,ZE$22:ZE$133))+0)</f>
        <v>15</v>
      </c>
      <c r="ZF15" s="38">
        <f t="array" aca="1" ref="ZF15" ca="1">SUMPRODUCT(SUBTOTAL(3,OFFSET(ZF$22:ZF$133,ROW(ZF$22:ZF$133)-MIN(ROW(ZF$22:ZF$133)),,1)),ISNUMBER(SEARCH($I15,ZF$22:ZF$133))+0)</f>
        <v>10</v>
      </c>
      <c r="ZG15" s="12">
        <f t="array" aca="1" ref="ZG15" ca="1">SUMPRODUCT(SUBTOTAL(3,OFFSET(ZG$22:ZG$133,ROW(ZG$22:ZG$133)-MIN(ROW(ZG$22:ZG$133)),,1)),ISNUMBER(SEARCH($I15,ZG$22:ZG$133))+0)</f>
        <v>33</v>
      </c>
      <c r="ZH15" s="38">
        <f t="array" aca="1" ref="ZH15" ca="1">SUMPRODUCT(SUBTOTAL(3,OFFSET(ZH$22:ZH$133,ROW(ZH$22:ZH$133)-MIN(ROW(ZH$22:ZH$133)),,1)),ISNUMBER(SEARCH($I15,ZH$22:ZH$133))+0)</f>
        <v>33</v>
      </c>
      <c r="ZI15" s="12">
        <f t="array" aca="1" ref="ZI15" ca="1">SUMPRODUCT(SUBTOTAL(3,OFFSET(ZI$22:ZI$133,ROW(ZI$22:ZI$133)-MIN(ROW(ZI$22:ZI$133)),,1)),ISNUMBER(SEARCH($I15,ZI$22:ZI$133))+0)</f>
        <v>38</v>
      </c>
      <c r="ZJ15" s="38">
        <f t="array" aca="1" ref="ZJ15" ca="1">SUMPRODUCT(SUBTOTAL(3,OFFSET(ZJ$22:ZJ$133,ROW(ZJ$22:ZJ$133)-MIN(ROW(ZJ$22:ZJ$133)),,1)),ISNUMBER(SEARCH($I15,ZJ$22:ZJ$133))+0)</f>
        <v>26</v>
      </c>
      <c r="ZK15" s="12">
        <f t="array" aca="1" ref="ZK15" ca="1">SUMPRODUCT(SUBTOTAL(3,OFFSET(ZK$22:ZK$133,ROW(ZK$22:ZK$133)-MIN(ROW(ZK$22:ZK$133)),,1)),ISNUMBER(SEARCH($I15,ZK$22:ZK$133))+0)</f>
        <v>37</v>
      </c>
      <c r="ZL15" s="38">
        <f t="array" aca="1" ref="ZL15" ca="1">SUMPRODUCT(SUBTOTAL(3,OFFSET(ZL$22:ZL$133,ROW(ZL$22:ZL$133)-MIN(ROW(ZL$22:ZL$133)),,1)),ISNUMBER(SEARCH($I15,ZL$22:ZL$133))+0)</f>
        <v>33</v>
      </c>
      <c r="ZM15" s="12">
        <f t="array" aca="1" ref="ZM15" ca="1">SUMPRODUCT(SUBTOTAL(3,OFFSET(ZM$22:ZM$133,ROW(ZM$22:ZM$133)-MIN(ROW(ZM$22:ZM$133)),,1)),ISNUMBER(SEARCH($I15,ZM$22:ZM$133))+0)</f>
        <v>42</v>
      </c>
      <c r="ZN15" s="38">
        <f t="array" aca="1" ref="ZN15" ca="1">SUMPRODUCT(SUBTOTAL(3,OFFSET(ZN$22:ZN$133,ROW(ZN$22:ZN$133)-MIN(ROW(ZN$22:ZN$133)),,1)),ISNUMBER(SEARCH($I15,ZN$22:ZN$133))+0)</f>
        <v>30</v>
      </c>
      <c r="ZO15" s="12">
        <f t="array" aca="1" ref="ZO15" ca="1">SUMPRODUCT(SUBTOTAL(3,OFFSET(ZO$22:ZO$133,ROW(ZO$22:ZO$133)-MIN(ROW(ZO$22:ZO$133)),,1)),ISNUMBER(SEARCH($I15,ZO$22:ZO$133))+0)</f>
        <v>41</v>
      </c>
      <c r="ZP15" s="38">
        <f t="array" aca="1" ref="ZP15" ca="1">SUMPRODUCT(SUBTOTAL(3,OFFSET(ZP$22:ZP$133,ROW(ZP$22:ZP$133)-MIN(ROW(ZP$22:ZP$133)),,1)),ISNUMBER(SEARCH($I15,ZP$22:ZP$133))+0)</f>
        <v>28</v>
      </c>
      <c r="ZQ15" s="39"/>
      <c r="ZR15" s="11">
        <f t="array" aca="1" ref="ZR15" ca="1">SUMPRODUCT(SUBTOTAL(3,OFFSET(ZR$22:ZR$133,ROW(ZR$22:ZR$133)-MIN(ROW(ZR$22:ZR$133)),,1)),ISNUMBER(SEARCH($I15,ZR$22:ZR$133))+0)</f>
        <v>25</v>
      </c>
      <c r="ZS15" s="89">
        <f t="array" aca="1" ref="ZS15" ca="1">SUMPRODUCT(SUBTOTAL(3,OFFSET(ZS$22:ZS$133,ROW(ZS$22:ZS$133)-MIN(ROW(ZS$22:ZS$133)),,1)),ISNUMBER(SEARCH($I15,ZS$22:ZS$133))+0)</f>
        <v>19</v>
      </c>
      <c r="ZT15" s="11">
        <f t="array" aca="1" ref="ZT15" ca="1">SUMPRODUCT(SUBTOTAL(3,OFFSET(ZT$22:ZT$133,ROW(ZT$22:ZT$133)-MIN(ROW(ZT$22:ZT$133)),,1)),ISNUMBER(SEARCH($I15,ZT$22:ZT$133))+0)</f>
        <v>4</v>
      </c>
      <c r="ZU15" s="89">
        <f t="array" aca="1" ref="ZU15" ca="1">SUMPRODUCT(SUBTOTAL(3,OFFSET(ZU$22:ZU$133,ROW(ZU$22:ZU$133)-MIN(ROW(ZU$22:ZU$133)),,1)),ISNUMBER(SEARCH($I15,ZU$22:ZU$133))+0)</f>
        <v>14</v>
      </c>
      <c r="ZV15" s="11">
        <f t="array" aca="1" ref="ZV15" ca="1">SUMPRODUCT(SUBTOTAL(3,OFFSET(ZV$22:ZV$133,ROW(ZV$22:ZV$133)-MIN(ROW(ZV$22:ZV$133)),,1)),ISNUMBER(SEARCH($I15,ZV$22:ZV$133))+0)</f>
        <v>6</v>
      </c>
      <c r="ZW15" s="89">
        <f t="array" aca="1" ref="ZW15" ca="1">SUMPRODUCT(SUBTOTAL(3,OFFSET(ZW$22:ZW$133,ROW(ZW$22:ZW$133)-MIN(ROW(ZW$22:ZW$133)),,1)),ISNUMBER(SEARCH($I15,ZW$22:ZW$133))+0)</f>
        <v>5</v>
      </c>
      <c r="ZX15" s="11">
        <f t="array" aca="1" ref="ZX15" ca="1">SUMPRODUCT(SUBTOTAL(3,OFFSET(ZX$22:ZX$133,ROW(ZX$22:ZX$133)-MIN(ROW(ZX$22:ZX$133)),,1)),ISNUMBER(SEARCH($I15,ZX$22:ZX$133))+0)</f>
        <v>14</v>
      </c>
      <c r="ZY15" s="89">
        <f t="array" aca="1" ref="ZY15" ca="1">SUMPRODUCT(SUBTOTAL(3,OFFSET(ZY$22:ZY$133,ROW(ZY$22:ZY$133)-MIN(ROW(ZY$22:ZY$133)),,1)),ISNUMBER(SEARCH($I15,ZY$22:ZY$133))+0)</f>
        <v>23</v>
      </c>
      <c r="ZZ15" s="11">
        <f t="array" aca="1" ref="ZZ15" ca="1">SUMPRODUCT(SUBTOTAL(3,OFFSET(ZZ$22:ZZ$133,ROW(ZZ$22:ZZ$133)-MIN(ROW(ZZ$22:ZZ$133)),,1)),ISNUMBER(SEARCH($I15,ZZ$22:ZZ$133))+0)</f>
        <v>20</v>
      </c>
      <c r="AAA15" s="89">
        <f t="array" aca="1" ref="AAA15" ca="1">SUMPRODUCT(SUBTOTAL(3,OFFSET(AAA$22:AAA$133,ROW(AAA$22:AAA$133)-MIN(ROW(AAA$22:AAA$133)),,1)),ISNUMBER(SEARCH($I15,AAA$22:AAA$133))+0)</f>
        <v>11</v>
      </c>
      <c r="AAB15" s="11">
        <f t="array" aca="1" ref="AAB15" ca="1">SUMPRODUCT(SUBTOTAL(3,OFFSET(AAB$22:AAB$133,ROW(AAB$22:AAB$133)-MIN(ROW(AAB$22:AAB$133)),,1)),ISNUMBER(SEARCH($I15,AAB$22:AAB$133))+0)</f>
        <v>20</v>
      </c>
      <c r="AAC15" s="89">
        <f t="array" aca="1" ref="AAC15" ca="1">SUMPRODUCT(SUBTOTAL(3,OFFSET(AAC$22:AAC$133,ROW(AAC$22:AAC$133)-MIN(ROW(AAC$22:AAC$133)),,1)),ISNUMBER(SEARCH($I15,AAC$22:AAC$133))+0)</f>
        <v>7</v>
      </c>
      <c r="AAD15" s="11">
        <f t="array" aca="1" ref="AAD15" ca="1">SUMPRODUCT(SUBTOTAL(3,OFFSET(AAD$22:AAD$133,ROW(AAD$22:AAD$133)-MIN(ROW(AAD$22:AAD$133)),,1)),ISNUMBER(SEARCH($I15,AAD$22:AAD$133))+0)</f>
        <v>9</v>
      </c>
      <c r="AAE15" s="89">
        <f t="array" aca="1" ref="AAE15" ca="1">SUMPRODUCT(SUBTOTAL(3,OFFSET(AAE$22:AAE$133,ROW(AAE$22:AAE$133)-MIN(ROW(AAE$22:AAE$133)),,1)),ISNUMBER(SEARCH($I15,AAE$22:AAE$133))+0)</f>
        <v>12</v>
      </c>
      <c r="AAF15" s="11">
        <f t="array" aca="1" ref="AAF15" ca="1">SUMPRODUCT(SUBTOTAL(3,OFFSET(AAF$22:AAF$133,ROW(AAF$22:AAF$133)-MIN(ROW(AAF$22:AAF$133)),,1)),ISNUMBER(SEARCH($I15,AAF$22:AAF$133))+0)</f>
        <v>9</v>
      </c>
      <c r="AAG15" s="89">
        <f t="array" aca="1" ref="AAG15" ca="1">SUMPRODUCT(SUBTOTAL(3,OFFSET(AAG$22:AAG$133,ROW(AAG$22:AAG$133)-MIN(ROW(AAG$22:AAG$133)),,1)),ISNUMBER(SEARCH($I15,AAG$22:AAG$133))+0)</f>
        <v>11</v>
      </c>
      <c r="AAH15" s="11">
        <f t="array" aca="1" ref="AAH15" ca="1">SUMPRODUCT(SUBTOTAL(3,OFFSET(AAH$22:AAH$133,ROW(AAH$22:AAH$133)-MIN(ROW(AAH$22:AAH$133)),,1)),ISNUMBER(SEARCH($I15,AAH$22:AAH$133))+0)</f>
        <v>13</v>
      </c>
      <c r="AAI15" s="89">
        <f t="array" aca="1" ref="AAI15" ca="1">SUMPRODUCT(SUBTOTAL(3,OFFSET(AAI$22:AAI$133,ROW(AAI$22:AAI$133)-MIN(ROW(AAI$22:AAI$133)),,1)),ISNUMBER(SEARCH($I15,AAI$22:AAI$133))+0)</f>
        <v>19</v>
      </c>
      <c r="AAJ15" s="11">
        <f t="array" aca="1" ref="AAJ15" ca="1">SUMPRODUCT(SUBTOTAL(3,OFFSET(AAJ$22:AAJ$133,ROW(AAJ$22:AAJ$133)-MIN(ROW(AAJ$22:AAJ$133)),,1)),ISNUMBER(SEARCH($I15,AAJ$22:AAJ$133))+0)</f>
        <v>6</v>
      </c>
      <c r="AAK15" s="89">
        <f t="array" aca="1" ref="AAK15" ca="1">SUMPRODUCT(SUBTOTAL(3,OFFSET(AAK$22:AAK$133,ROW(AAK$22:AAK$133)-MIN(ROW(AAK$22:AAK$133)),,1)),ISNUMBER(SEARCH($I15,AAK$22:AAK$133))+0)</f>
        <v>22</v>
      </c>
      <c r="AAL15" s="11">
        <f t="array" aca="1" ref="AAL15" ca="1">SUMPRODUCT(SUBTOTAL(3,OFFSET(AAL$22:AAL$133,ROW(AAL$22:AAL$133)-MIN(ROW(AAL$22:AAL$133)),,1)),ISNUMBER(SEARCH($I15,AAL$22:AAL$133))+0)</f>
        <v>13</v>
      </c>
      <c r="AAM15" s="89">
        <f t="array" aca="1" ref="AAM15" ca="1">SUMPRODUCT(SUBTOTAL(3,OFFSET(AAM$22:AAM$133,ROW(AAM$22:AAM$133)-MIN(ROW(AAM$22:AAM$133)),,1)),ISNUMBER(SEARCH($I15,AAM$22:AAM$133))+0)</f>
        <v>17</v>
      </c>
      <c r="AAN15" s="11">
        <f t="array" aca="1" ref="AAN15" ca="1">SUMPRODUCT(SUBTOTAL(3,OFFSET(AAN$22:AAN$133,ROW(AAN$22:AAN$133)-MIN(ROW(AAN$22:AAN$133)),,1)),ISNUMBER(SEARCH($I15,AAN$22:AAN$133))+0)</f>
        <v>16</v>
      </c>
      <c r="AAO15" s="89">
        <f t="array" aca="1" ref="AAO15" ca="1">SUMPRODUCT(SUBTOTAL(3,OFFSET(AAO$22:AAO$133,ROW(AAO$22:AAO$133)-MIN(ROW(AAO$22:AAO$133)),,1)),ISNUMBER(SEARCH($I15,AAO$22:AAO$133))+0)</f>
        <v>13</v>
      </c>
      <c r="AAP15" s="11">
        <f t="array" aca="1" ref="AAP15" ca="1">SUMPRODUCT(SUBTOTAL(3,OFFSET(AAP$22:AAP$133,ROW(AAP$22:AAP$133)-MIN(ROW(AAP$22:AAP$133)),,1)),ISNUMBER(SEARCH($I15,AAP$22:AAP$133))+0)</f>
        <v>13</v>
      </c>
      <c r="AAQ15" s="89">
        <f t="array" aca="1" ref="AAQ15" ca="1">SUMPRODUCT(SUBTOTAL(3,OFFSET(AAQ$22:AAQ$133,ROW(AAQ$22:AAQ$133)-MIN(ROW(AAQ$22:AAQ$133)),,1)),ISNUMBER(SEARCH($I15,AAQ$22:AAQ$133))+0)</f>
        <v>9</v>
      </c>
      <c r="AAR15" s="11">
        <f t="array" aca="1" ref="AAR15" ca="1">SUMPRODUCT(SUBTOTAL(3,OFFSET(AAR$22:AAR$133,ROW(AAR$22:AAR$133)-MIN(ROW(AAR$22:AAR$133)),,1)),ISNUMBER(SEARCH($I15,AAR$22:AAR$133))+0)</f>
        <v>12</v>
      </c>
      <c r="AAS15" s="89">
        <f t="array" aca="1" ref="AAS15" ca="1">SUMPRODUCT(SUBTOTAL(3,OFFSET(AAS$22:AAS$133,ROW(AAS$22:AAS$133)-MIN(ROW(AAS$22:AAS$133)),,1)),ISNUMBER(SEARCH($I15,AAS$22:AAS$133))+0)</f>
        <v>5</v>
      </c>
      <c r="AAT15" s="11">
        <f t="array" aca="1" ref="AAT15" ca="1">SUMPRODUCT(SUBTOTAL(3,OFFSET(AAT$22:AAT$133,ROW(AAT$22:AAT$133)-MIN(ROW(AAT$22:AAT$133)),,1)),ISNUMBER(SEARCH($I15,AAT$22:AAT$133))+0)</f>
        <v>19</v>
      </c>
      <c r="AAU15" s="89">
        <f t="array" aca="1" ref="AAU15" ca="1">SUMPRODUCT(SUBTOTAL(3,OFFSET(AAU$22:AAU$133,ROW(AAU$22:AAU$133)-MIN(ROW(AAU$22:AAU$133)),,1)),ISNUMBER(SEARCH($I15,AAU$22:AAU$133))+0)</f>
        <v>13</v>
      </c>
      <c r="AAV15" s="11">
        <f t="array" aca="1" ref="AAV15" ca="1">SUMPRODUCT(SUBTOTAL(3,OFFSET(AAV$22:AAV$133,ROW(AAV$22:AAV$133)-MIN(ROW(AAV$22:AAV$133)),,1)),ISNUMBER(SEARCH($I15,AAV$22:AAV$133))+0)</f>
        <v>18</v>
      </c>
      <c r="AAW15" s="89">
        <f t="array" aca="1" ref="AAW15" ca="1">SUMPRODUCT(SUBTOTAL(3,OFFSET(AAW$22:AAW$133,ROW(AAW$22:AAW$133)-MIN(ROW(AAW$22:AAW$133)),,1)),ISNUMBER(SEARCH($I15,AAW$22:AAW$133))+0)</f>
        <v>8</v>
      </c>
      <c r="AAX15" s="11">
        <f t="array" aca="1" ref="AAX15" ca="1">SUMPRODUCT(SUBTOTAL(3,OFFSET(AAX$22:AAX$133,ROW(AAX$22:AAX$133)-MIN(ROW(AAX$22:AAX$133)),,1)),ISNUMBER(SEARCH($I15,AAX$22:AAX$133))+0)</f>
        <v>10</v>
      </c>
      <c r="AAY15" s="89">
        <f t="array" aca="1" ref="AAY15" ca="1">SUMPRODUCT(SUBTOTAL(3,OFFSET(AAY$22:AAY$133,ROW(AAY$22:AAY$133)-MIN(ROW(AAY$22:AAY$133)),,1)),ISNUMBER(SEARCH($I15,AAY$22:AAY$133))+0)</f>
        <v>22</v>
      </c>
      <c r="AAZ15" s="11">
        <f t="array" aca="1" ref="AAZ15" ca="1">SUMPRODUCT(SUBTOTAL(3,OFFSET(AAZ$22:AAZ$133,ROW(AAZ$22:AAZ$133)-MIN(ROW(AAZ$22:AAZ$133)),,1)),ISNUMBER(SEARCH($I15,AAZ$22:AAZ$133))+0)</f>
        <v>20</v>
      </c>
      <c r="ABA15" s="39"/>
      <c r="ABB15" s="9">
        <f t="array" aca="1" ref="ABB15" ca="1">SUMPRODUCT(SUBTOTAL(3,OFFSET(ABB$22:ABB$133,ROW(ABB$22:ABB$133)-MIN(ROW(ABB$22:ABB$133)),,1)),ISNUMBER(SEARCH($I15,ABB$22:ABB$133))+0)-ABB9</f>
        <v>9</v>
      </c>
      <c r="ABC15" s="27">
        <f t="array" aca="1" ref="ABC15" ca="1">SUMPRODUCT(SUBTOTAL(3,OFFSET(ABC$22:ABC$133,ROW(ABC$22:ABC$133)-MIN(ROW(ABC$22:ABC$133)),,1)),ISNUMBER(SEARCH($I15,ABC$22:ABC$133))+0)-ABC9</f>
        <v>5</v>
      </c>
      <c r="ABD15" s="9">
        <f t="array" aca="1" ref="ABD15" ca="1">SUMPRODUCT(SUBTOTAL(3,OFFSET(ABD$22:ABD$133,ROW(ABD$22:ABD$133)-MIN(ROW(ABD$22:ABD$133)),,1)),ISNUMBER(SEARCH($I15,ABD$22:ABD$133))+0)-ABD9</f>
        <v>6</v>
      </c>
      <c r="ABE15" s="27">
        <f t="array" aca="1" ref="ABE15" ca="1">SUMPRODUCT(SUBTOTAL(3,OFFSET(ABE$22:ABE$133,ROW(ABE$22:ABE$133)-MIN(ROW(ABE$22:ABE$133)),,1)),ISNUMBER(SEARCH($I15,ABE$22:ABE$133))+0)-ABE9</f>
        <v>8</v>
      </c>
      <c r="ABF15" s="9">
        <f t="array" aca="1" ref="ABF15" ca="1">SUMPRODUCT(SUBTOTAL(3,OFFSET(ABF$22:ABF$133,ROW(ABF$22:ABF$133)-MIN(ROW(ABF$22:ABF$133)),,1)),ISNUMBER(SEARCH($I15,ABF$22:ABF$133))+0)-ABF9</f>
        <v>2</v>
      </c>
      <c r="ABG15" s="27">
        <f t="array" aca="1" ref="ABG15" ca="1">SUMPRODUCT(SUBTOTAL(3,OFFSET(ABG$22:ABG$133,ROW(ABG$22:ABG$133)-MIN(ROW(ABG$22:ABG$133)),,1)),ISNUMBER(SEARCH($I15,ABG$22:ABG$133))+0)-ABG9</f>
        <v>6</v>
      </c>
      <c r="ABH15" s="9">
        <f t="array" aca="1" ref="ABH15" ca="1">SUMPRODUCT(SUBTOTAL(3,OFFSET(ABH$22:ABH$133,ROW(ABH$22:ABH$133)-MIN(ROW(ABH$22:ABH$133)),,1)),ISNUMBER(SEARCH($I15,ABH$22:ABH$133))+0)-ABH9</f>
        <v>7</v>
      </c>
      <c r="ABI15" s="27">
        <f t="array" aca="1" ref="ABI15" ca="1">SUMPRODUCT(SUBTOTAL(3,OFFSET(ABI$22:ABI$133,ROW(ABI$22:ABI$133)-MIN(ROW(ABI$22:ABI$133)),,1)),ISNUMBER(SEARCH($I15,ABI$22:ABI$133))+0)-ABI9</f>
        <v>4</v>
      </c>
      <c r="ABJ15" s="9">
        <f t="array" aca="1" ref="ABJ15" ca="1">SUMPRODUCT(SUBTOTAL(3,OFFSET(ABJ$22:ABJ$133,ROW(ABJ$22:ABJ$133)-MIN(ROW(ABJ$22:ABJ$133)),,1)),ISNUMBER(SEARCH($I15,ABJ$22:ABJ$133))+0)-ABJ9</f>
        <v>2</v>
      </c>
      <c r="ABK15" s="27">
        <f t="array" aca="1" ref="ABK15" ca="1">SUMPRODUCT(SUBTOTAL(3,OFFSET(ABK$22:ABK$133,ROW(ABK$22:ABK$133)-MIN(ROW(ABK$22:ABK$133)),,1)),ISNUMBER(SEARCH($I15,ABK$22:ABK$133))+0)-ABK9</f>
        <v>3</v>
      </c>
      <c r="ABL15" s="9">
        <f t="array" aca="1" ref="ABL15" ca="1">SUMPRODUCT(SUBTOTAL(3,OFFSET(ABL$22:ABL$133,ROW(ABL$22:ABL$133)-MIN(ROW(ABL$22:ABL$133)),,1)),ISNUMBER(SEARCH($I15,ABL$22:ABL$133))+0)-ABL9</f>
        <v>3</v>
      </c>
      <c r="ABM15" s="27">
        <f t="array" aca="1" ref="ABM15" ca="1">SUMPRODUCT(SUBTOTAL(3,OFFSET(ABM$22:ABM$133,ROW(ABM$22:ABM$133)-MIN(ROW(ABM$22:ABM$133)),,1)),ISNUMBER(SEARCH($I15,ABM$22:ABM$133))+0)-ABM9</f>
        <v>4</v>
      </c>
      <c r="ABN15" s="9">
        <f t="array" aca="1" ref="ABN15" ca="1">SUMPRODUCT(SUBTOTAL(3,OFFSET(ABN$22:ABN$133,ROW(ABN$22:ABN$133)-MIN(ROW(ABN$22:ABN$133)),,1)),ISNUMBER(SEARCH($I15,ABN$22:ABN$133))+0)-ABN9</f>
        <v>5</v>
      </c>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
        <f t="array" aca="1" ref="ACR15" ca="1">SUMPRODUCT(SUBTOTAL(3,OFFSET(ACR$22:ACR$133,ROW(ACR$22:ACR$133)-MIN(ROW(ACR$22:ACR$133)),,1)),ISNUMBER(SEARCH($I15,ACR$22:ACR$133))+0)</f>
        <v>8</v>
      </c>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EA15" s="149"/>
      <c r="AEB15" s="149"/>
    </row>
    <row r="16" spans="9:808" x14ac:dyDescent="0.2">
      <c r="I16">
        <v>4</v>
      </c>
      <c r="J16" s="9">
        <f t="array" aca="1" ref="J16" ca="1">SUMPRODUCT(SUBTOTAL(3,OFFSET(K$22:K$133,ROW(K$22:K$133)-MIN(ROW(K$22:K$133)),,1)),ISNUMBER(SEARCH($K16,K$22:K$133))+0)</f>
        <v>11</v>
      </c>
      <c r="K16" s="119" t="str">
        <f t="shared" si="76"/>
        <v>Australia</v>
      </c>
      <c r="L16" s="39"/>
      <c r="M16" s="11">
        <f t="array" aca="1" ref="M16" ca="1">SUMPRODUCT(SUBTOTAL(3,OFFSET(M$22:M$133,ROW(M$22:M$133)-MIN(ROW(M$22:M$133)),,1)),ISNUMBER(SEARCH($I16,M$22:M$133))+0)</f>
        <v>25</v>
      </c>
      <c r="N16" s="146" t="str">
        <f t="array" aca="1" ref="N16" ca="1">VLOOKUP($I16,Q5Lookup,2,FALSE)&amp;"   "&amp;SUMPRODUCT(SUBTOTAL(3,OFFSET(N$22:N$133,ROW(N$22:N$133)-MIN(ROW(N$22:N$133)),,1)),ISNUMBER(SEARCH($I16,N$22:N$133))+0)</f>
        <v>No, plan   15</v>
      </c>
      <c r="O16" s="13">
        <f t="array" aca="1" ref="O16" ca="1">SUMPRODUCT(SUBTOTAL(3,OFFSET(O$22:O$133,ROW(O$22:O$133)-MIN(ROW(O$22:O$133)),,1)),ISNUMBER(SEARCH($I16,O$22:O$133))+0)</f>
        <v>3</v>
      </c>
      <c r="P16" s="71">
        <f t="array" aca="1" ref="P16" ca="1">SUMPRODUCT(SUBTOTAL(3,OFFSET(P$22:P$133,ROW(P$22:P$133)-MIN(ROW(P$22:P$133)),,1)),ISNUMBER(SEARCH($I16,P$22:P$133))+0)</f>
        <v>4</v>
      </c>
      <c r="Q16" s="16">
        <f t="array" aca="1" ref="Q16" ca="1">SUMPRODUCT(SUBTOTAL(3,OFFSET(Q$22:Q$133,ROW(Q$22:Q$133)-MIN(ROW(Q$22:Q$133)),,1)),ISNUMBER(SEARCH($I16,Q$22:Q$133))+0)</f>
        <v>6</v>
      </c>
      <c r="R16" s="39"/>
      <c r="S16" s="8">
        <f t="array" aca="1" ref="S16" ca="1">SUMPRODUCT(SUBTOTAL(3,OFFSET(S$22:S$133,ROW(S$22:S$133)-MIN(ROW(S$22:S$133)),,1)),ISNUMBER(SEARCH($I16,S$22:S$133))+0)</f>
        <v>14</v>
      </c>
      <c r="T16" s="7">
        <f t="array" aca="1" ref="T16" ca="1">SUMPRODUCT(SUBTOTAL(3,OFFSET(T$22:T$133,ROW(T$22:T$133)-MIN(ROW(T$22:T$133)),,1)),ISNUMBER(SEARCH($I16,T$22:T$133))+0)</f>
        <v>22</v>
      </c>
      <c r="U16" s="39"/>
      <c r="V16" s="39"/>
      <c r="W16" s="39"/>
      <c r="X16" s="39"/>
      <c r="Y16" s="39"/>
      <c r="Z16" s="39"/>
      <c r="AA16" s="39"/>
      <c r="AB16" s="39"/>
      <c r="AC16" s="39"/>
      <c r="AD16" s="17">
        <f t="array" aca="1" ref="AD16" ca="1">SUMPRODUCT(SUBTOTAL(3,OFFSET(AD$22:AD$133,ROW(AD$22:AD$133)-MIN(ROW(AD$22:AD$133)),,1)),ISNUMBER(SEARCH($I16,AD$22:AD$133))+0)</f>
        <v>3</v>
      </c>
      <c r="AE16" s="18">
        <f t="array" aca="1" ref="AE16" ca="1">SUMPRODUCT(SUBTOTAL(3,OFFSET(AE$22:AE$133,ROW(AE$22:AE$133)-MIN(ROW(AE$22:AE$133)),,1)),ISNUMBER(SEARCH($I16,AE$22:AE$133))+0)</f>
        <v>19</v>
      </c>
      <c r="AF16" s="17">
        <f t="array" aca="1" ref="AF16" ca="1">SUMPRODUCT(SUBTOTAL(3,OFFSET(AF$22:AF$133,ROW(AF$22:AF$133)-MIN(ROW(AF$22:AF$133)),,1)),ISNUMBER(SEARCH($I16,AF$22:AF$133))+0)</f>
        <v>18</v>
      </c>
      <c r="AG16" s="18">
        <f t="array" aca="1" ref="AG16" ca="1">SUMPRODUCT(SUBTOTAL(3,OFFSET(AG$22:AG$133,ROW(AG$22:AG$133)-MIN(ROW(AG$22:AG$133)),,1)),ISNUMBER(SEARCH($I16,AG$22:AG$133))+0)</f>
        <v>10</v>
      </c>
      <c r="AH16" s="17">
        <f t="array" aca="1" ref="AH16" ca="1">SUMPRODUCT(SUBTOTAL(3,OFFSET(AH$22:AH$133,ROW(AH$22:AH$133)-MIN(ROW(AH$22:AH$133)),,1)),ISNUMBER(SEARCH($I16,AH$22:AH$133))+0)</f>
        <v>7</v>
      </c>
      <c r="AI16" s="18">
        <f t="array" aca="1" ref="AI16" ca="1">SUMPRODUCT(SUBTOTAL(3,OFFSET(AI$22:AI$133,ROW(AI$22:AI$133)-MIN(ROW(AI$22:AI$133)),,1)),ISNUMBER(SEARCH($I16,AI$22:AI$133))+0)</f>
        <v>13</v>
      </c>
      <c r="AJ16" s="17">
        <f t="array" aca="1" ref="AJ16" ca="1">SUMPRODUCT(SUBTOTAL(3,OFFSET(AJ$22:AJ$133,ROW(AJ$22:AJ$133)-MIN(ROW(AJ$22:AJ$133)),,1)),ISNUMBER(SEARCH($I16,AJ$22:AJ$133))+0)</f>
        <v>19</v>
      </c>
      <c r="AK16" s="18">
        <f t="array" aca="1" ref="AK16" ca="1">SUMPRODUCT(SUBTOTAL(3,OFFSET(AK$22:AK$133,ROW(AK$22:AK$133)-MIN(ROW(AK$22:AK$133)),,1)),ISNUMBER(SEARCH($I16,AK$22:AK$133))+0)</f>
        <v>23</v>
      </c>
      <c r="AL16" s="17">
        <f t="array" aca="1" ref="AL16" ca="1">SUMPRODUCT(SUBTOTAL(3,OFFSET(AL$22:AL$133,ROW(AL$22:AL$133)-MIN(ROW(AL$22:AL$133)),,1)),ISNUMBER(SEARCH($I16,AL$22:AL$133))+0)</f>
        <v>15</v>
      </c>
      <c r="AM16" s="39"/>
      <c r="AN16" s="20">
        <f t="array" aca="1" ref="AN16" ca="1">SUMPRODUCT(SUBTOTAL(3,OFFSET(AN$22:AN$133,ROW(AN$22:AN$133)-MIN(ROW(AN$22:AN$133)),,1)),ISNUMBER(SEARCH($I16,AN$22:AN$133))+0)</f>
        <v>26</v>
      </c>
      <c r="AO16" s="19">
        <f t="array" aca="1" ref="AO16" ca="1">SUMPRODUCT(SUBTOTAL(3,OFFSET(AO$22:AO$133,ROW(AO$22:AO$133)-MIN(ROW(AO$22:AO$133)),,1)),ISNUMBER(SEARCH($I16,AO$22:AO$133))+0)</f>
        <v>3</v>
      </c>
      <c r="AP16" s="20">
        <f t="array" aca="1" ref="AP16" ca="1">SUMPRODUCT(SUBTOTAL(3,OFFSET(AP$22:AP$133,ROW(AP$22:AP$133)-MIN(ROW(AP$22:AP$133)),,1)),ISNUMBER(SEARCH($I16,AP$22:AP$133))+0)</f>
        <v>17</v>
      </c>
      <c r="AQ16" s="19">
        <f t="array" aca="1" ref="AQ16" ca="1">SUMPRODUCT(SUBTOTAL(3,OFFSET(AQ$22:AQ$133,ROW(AQ$22:AQ$133)-MIN(ROW(AQ$22:AQ$133)),,1)),ISNUMBER(SEARCH($I16,AQ$22:AQ$133))+0)</f>
        <v>6</v>
      </c>
      <c r="AR16" s="20">
        <f t="array" aca="1" ref="AR16" ca="1">SUMPRODUCT(SUBTOTAL(3,OFFSET(AR$22:AR$133,ROW(AR$22:AR$133)-MIN(ROW(AR$22:AR$133)),,1)),ISNUMBER(SEARCH($I16,AR$22:AR$133))+0)</f>
        <v>21</v>
      </c>
      <c r="AS16" s="19">
        <f t="array" aca="1" ref="AS16" ca="1">SUMPRODUCT(SUBTOTAL(3,OFFSET(AS$22:AS$133,ROW(AS$22:AS$133)-MIN(ROW(AS$22:AS$133)),,1)),ISNUMBER(SEARCH($I16,AS$22:AS$133))+0)</f>
        <v>13</v>
      </c>
      <c r="AT16" s="20">
        <f t="array" aca="1" ref="AT16" ca="1">SUMPRODUCT(SUBTOTAL(3,OFFSET(AT$22:AT$133,ROW(AT$22:AT$133)-MIN(ROW(AT$22:AT$133)),,1)),ISNUMBER(SEARCH($I16,AT$22:AT$133))+0)</f>
        <v>4</v>
      </c>
      <c r="AU16" s="19">
        <f t="array" aca="1" ref="AU16" ca="1">SUMPRODUCT(SUBTOTAL(3,OFFSET(AU$22:AU$133,ROW(AU$22:AU$133)-MIN(ROW(AU$22:AU$133)),,1)),ISNUMBER(SEARCH($I16,AU$22:AU$133))+0)</f>
        <v>6</v>
      </c>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22">
        <f t="array" aca="1" ref="DQ16" ca="1">SUMPRODUCT(SUBTOTAL(3,OFFSET(DQ$22:DQ$133,ROW(DQ$22:DQ$133)-MIN(ROW(DQ$22:DQ$133)),,1)),ISNUMBER(SEARCH($I16,DQ$22:DQ$133))+0)</f>
        <v>4</v>
      </c>
      <c r="DR16" s="5">
        <f t="array" aca="1" ref="DR16" ca="1">SUMPRODUCT(SUBTOTAL(3,OFFSET(DR$22:DR$133,ROW(DR$22:DR$133)-MIN(ROW(DR$22:DR$133)),,1)),ISNUMBER(SEARCH($I16,DR$22:DR$133))+0)</f>
        <v>3</v>
      </c>
      <c r="DS16" s="22">
        <f t="array" aca="1" ref="DS16" ca="1">SUMPRODUCT(SUBTOTAL(3,OFFSET(DS$22:DS$133,ROW(DS$22:DS$133)-MIN(ROW(DS$22:DS$133)),,1)),ISNUMBER(SEARCH($I16,DS$22:DS$133))+0)</f>
        <v>5</v>
      </c>
      <c r="DT16" s="5">
        <f t="array" aca="1" ref="DT16" ca="1">SUMPRODUCT(SUBTOTAL(3,OFFSET(DT$22:DT$133,ROW(DT$22:DT$133)-MIN(ROW(DT$22:DT$133)),,1)),ISNUMBER(SEARCH($I16,DT$22:DT$133))+0)</f>
        <v>15</v>
      </c>
      <c r="DU16" s="22">
        <f t="array" aca="1" ref="DU16" ca="1">SUMPRODUCT(SUBTOTAL(3,OFFSET(DU$22:DU$133,ROW(DU$22:DU$133)-MIN(ROW(DU$22:DU$133)),,1)),ISNUMBER(SEARCH($I16,DU$22:DU$133))+0)</f>
        <v>11</v>
      </c>
      <c r="DV16" s="5">
        <f t="array" aca="1" ref="DV16" ca="1">SUMPRODUCT(SUBTOTAL(3,OFFSET(DV$22:DV$133,ROW(DV$22:DV$133)-MIN(ROW(DV$22:DV$133)),,1)),ISNUMBER(SEARCH($I16,DV$22:DV$133))+0)</f>
        <v>9</v>
      </c>
      <c r="DW16" s="22">
        <f t="array" aca="1" ref="DW16" ca="1">SUMPRODUCT(SUBTOTAL(3,OFFSET(DW$22:DW$133,ROW(DW$22:DW$133)-MIN(ROW(DW$22:DW$133)),,1)),ISNUMBER(SEARCH($I16,DW$22:DW$133))+0)</f>
        <v>6</v>
      </c>
      <c r="DX16" s="5">
        <f t="array" aca="1" ref="DX16" ca="1">SUMPRODUCT(SUBTOTAL(3,OFFSET(DX$22:DX$133,ROW(DX$22:DX$133)-MIN(ROW(DX$22:DX$133)),,1)),ISNUMBER(SEARCH($I16,DX$22:DX$133))+0)</f>
        <v>5</v>
      </c>
      <c r="DY16" s="22">
        <f t="array" aca="1" ref="DY16" ca="1">SUMPRODUCT(SUBTOTAL(3,OFFSET(DY$22:DY$133,ROW(DY$22:DY$133)-MIN(ROW(DY$22:DY$133)),,1)),ISNUMBER(SEARCH($I16,DY$22:DY$133))+0)</f>
        <v>3</v>
      </c>
      <c r="DZ16" s="5">
        <f t="array" aca="1" ref="DZ16" ca="1">SUMPRODUCT(SUBTOTAL(3,OFFSET(DZ$22:DZ$133,ROW(DZ$22:DZ$133)-MIN(ROW(DZ$22:DZ$133)),,1)),ISNUMBER(SEARCH($I16,DZ$22:DZ$133))+0)</f>
        <v>3</v>
      </c>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19">
        <f t="array" aca="1" ref="YK16" ca="1">SUMPRODUCT(SUBTOTAL(3,OFFSET(YK$22:YK$133,ROW(YK$22:YK$133)-MIN(ROW(YK$22:YK$133)),,1)),ISNUMBER(SEARCH($I16,YK$22:YK$133))+0)</f>
        <v>35</v>
      </c>
      <c r="YL16" s="20">
        <f t="array" aca="1" ref="YL16" ca="1">SUMPRODUCT(SUBTOTAL(3,OFFSET(YL$22:YL$133,ROW(YL$22:YL$133)-MIN(ROW(YL$22:YL$133)),,1)),ISNUMBER(SEARCH($I16,YL$22:YL$133))+0)</f>
        <v>23</v>
      </c>
      <c r="YM16" s="19">
        <f t="array" aca="1" ref="YM16" ca="1">SUMPRODUCT(SUBTOTAL(3,OFFSET(YM$22:YM$133,ROW(YM$22:YM$133)-MIN(ROW(YM$22:YM$133)),,1)),ISNUMBER(SEARCH($I16,YM$22:YM$133))+0)</f>
        <v>17</v>
      </c>
      <c r="YN16" s="20">
        <f t="array" aca="1" ref="YN16" ca="1">SUMPRODUCT(SUBTOTAL(3,OFFSET(YN$22:YN$133,ROW(YN$22:YN$133)-MIN(ROW(YN$22:YN$133)),,1)),ISNUMBER(SEARCH($I16,YN$22:YN$133))+0)</f>
        <v>25</v>
      </c>
      <c r="YO16" s="19">
        <f t="array" aca="1" ref="YO16" ca="1">SUMPRODUCT(SUBTOTAL(3,OFFSET(YO$22:YO$133,ROW(YO$22:YO$133)-MIN(ROW(YO$22:YO$133)),,1)),ISNUMBER(SEARCH($I16,YO$22:YO$133))+0)</f>
        <v>21</v>
      </c>
      <c r="YP16" s="20">
        <f t="array" aca="1" ref="YP16" ca="1">SUMPRODUCT(SUBTOTAL(3,OFFSET(YP$22:YP$133,ROW(YP$22:YP$133)-MIN(ROW(YP$22:YP$133)),,1)),ISNUMBER(SEARCH($I16,YP$22:YP$133))+0)</f>
        <v>28</v>
      </c>
      <c r="YQ16" s="19">
        <f t="array" aca="1" ref="YQ16" ca="1">SUMPRODUCT(SUBTOTAL(3,OFFSET(YQ$22:YQ$133,ROW(YQ$22:YQ$133)-MIN(ROW(YQ$22:YQ$133)),,1)),ISNUMBER(SEARCH($I16,YQ$22:YQ$133))+0)</f>
        <v>25</v>
      </c>
      <c r="YR16" s="20">
        <f t="array" aca="1" ref="YR16" ca="1">SUMPRODUCT(SUBTOTAL(3,OFFSET(YR$22:YR$133,ROW(YR$22:YR$133)-MIN(ROW(YR$22:YR$133)),,1)),ISNUMBER(SEARCH($I16,YR$22:YR$133))+0)</f>
        <v>17</v>
      </c>
      <c r="YS16" s="19">
        <f t="array" aca="1" ref="YS16" ca="1">SUMPRODUCT(SUBTOTAL(3,OFFSET(YS$22:YS$133,ROW(YS$22:YS$133)-MIN(ROW(YS$22:YS$133)),,1)),ISNUMBER(SEARCH($I16,YS$22:YS$133))+0)</f>
        <v>19</v>
      </c>
      <c r="YT16" s="20">
        <f t="array" aca="1" ref="YT16" ca="1">SUMPRODUCT(SUBTOTAL(3,OFFSET(YT$22:YT$133,ROW(YT$22:YT$133)-MIN(ROW(YT$22:YT$133)),,1)),ISNUMBER(SEARCH($I16,YT$22:YT$133))+0)</f>
        <v>26</v>
      </c>
      <c r="YU16" s="19">
        <f t="array" aca="1" ref="YU16" ca="1">SUMPRODUCT(SUBTOTAL(3,OFFSET(YU$22:YU$133,ROW(YU$22:YU$133)-MIN(ROW(YU$22:YU$133)),,1)),ISNUMBER(SEARCH($I16,YU$22:YU$133))+0)</f>
        <v>37</v>
      </c>
      <c r="YV16" s="20">
        <f t="array" aca="1" ref="YV16" ca="1">SUMPRODUCT(SUBTOTAL(3,OFFSET(YV$22:YV$133,ROW(YV$22:YV$133)-MIN(ROW(YV$22:YV$133)),,1)),ISNUMBER(SEARCH($I16,YV$22:YV$133))+0)</f>
        <v>24</v>
      </c>
      <c r="YW16" s="19">
        <f t="array" aca="1" ref="YW16" ca="1">SUMPRODUCT(SUBTOTAL(3,OFFSET(YW$22:YW$133,ROW(YW$22:YW$133)-MIN(ROW(YW$22:YW$133)),,1)),ISNUMBER(SEARCH($I16,YW$22:YW$133))+0)</f>
        <v>14</v>
      </c>
      <c r="YX16" s="20">
        <f t="array" aca="1" ref="YX16" ca="1">SUMPRODUCT(SUBTOTAL(3,OFFSET(YX$22:YX$133,ROW(YX$22:YX$133)-MIN(ROW(YX$22:YX$133)),,1)),ISNUMBER(SEARCH($I16,YX$22:YX$133))+0)</f>
        <v>6</v>
      </c>
      <c r="YY16" s="19">
        <f t="array" aca="1" ref="YY16" ca="1">SUMPRODUCT(SUBTOTAL(3,OFFSET(YY$22:YY$133,ROW(YY$22:YY$133)-MIN(ROW(YY$22:YY$133)),,1)),ISNUMBER(SEARCH($I16,YY$22:YY$133))+0)</f>
        <v>4</v>
      </c>
      <c r="YZ16" s="20">
        <f t="array" aca="1" ref="YZ16" ca="1">SUMPRODUCT(SUBTOTAL(3,OFFSET(YZ$22:YZ$133,ROW(YZ$22:YZ$133)-MIN(ROW(YZ$22:YZ$133)),,1)),ISNUMBER(SEARCH($I16,YZ$22:YZ$133))+0)</f>
        <v>4</v>
      </c>
      <c r="ZA16" s="19">
        <f t="array" aca="1" ref="ZA16" ca="1">SUMPRODUCT(SUBTOTAL(3,OFFSET(ZA$22:ZA$133,ROW(ZA$22:ZA$133)-MIN(ROW(ZA$22:ZA$133)),,1)),ISNUMBER(SEARCH($I16,ZA$22:ZA$133))+0)</f>
        <v>31</v>
      </c>
      <c r="ZB16" s="20">
        <f t="array" aca="1" ref="ZB16" ca="1">SUMPRODUCT(SUBTOTAL(3,OFFSET(ZB$22:ZB$133,ROW(ZB$22:ZB$133)-MIN(ROW(ZB$22:ZB$133)),,1)),ISNUMBER(SEARCH($I16,ZB$22:ZB$133))+0)</f>
        <v>11</v>
      </c>
      <c r="ZC16" s="12">
        <f t="array" aca="1" ref="ZC16" ca="1">SUMPRODUCT(SUBTOTAL(3,OFFSET(ZC$22:ZC$133,ROW(ZC$22:ZC$133)-MIN(ROW(ZC$22:ZC$133)),,1)),ISNUMBER(SEARCH($I16,ZC$22:ZC$133))+0)</f>
        <v>38</v>
      </c>
      <c r="ZD16" s="38">
        <f t="array" aca="1" ref="ZD16" ca="1">SUMPRODUCT(SUBTOTAL(3,OFFSET(ZD$22:ZD$133,ROW(ZD$22:ZD$133)-MIN(ROW(ZD$22:ZD$133)),,1)),ISNUMBER(SEARCH($I16,ZD$22:ZD$133))+0)</f>
        <v>1</v>
      </c>
      <c r="ZE16" s="12">
        <f t="array" aca="1" ref="ZE16" ca="1">SUMPRODUCT(SUBTOTAL(3,OFFSET(ZE$22:ZE$133,ROW(ZE$22:ZE$133)-MIN(ROW(ZE$22:ZE$133)),,1)),ISNUMBER(SEARCH($I16,ZE$22:ZE$133))+0)</f>
        <v>5</v>
      </c>
      <c r="ZF16" s="38">
        <f t="array" aca="1" ref="ZF16" ca="1">SUMPRODUCT(SUBTOTAL(3,OFFSET(ZF$22:ZF$133,ROW(ZF$22:ZF$133)-MIN(ROW(ZF$22:ZF$133)),,1)),ISNUMBER(SEARCH($I16,ZF$22:ZF$133))+0)</f>
        <v>1</v>
      </c>
      <c r="ZG16" s="12">
        <f t="array" aca="1" ref="ZG16" ca="1">SUMPRODUCT(SUBTOTAL(3,OFFSET(ZG$22:ZG$133,ROW(ZG$22:ZG$133)-MIN(ROW(ZG$22:ZG$133)),,1)),ISNUMBER(SEARCH($I16,ZG$22:ZG$133))+0)</f>
        <v>21</v>
      </c>
      <c r="ZH16" s="38">
        <f t="array" aca="1" ref="ZH16" ca="1">SUMPRODUCT(SUBTOTAL(3,OFFSET(ZH$22:ZH$133,ROW(ZH$22:ZH$133)-MIN(ROW(ZH$22:ZH$133)),,1)),ISNUMBER(SEARCH($I16,ZH$22:ZH$133))+0)</f>
        <v>20</v>
      </c>
      <c r="ZI16" s="12">
        <f t="array" aca="1" ref="ZI16" ca="1">SUMPRODUCT(SUBTOTAL(3,OFFSET(ZI$22:ZI$133,ROW(ZI$22:ZI$133)-MIN(ROW(ZI$22:ZI$133)),,1)),ISNUMBER(SEARCH($I16,ZI$22:ZI$133))+0)</f>
        <v>11</v>
      </c>
      <c r="ZJ16" s="38">
        <f t="array" aca="1" ref="ZJ16" ca="1">SUMPRODUCT(SUBTOTAL(3,OFFSET(ZJ$22:ZJ$133,ROW(ZJ$22:ZJ$133)-MIN(ROW(ZJ$22:ZJ$133)),,1)),ISNUMBER(SEARCH($I16,ZJ$22:ZJ$133))+0)</f>
        <v>35</v>
      </c>
      <c r="ZK16" s="12">
        <f t="array" aca="1" ref="ZK16" ca="1">SUMPRODUCT(SUBTOTAL(3,OFFSET(ZK$22:ZK$133,ROW(ZK$22:ZK$133)-MIN(ROW(ZK$22:ZK$133)),,1)),ISNUMBER(SEARCH($I16,ZK$22:ZK$133))+0)</f>
        <v>14</v>
      </c>
      <c r="ZL16" s="38">
        <f t="array" aca="1" ref="ZL16" ca="1">SUMPRODUCT(SUBTOTAL(3,OFFSET(ZL$22:ZL$133,ROW(ZL$22:ZL$133)-MIN(ROW(ZL$22:ZL$133)),,1)),ISNUMBER(SEARCH($I16,ZL$22:ZL$133))+0)</f>
        <v>12</v>
      </c>
      <c r="ZM16" s="12">
        <f t="array" aca="1" ref="ZM16" ca="1">SUMPRODUCT(SUBTOTAL(3,OFFSET(ZM$22:ZM$133,ROW(ZM$22:ZM$133)-MIN(ROW(ZM$22:ZM$133)),,1)),ISNUMBER(SEARCH($I16,ZM$22:ZM$133))+0)</f>
        <v>9</v>
      </c>
      <c r="ZN16" s="38">
        <f t="array" aca="1" ref="ZN16" ca="1">SUMPRODUCT(SUBTOTAL(3,OFFSET(ZN$22:ZN$133,ROW(ZN$22:ZN$133)-MIN(ROW(ZN$22:ZN$133)),,1)),ISNUMBER(SEARCH($I16,ZN$22:ZN$133))+0)</f>
        <v>15</v>
      </c>
      <c r="ZO16" s="12">
        <f t="array" aca="1" ref="ZO16" ca="1">SUMPRODUCT(SUBTOTAL(3,OFFSET(ZO$22:ZO$133,ROW(ZO$22:ZO$133)-MIN(ROW(ZO$22:ZO$133)),,1)),ISNUMBER(SEARCH($I16,ZO$22:ZO$133))+0)</f>
        <v>7</v>
      </c>
      <c r="ZP16" s="38">
        <f t="array" aca="1" ref="ZP16" ca="1">SUMPRODUCT(SUBTOTAL(3,OFFSET(ZP$22:ZP$133,ROW(ZP$22:ZP$133)-MIN(ROW(ZP$22:ZP$133)),,1)),ISNUMBER(SEARCH($I16,ZP$22:ZP$133))+0)</f>
        <v>32</v>
      </c>
      <c r="ZQ16" s="39"/>
      <c r="ZR16" s="11">
        <f t="array" aca="1" ref="ZR16" ca="1">SUMPRODUCT(SUBTOTAL(3,OFFSET(ZR$22:ZR$133,ROW(ZR$22:ZR$133)-MIN(ROW(ZR$22:ZR$133)),,1)),ISNUMBER(SEARCH($I16,ZR$22:ZR$133))+0)</f>
        <v>11</v>
      </c>
      <c r="ZS16" s="89">
        <f t="array" aca="1" ref="ZS16" ca="1">SUMPRODUCT(SUBTOTAL(3,OFFSET(ZS$22:ZS$133,ROW(ZS$22:ZS$133)-MIN(ROW(ZS$22:ZS$133)),,1)),ISNUMBER(SEARCH($I16,ZS$22:ZS$133))+0)</f>
        <v>7</v>
      </c>
      <c r="ZT16" s="11">
        <f t="array" aca="1" ref="ZT16" ca="1">SUMPRODUCT(SUBTOTAL(3,OFFSET(ZT$22:ZT$133,ROW(ZT$22:ZT$133)-MIN(ROW(ZT$22:ZT$133)),,1)),ISNUMBER(SEARCH($I16,ZT$22:ZT$133))+0)</f>
        <v>3</v>
      </c>
      <c r="ZU16" s="89">
        <f t="array" aca="1" ref="ZU16" ca="1">SUMPRODUCT(SUBTOTAL(3,OFFSET(ZU$22:ZU$133,ROW(ZU$22:ZU$133)-MIN(ROW(ZU$22:ZU$133)),,1)),ISNUMBER(SEARCH($I16,ZU$22:ZU$133))+0)</f>
        <v>4</v>
      </c>
      <c r="ZV16" s="11">
        <f t="array" aca="1" ref="ZV16" ca="1">SUMPRODUCT(SUBTOTAL(3,OFFSET(ZV$22:ZV$133,ROW(ZV$22:ZV$133)-MIN(ROW(ZV$22:ZV$133)),,1)),ISNUMBER(SEARCH($I16,ZV$22:ZV$133))+0)</f>
        <v>5</v>
      </c>
      <c r="ZW16" s="89">
        <f t="array" aca="1" ref="ZW16" ca="1">SUMPRODUCT(SUBTOTAL(3,OFFSET(ZW$22:ZW$133,ROW(ZW$22:ZW$133)-MIN(ROW(ZW$22:ZW$133)),,1)),ISNUMBER(SEARCH($I16,ZW$22:ZW$133))+0)</f>
        <v>5</v>
      </c>
      <c r="ZX16" s="11">
        <f t="array" aca="1" ref="ZX16" ca="1">SUMPRODUCT(SUBTOTAL(3,OFFSET(ZX$22:ZX$133,ROW(ZX$22:ZX$133)-MIN(ROW(ZX$22:ZX$133)),,1)),ISNUMBER(SEARCH($I16,ZX$22:ZX$133))+0)</f>
        <v>13</v>
      </c>
      <c r="ZY16" s="89">
        <f t="array" aca="1" ref="ZY16" ca="1">SUMPRODUCT(SUBTOTAL(3,OFFSET(ZY$22:ZY$133,ROW(ZY$22:ZY$133)-MIN(ROW(ZY$22:ZY$133)),,1)),ISNUMBER(SEARCH($I16,ZY$22:ZY$133))+0)</f>
        <v>6</v>
      </c>
      <c r="ZZ16" s="11">
        <f t="array" aca="1" ref="ZZ16" ca="1">SUMPRODUCT(SUBTOTAL(3,OFFSET(ZZ$22:ZZ$133,ROW(ZZ$22:ZZ$133)-MIN(ROW(ZZ$22:ZZ$133)),,1)),ISNUMBER(SEARCH($I16,ZZ$22:ZZ$133))+0)</f>
        <v>7</v>
      </c>
      <c r="AAA16" s="89">
        <f t="array" aca="1" ref="AAA16" ca="1">SUMPRODUCT(SUBTOTAL(3,OFFSET(AAA$22:AAA$133,ROW(AAA$22:AAA$133)-MIN(ROW(AAA$22:AAA$133)),,1)),ISNUMBER(SEARCH($I16,AAA$22:AAA$133))+0)</f>
        <v>2</v>
      </c>
      <c r="AAB16" s="11">
        <f t="array" aca="1" ref="AAB16" ca="1">SUMPRODUCT(SUBTOTAL(3,OFFSET(AAB$22:AAB$133,ROW(AAB$22:AAB$133)-MIN(ROW(AAB$22:AAB$133)),,1)),ISNUMBER(SEARCH($I16,AAB$22:AAB$133))+0)</f>
        <v>4</v>
      </c>
      <c r="AAC16" s="89">
        <f t="array" aca="1" ref="AAC16" ca="1">SUMPRODUCT(SUBTOTAL(3,OFFSET(AAC$22:AAC$133,ROW(AAC$22:AAC$133)-MIN(ROW(AAC$22:AAC$133)),,1)),ISNUMBER(SEARCH($I16,AAC$22:AAC$133))+0)</f>
        <v>4</v>
      </c>
      <c r="AAD16" s="11">
        <f t="array" aca="1" ref="AAD16" ca="1">SUMPRODUCT(SUBTOTAL(3,OFFSET(AAD$22:AAD$133,ROW(AAD$22:AAD$133)-MIN(ROW(AAD$22:AAD$133)),,1)),ISNUMBER(SEARCH($I16,AAD$22:AAD$133))+0)</f>
        <v>4</v>
      </c>
      <c r="AAE16" s="89">
        <f t="array" aca="1" ref="AAE16" ca="1">SUMPRODUCT(SUBTOTAL(3,OFFSET(AAE$22:AAE$133,ROW(AAE$22:AAE$133)-MIN(ROW(AAE$22:AAE$133)),,1)),ISNUMBER(SEARCH($I16,AAE$22:AAE$133))+0)</f>
        <v>6</v>
      </c>
      <c r="AAF16" s="11">
        <f t="array" aca="1" ref="AAF16" ca="1">SUMPRODUCT(SUBTOTAL(3,OFFSET(AAF$22:AAF$133,ROW(AAF$22:AAF$133)-MIN(ROW(AAF$22:AAF$133)),,1)),ISNUMBER(SEARCH($I16,AAF$22:AAF$133))+0)</f>
        <v>6</v>
      </c>
      <c r="AAG16" s="89">
        <f t="array" aca="1" ref="AAG16" ca="1">SUMPRODUCT(SUBTOTAL(3,OFFSET(AAG$22:AAG$133,ROW(AAG$22:AAG$133)-MIN(ROW(AAG$22:AAG$133)),,1)),ISNUMBER(SEARCH($I16,AAG$22:AAG$133))+0)</f>
        <v>2</v>
      </c>
      <c r="AAH16" s="11">
        <f t="array" aca="1" ref="AAH16" ca="1">SUMPRODUCT(SUBTOTAL(3,OFFSET(AAH$22:AAH$133,ROW(AAH$22:AAH$133)-MIN(ROW(AAH$22:AAH$133)),,1)),ISNUMBER(SEARCH($I16,AAH$22:AAH$133))+0)</f>
        <v>8</v>
      </c>
      <c r="AAI16" s="89">
        <f t="array" aca="1" ref="AAI16" ca="1">SUMPRODUCT(SUBTOTAL(3,OFFSET(AAI$22:AAI$133,ROW(AAI$22:AAI$133)-MIN(ROW(AAI$22:AAI$133)),,1)),ISNUMBER(SEARCH($I16,AAI$22:AAI$133))+0)</f>
        <v>1</v>
      </c>
      <c r="AAJ16" s="11">
        <f t="array" aca="1" ref="AAJ16" ca="1">SUMPRODUCT(SUBTOTAL(3,OFFSET(AAJ$22:AAJ$133,ROW(AAJ$22:AAJ$133)-MIN(ROW(AAJ$22:AAJ$133)),,1)),ISNUMBER(SEARCH($I16,AAJ$22:AAJ$133))+0)</f>
        <v>1</v>
      </c>
      <c r="AAK16" s="89">
        <f t="array" aca="1" ref="AAK16" ca="1">SUMPRODUCT(SUBTOTAL(3,OFFSET(AAK$22:AAK$133,ROW(AAK$22:AAK$133)-MIN(ROW(AAK$22:AAK$133)),,1)),ISNUMBER(SEARCH($I16,AAK$22:AAK$133))+0)</f>
        <v>7</v>
      </c>
      <c r="AAL16" s="11">
        <f t="array" aca="1" ref="AAL16" ca="1">SUMPRODUCT(SUBTOTAL(3,OFFSET(AAL$22:AAL$133,ROW(AAL$22:AAL$133)-MIN(ROW(AAL$22:AAL$133)),,1)),ISNUMBER(SEARCH($I16,AAL$22:AAL$133))+0)</f>
        <v>7</v>
      </c>
      <c r="AAM16" s="89">
        <f t="array" aca="1" ref="AAM16" ca="1">SUMPRODUCT(SUBTOTAL(3,OFFSET(AAM$22:AAM$133,ROW(AAM$22:AAM$133)-MIN(ROW(AAM$22:AAM$133)),,1)),ISNUMBER(SEARCH($I16,AAM$22:AAM$133))+0)</f>
        <v>7</v>
      </c>
      <c r="AAN16" s="11">
        <f t="array" aca="1" ref="AAN16" ca="1">SUMPRODUCT(SUBTOTAL(3,OFFSET(AAN$22:AAN$133,ROW(AAN$22:AAN$133)-MIN(ROW(AAN$22:AAN$133)),,1)),ISNUMBER(SEARCH($I16,AAN$22:AAN$133))+0)</f>
        <v>9</v>
      </c>
      <c r="AAO16" s="89">
        <f t="array" aca="1" ref="AAO16" ca="1">SUMPRODUCT(SUBTOTAL(3,OFFSET(AAO$22:AAO$133,ROW(AAO$22:AAO$133)-MIN(ROW(AAO$22:AAO$133)),,1)),ISNUMBER(SEARCH($I16,AAO$22:AAO$133))+0)</f>
        <v>10</v>
      </c>
      <c r="AAP16" s="11">
        <f t="array" aca="1" ref="AAP16" ca="1">SUMPRODUCT(SUBTOTAL(3,OFFSET(AAP$22:AAP$133,ROW(AAP$22:AAP$133)-MIN(ROW(AAP$22:AAP$133)),,1)),ISNUMBER(SEARCH($I16,AAP$22:AAP$133))+0)</f>
        <v>1</v>
      </c>
      <c r="AAQ16" s="89">
        <f t="array" aca="1" ref="AAQ16" ca="1">SUMPRODUCT(SUBTOTAL(3,OFFSET(AAQ$22:AAQ$133,ROW(AAQ$22:AAQ$133)-MIN(ROW(AAQ$22:AAQ$133)),,1)),ISNUMBER(SEARCH($I16,AAQ$22:AAQ$133))+0)</f>
        <v>4</v>
      </c>
      <c r="AAR16" s="11">
        <f t="array" aca="1" ref="AAR16" ca="1">SUMPRODUCT(SUBTOTAL(3,OFFSET(AAR$22:AAR$133,ROW(AAR$22:AAR$133)-MIN(ROW(AAR$22:AAR$133)),,1)),ISNUMBER(SEARCH($I16,AAR$22:AAR$133))+0)</f>
        <v>11</v>
      </c>
      <c r="AAS16" s="89">
        <f t="array" aca="1" ref="AAS16" ca="1">SUMPRODUCT(SUBTOTAL(3,OFFSET(AAS$22:AAS$133,ROW(AAS$22:AAS$133)-MIN(ROW(AAS$22:AAS$133)),,1)),ISNUMBER(SEARCH($I16,AAS$22:AAS$133))+0)</f>
        <v>0</v>
      </c>
      <c r="AAT16" s="11">
        <f t="array" aca="1" ref="AAT16" ca="1">SUMPRODUCT(SUBTOTAL(3,OFFSET(AAT$22:AAT$133,ROW(AAT$22:AAT$133)-MIN(ROW(AAT$22:AAT$133)),,1)),ISNUMBER(SEARCH($I16,AAT$22:AAT$133))+0)</f>
        <v>3</v>
      </c>
      <c r="AAU16" s="89">
        <f t="array" aca="1" ref="AAU16" ca="1">SUMPRODUCT(SUBTOTAL(3,OFFSET(AAU$22:AAU$133,ROW(AAU$22:AAU$133)-MIN(ROW(AAU$22:AAU$133)),,1)),ISNUMBER(SEARCH($I16,AAU$22:AAU$133))+0)</f>
        <v>3</v>
      </c>
      <c r="AAV16" s="11">
        <f t="array" aca="1" ref="AAV16" ca="1">SUMPRODUCT(SUBTOTAL(3,OFFSET(AAV$22:AAV$133,ROW(AAV$22:AAV$133)-MIN(ROW(AAV$22:AAV$133)),,1)),ISNUMBER(SEARCH($I16,AAV$22:AAV$133))+0)</f>
        <v>8</v>
      </c>
      <c r="AAW16" s="89">
        <f t="array" aca="1" ref="AAW16" ca="1">SUMPRODUCT(SUBTOTAL(3,OFFSET(AAW$22:AAW$133,ROW(AAW$22:AAW$133)-MIN(ROW(AAW$22:AAW$133)),,1)),ISNUMBER(SEARCH($I16,AAW$22:AAW$133))+0)</f>
        <v>5</v>
      </c>
      <c r="AAX16" s="11">
        <f t="array" aca="1" ref="AAX16" ca="1">SUMPRODUCT(SUBTOTAL(3,OFFSET(AAX$22:AAX$133,ROW(AAX$22:AAX$133)-MIN(ROW(AAX$22:AAX$133)),,1)),ISNUMBER(SEARCH($I16,AAX$22:AAX$133))+0)</f>
        <v>5</v>
      </c>
      <c r="AAY16" s="89">
        <f t="array" aca="1" ref="AAY16" ca="1">SUMPRODUCT(SUBTOTAL(3,OFFSET(AAY$22:AAY$133,ROW(AAY$22:AAY$133)-MIN(ROW(AAY$22:AAY$133)),,1)),ISNUMBER(SEARCH($I16,AAY$22:AAY$133))+0)</f>
        <v>7</v>
      </c>
      <c r="AAZ16" s="11">
        <f t="array" aca="1" ref="AAZ16" ca="1">SUMPRODUCT(SUBTOTAL(3,OFFSET(AAZ$22:AAZ$133,ROW(AAZ$22:AAZ$133)-MIN(ROW(AAZ$22:AAZ$133)),,1)),ISNUMBER(SEARCH($I16,AAZ$22:AAZ$133))+0)</f>
        <v>11</v>
      </c>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
        <f t="array" aca="1" ref="ACR16" ca="1">SUMPRODUCT(SUBTOTAL(3,OFFSET(ACR$22:ACR$133,ROW(ACR$22:ACR$133)-MIN(ROW(ACR$22:ACR$133)),,1)),ISNUMBER(SEARCH($I16,ACR$22:ACR$133))+0)</f>
        <v>1</v>
      </c>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EA16" s="149"/>
      <c r="AEB16" s="149"/>
    </row>
    <row r="17" spans="1:809" x14ac:dyDescent="0.2">
      <c r="I17">
        <v>5</v>
      </c>
      <c r="J17" s="9">
        <f t="array" aca="1" ref="J17" ca="1">SUMPRODUCT(SUBTOTAL(3,OFFSET(K$22:K$133,ROW(K$22:K$133)-MIN(ROW(K$22:K$133)),,1)),ISNUMBER(SEARCH($K17,K$22:K$133))+0)</f>
        <v>6</v>
      </c>
      <c r="K17" s="119" t="str">
        <f t="shared" si="76"/>
        <v>New Zealand</v>
      </c>
      <c r="L17" s="39"/>
      <c r="M17" s="39"/>
      <c r="N17" s="146" t="str">
        <f t="array" aca="1" ref="N17" ca="1">VLOOKUP($I17,Q5Lookup,2,FALSE)&amp;"   "&amp;SUMPRODUCT(SUBTOTAL(3,OFFSET(N$22:N$133,ROW(N$22:N$133)-MIN(ROW(N$22:N$133)),,1)),ISNUMBER(SEARCH($I17,N$22:N$133))+0)</f>
        <v>No, no plan   6</v>
      </c>
      <c r="O17" s="13">
        <f t="array" aca="1" ref="O17" ca="1">SUMPRODUCT(SUBTOTAL(3,OFFSET(O$22:O$133,ROW(O$22:O$133)-MIN(ROW(O$22:O$133)),,1)),ISNUMBER(SEARCH($I17,O$22:O$133))+0)</f>
        <v>3</v>
      </c>
      <c r="P17" s="39"/>
      <c r="Q17" s="16">
        <f t="array" aca="1" ref="Q17" ca="1">SUMPRODUCT(SUBTOTAL(3,OFFSET(Q$22:Q$133,ROW(Q$22:Q$133)-MIN(ROW(Q$22:Q$133)),,1)),ISNUMBER(SEARCH($I17,Q$22:Q$133))+0)</f>
        <v>9</v>
      </c>
      <c r="R17" s="39"/>
      <c r="S17" s="8">
        <f t="array" aca="1" ref="S17" ca="1">SUMPRODUCT(SUBTOTAL(3,OFFSET(S$22:S$133,ROW(S$22:S$133)-MIN(ROW(S$22:S$133)),,1)),ISNUMBER(SEARCH($I17,S$22:S$133))+0)</f>
        <v>9</v>
      </c>
      <c r="T17" s="7">
        <f t="array" aca="1" ref="T17" ca="1">SUMPRODUCT(SUBTOTAL(3,OFFSET(T$22:T$133,ROW(T$22:T$133)-MIN(ROW(T$22:T$133)),,1)),ISNUMBER(SEARCH($I17,T$22:T$133))+0)</f>
        <v>1</v>
      </c>
      <c r="U17" s="39"/>
      <c r="V17" s="39"/>
      <c r="W17" s="39"/>
      <c r="X17" s="39"/>
      <c r="Y17" s="39"/>
      <c r="Z17" s="39"/>
      <c r="AA17" s="39"/>
      <c r="AB17" s="39"/>
      <c r="AC17" s="39"/>
      <c r="AD17" s="39"/>
      <c r="AE17" s="39"/>
      <c r="AF17" s="39"/>
      <c r="AG17" s="39"/>
      <c r="AH17" s="39"/>
      <c r="AI17" s="39"/>
      <c r="AJ17" s="39"/>
      <c r="AK17" s="39"/>
      <c r="AL17" s="39"/>
      <c r="AM17" s="39"/>
      <c r="AN17" s="20">
        <f t="array" aca="1" ref="AN17" ca="1">SUMPRODUCT(SUBTOTAL(3,OFFSET(AN$22:AN$133,ROW(AN$22:AN$133)-MIN(ROW(AN$22:AN$133)),,1)),ISNUMBER(SEARCH($I17,AN$22:AN$133))+0)</f>
        <v>17</v>
      </c>
      <c r="AO17" s="19">
        <f t="array" aca="1" ref="AO17" ca="1">SUMPRODUCT(SUBTOTAL(3,OFFSET(AO$22:AO$133,ROW(AO$22:AO$133)-MIN(ROW(AO$22:AO$133)),,1)),ISNUMBER(SEARCH($I17,AO$22:AO$133))+0)</f>
        <v>1</v>
      </c>
      <c r="AP17" s="20">
        <f t="array" aca="1" ref="AP17" ca="1">SUMPRODUCT(SUBTOTAL(3,OFFSET(AP$22:AP$133,ROW(AP$22:AP$133)-MIN(ROW(AP$22:AP$133)),,1)),ISNUMBER(SEARCH($I17,AP$22:AP$133))+0)</f>
        <v>3</v>
      </c>
      <c r="AQ17" s="19">
        <f t="array" aca="1" ref="AQ17" ca="1">SUMPRODUCT(SUBTOTAL(3,OFFSET(AQ$22:AQ$133,ROW(AQ$22:AQ$133)-MIN(ROW(AQ$22:AQ$133)),,1)),ISNUMBER(SEARCH($I17,AQ$22:AQ$133))+0)</f>
        <v>1</v>
      </c>
      <c r="AR17" s="20">
        <f t="array" aca="1" ref="AR17" ca="1">SUMPRODUCT(SUBTOTAL(3,OFFSET(AR$22:AR$133,ROW(AR$22:AR$133)-MIN(ROW(AR$22:AR$133)),,1)),ISNUMBER(SEARCH($I17,AR$22:AR$133))+0)</f>
        <v>1</v>
      </c>
      <c r="AS17" s="19">
        <f t="array" aca="1" ref="AS17" ca="1">SUMPRODUCT(SUBTOTAL(3,OFFSET(AS$22:AS$133,ROW(AS$22:AS$133)-MIN(ROW(AS$22:AS$133)),,1)),ISNUMBER(SEARCH($I17,AS$22:AS$133))+0)</f>
        <v>6</v>
      </c>
      <c r="AT17" s="20">
        <f t="array" aca="1" ref="AT17" ca="1">SUMPRODUCT(SUBTOTAL(3,OFFSET(AT$22:AT$133,ROW(AT$22:AT$133)-MIN(ROW(AT$22:AT$133)),,1)),ISNUMBER(SEARCH($I17,AT$22:AT$133))+0)</f>
        <v>1</v>
      </c>
      <c r="AU17" s="19">
        <f t="array" aca="1" ref="AU17" ca="1">SUMPRODUCT(SUBTOTAL(3,OFFSET(AU$22:AU$133,ROW(AU$22:AU$133)-MIN(ROW(AU$22:AU$133)),,1)),ISNUMBER(SEARCH($I17,AU$22:AU$133))+0)</f>
        <v>0</v>
      </c>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row>
    <row r="18" spans="1:809" x14ac:dyDescent="0.2">
      <c r="I18">
        <v>6</v>
      </c>
      <c r="J18" s="9">
        <f t="array" aca="1" ref="J18" ca="1">SUMPRODUCT(SUBTOTAL(3,OFFSET(K$22:K$133,ROW(K$22:K$133)-MIN(ROW(K$22:K$133)),,1)),ISNUMBER(SEARCH($K18,K$22:K$133))+0)</f>
        <v>7</v>
      </c>
      <c r="K18" s="119" t="str">
        <f t="shared" si="76"/>
        <v>Saudi Arabia</v>
      </c>
      <c r="L18" s="39"/>
      <c r="M18" s="39"/>
      <c r="N18" s="39"/>
      <c r="O18" s="39"/>
      <c r="P18" s="39"/>
      <c r="Q18" s="16">
        <f t="array" aca="1" ref="Q18" ca="1">SUMPRODUCT(SUBTOTAL(3,OFFSET(Q$22:Q$133,ROW(Q$22:Q$133)-MIN(ROW(Q$22:Q$133)),,1)),ISNUMBER(SEARCH($I18,Q$22:Q$133))+0)</f>
        <v>14</v>
      </c>
      <c r="R18" s="39"/>
      <c r="S18" s="39"/>
      <c r="T18" s="39"/>
      <c r="U18" s="39"/>
      <c r="V18" s="39"/>
      <c r="W18" s="39"/>
      <c r="X18" s="39"/>
      <c r="Y18" s="39"/>
      <c r="Z18" s="39"/>
      <c r="AA18" s="39"/>
      <c r="AB18" s="39"/>
      <c r="AC18" s="39"/>
      <c r="AD18" s="39"/>
      <c r="AE18" s="39"/>
      <c r="AF18" s="39"/>
      <c r="AG18" s="39"/>
      <c r="AH18" s="39"/>
      <c r="AI18" s="39"/>
      <c r="AJ18" s="39"/>
      <c r="AK18" s="39"/>
      <c r="AL18" s="39"/>
      <c r="AM18" s="39"/>
      <c r="AN18" s="20">
        <f t="array" aca="1" ref="AN18" ca="1">SUMPRODUCT(SUBTOTAL(3,OFFSET(AN$22:AN$133,ROW(AN$22:AN$133)-MIN(ROW(AN$22:AN$133)),,1)),ISNUMBER(SEARCH($I18,AN$22:AN$133))+0)</f>
        <v>4</v>
      </c>
      <c r="AO18" s="19">
        <f t="array" aca="1" ref="AO18" ca="1">SUMPRODUCT(SUBTOTAL(3,OFFSET(AO$22:AO$133,ROW(AO$22:AO$133)-MIN(ROW(AO$22:AO$133)),,1)),ISNUMBER(SEARCH($I18,AO$22:AO$133))+0)</f>
        <v>0</v>
      </c>
      <c r="AP18" s="20">
        <f t="array" aca="1" ref="AP18" ca="1">SUMPRODUCT(SUBTOTAL(3,OFFSET(AP$22:AP$133,ROW(AP$22:AP$133)-MIN(ROW(AP$22:AP$133)),,1)),ISNUMBER(SEARCH($I18,AP$22:AP$133))+0)</f>
        <v>0</v>
      </c>
      <c r="AQ18" s="19">
        <f t="array" aca="1" ref="AQ18" ca="1">SUMPRODUCT(SUBTOTAL(3,OFFSET(AQ$22:AQ$133,ROW(AQ$22:AQ$133)-MIN(ROW(AQ$22:AQ$133)),,1)),ISNUMBER(SEARCH($I18,AQ$22:AQ$133))+0)</f>
        <v>0</v>
      </c>
      <c r="AR18" s="20">
        <f t="array" aca="1" ref="AR18" ca="1">SUMPRODUCT(SUBTOTAL(3,OFFSET(AR$22:AR$133,ROW(AR$22:AR$133)-MIN(ROW(AR$22:AR$133)),,1)),ISNUMBER(SEARCH($I18,AR$22:AR$133))+0)</f>
        <v>3</v>
      </c>
      <c r="AS18" s="19">
        <f t="array" aca="1" ref="AS18" ca="1">SUMPRODUCT(SUBTOTAL(3,OFFSET(AS$22:AS$133,ROW(AS$22:AS$133)-MIN(ROW(AS$22:AS$133)),,1)),ISNUMBER(SEARCH($I18,AS$22:AS$133))+0)</f>
        <v>13</v>
      </c>
      <c r="AT18" s="20">
        <f t="array" aca="1" ref="AT18" ca="1">SUMPRODUCT(SUBTOTAL(3,OFFSET(AT$22:AT$133,ROW(AT$22:AT$133)-MIN(ROW(AT$22:AT$133)),,1)),ISNUMBER(SEARCH($I18,AT$22:AT$133))+0)</f>
        <v>4</v>
      </c>
      <c r="AU18" s="19">
        <f t="array" aca="1" ref="AU18" ca="1">SUMPRODUCT(SUBTOTAL(3,OFFSET(AU$22:AU$133,ROW(AU$22:AU$133)-MIN(ROW(AU$22:AU$133)),,1)),ISNUMBER(SEARCH($I18,AU$22:AU$133))+0)</f>
        <v>0</v>
      </c>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row>
    <row r="19" spans="1:809" x14ac:dyDescent="0.2">
      <c r="I19">
        <v>7</v>
      </c>
      <c r="J19" s="84"/>
      <c r="K19" s="84"/>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row>
    <row r="20" spans="1:809" x14ac:dyDescent="0.2">
      <c r="A20" s="1" t="s">
        <v>0</v>
      </c>
      <c r="B20" s="1" t="s">
        <v>1</v>
      </c>
      <c r="C20" s="1" t="s">
        <v>2</v>
      </c>
      <c r="D20" s="1" t="s">
        <v>3</v>
      </c>
      <c r="E20" s="1" t="s">
        <v>4</v>
      </c>
      <c r="F20" s="1" t="s">
        <v>5</v>
      </c>
      <c r="G20" s="1" t="s">
        <v>6</v>
      </c>
      <c r="H20" s="1" t="s">
        <v>7</v>
      </c>
      <c r="I20" s="1" t="s">
        <v>8</v>
      </c>
      <c r="J20" s="1" t="s">
        <v>9</v>
      </c>
      <c r="K20" s="1"/>
      <c r="L20" s="1" t="s">
        <v>10</v>
      </c>
      <c r="M20" s="1" t="s">
        <v>11</v>
      </c>
      <c r="N20" s="1" t="s">
        <v>12</v>
      </c>
      <c r="O20" s="1" t="s">
        <v>13</v>
      </c>
      <c r="P20" s="1" t="s">
        <v>14</v>
      </c>
      <c r="Q20" s="1" t="s">
        <v>15</v>
      </c>
      <c r="R20" s="1"/>
      <c r="S20" s="1" t="s">
        <v>16</v>
      </c>
      <c r="T20" s="1" t="s">
        <v>17</v>
      </c>
      <c r="U20" s="1"/>
      <c r="V20" s="1" t="s">
        <v>18</v>
      </c>
      <c r="W20" s="1" t="s">
        <v>19</v>
      </c>
      <c r="X20" s="37" t="s">
        <v>1460</v>
      </c>
      <c r="Y20" s="1"/>
      <c r="Z20" s="1"/>
      <c r="AA20" s="1"/>
      <c r="AB20" s="1"/>
      <c r="AC20" s="1"/>
      <c r="AD20" s="36" t="s">
        <v>1459</v>
      </c>
      <c r="AE20" s="1"/>
      <c r="AF20" s="1"/>
      <c r="AG20" s="1"/>
      <c r="AH20" s="1"/>
      <c r="AI20" s="1"/>
      <c r="AJ20" s="1"/>
      <c r="AK20" s="1"/>
      <c r="AL20" s="1"/>
      <c r="AM20" s="1"/>
      <c r="AN20" s="34" t="s">
        <v>1461</v>
      </c>
      <c r="AO20" s="1"/>
      <c r="AP20" s="1"/>
      <c r="AQ20" s="1"/>
      <c r="AR20" s="1"/>
      <c r="AS20" s="1"/>
      <c r="AT20" s="1"/>
      <c r="AU20" s="1"/>
      <c r="AV20" s="1"/>
      <c r="AW20" s="1" t="s">
        <v>23</v>
      </c>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79" t="s">
        <v>1462</v>
      </c>
      <c r="DR20" s="1"/>
      <c r="DS20" s="1"/>
      <c r="DT20" s="1"/>
      <c r="DU20" s="1"/>
      <c r="DV20" s="1"/>
      <c r="DW20" s="1"/>
      <c r="DX20" s="1"/>
      <c r="DY20" s="1"/>
      <c r="DZ20" s="1"/>
      <c r="EA20" s="1"/>
      <c r="EB20" s="36" t="s">
        <v>1463</v>
      </c>
      <c r="EC20" s="1"/>
      <c r="ED20" s="1"/>
      <c r="EE20" s="1"/>
      <c r="EF20" s="1"/>
      <c r="EG20" s="1"/>
      <c r="EH20" s="1"/>
      <c r="EI20" s="1"/>
      <c r="EJ20" s="1"/>
      <c r="EK20" s="1"/>
      <c r="EL20" s="1"/>
      <c r="EM20" s="1"/>
      <c r="EN20" s="1"/>
      <c r="EO20" s="1"/>
      <c r="EP20" s="1"/>
      <c r="EQ20" s="1"/>
      <c r="ER20" s="1"/>
      <c r="ES20" s="1"/>
      <c r="ET20" s="1"/>
      <c r="EU20" s="1" t="s">
        <v>26</v>
      </c>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t="s">
        <v>27</v>
      </c>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37" t="s">
        <v>28</v>
      </c>
      <c r="WV20" s="1"/>
      <c r="WW20" s="1"/>
      <c r="WX20" s="1"/>
      <c r="WY20" s="1"/>
      <c r="WZ20" s="1"/>
      <c r="XA20" s="1"/>
      <c r="XB20" s="1"/>
      <c r="XC20" s="1"/>
      <c r="XD20" s="1"/>
      <c r="XE20" s="1"/>
      <c r="XF20" s="1"/>
      <c r="XG20" s="1"/>
      <c r="XH20" s="1"/>
      <c r="XI20" s="1"/>
      <c r="XJ20" s="1"/>
      <c r="XK20" s="1"/>
      <c r="XL20" s="1"/>
      <c r="XM20" s="36" t="s">
        <v>29</v>
      </c>
      <c r="XN20" s="1"/>
      <c r="XO20" s="1"/>
      <c r="XP20" s="1"/>
      <c r="XQ20" s="1"/>
      <c r="XR20" s="1"/>
      <c r="XS20" s="1"/>
      <c r="XT20" s="1"/>
      <c r="XU20" s="35" t="s">
        <v>30</v>
      </c>
      <c r="XV20" s="1"/>
      <c r="XW20" s="1"/>
      <c r="XX20" s="1"/>
      <c r="XY20" s="1"/>
      <c r="XZ20" s="1"/>
      <c r="YA20" s="1"/>
      <c r="YB20" s="1"/>
      <c r="YC20" s="1"/>
      <c r="YD20" s="1"/>
      <c r="YE20" s="1"/>
      <c r="YF20" s="1"/>
      <c r="YG20" s="1"/>
      <c r="YH20" s="1" t="s">
        <v>31</v>
      </c>
      <c r="YI20" s="1" t="s">
        <v>32</v>
      </c>
      <c r="YJ20" s="1" t="s">
        <v>33</v>
      </c>
      <c r="YK20" s="34" t="s">
        <v>34</v>
      </c>
      <c r="YL20" s="1"/>
      <c r="YM20" s="1"/>
      <c r="YN20" s="1"/>
      <c r="YO20" s="1"/>
      <c r="YP20" s="1"/>
      <c r="YQ20" s="1"/>
      <c r="YR20" s="1"/>
      <c r="YS20" s="1"/>
      <c r="YT20" s="1"/>
      <c r="YU20" s="1"/>
      <c r="YV20" s="1"/>
      <c r="YW20" s="1"/>
      <c r="YX20" s="1"/>
      <c r="YY20" s="1"/>
      <c r="YZ20" s="1"/>
      <c r="ZA20" s="1"/>
      <c r="ZB20" s="1"/>
      <c r="ZC20" s="34" t="s">
        <v>35</v>
      </c>
      <c r="ZD20" s="1"/>
      <c r="ZE20" s="1"/>
      <c r="ZF20" s="1"/>
      <c r="ZG20" s="1"/>
      <c r="ZH20" s="1"/>
      <c r="ZI20" s="1"/>
      <c r="ZJ20" s="1"/>
      <c r="ZK20" s="1"/>
      <c r="ZL20" s="1"/>
      <c r="ZM20" s="1"/>
      <c r="ZN20" s="1"/>
      <c r="ZO20" s="1"/>
      <c r="ZP20" s="1"/>
      <c r="ZQ20" s="1"/>
      <c r="ZR20" s="1" t="s">
        <v>36</v>
      </c>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t="s">
        <v>37</v>
      </c>
      <c r="ABC20" s="1"/>
      <c r="ABD20" s="1"/>
      <c r="ABE20" s="1"/>
      <c r="ABF20" s="1"/>
      <c r="ABG20" s="1"/>
      <c r="ABH20" s="1"/>
      <c r="ABI20" s="1"/>
      <c r="ABJ20" s="1"/>
      <c r="ABK20" s="1"/>
      <c r="ABL20" s="1"/>
      <c r="ABM20" s="1"/>
      <c r="ABN20" s="1"/>
      <c r="ABO20" s="1" t="s">
        <v>38</v>
      </c>
      <c r="ABP20" s="1"/>
      <c r="ABQ20" s="1"/>
      <c r="ABR20" s="1"/>
      <c r="ABS20" s="1"/>
      <c r="ABT20" s="1"/>
      <c r="ABU20" s="1"/>
      <c r="ABV20" s="1"/>
      <c r="ABW20" s="1"/>
      <c r="ABX20" s="1"/>
      <c r="ABY20" s="33" t="s">
        <v>1422</v>
      </c>
      <c r="ABZ20" s="1"/>
      <c r="ACA20" s="1"/>
      <c r="ACB20" s="1"/>
      <c r="ACC20" s="1"/>
      <c r="ACD20" s="1"/>
      <c r="ACE20" s="1"/>
      <c r="ACF20" s="1"/>
      <c r="ACG20" s="1"/>
      <c r="ACH20" s="1"/>
      <c r="ACI20" s="1"/>
      <c r="ACJ20" s="1"/>
      <c r="ACK20" s="1"/>
      <c r="ACL20" s="1"/>
      <c r="ACM20" s="1"/>
      <c r="ACN20" s="1"/>
      <c r="ACO20" s="1"/>
      <c r="ACP20" s="1"/>
      <c r="ACQ20" s="1"/>
      <c r="ACR20" s="37" t="s">
        <v>39</v>
      </c>
      <c r="ACS20" s="37" t="s">
        <v>40</v>
      </c>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t="s">
        <v>41</v>
      </c>
    </row>
    <row r="21" spans="1:809" x14ac:dyDescent="0.2">
      <c r="A21" s="1" t="s">
        <v>0</v>
      </c>
      <c r="B21" s="1" t="s">
        <v>1</v>
      </c>
      <c r="C21" s="1" t="s">
        <v>2</v>
      </c>
      <c r="D21" s="1" t="s">
        <v>3</v>
      </c>
      <c r="E21" s="1" t="s">
        <v>4</v>
      </c>
      <c r="F21" s="1" t="s">
        <v>5</v>
      </c>
      <c r="G21" s="1" t="s">
        <v>6</v>
      </c>
      <c r="H21" s="1" t="s">
        <v>7</v>
      </c>
      <c r="I21" s="1" t="s">
        <v>8</v>
      </c>
      <c r="J21" s="1" t="s">
        <v>1634</v>
      </c>
      <c r="K21" s="1" t="s">
        <v>1635</v>
      </c>
      <c r="L21" s="1" t="s">
        <v>1636</v>
      </c>
      <c r="M21" s="1" t="s">
        <v>1637</v>
      </c>
      <c r="N21" s="1" t="s">
        <v>1638</v>
      </c>
      <c r="O21" s="1" t="s">
        <v>1639</v>
      </c>
      <c r="P21" s="1" t="s">
        <v>1640</v>
      </c>
      <c r="Q21" s="1" t="s">
        <v>1641</v>
      </c>
      <c r="R21" s="1" t="s">
        <v>43</v>
      </c>
      <c r="S21" s="1" t="s">
        <v>1642</v>
      </c>
      <c r="T21" s="1" t="s">
        <v>1643</v>
      </c>
      <c r="U21" s="1" t="s">
        <v>43</v>
      </c>
      <c r="V21" s="1" t="s">
        <v>1644</v>
      </c>
      <c r="W21" s="1" t="s">
        <v>1645</v>
      </c>
      <c r="X21" s="1" t="s">
        <v>44</v>
      </c>
      <c r="Y21" s="1" t="s">
        <v>45</v>
      </c>
      <c r="Z21" s="1" t="s">
        <v>46</v>
      </c>
      <c r="AA21" s="1" t="s">
        <v>47</v>
      </c>
      <c r="AB21" s="1" t="s">
        <v>48</v>
      </c>
      <c r="AC21" s="1" t="s">
        <v>49</v>
      </c>
      <c r="AD21" s="1" t="s">
        <v>50</v>
      </c>
      <c r="AE21" s="1" t="s">
        <v>51</v>
      </c>
      <c r="AF21" s="1" t="s">
        <v>52</v>
      </c>
      <c r="AG21" s="1" t="s">
        <v>53</v>
      </c>
      <c r="AH21" s="1" t="s">
        <v>54</v>
      </c>
      <c r="AI21" s="1" t="s">
        <v>55</v>
      </c>
      <c r="AJ21" s="1" t="s">
        <v>56</v>
      </c>
      <c r="AK21" s="1" t="s">
        <v>57</v>
      </c>
      <c r="AL21" s="1" t="s">
        <v>58</v>
      </c>
      <c r="AM21" s="1" t="s">
        <v>43</v>
      </c>
      <c r="AN21" s="1" t="s">
        <v>59</v>
      </c>
      <c r="AO21" s="1" t="s">
        <v>60</v>
      </c>
      <c r="AP21" s="1" t="s">
        <v>61</v>
      </c>
      <c r="AQ21" s="1" t="s">
        <v>62</v>
      </c>
      <c r="AR21" s="1" t="s">
        <v>63</v>
      </c>
      <c r="AS21" s="1" t="s">
        <v>64</v>
      </c>
      <c r="AT21" s="1" t="s">
        <v>65</v>
      </c>
      <c r="AU21" s="1" t="s">
        <v>66</v>
      </c>
      <c r="AV21" s="1" t="s">
        <v>43</v>
      </c>
      <c r="AW21" s="1" t="s">
        <v>67</v>
      </c>
      <c r="AX21" s="1" t="s">
        <v>68</v>
      </c>
      <c r="AY21" s="1" t="s">
        <v>69</v>
      </c>
      <c r="AZ21" s="1" t="s">
        <v>70</v>
      </c>
      <c r="BA21" s="1" t="s">
        <v>71</v>
      </c>
      <c r="BB21" s="1" t="s">
        <v>72</v>
      </c>
      <c r="BC21" s="1" t="s">
        <v>73</v>
      </c>
      <c r="BD21" s="1" t="s">
        <v>74</v>
      </c>
      <c r="BE21" s="1" t="s">
        <v>75</v>
      </c>
      <c r="BF21" s="1" t="s">
        <v>76</v>
      </c>
      <c r="BG21" s="1" t="s">
        <v>77</v>
      </c>
      <c r="BH21" s="1" t="s">
        <v>78</v>
      </c>
      <c r="BI21" s="1" t="s">
        <v>79</v>
      </c>
      <c r="BJ21" s="1" t="s">
        <v>80</v>
      </c>
      <c r="BK21" s="1" t="s">
        <v>81</v>
      </c>
      <c r="BL21" s="1" t="s">
        <v>82</v>
      </c>
      <c r="BM21" s="1" t="s">
        <v>83</v>
      </c>
      <c r="BN21" s="1" t="s">
        <v>84</v>
      </c>
      <c r="BO21" s="1" t="s">
        <v>85</v>
      </c>
      <c r="BP21" s="1" t="s">
        <v>86</v>
      </c>
      <c r="BQ21" s="1" t="s">
        <v>87</v>
      </c>
      <c r="BR21" s="1" t="s">
        <v>88</v>
      </c>
      <c r="BS21" s="1" t="s">
        <v>89</v>
      </c>
      <c r="BT21" s="1" t="s">
        <v>90</v>
      </c>
      <c r="BU21" s="1" t="s">
        <v>91</v>
      </c>
      <c r="BV21" s="1" t="s">
        <v>92</v>
      </c>
      <c r="BW21" s="1" t="s">
        <v>93</v>
      </c>
      <c r="BX21" s="1" t="s">
        <v>94</v>
      </c>
      <c r="BY21" s="1" t="s">
        <v>95</v>
      </c>
      <c r="BZ21" s="1" t="s">
        <v>96</v>
      </c>
      <c r="CA21" s="1" t="s">
        <v>97</v>
      </c>
      <c r="CB21" s="1" t="s">
        <v>98</v>
      </c>
      <c r="CC21" s="1" t="s">
        <v>99</v>
      </c>
      <c r="CD21" s="1" t="s">
        <v>100</v>
      </c>
      <c r="CE21" s="1" t="s">
        <v>101</v>
      </c>
      <c r="CF21" s="1" t="s">
        <v>102</v>
      </c>
      <c r="CG21" s="1" t="s">
        <v>103</v>
      </c>
      <c r="CH21" s="1" t="s">
        <v>104</v>
      </c>
      <c r="CI21" s="1" t="s">
        <v>105</v>
      </c>
      <c r="CJ21" s="1" t="s">
        <v>106</v>
      </c>
      <c r="CK21" s="1" t="s">
        <v>107</v>
      </c>
      <c r="CL21" s="1" t="s">
        <v>108</v>
      </c>
      <c r="CM21" s="1" t="s">
        <v>109</v>
      </c>
      <c r="CN21" s="1" t="s">
        <v>110</v>
      </c>
      <c r="CO21" s="1" t="s">
        <v>111</v>
      </c>
      <c r="CP21" s="1" t="s">
        <v>112</v>
      </c>
      <c r="CQ21" s="1" t="s">
        <v>113</v>
      </c>
      <c r="CR21" s="1" t="s">
        <v>114</v>
      </c>
      <c r="CS21" s="1" t="s">
        <v>115</v>
      </c>
      <c r="CT21" s="1" t="s">
        <v>116</v>
      </c>
      <c r="CU21" s="1" t="s">
        <v>117</v>
      </c>
      <c r="CV21" s="1" t="s">
        <v>118</v>
      </c>
      <c r="CW21" s="1" t="s">
        <v>119</v>
      </c>
      <c r="CX21" s="1" t="s">
        <v>120</v>
      </c>
      <c r="CY21" s="1" t="s">
        <v>121</v>
      </c>
      <c r="CZ21" s="1" t="s">
        <v>122</v>
      </c>
      <c r="DA21" s="1" t="s">
        <v>123</v>
      </c>
      <c r="DB21" s="1" t="s">
        <v>124</v>
      </c>
      <c r="DC21" s="1" t="s">
        <v>125</v>
      </c>
      <c r="DD21" s="1" t="s">
        <v>126</v>
      </c>
      <c r="DE21" s="1" t="s">
        <v>127</v>
      </c>
      <c r="DF21" s="1" t="s">
        <v>128</v>
      </c>
      <c r="DG21" s="1" t="s">
        <v>129</v>
      </c>
      <c r="DH21" s="1" t="s">
        <v>130</v>
      </c>
      <c r="DI21" s="1" t="s">
        <v>131</v>
      </c>
      <c r="DJ21" s="1" t="s">
        <v>132</v>
      </c>
      <c r="DK21" s="1" t="s">
        <v>133</v>
      </c>
      <c r="DL21" s="1" t="s">
        <v>134</v>
      </c>
      <c r="DM21" s="1" t="s">
        <v>135</v>
      </c>
      <c r="DN21" s="1" t="s">
        <v>136</v>
      </c>
      <c r="DO21" s="1" t="s">
        <v>137</v>
      </c>
      <c r="DP21" s="1" t="s">
        <v>138</v>
      </c>
      <c r="DQ21" s="1" t="s">
        <v>139</v>
      </c>
      <c r="DR21" s="1" t="s">
        <v>140</v>
      </c>
      <c r="DS21" s="1" t="s">
        <v>141</v>
      </c>
      <c r="DT21" s="1" t="s">
        <v>142</v>
      </c>
      <c r="DU21" s="1" t="s">
        <v>143</v>
      </c>
      <c r="DV21" s="1" t="s">
        <v>144</v>
      </c>
      <c r="DW21" s="1" t="s">
        <v>145</v>
      </c>
      <c r="DX21" s="1" t="s">
        <v>146</v>
      </c>
      <c r="DY21" s="1" t="s">
        <v>147</v>
      </c>
      <c r="DZ21" s="1" t="s">
        <v>148</v>
      </c>
      <c r="EA21" s="1" t="s">
        <v>43</v>
      </c>
      <c r="EB21" s="1" t="s">
        <v>149</v>
      </c>
      <c r="EC21" s="1" t="s">
        <v>150</v>
      </c>
      <c r="ED21" s="1" t="s">
        <v>151</v>
      </c>
      <c r="EE21" s="1" t="s">
        <v>152</v>
      </c>
      <c r="EF21" s="1" t="s">
        <v>153</v>
      </c>
      <c r="EG21" s="1" t="s">
        <v>154</v>
      </c>
      <c r="EH21" s="1" t="s">
        <v>155</v>
      </c>
      <c r="EI21" s="1" t="s">
        <v>156</v>
      </c>
      <c r="EJ21" s="1" t="s">
        <v>157</v>
      </c>
      <c r="EK21" s="1" t="s">
        <v>158</v>
      </c>
      <c r="EL21" s="1" t="s">
        <v>159</v>
      </c>
      <c r="EM21" s="1" t="s">
        <v>160</v>
      </c>
      <c r="EN21" s="1" t="s">
        <v>161</v>
      </c>
      <c r="EO21" s="1" t="s">
        <v>162</v>
      </c>
      <c r="EP21" s="1" t="s">
        <v>163</v>
      </c>
      <c r="EQ21" s="1" t="s">
        <v>164</v>
      </c>
      <c r="ER21" s="1" t="s">
        <v>165</v>
      </c>
      <c r="ES21" s="1" t="s">
        <v>166</v>
      </c>
      <c r="ET21" s="1" t="s">
        <v>43</v>
      </c>
      <c r="EU21" s="1" t="s">
        <v>167</v>
      </c>
      <c r="EV21" s="1" t="s">
        <v>168</v>
      </c>
      <c r="EW21" s="1" t="s">
        <v>169</v>
      </c>
      <c r="EX21" s="1" t="s">
        <v>170</v>
      </c>
      <c r="EY21" s="1" t="s">
        <v>171</v>
      </c>
      <c r="EZ21" s="1" t="s">
        <v>172</v>
      </c>
      <c r="FA21" s="1" t="s">
        <v>173</v>
      </c>
      <c r="FB21" s="1" t="s">
        <v>174</v>
      </c>
      <c r="FC21" s="1" t="s">
        <v>175</v>
      </c>
      <c r="FD21" s="1" t="s">
        <v>176</v>
      </c>
      <c r="FE21" s="1" t="s">
        <v>177</v>
      </c>
      <c r="FF21" s="1" t="s">
        <v>178</v>
      </c>
      <c r="FG21" s="1" t="s">
        <v>179</v>
      </c>
      <c r="FH21" s="1" t="s">
        <v>180</v>
      </c>
      <c r="FI21" s="1" t="s">
        <v>181</v>
      </c>
      <c r="FJ21" s="1" t="s">
        <v>182</v>
      </c>
      <c r="FK21" s="1" t="s">
        <v>183</v>
      </c>
      <c r="FL21" s="1" t="s">
        <v>184</v>
      </c>
      <c r="FM21" s="1" t="s">
        <v>185</v>
      </c>
      <c r="FN21" s="1" t="s">
        <v>186</v>
      </c>
      <c r="FO21" s="1" t="s">
        <v>187</v>
      </c>
      <c r="FP21" s="1" t="s">
        <v>188</v>
      </c>
      <c r="FQ21" s="1" t="s">
        <v>189</v>
      </c>
      <c r="FR21" s="1" t="s">
        <v>190</v>
      </c>
      <c r="FS21" s="1" t="s">
        <v>191</v>
      </c>
      <c r="FT21" s="1" t="s">
        <v>192</v>
      </c>
      <c r="FU21" s="1" t="s">
        <v>193</v>
      </c>
      <c r="FV21" s="1" t="s">
        <v>194</v>
      </c>
      <c r="FW21" s="1" t="s">
        <v>195</v>
      </c>
      <c r="FX21" s="1" t="s">
        <v>196</v>
      </c>
      <c r="FY21" s="1" t="s">
        <v>197</v>
      </c>
      <c r="FZ21" s="1" t="s">
        <v>198</v>
      </c>
      <c r="GA21" s="1" t="s">
        <v>199</v>
      </c>
      <c r="GB21" s="1" t="s">
        <v>200</v>
      </c>
      <c r="GC21" s="1" t="s">
        <v>201</v>
      </c>
      <c r="GD21" s="1" t="s">
        <v>202</v>
      </c>
      <c r="GE21" s="1" t="s">
        <v>203</v>
      </c>
      <c r="GF21" s="1" t="s">
        <v>204</v>
      </c>
      <c r="GG21" s="1" t="s">
        <v>205</v>
      </c>
      <c r="GH21" s="1" t="s">
        <v>206</v>
      </c>
      <c r="GI21" s="1" t="s">
        <v>207</v>
      </c>
      <c r="GJ21" s="1" t="s">
        <v>208</v>
      </c>
      <c r="GK21" s="1" t="s">
        <v>209</v>
      </c>
      <c r="GL21" s="1" t="s">
        <v>210</v>
      </c>
      <c r="GM21" s="1" t="s">
        <v>211</v>
      </c>
      <c r="GN21" s="1" t="s">
        <v>212</v>
      </c>
      <c r="GO21" s="1" t="s">
        <v>213</v>
      </c>
      <c r="GP21" s="1" t="s">
        <v>214</v>
      </c>
      <c r="GQ21" s="1" t="s">
        <v>215</v>
      </c>
      <c r="GR21" s="1" t="s">
        <v>216</v>
      </c>
      <c r="GS21" s="1" t="s">
        <v>217</v>
      </c>
      <c r="GT21" s="1" t="s">
        <v>218</v>
      </c>
      <c r="GU21" s="1" t="s">
        <v>219</v>
      </c>
      <c r="GV21" s="1" t="s">
        <v>220</v>
      </c>
      <c r="GW21" s="1" t="s">
        <v>221</v>
      </c>
      <c r="GX21" s="1" t="s">
        <v>222</v>
      </c>
      <c r="GY21" s="1" t="s">
        <v>223</v>
      </c>
      <c r="GZ21" s="1" t="s">
        <v>224</v>
      </c>
      <c r="HA21" s="1" t="s">
        <v>225</v>
      </c>
      <c r="HB21" s="1" t="s">
        <v>226</v>
      </c>
      <c r="HC21" s="1" t="s">
        <v>227</v>
      </c>
      <c r="HD21" s="1" t="s">
        <v>228</v>
      </c>
      <c r="HE21" s="1" t="s">
        <v>229</v>
      </c>
      <c r="HF21" s="1" t="s">
        <v>230</v>
      </c>
      <c r="HG21" s="1" t="s">
        <v>231</v>
      </c>
      <c r="HH21" s="1" t="s">
        <v>232</v>
      </c>
      <c r="HI21" s="1" t="s">
        <v>233</v>
      </c>
      <c r="HJ21" s="1" t="s">
        <v>234</v>
      </c>
      <c r="HK21" s="1" t="s">
        <v>235</v>
      </c>
      <c r="HL21" s="1" t="s">
        <v>236</v>
      </c>
      <c r="HM21" s="1" t="s">
        <v>237</v>
      </c>
      <c r="HN21" s="1" t="s">
        <v>238</v>
      </c>
      <c r="HO21" s="1" t="s">
        <v>239</v>
      </c>
      <c r="HP21" s="1" t="s">
        <v>240</v>
      </c>
      <c r="HQ21" s="1" t="s">
        <v>241</v>
      </c>
      <c r="HR21" s="1" t="s">
        <v>242</v>
      </c>
      <c r="HS21" s="1" t="s">
        <v>243</v>
      </c>
      <c r="HT21" s="1" t="s">
        <v>244</v>
      </c>
      <c r="HU21" s="1" t="s">
        <v>245</v>
      </c>
      <c r="HV21" s="1" t="s">
        <v>246</v>
      </c>
      <c r="HW21" s="1" t="s">
        <v>247</v>
      </c>
      <c r="HX21" s="1" t="s">
        <v>248</v>
      </c>
      <c r="HY21" s="1" t="s">
        <v>249</v>
      </c>
      <c r="HZ21" s="1" t="s">
        <v>250</v>
      </c>
      <c r="IA21" s="1" t="s">
        <v>251</v>
      </c>
      <c r="IB21" s="1" t="s">
        <v>252</v>
      </c>
      <c r="IC21" s="1" t="s">
        <v>253</v>
      </c>
      <c r="ID21" s="1" t="s">
        <v>254</v>
      </c>
      <c r="IE21" s="1" t="s">
        <v>255</v>
      </c>
      <c r="IF21" s="1" t="s">
        <v>256</v>
      </c>
      <c r="IG21" s="1" t="s">
        <v>257</v>
      </c>
      <c r="IH21" s="1" t="s">
        <v>258</v>
      </c>
      <c r="II21" s="1" t="s">
        <v>259</v>
      </c>
      <c r="IJ21" s="1" t="s">
        <v>260</v>
      </c>
      <c r="IK21" s="1" t="s">
        <v>261</v>
      </c>
      <c r="IL21" s="1" t="s">
        <v>262</v>
      </c>
      <c r="IM21" s="1" t="s">
        <v>263</v>
      </c>
      <c r="IN21" s="1" t="s">
        <v>264</v>
      </c>
      <c r="IO21" s="1" t="s">
        <v>265</v>
      </c>
      <c r="IP21" s="1" t="s">
        <v>266</v>
      </c>
      <c r="IQ21" s="1" t="s">
        <v>267</v>
      </c>
      <c r="IR21" s="1" t="s">
        <v>268</v>
      </c>
      <c r="IS21" s="1" t="s">
        <v>269</v>
      </c>
      <c r="IT21" s="1" t="s">
        <v>270</v>
      </c>
      <c r="IU21" s="1" t="s">
        <v>271</v>
      </c>
      <c r="IV21" s="1" t="s">
        <v>272</v>
      </c>
      <c r="IW21" s="1" t="s">
        <v>273</v>
      </c>
      <c r="IX21" s="1" t="s">
        <v>274</v>
      </c>
      <c r="IY21" s="1" t="s">
        <v>275</v>
      </c>
      <c r="IZ21" s="1" t="s">
        <v>276</v>
      </c>
      <c r="JA21" s="1" t="s">
        <v>277</v>
      </c>
      <c r="JB21" s="1" t="s">
        <v>278</v>
      </c>
      <c r="JC21" s="1" t="s">
        <v>279</v>
      </c>
      <c r="JD21" s="1" t="s">
        <v>280</v>
      </c>
      <c r="JE21" s="1" t="s">
        <v>281</v>
      </c>
      <c r="JF21" s="1" t="s">
        <v>282</v>
      </c>
      <c r="JG21" s="1" t="s">
        <v>283</v>
      </c>
      <c r="JH21" s="1" t="s">
        <v>284</v>
      </c>
      <c r="JI21" s="1" t="s">
        <v>285</v>
      </c>
      <c r="JJ21" s="1" t="s">
        <v>286</v>
      </c>
      <c r="JK21" s="1" t="s">
        <v>287</v>
      </c>
      <c r="JL21" s="1" t="s">
        <v>288</v>
      </c>
      <c r="JM21" s="1" t="s">
        <v>289</v>
      </c>
      <c r="JN21" s="1" t="s">
        <v>290</v>
      </c>
      <c r="JO21" s="1" t="s">
        <v>291</v>
      </c>
      <c r="JP21" s="1" t="s">
        <v>292</v>
      </c>
      <c r="JQ21" s="1" t="s">
        <v>293</v>
      </c>
      <c r="JR21" s="1" t="s">
        <v>294</v>
      </c>
      <c r="JS21" s="1" t="s">
        <v>295</v>
      </c>
      <c r="JT21" s="1" t="s">
        <v>296</v>
      </c>
      <c r="JU21" s="1" t="s">
        <v>297</v>
      </c>
      <c r="JV21" s="1" t="s">
        <v>298</v>
      </c>
      <c r="JW21" s="1" t="s">
        <v>299</v>
      </c>
      <c r="JX21" s="1" t="s">
        <v>300</v>
      </c>
      <c r="JY21" s="1" t="s">
        <v>301</v>
      </c>
      <c r="JZ21" s="1" t="s">
        <v>302</v>
      </c>
      <c r="KA21" s="1" t="s">
        <v>303</v>
      </c>
      <c r="KB21" s="1" t="s">
        <v>304</v>
      </c>
      <c r="KC21" s="1" t="s">
        <v>305</v>
      </c>
      <c r="KD21" s="1" t="s">
        <v>306</v>
      </c>
      <c r="KE21" s="1" t="s">
        <v>307</v>
      </c>
      <c r="KF21" s="1" t="s">
        <v>308</v>
      </c>
      <c r="KG21" s="1" t="s">
        <v>309</v>
      </c>
      <c r="KH21" s="1" t="s">
        <v>310</v>
      </c>
      <c r="KI21" s="1" t="s">
        <v>311</v>
      </c>
      <c r="KJ21" s="1" t="s">
        <v>312</v>
      </c>
      <c r="KK21" s="1" t="s">
        <v>313</v>
      </c>
      <c r="KL21" s="1" t="s">
        <v>314</v>
      </c>
      <c r="KM21" s="1" t="s">
        <v>315</v>
      </c>
      <c r="KN21" s="1" t="s">
        <v>316</v>
      </c>
      <c r="KO21" s="1" t="s">
        <v>317</v>
      </c>
      <c r="KP21" s="1" t="s">
        <v>318</v>
      </c>
      <c r="KQ21" s="1" t="s">
        <v>319</v>
      </c>
      <c r="KR21" s="1" t="s">
        <v>320</v>
      </c>
      <c r="KS21" s="1" t="s">
        <v>321</v>
      </c>
      <c r="KT21" s="1" t="s">
        <v>322</v>
      </c>
      <c r="KU21" s="1" t="s">
        <v>323</v>
      </c>
      <c r="KV21" s="1" t="s">
        <v>324</v>
      </c>
      <c r="KW21" s="1" t="s">
        <v>325</v>
      </c>
      <c r="KX21" s="1" t="s">
        <v>326</v>
      </c>
      <c r="KY21" s="1" t="s">
        <v>327</v>
      </c>
      <c r="KZ21" s="1" t="s">
        <v>328</v>
      </c>
      <c r="LA21" s="1" t="s">
        <v>329</v>
      </c>
      <c r="LB21" s="1" t="s">
        <v>330</v>
      </c>
      <c r="LC21" s="1" t="s">
        <v>331</v>
      </c>
      <c r="LD21" s="1" t="s">
        <v>332</v>
      </c>
      <c r="LE21" s="1" t="s">
        <v>333</v>
      </c>
      <c r="LF21" s="1" t="s">
        <v>334</v>
      </c>
      <c r="LG21" s="1" t="s">
        <v>335</v>
      </c>
      <c r="LH21" s="1" t="s">
        <v>336</v>
      </c>
      <c r="LI21" s="1" t="s">
        <v>337</v>
      </c>
      <c r="LJ21" s="1" t="s">
        <v>338</v>
      </c>
      <c r="LK21" s="1" t="s">
        <v>339</v>
      </c>
      <c r="LL21" s="1" t="s">
        <v>340</v>
      </c>
      <c r="LM21" s="1" t="s">
        <v>341</v>
      </c>
      <c r="LN21" s="1" t="s">
        <v>342</v>
      </c>
      <c r="LO21" s="1" t="s">
        <v>343</v>
      </c>
      <c r="LP21" s="1" t="s">
        <v>344</v>
      </c>
      <c r="LQ21" s="1" t="s">
        <v>345</v>
      </c>
      <c r="LR21" s="1" t="s">
        <v>346</v>
      </c>
      <c r="LS21" s="1" t="s">
        <v>347</v>
      </c>
      <c r="LT21" s="1" t="s">
        <v>348</v>
      </c>
      <c r="LU21" s="1" t="s">
        <v>349</v>
      </c>
      <c r="LV21" s="1" t="s">
        <v>350</v>
      </c>
      <c r="LW21" s="1" t="s">
        <v>351</v>
      </c>
      <c r="LX21" s="1" t="s">
        <v>352</v>
      </c>
      <c r="LY21" s="1" t="s">
        <v>353</v>
      </c>
      <c r="LZ21" s="1" t="s">
        <v>354</v>
      </c>
      <c r="MA21" s="1" t="s">
        <v>355</v>
      </c>
      <c r="MB21" s="1" t="s">
        <v>356</v>
      </c>
      <c r="MC21" s="1" t="s">
        <v>357</v>
      </c>
      <c r="MD21" s="1" t="s">
        <v>358</v>
      </c>
      <c r="ME21" s="1" t="s">
        <v>359</v>
      </c>
      <c r="MF21" s="1" t="s">
        <v>360</v>
      </c>
      <c r="MG21" s="1" t="s">
        <v>361</v>
      </c>
      <c r="MH21" s="1" t="s">
        <v>362</v>
      </c>
      <c r="MI21" s="1" t="s">
        <v>363</v>
      </c>
      <c r="MJ21" s="1" t="s">
        <v>364</v>
      </c>
      <c r="MK21" s="1" t="s">
        <v>365</v>
      </c>
      <c r="ML21" s="1" t="s">
        <v>366</v>
      </c>
      <c r="MM21" s="1" t="s">
        <v>367</v>
      </c>
      <c r="MN21" s="1" t="s">
        <v>368</v>
      </c>
      <c r="MO21" s="1" t="s">
        <v>369</v>
      </c>
      <c r="MP21" s="1" t="s">
        <v>370</v>
      </c>
      <c r="MQ21" s="1" t="s">
        <v>371</v>
      </c>
      <c r="MR21" s="1" t="s">
        <v>372</v>
      </c>
      <c r="MS21" s="1" t="s">
        <v>373</v>
      </c>
      <c r="MT21" s="1" t="s">
        <v>374</v>
      </c>
      <c r="MU21" s="1" t="s">
        <v>375</v>
      </c>
      <c r="MV21" s="1" t="s">
        <v>376</v>
      </c>
      <c r="MW21" s="1" t="s">
        <v>377</v>
      </c>
      <c r="MX21" s="1" t="s">
        <v>378</v>
      </c>
      <c r="MY21" s="1" t="s">
        <v>379</v>
      </c>
      <c r="MZ21" s="1" t="s">
        <v>380</v>
      </c>
      <c r="NA21" s="1" t="s">
        <v>381</v>
      </c>
      <c r="NB21" s="1" t="s">
        <v>382</v>
      </c>
      <c r="NC21" s="1" t="s">
        <v>383</v>
      </c>
      <c r="ND21" s="1" t="s">
        <v>384</v>
      </c>
      <c r="NE21" s="1" t="s">
        <v>385</v>
      </c>
      <c r="NF21" s="1" t="s">
        <v>386</v>
      </c>
      <c r="NG21" s="1" t="s">
        <v>387</v>
      </c>
      <c r="NH21" s="1" t="s">
        <v>388</v>
      </c>
      <c r="NI21" s="1" t="s">
        <v>389</v>
      </c>
      <c r="NJ21" s="1" t="s">
        <v>390</v>
      </c>
      <c r="NK21" s="1" t="s">
        <v>391</v>
      </c>
      <c r="NL21" s="1" t="s">
        <v>392</v>
      </c>
      <c r="NM21" s="1" t="s">
        <v>393</v>
      </c>
      <c r="NN21" s="1" t="s">
        <v>394</v>
      </c>
      <c r="NO21" s="1" t="s">
        <v>395</v>
      </c>
      <c r="NP21" s="1" t="s">
        <v>396</v>
      </c>
      <c r="NQ21" s="1" t="s">
        <v>397</v>
      </c>
      <c r="NR21" s="1" t="s">
        <v>398</v>
      </c>
      <c r="NS21" s="1" t="s">
        <v>399</v>
      </c>
      <c r="NT21" s="1" t="s">
        <v>400</v>
      </c>
      <c r="NU21" s="1" t="s">
        <v>401</v>
      </c>
      <c r="NV21" s="1" t="s">
        <v>402</v>
      </c>
      <c r="NW21" s="1" t="s">
        <v>403</v>
      </c>
      <c r="NX21" s="1" t="s">
        <v>404</v>
      </c>
      <c r="NY21" s="1" t="s">
        <v>405</v>
      </c>
      <c r="NZ21" s="1" t="s">
        <v>406</v>
      </c>
      <c r="OA21" s="1" t="s">
        <v>407</v>
      </c>
      <c r="OB21" s="1" t="s">
        <v>408</v>
      </c>
      <c r="OC21" s="1" t="s">
        <v>409</v>
      </c>
      <c r="OD21" s="1" t="s">
        <v>410</v>
      </c>
      <c r="OE21" s="1" t="s">
        <v>411</v>
      </c>
      <c r="OF21" s="1" t="s">
        <v>412</v>
      </c>
      <c r="OG21" s="1" t="s">
        <v>413</v>
      </c>
      <c r="OH21" s="1" t="s">
        <v>414</v>
      </c>
      <c r="OI21" s="1" t="s">
        <v>415</v>
      </c>
      <c r="OJ21" s="1" t="s">
        <v>416</v>
      </c>
      <c r="OK21" s="1" t="s">
        <v>417</v>
      </c>
      <c r="OL21" s="1" t="s">
        <v>418</v>
      </c>
      <c r="OM21" s="1" t="s">
        <v>419</v>
      </c>
      <c r="ON21" s="1" t="s">
        <v>420</v>
      </c>
      <c r="OO21" s="1" t="s">
        <v>421</v>
      </c>
      <c r="OP21" s="1" t="s">
        <v>422</v>
      </c>
      <c r="OQ21" s="1" t="s">
        <v>423</v>
      </c>
      <c r="OR21" s="1" t="s">
        <v>424</v>
      </c>
      <c r="OS21" s="1" t="s">
        <v>425</v>
      </c>
      <c r="OT21" s="1" t="s">
        <v>426</v>
      </c>
      <c r="OU21" s="1" t="s">
        <v>427</v>
      </c>
      <c r="OV21" s="1" t="s">
        <v>428</v>
      </c>
      <c r="OW21" s="1" t="s">
        <v>429</v>
      </c>
      <c r="OX21" s="1" t="s">
        <v>430</v>
      </c>
      <c r="OY21" s="1" t="s">
        <v>431</v>
      </c>
      <c r="OZ21" s="1" t="s">
        <v>432</v>
      </c>
      <c r="PA21" s="1" t="s">
        <v>433</v>
      </c>
      <c r="PB21" s="1" t="s">
        <v>434</v>
      </c>
      <c r="PC21" s="1" t="s">
        <v>435</v>
      </c>
      <c r="PD21" s="1" t="s">
        <v>436</v>
      </c>
      <c r="PE21" s="1" t="s">
        <v>437</v>
      </c>
      <c r="PF21" s="1" t="s">
        <v>438</v>
      </c>
      <c r="PG21" s="1" t="s">
        <v>439</v>
      </c>
      <c r="PH21" s="1" t="s">
        <v>440</v>
      </c>
      <c r="PI21" s="1" t="s">
        <v>441</v>
      </c>
      <c r="PJ21" s="1" t="s">
        <v>442</v>
      </c>
      <c r="PK21" s="1" t="s">
        <v>443</v>
      </c>
      <c r="PL21" s="1" t="s">
        <v>444</v>
      </c>
      <c r="PM21" s="1" t="s">
        <v>445</v>
      </c>
      <c r="PN21" s="1" t="s">
        <v>446</v>
      </c>
      <c r="PO21" s="1" t="s">
        <v>447</v>
      </c>
      <c r="PP21" s="1" t="s">
        <v>448</v>
      </c>
      <c r="PQ21" s="1" t="s">
        <v>449</v>
      </c>
      <c r="PR21" s="1" t="s">
        <v>450</v>
      </c>
      <c r="PS21" s="1" t="s">
        <v>451</v>
      </c>
      <c r="PT21" s="1" t="s">
        <v>452</v>
      </c>
      <c r="PU21" s="1" t="s">
        <v>453</v>
      </c>
      <c r="PV21" s="1" t="s">
        <v>454</v>
      </c>
      <c r="PW21" s="1" t="s">
        <v>455</v>
      </c>
      <c r="PX21" s="1" t="s">
        <v>456</v>
      </c>
      <c r="PY21" s="1" t="s">
        <v>457</v>
      </c>
      <c r="PZ21" s="1" t="s">
        <v>458</v>
      </c>
      <c r="QA21" s="1" t="s">
        <v>459</v>
      </c>
      <c r="QB21" s="1" t="s">
        <v>460</v>
      </c>
      <c r="QC21" s="1" t="s">
        <v>461</v>
      </c>
      <c r="QD21" s="1" t="s">
        <v>462</v>
      </c>
      <c r="QE21" s="1" t="s">
        <v>463</v>
      </c>
      <c r="QF21" s="1" t="s">
        <v>464</v>
      </c>
      <c r="QG21" s="1" t="s">
        <v>465</v>
      </c>
      <c r="QH21" s="1" t="s">
        <v>466</v>
      </c>
      <c r="QI21" s="1" t="s">
        <v>467</v>
      </c>
      <c r="QJ21" s="1" t="s">
        <v>468</v>
      </c>
      <c r="QK21" s="1" t="s">
        <v>469</v>
      </c>
      <c r="QL21" s="1" t="s">
        <v>470</v>
      </c>
      <c r="QM21" s="1" t="s">
        <v>471</v>
      </c>
      <c r="QN21" s="1" t="s">
        <v>472</v>
      </c>
      <c r="QO21" s="1" t="s">
        <v>473</v>
      </c>
      <c r="QP21" s="1" t="s">
        <v>474</v>
      </c>
      <c r="QQ21" s="1" t="s">
        <v>475</v>
      </c>
      <c r="QR21" s="1" t="s">
        <v>476</v>
      </c>
      <c r="QS21" s="1" t="s">
        <v>477</v>
      </c>
      <c r="QT21" s="1" t="s">
        <v>478</v>
      </c>
      <c r="QU21" s="1" t="s">
        <v>479</v>
      </c>
      <c r="QV21" s="1" t="s">
        <v>480</v>
      </c>
      <c r="QW21" s="1" t="s">
        <v>481</v>
      </c>
      <c r="QX21" s="1" t="s">
        <v>482</v>
      </c>
      <c r="QY21" s="1" t="s">
        <v>483</v>
      </c>
      <c r="QZ21" s="1" t="s">
        <v>484</v>
      </c>
      <c r="RA21" s="1" t="s">
        <v>485</v>
      </c>
      <c r="RB21" s="1" t="s">
        <v>486</v>
      </c>
      <c r="RC21" s="1" t="s">
        <v>487</v>
      </c>
      <c r="RD21" s="1" t="s">
        <v>488</v>
      </c>
      <c r="RE21" s="1" t="s">
        <v>489</v>
      </c>
      <c r="RF21" s="1" t="s">
        <v>490</v>
      </c>
      <c r="RG21" s="1" t="s">
        <v>491</v>
      </c>
      <c r="RH21" s="1" t="s">
        <v>492</v>
      </c>
      <c r="RI21" s="1" t="s">
        <v>493</v>
      </c>
      <c r="RJ21" s="1" t="s">
        <v>494</v>
      </c>
      <c r="RK21" s="1" t="s">
        <v>495</v>
      </c>
      <c r="RL21" s="1" t="s">
        <v>496</v>
      </c>
      <c r="RM21" s="1" t="s">
        <v>497</v>
      </c>
      <c r="RN21" s="1" t="s">
        <v>498</v>
      </c>
      <c r="RO21" s="1" t="s">
        <v>499</v>
      </c>
      <c r="RP21" s="1" t="s">
        <v>500</v>
      </c>
      <c r="RQ21" s="1" t="s">
        <v>501</v>
      </c>
      <c r="RR21" s="1" t="s">
        <v>502</v>
      </c>
      <c r="RS21" s="1" t="s">
        <v>503</v>
      </c>
      <c r="RT21" s="1" t="s">
        <v>504</v>
      </c>
      <c r="RU21" s="1" t="s">
        <v>505</v>
      </c>
      <c r="RV21" s="1" t="s">
        <v>506</v>
      </c>
      <c r="RW21" s="1" t="s">
        <v>507</v>
      </c>
      <c r="RX21" s="1" t="s">
        <v>508</v>
      </c>
      <c r="RY21" s="1" t="s">
        <v>509</v>
      </c>
      <c r="RZ21" s="1" t="s">
        <v>510</v>
      </c>
      <c r="SA21" s="1" t="s">
        <v>511</v>
      </c>
      <c r="SB21" s="1" t="s">
        <v>512</v>
      </c>
      <c r="SC21" s="1" t="s">
        <v>513</v>
      </c>
      <c r="SD21" s="1" t="s">
        <v>514</v>
      </c>
      <c r="SE21" s="1" t="s">
        <v>515</v>
      </c>
      <c r="SF21" s="1" t="s">
        <v>516</v>
      </c>
      <c r="SG21" s="1" t="s">
        <v>517</v>
      </c>
      <c r="SH21" s="1" t="s">
        <v>518</v>
      </c>
      <c r="SI21" s="1" t="s">
        <v>519</v>
      </c>
      <c r="SJ21" s="1" t="s">
        <v>520</v>
      </c>
      <c r="SK21" s="1" t="s">
        <v>521</v>
      </c>
      <c r="SL21" s="1" t="s">
        <v>522</v>
      </c>
      <c r="SM21" s="1" t="s">
        <v>523</v>
      </c>
      <c r="SN21" s="1" t="s">
        <v>524</v>
      </c>
      <c r="SO21" s="1" t="s">
        <v>525</v>
      </c>
      <c r="SP21" s="1" t="s">
        <v>526</v>
      </c>
      <c r="SQ21" s="1" t="s">
        <v>527</v>
      </c>
      <c r="SR21" s="1" t="s">
        <v>528</v>
      </c>
      <c r="SS21" s="1" t="s">
        <v>529</v>
      </c>
      <c r="ST21" s="1" t="s">
        <v>530</v>
      </c>
      <c r="SU21" s="1" t="s">
        <v>531</v>
      </c>
      <c r="SV21" s="1" t="s">
        <v>532</v>
      </c>
      <c r="SW21" s="1" t="s">
        <v>533</v>
      </c>
      <c r="SX21" s="1" t="s">
        <v>534</v>
      </c>
      <c r="SY21" s="1" t="s">
        <v>535</v>
      </c>
      <c r="SZ21" s="1" t="s">
        <v>536</v>
      </c>
      <c r="TA21" s="1" t="s">
        <v>537</v>
      </c>
      <c r="TB21" s="1" t="s">
        <v>538</v>
      </c>
      <c r="TC21" s="1" t="s">
        <v>539</v>
      </c>
      <c r="TD21" s="1" t="s">
        <v>540</v>
      </c>
      <c r="TE21" s="1" t="s">
        <v>541</v>
      </c>
      <c r="TF21" s="1" t="s">
        <v>542</v>
      </c>
      <c r="TG21" s="1" t="s">
        <v>543</v>
      </c>
      <c r="TH21" s="1" t="s">
        <v>544</v>
      </c>
      <c r="TI21" s="1" t="s">
        <v>545</v>
      </c>
      <c r="TJ21" s="1" t="s">
        <v>546</v>
      </c>
      <c r="TK21" s="1" t="s">
        <v>547</v>
      </c>
      <c r="TL21" s="1" t="s">
        <v>548</v>
      </c>
      <c r="TM21" s="1" t="s">
        <v>549</v>
      </c>
      <c r="TN21" s="1" t="s">
        <v>550</v>
      </c>
      <c r="TO21" s="1" t="s">
        <v>551</v>
      </c>
      <c r="TP21" s="1" t="s">
        <v>552</v>
      </c>
      <c r="TQ21" s="1" t="s">
        <v>553</v>
      </c>
      <c r="TR21" s="1" t="s">
        <v>554</v>
      </c>
      <c r="TS21" s="1" t="s">
        <v>555</v>
      </c>
      <c r="TT21" s="1" t="s">
        <v>556</v>
      </c>
      <c r="TU21" s="1" t="s">
        <v>557</v>
      </c>
      <c r="TV21" s="1" t="s">
        <v>558</v>
      </c>
      <c r="TW21" s="1" t="s">
        <v>559</v>
      </c>
      <c r="TX21" s="1" t="s">
        <v>560</v>
      </c>
      <c r="TY21" s="1" t="s">
        <v>561</v>
      </c>
      <c r="TZ21" s="1" t="s">
        <v>562</v>
      </c>
      <c r="UA21" s="1" t="s">
        <v>563</v>
      </c>
      <c r="UB21" s="1" t="s">
        <v>564</v>
      </c>
      <c r="UC21" s="1" t="s">
        <v>565</v>
      </c>
      <c r="UD21" s="1" t="s">
        <v>566</v>
      </c>
      <c r="UE21" s="1" t="s">
        <v>567</v>
      </c>
      <c r="UF21" s="1" t="s">
        <v>568</v>
      </c>
      <c r="UG21" s="1" t="s">
        <v>569</v>
      </c>
      <c r="UH21" s="1" t="s">
        <v>570</v>
      </c>
      <c r="UI21" s="1" t="s">
        <v>571</v>
      </c>
      <c r="UJ21" s="1" t="s">
        <v>572</v>
      </c>
      <c r="UK21" s="1" t="s">
        <v>573</v>
      </c>
      <c r="UL21" s="1" t="s">
        <v>574</v>
      </c>
      <c r="UM21" s="1" t="s">
        <v>575</v>
      </c>
      <c r="UN21" s="1" t="s">
        <v>576</v>
      </c>
      <c r="UO21" s="1" t="s">
        <v>577</v>
      </c>
      <c r="UP21" s="1" t="s">
        <v>578</v>
      </c>
      <c r="UQ21" s="1" t="s">
        <v>579</v>
      </c>
      <c r="UR21" s="1" t="s">
        <v>580</v>
      </c>
      <c r="US21" s="1" t="s">
        <v>581</v>
      </c>
      <c r="UT21" s="1" t="s">
        <v>582</v>
      </c>
      <c r="UU21" s="1" t="s">
        <v>583</v>
      </c>
      <c r="UV21" s="1" t="s">
        <v>584</v>
      </c>
      <c r="UW21" s="1" t="s">
        <v>585</v>
      </c>
      <c r="UX21" s="1" t="s">
        <v>586</v>
      </c>
      <c r="UY21" s="1" t="s">
        <v>587</v>
      </c>
      <c r="UZ21" s="1" t="s">
        <v>588</v>
      </c>
      <c r="VA21" s="1" t="s">
        <v>589</v>
      </c>
      <c r="VB21" s="1" t="s">
        <v>590</v>
      </c>
      <c r="VC21" s="1" t="s">
        <v>591</v>
      </c>
      <c r="VD21" s="1" t="s">
        <v>592</v>
      </c>
      <c r="VE21" s="1" t="s">
        <v>593</v>
      </c>
      <c r="VF21" s="1" t="s">
        <v>594</v>
      </c>
      <c r="VG21" s="1" t="s">
        <v>595</v>
      </c>
      <c r="VH21" s="1" t="s">
        <v>596</v>
      </c>
      <c r="VI21" s="1" t="s">
        <v>597</v>
      </c>
      <c r="VJ21" s="1" t="s">
        <v>598</v>
      </c>
      <c r="VK21" s="1" t="s">
        <v>599</v>
      </c>
      <c r="VL21" s="1" t="s">
        <v>600</v>
      </c>
      <c r="VM21" s="1" t="s">
        <v>601</v>
      </c>
      <c r="VN21" s="1" t="s">
        <v>602</v>
      </c>
      <c r="VO21" s="1" t="s">
        <v>603</v>
      </c>
      <c r="VP21" s="1" t="s">
        <v>604</v>
      </c>
      <c r="VQ21" s="1" t="s">
        <v>605</v>
      </c>
      <c r="VR21" s="1" t="s">
        <v>606</v>
      </c>
      <c r="VS21" s="1" t="s">
        <v>607</v>
      </c>
      <c r="VT21" s="1" t="s">
        <v>608</v>
      </c>
      <c r="VU21" s="1" t="s">
        <v>609</v>
      </c>
      <c r="VV21" s="1" t="s">
        <v>610</v>
      </c>
      <c r="VW21" s="1" t="s">
        <v>611</v>
      </c>
      <c r="VX21" s="1" t="s">
        <v>612</v>
      </c>
      <c r="VY21" s="1" t="s">
        <v>613</v>
      </c>
      <c r="VZ21" s="1" t="s">
        <v>614</v>
      </c>
      <c r="WA21" s="1" t="s">
        <v>615</v>
      </c>
      <c r="WB21" s="1" t="s">
        <v>616</v>
      </c>
      <c r="WC21" s="1" t="s">
        <v>617</v>
      </c>
      <c r="WD21" s="1" t="s">
        <v>618</v>
      </c>
      <c r="WE21" s="1" t="s">
        <v>619</v>
      </c>
      <c r="WF21" s="1" t="s">
        <v>620</v>
      </c>
      <c r="WG21" s="1" t="s">
        <v>621</v>
      </c>
      <c r="WH21" s="1" t="s">
        <v>622</v>
      </c>
      <c r="WI21" s="1" t="s">
        <v>623</v>
      </c>
      <c r="WJ21" s="1" t="s">
        <v>624</v>
      </c>
      <c r="WK21" s="1" t="s">
        <v>625</v>
      </c>
      <c r="WL21" s="1" t="s">
        <v>626</v>
      </c>
      <c r="WM21" s="1" t="s">
        <v>627</v>
      </c>
      <c r="WN21" s="1" t="s">
        <v>628</v>
      </c>
      <c r="WO21" s="1" t="s">
        <v>629</v>
      </c>
      <c r="WP21" s="1" t="s">
        <v>630</v>
      </c>
      <c r="WQ21" s="1" t="s">
        <v>631</v>
      </c>
      <c r="WR21" s="1" t="s">
        <v>632</v>
      </c>
      <c r="WS21" s="1" t="s">
        <v>633</v>
      </c>
      <c r="WT21" s="1" t="s">
        <v>634</v>
      </c>
      <c r="WU21" s="1" t="s">
        <v>635</v>
      </c>
      <c r="WV21" s="1" t="s">
        <v>636</v>
      </c>
      <c r="WW21" s="1" t="s">
        <v>637</v>
      </c>
      <c r="WX21" s="1" t="s">
        <v>638</v>
      </c>
      <c r="WY21" s="1" t="s">
        <v>639</v>
      </c>
      <c r="WZ21" s="1" t="s">
        <v>640</v>
      </c>
      <c r="XA21" s="1" t="s">
        <v>641</v>
      </c>
      <c r="XB21" s="1" t="s">
        <v>642</v>
      </c>
      <c r="XC21" s="1" t="s">
        <v>643</v>
      </c>
      <c r="XD21" s="1" t="s">
        <v>644</v>
      </c>
      <c r="XE21" s="1" t="s">
        <v>645</v>
      </c>
      <c r="XF21" s="1" t="s">
        <v>646</v>
      </c>
      <c r="XG21" s="1" t="s">
        <v>647</v>
      </c>
      <c r="XH21" s="1" t="s">
        <v>648</v>
      </c>
      <c r="XI21" s="1" t="s">
        <v>649</v>
      </c>
      <c r="XJ21" s="1" t="s">
        <v>650</v>
      </c>
      <c r="XK21" s="1" t="s">
        <v>651</v>
      </c>
      <c r="XL21" s="1" t="s">
        <v>652</v>
      </c>
      <c r="XM21" s="1" t="s">
        <v>653</v>
      </c>
      <c r="XN21" s="1" t="s">
        <v>654</v>
      </c>
      <c r="XO21" s="1" t="s">
        <v>655</v>
      </c>
      <c r="XP21" s="1" t="s">
        <v>656</v>
      </c>
      <c r="XQ21" s="1" t="s">
        <v>657</v>
      </c>
      <c r="XR21" s="1" t="s">
        <v>658</v>
      </c>
      <c r="XS21" s="1" t="s">
        <v>659</v>
      </c>
      <c r="XT21" s="1" t="s">
        <v>660</v>
      </c>
      <c r="XU21" s="1" t="s">
        <v>661</v>
      </c>
      <c r="XV21" s="1" t="s">
        <v>662</v>
      </c>
      <c r="XW21" s="1" t="s">
        <v>663</v>
      </c>
      <c r="XX21" s="1" t="s">
        <v>664</v>
      </c>
      <c r="XY21" s="1" t="s">
        <v>665</v>
      </c>
      <c r="XZ21" s="1" t="s">
        <v>666</v>
      </c>
      <c r="YA21" s="1" t="s">
        <v>667</v>
      </c>
      <c r="YB21" s="1" t="s">
        <v>668</v>
      </c>
      <c r="YC21" s="1" t="s">
        <v>669</v>
      </c>
      <c r="YD21" s="1" t="s">
        <v>670</v>
      </c>
      <c r="YE21" s="1" t="s">
        <v>671</v>
      </c>
      <c r="YF21" s="1" t="s">
        <v>672</v>
      </c>
      <c r="YG21" s="1" t="s">
        <v>673</v>
      </c>
      <c r="YH21" s="1" t="s">
        <v>674</v>
      </c>
      <c r="YI21" s="1" t="s">
        <v>674</v>
      </c>
      <c r="YJ21" s="1" t="s">
        <v>1646</v>
      </c>
      <c r="YK21" s="1" t="s">
        <v>675</v>
      </c>
      <c r="YL21" s="1" t="s">
        <v>676</v>
      </c>
      <c r="YM21" s="1" t="s">
        <v>677</v>
      </c>
      <c r="YN21" s="1" t="s">
        <v>678</v>
      </c>
      <c r="YO21" s="1" t="s">
        <v>679</v>
      </c>
      <c r="YP21" s="1" t="s">
        <v>680</v>
      </c>
      <c r="YQ21" s="1" t="s">
        <v>681</v>
      </c>
      <c r="YR21" s="1" t="s">
        <v>682</v>
      </c>
      <c r="YS21" s="1" t="s">
        <v>683</v>
      </c>
      <c r="YT21" s="1" t="s">
        <v>684</v>
      </c>
      <c r="YU21" s="1" t="s">
        <v>685</v>
      </c>
      <c r="YV21" s="1" t="s">
        <v>686</v>
      </c>
      <c r="YW21" s="1" t="s">
        <v>687</v>
      </c>
      <c r="YX21" s="1" t="s">
        <v>688</v>
      </c>
      <c r="YY21" s="1" t="s">
        <v>689</v>
      </c>
      <c r="YZ21" s="1" t="s">
        <v>690</v>
      </c>
      <c r="ZA21" s="1" t="s">
        <v>691</v>
      </c>
      <c r="ZB21" s="1" t="s">
        <v>692</v>
      </c>
      <c r="ZC21" s="1" t="s">
        <v>693</v>
      </c>
      <c r="ZD21" s="1" t="s">
        <v>694</v>
      </c>
      <c r="ZE21" s="1" t="s">
        <v>695</v>
      </c>
      <c r="ZF21" s="1" t="s">
        <v>696</v>
      </c>
      <c r="ZG21" s="1" t="s">
        <v>697</v>
      </c>
      <c r="ZH21" s="1" t="s">
        <v>698</v>
      </c>
      <c r="ZI21" s="1" t="s">
        <v>699</v>
      </c>
      <c r="ZJ21" s="1" t="s">
        <v>700</v>
      </c>
      <c r="ZK21" s="1" t="s">
        <v>701</v>
      </c>
      <c r="ZL21" s="1" t="s">
        <v>702</v>
      </c>
      <c r="ZM21" s="1" t="s">
        <v>703</v>
      </c>
      <c r="ZN21" s="1" t="s">
        <v>704</v>
      </c>
      <c r="ZO21" s="1" t="s">
        <v>705</v>
      </c>
      <c r="ZP21" s="1" t="s">
        <v>706</v>
      </c>
      <c r="ZQ21" s="1" t="s">
        <v>43</v>
      </c>
      <c r="ZR21" s="1" t="s">
        <v>707</v>
      </c>
      <c r="ZS21" s="1" t="s">
        <v>708</v>
      </c>
      <c r="ZT21" s="1" t="s">
        <v>709</v>
      </c>
      <c r="ZU21" s="1" t="s">
        <v>710</v>
      </c>
      <c r="ZV21" s="1" t="s">
        <v>711</v>
      </c>
      <c r="ZW21" s="1" t="s">
        <v>712</v>
      </c>
      <c r="ZX21" s="1" t="s">
        <v>713</v>
      </c>
      <c r="ZY21" s="1" t="s">
        <v>714</v>
      </c>
      <c r="ZZ21" s="1" t="s">
        <v>715</v>
      </c>
      <c r="AAA21" s="1" t="s">
        <v>716</v>
      </c>
      <c r="AAB21" s="1" t="s">
        <v>717</v>
      </c>
      <c r="AAC21" s="1" t="s">
        <v>718</v>
      </c>
      <c r="AAD21" s="1" t="s">
        <v>719</v>
      </c>
      <c r="AAE21" s="1" t="s">
        <v>720</v>
      </c>
      <c r="AAF21" s="1" t="s">
        <v>721</v>
      </c>
      <c r="AAG21" s="1" t="s">
        <v>722</v>
      </c>
      <c r="AAH21" s="1" t="s">
        <v>723</v>
      </c>
      <c r="AAI21" s="1" t="s">
        <v>724</v>
      </c>
      <c r="AAJ21" s="1" t="s">
        <v>725</v>
      </c>
      <c r="AAK21" s="1" t="s">
        <v>726</v>
      </c>
      <c r="AAL21" s="1" t="s">
        <v>727</v>
      </c>
      <c r="AAM21" s="1" t="s">
        <v>728</v>
      </c>
      <c r="AAN21" s="1" t="s">
        <v>729</v>
      </c>
      <c r="AAO21" s="1" t="s">
        <v>730</v>
      </c>
      <c r="AAP21" s="1" t="s">
        <v>731</v>
      </c>
      <c r="AAQ21" s="1" t="s">
        <v>732</v>
      </c>
      <c r="AAR21" s="1" t="s">
        <v>733</v>
      </c>
      <c r="AAS21" s="1" t="s">
        <v>734</v>
      </c>
      <c r="AAT21" s="1" t="s">
        <v>735</v>
      </c>
      <c r="AAU21" s="1" t="s">
        <v>736</v>
      </c>
      <c r="AAV21" s="1" t="s">
        <v>737</v>
      </c>
      <c r="AAW21" s="1" t="s">
        <v>738</v>
      </c>
      <c r="AAX21" s="1" t="s">
        <v>739</v>
      </c>
      <c r="AAY21" s="1" t="s">
        <v>740</v>
      </c>
      <c r="AAZ21" s="1" t="s">
        <v>741</v>
      </c>
      <c r="ABA21" s="1" t="s">
        <v>43</v>
      </c>
      <c r="ABB21" s="1" t="s">
        <v>742</v>
      </c>
      <c r="ABC21" s="1" t="s">
        <v>743</v>
      </c>
      <c r="ABD21" s="1" t="s">
        <v>744</v>
      </c>
      <c r="ABE21" s="1" t="s">
        <v>745</v>
      </c>
      <c r="ABF21" s="1" t="s">
        <v>746</v>
      </c>
      <c r="ABG21" s="1" t="s">
        <v>747</v>
      </c>
      <c r="ABH21" s="1" t="s">
        <v>748</v>
      </c>
      <c r="ABI21" s="1" t="s">
        <v>749</v>
      </c>
      <c r="ABJ21" s="1" t="s">
        <v>750</v>
      </c>
      <c r="ABK21" s="1" t="s">
        <v>751</v>
      </c>
      <c r="ABL21" s="1" t="s">
        <v>752</v>
      </c>
      <c r="ABM21" s="1" t="s">
        <v>753</v>
      </c>
      <c r="ABN21" s="1" t="s">
        <v>754</v>
      </c>
      <c r="ABO21" s="1" t="s">
        <v>755</v>
      </c>
      <c r="ABP21" s="1" t="s">
        <v>756</v>
      </c>
      <c r="ABQ21" s="1" t="s">
        <v>757</v>
      </c>
      <c r="ABR21" s="1" t="s">
        <v>758</v>
      </c>
      <c r="ABS21" s="1" t="s">
        <v>759</v>
      </c>
      <c r="ABT21" s="1" t="s">
        <v>760</v>
      </c>
      <c r="ABU21" s="1" t="s">
        <v>761</v>
      </c>
      <c r="ABV21" s="1" t="s">
        <v>762</v>
      </c>
      <c r="ABW21" s="1" t="s">
        <v>763</v>
      </c>
      <c r="ABX21" s="1" t="s">
        <v>764</v>
      </c>
      <c r="ABY21" s="1" t="s">
        <v>765</v>
      </c>
      <c r="ABZ21" s="1" t="s">
        <v>766</v>
      </c>
      <c r="ACA21" s="1" t="s">
        <v>767</v>
      </c>
      <c r="ACB21" s="1" t="s">
        <v>768</v>
      </c>
      <c r="ACC21" s="1" t="s">
        <v>769</v>
      </c>
      <c r="ACD21" s="1" t="s">
        <v>770</v>
      </c>
      <c r="ACE21" s="1" t="s">
        <v>771</v>
      </c>
      <c r="ACF21" s="1" t="s">
        <v>772</v>
      </c>
      <c r="ACG21" s="1" t="s">
        <v>773</v>
      </c>
      <c r="ACH21" s="1" t="s">
        <v>774</v>
      </c>
      <c r="ACI21" s="1" t="s">
        <v>775</v>
      </c>
      <c r="ACJ21" s="1" t="s">
        <v>776</v>
      </c>
      <c r="ACK21" s="1" t="s">
        <v>777</v>
      </c>
      <c r="ACL21" s="1" t="s">
        <v>778</v>
      </c>
      <c r="ACM21" s="1" t="s">
        <v>779</v>
      </c>
      <c r="ACN21" s="1" t="s">
        <v>780</v>
      </c>
      <c r="ACO21" s="1" t="s">
        <v>781</v>
      </c>
      <c r="ACP21" s="1" t="s">
        <v>782</v>
      </c>
      <c r="ACQ21" s="1" t="s">
        <v>43</v>
      </c>
      <c r="ACR21" s="1" t="s">
        <v>1647</v>
      </c>
      <c r="ACS21" s="1" t="s">
        <v>783</v>
      </c>
      <c r="ACT21" s="1" t="s">
        <v>784</v>
      </c>
      <c r="ACU21" s="1" t="s">
        <v>785</v>
      </c>
      <c r="ACV21" s="1" t="s">
        <v>786</v>
      </c>
      <c r="ACW21" s="1" t="s">
        <v>787</v>
      </c>
      <c r="ACX21" s="1" t="s">
        <v>788</v>
      </c>
      <c r="ACY21" s="1" t="s">
        <v>789</v>
      </c>
      <c r="ACZ21" s="1" t="s">
        <v>790</v>
      </c>
      <c r="ADA21" s="1" t="s">
        <v>791</v>
      </c>
      <c r="ADB21" s="1" t="s">
        <v>792</v>
      </c>
      <c r="ADC21" s="1" t="s">
        <v>793</v>
      </c>
      <c r="ADD21" s="1" t="s">
        <v>794</v>
      </c>
      <c r="ADE21" s="1" t="s">
        <v>795</v>
      </c>
      <c r="ADF21" s="1" t="s">
        <v>796</v>
      </c>
      <c r="ADG21" s="1" t="s">
        <v>797</v>
      </c>
      <c r="ADH21" s="1" t="s">
        <v>798</v>
      </c>
      <c r="ADI21" s="1" t="s">
        <v>799</v>
      </c>
      <c r="ADJ21" s="1" t="s">
        <v>800</v>
      </c>
      <c r="ADK21" s="1" t="s">
        <v>801</v>
      </c>
      <c r="ADL21" s="1" t="s">
        <v>802</v>
      </c>
      <c r="ADM21" s="1" t="s">
        <v>803</v>
      </c>
      <c r="ADN21" s="1" t="s">
        <v>804</v>
      </c>
      <c r="ADO21" s="1" t="s">
        <v>805</v>
      </c>
      <c r="ADP21" s="1" t="s">
        <v>806</v>
      </c>
      <c r="ADQ21" s="1" t="s">
        <v>807</v>
      </c>
      <c r="ADR21" s="1" t="s">
        <v>808</v>
      </c>
      <c r="ADS21" s="1" t="s">
        <v>809</v>
      </c>
      <c r="ADT21" s="1" t="s">
        <v>810</v>
      </c>
      <c r="ADU21" s="1" t="s">
        <v>811</v>
      </c>
      <c r="ADV21" s="1" t="s">
        <v>812</v>
      </c>
      <c r="ADW21" s="1" t="s">
        <v>43</v>
      </c>
      <c r="ADX21" s="1" t="s">
        <v>674</v>
      </c>
      <c r="ADZ21" s="148" t="s">
        <v>1788</v>
      </c>
      <c r="AEA21" s="148" t="s">
        <v>1798</v>
      </c>
      <c r="AEB21" s="148" t="s">
        <v>1799</v>
      </c>
      <c r="AEC21" s="148" t="s">
        <v>1789</v>
      </c>
    </row>
    <row r="22" spans="1:809" x14ac:dyDescent="0.2">
      <c r="A22">
        <v>110002924410</v>
      </c>
      <c r="B22">
        <v>270114781</v>
      </c>
      <c r="C22" s="2">
        <v>43661.731053240743</v>
      </c>
      <c r="D22" s="2">
        <v>43661.751689814817</v>
      </c>
      <c r="E22" t="s">
        <v>1918</v>
      </c>
      <c r="J22">
        <v>2</v>
      </c>
      <c r="K22" s="84" t="str">
        <f t="shared" ref="K22:K28" si="77">VLOOKUP(J22,CountryLookup,2,TRUE)</f>
        <v>USA</v>
      </c>
      <c r="L22">
        <v>1</v>
      </c>
      <c r="M22">
        <v>4</v>
      </c>
      <c r="N22">
        <v>3</v>
      </c>
      <c r="O22">
        <v>1</v>
      </c>
      <c r="P22">
        <v>1</v>
      </c>
      <c r="Q22">
        <v>3</v>
      </c>
      <c r="S22">
        <v>1</v>
      </c>
      <c r="T22">
        <v>2</v>
      </c>
      <c r="V22">
        <v>3</v>
      </c>
      <c r="W22">
        <v>2</v>
      </c>
      <c r="X22" s="84">
        <f>VLOOKUP(WordsMain!X22,ScaleII,2,FALSE)</f>
        <v>1</v>
      </c>
      <c r="Y22" s="84">
        <f>VLOOKUP(WordsMain!Y22,ScaleII,2,FALSE)</f>
        <v>0</v>
      </c>
      <c r="Z22" s="84">
        <f>VLOOKUP(WordsMain!Z22,ScaleII,2,FALSE)</f>
        <v>1</v>
      </c>
      <c r="AA22" s="84">
        <f>VLOOKUP(WordsMain!AA22,ScaleII,2,FALSE)</f>
        <v>1</v>
      </c>
      <c r="AB22" s="84">
        <f>VLOOKUP(WordsMain!AB22,ScaleII,2,FALSE)</f>
        <v>1</v>
      </c>
      <c r="AC22" s="84">
        <f>VLOOKUP(WordsMain!AC22,ScaleII,2,FALSE)</f>
        <v>0</v>
      </c>
      <c r="AD22" s="84">
        <f>VLOOKUP(WordsMain!AD22,ScaleDD,2,FALSE)</f>
        <v>0</v>
      </c>
      <c r="AE22" s="84">
        <f>VLOOKUP(WordsMain!AE22,ScaleDD,2,FALSE)</f>
        <v>2</v>
      </c>
      <c r="AF22" s="84">
        <f>VLOOKUP(WordsMain!AF22,ScaleDD,2,FALSE)</f>
        <v>2</v>
      </c>
      <c r="AG22" s="84">
        <f>VLOOKUP(WordsMain!AG22,ScaleDD,2,FALSE)</f>
        <v>1</v>
      </c>
      <c r="AH22" s="84">
        <f>VLOOKUP(WordsMain!AH22,ScaleDD,2,FALSE)</f>
        <v>0</v>
      </c>
      <c r="AI22" s="84">
        <f>VLOOKUP(WordsMain!AI22,ScaleDD,2,FALSE)</f>
        <v>1</v>
      </c>
      <c r="AJ22" s="84">
        <f>VLOOKUP(WordsMain!AJ22,ScaleDD,2,FALSE)</f>
        <v>1</v>
      </c>
      <c r="AK22" s="84">
        <f>VLOOKUP(WordsMain!AK22,ScaleDD,2,FALSE)</f>
        <v>0</v>
      </c>
      <c r="AL22" s="84">
        <f>VLOOKUP(WordsMain!AL22,ScaleDD,2,FALSE)</f>
        <v>2</v>
      </c>
      <c r="AN22" s="84">
        <f>VLOOKUP(WordsMain!AN22,ScaleJJ,2,FALSE)</f>
        <v>5</v>
      </c>
      <c r="AO22" s="84">
        <f>VLOOKUP(WordsMain!AO22,ScaleJJ,2,FALSE)</f>
        <v>0</v>
      </c>
      <c r="AP22" s="84">
        <f>VLOOKUP(WordsMain!AP22,ScaleJJ,2,FALSE)</f>
        <v>1</v>
      </c>
      <c r="AQ22" s="84">
        <f>VLOOKUP(WordsMain!AQ22,ScaleJJ,2,FALSE)</f>
        <v>0</v>
      </c>
      <c r="AR22" s="84">
        <f>VLOOKUP(WordsMain!AR22,ScaleJJ,2,FALSE)</f>
        <v>4</v>
      </c>
      <c r="AS22" s="84">
        <f>VLOOKUP(WordsMain!AS22,ScaleJJ,2,FALSE)</f>
        <v>0</v>
      </c>
      <c r="AT22" s="84">
        <f>VLOOKUP(WordsMain!AT22,ScaleJJ,2,FALSE)</f>
        <v>0</v>
      </c>
      <c r="AU22" s="84">
        <f>VLOOKUP(WordsMain!AU22,ScaleJJ,2,FALSE)</f>
        <v>3</v>
      </c>
      <c r="AX22">
        <v>2</v>
      </c>
      <c r="AZ22">
        <v>4</v>
      </c>
      <c r="BB22">
        <v>6</v>
      </c>
      <c r="BC22">
        <v>7</v>
      </c>
      <c r="CI22">
        <v>3</v>
      </c>
      <c r="CJ22">
        <v>4</v>
      </c>
      <c r="DQ22" s="84">
        <f>VLOOKUP(WordsMain!DQ22,ScaleEE,2,FALSE)</f>
        <v>1</v>
      </c>
      <c r="DR22" s="84">
        <f>VLOOKUP(WordsMain!DR22,ScaleEE,2,FALSE)</f>
        <v>1</v>
      </c>
      <c r="DS22" s="84">
        <f>VLOOKUP(WordsMain!DS22,ScaleEE,2,FALSE)</f>
        <v>2</v>
      </c>
      <c r="DT22" s="84">
        <f>VLOOKUP(WordsMain!DT22,ScaleEE,2,FALSE)</f>
        <v>1</v>
      </c>
      <c r="DU22" s="84">
        <f>VLOOKUP(WordsMain!DU22,ScaleEE,2,FALSE)</f>
        <v>1</v>
      </c>
      <c r="DV22" s="84">
        <f>VLOOKUP(WordsMain!DV22,ScaleEE,2,FALSE)</f>
        <v>1</v>
      </c>
      <c r="DW22" s="84">
        <f>VLOOKUP(WordsMain!DW22,ScaleEE,2,FALSE)</f>
        <v>1</v>
      </c>
      <c r="DX22" s="84">
        <f>VLOOKUP(WordsMain!DX22,ScaleEE,2,FALSE)</f>
        <v>1</v>
      </c>
      <c r="DY22" s="84">
        <f>VLOOKUP(WordsMain!DY22,ScaleEE,2,FALSE)</f>
        <v>2</v>
      </c>
      <c r="DZ22" s="84">
        <f>VLOOKUP(WordsMain!DZ22,ScaleEE,2,FALSE)</f>
        <v>2</v>
      </c>
      <c r="EB22" s="84">
        <f>VLOOKUP(WordsMain!EB22,ScaleCC,2,FALSE)</f>
        <v>2</v>
      </c>
      <c r="EC22" s="84">
        <f>VLOOKUP(WordsMain!EC22,ScaleCC,2,FALSE)</f>
        <v>3</v>
      </c>
      <c r="ED22" s="84">
        <f>VLOOKUP(WordsMain!ED22,ScaleCC,2,FALSE)</f>
        <v>3</v>
      </c>
      <c r="EE22" s="84">
        <f>VLOOKUP(WordsMain!EE22,ScaleCC,2,FALSE)</f>
        <v>2</v>
      </c>
      <c r="EF22" s="84">
        <f>VLOOKUP(WordsMain!EF22,ScaleCC,2,FALSE)</f>
        <v>0</v>
      </c>
      <c r="EG22" s="84">
        <f>VLOOKUP(WordsMain!EG22,ScaleCC,2,FALSE)</f>
        <v>0</v>
      </c>
      <c r="EH22" s="84">
        <f>VLOOKUP(WordsMain!EH22,ScaleCC,2,FALSE)</f>
        <v>0</v>
      </c>
      <c r="EI22" s="84">
        <f>VLOOKUP(WordsMain!EI22,ScaleCC,2,FALSE)</f>
        <v>0</v>
      </c>
      <c r="EJ22" s="84">
        <f>VLOOKUP(WordsMain!EJ22,ScaleCC,2,FALSE)</f>
        <v>0</v>
      </c>
      <c r="EK22" s="84">
        <f>VLOOKUP(WordsMain!EK22,ScaleCC,2,FALSE)</f>
        <v>0</v>
      </c>
      <c r="EL22" s="84">
        <f>VLOOKUP(WordsMain!EL22,ScaleCC,2,FALSE)</f>
        <v>0</v>
      </c>
      <c r="EM22" s="84">
        <f>VLOOKUP(WordsMain!EM22,ScaleCC,2,FALSE)</f>
        <v>0</v>
      </c>
      <c r="EN22" s="84">
        <f>VLOOKUP(WordsMain!EN22,ScaleCC,2,FALSE)</f>
        <v>0</v>
      </c>
      <c r="EO22" s="84">
        <f>VLOOKUP(WordsMain!EO22,ScaleCC,2,FALSE)</f>
        <v>0</v>
      </c>
      <c r="EP22" s="84">
        <f>VLOOKUP(WordsMain!EP22,ScaleCC,2,FALSE)</f>
        <v>0</v>
      </c>
      <c r="EQ22" s="84">
        <f>VLOOKUP(WordsMain!EQ22,ScaleCC,2,FALSE)</f>
        <v>0</v>
      </c>
      <c r="ER22" s="84">
        <f>VLOOKUP(WordsMain!ER22,ScaleCC,2,FALSE)</f>
        <v>0</v>
      </c>
      <c r="ES22" s="84">
        <f>VLOOKUP(WordsMain!ES22,ScaleCC,2,FALSE)</f>
        <v>0</v>
      </c>
      <c r="EX22">
        <v>4</v>
      </c>
      <c r="EZ22">
        <v>6</v>
      </c>
      <c r="FA22">
        <v>7</v>
      </c>
      <c r="FJ22">
        <v>4</v>
      </c>
      <c r="FL22">
        <v>6</v>
      </c>
      <c r="FM22">
        <v>7</v>
      </c>
      <c r="FT22">
        <v>2</v>
      </c>
      <c r="FU22">
        <v>3</v>
      </c>
      <c r="FV22">
        <v>4</v>
      </c>
      <c r="FX22">
        <v>6</v>
      </c>
      <c r="FY22">
        <v>7</v>
      </c>
      <c r="GH22">
        <v>4</v>
      </c>
      <c r="GJ22">
        <v>6</v>
      </c>
      <c r="GK22">
        <v>7</v>
      </c>
      <c r="NH22">
        <v>6</v>
      </c>
      <c r="NP22">
        <v>14</v>
      </c>
      <c r="NV22">
        <v>6</v>
      </c>
      <c r="OD22">
        <v>14</v>
      </c>
      <c r="OJ22">
        <v>6</v>
      </c>
      <c r="OR22">
        <v>14</v>
      </c>
      <c r="OX22">
        <v>6</v>
      </c>
      <c r="PF22">
        <v>14</v>
      </c>
      <c r="WU22" s="84">
        <f>VLOOKUP(WordsMain!WU22,ScaleHH,2,FALSE)</f>
        <v>2</v>
      </c>
      <c r="WV22" s="84">
        <f>VLOOKUP(WordsMain!WV22,ScaleHH,2,FALSE)</f>
        <v>1</v>
      </c>
      <c r="WW22" s="84">
        <f>VLOOKUP(WordsMain!WW22,ScaleHH,2,FALSE)</f>
        <v>1</v>
      </c>
      <c r="WX22" s="84">
        <f>VLOOKUP(WordsMain!WX22,ScaleHH,2,FALSE)</f>
        <v>1</v>
      </c>
      <c r="WY22" s="84">
        <f>VLOOKUP(WordsMain!WY22,ScaleHH,2,FALSE)</f>
        <v>1</v>
      </c>
      <c r="WZ22" s="84">
        <f>VLOOKUP(WordsMain!WZ22,ScaleHH,2,FALSE)</f>
        <v>2</v>
      </c>
      <c r="XA22" s="84">
        <f>VLOOKUP(WordsMain!XA22,ScaleHH,2,FALSE)</f>
        <v>0</v>
      </c>
      <c r="XB22" s="84">
        <f>VLOOKUP(WordsMain!XB22,ScaleHH,2,FALSE)</f>
        <v>1</v>
      </c>
      <c r="XC22" s="84">
        <f>VLOOKUP(WordsMain!XC22,ScaleHH,2,FALSE)</f>
        <v>0</v>
      </c>
      <c r="XD22" s="84">
        <f>VLOOKUP(WordsMain!XD22,ScaleHH,2,FALSE)</f>
        <v>1</v>
      </c>
      <c r="XE22" s="84">
        <f>VLOOKUP(WordsMain!XE22,ScaleHH,2,FALSE)</f>
        <v>1</v>
      </c>
      <c r="XF22" s="84">
        <f>VLOOKUP(WordsMain!XF22,ScaleHH,2,FALSE)</f>
        <v>0</v>
      </c>
      <c r="XG22" s="84">
        <f>VLOOKUP(WordsMain!XG22,ScaleHH,2,FALSE)</f>
        <v>0</v>
      </c>
      <c r="XH22" s="84">
        <f>VLOOKUP(WordsMain!XH22,ScaleHH,2,FALSE)</f>
        <v>1</v>
      </c>
      <c r="XI22" s="84">
        <f>VLOOKUP(WordsMain!XI22,ScaleHH,2,FALSE)</f>
        <v>0</v>
      </c>
      <c r="XJ22" s="84">
        <f>VLOOKUP(WordsMain!XJ22,ScaleHH,2,FALSE)</f>
        <v>1</v>
      </c>
      <c r="XK22" s="84">
        <f>VLOOKUP(WordsMain!XK22,ScaleHH,2,FALSE)</f>
        <v>1</v>
      </c>
      <c r="XL22" s="84">
        <f>VLOOKUP(WordsMain!XL22,ScaleHH,2,FALSE)</f>
        <v>1</v>
      </c>
      <c r="XM22" s="84">
        <f>VLOOKUP(WordsMain!XM22,ScaleHH,2,FALSE)</f>
        <v>2</v>
      </c>
      <c r="XN22" s="84">
        <f>VLOOKUP(WordsMain!XN22,ScaleHH,2,FALSE)</f>
        <v>1</v>
      </c>
      <c r="XO22" s="84">
        <f>VLOOKUP(WordsMain!XO22,ScaleHH,2,FALSE)</f>
        <v>2</v>
      </c>
      <c r="XP22" s="84">
        <f>VLOOKUP(WordsMain!XP22,ScaleHH,2,FALSE)</f>
        <v>1</v>
      </c>
      <c r="XQ22" s="84">
        <f>VLOOKUP(WordsMain!XQ22,ScaleHH,2,FALSE)</f>
        <v>2</v>
      </c>
      <c r="XR22" s="84">
        <f>VLOOKUP(WordsMain!XR22,ScaleHH,2,FALSE)</f>
        <v>3</v>
      </c>
      <c r="XS22" s="84">
        <f>VLOOKUP(WordsMain!XS22,ScaleHH,2,FALSE)</f>
        <v>3</v>
      </c>
      <c r="XT22" s="84">
        <f>VLOOKUP(WordsMain!XT22,ScaleHH,2,FALSE)</f>
        <v>3</v>
      </c>
      <c r="XU22" s="84">
        <f>VLOOKUP(WordsMain!XU22,ScaleHH,2,FALSE)</f>
        <v>2</v>
      </c>
      <c r="XV22" s="84">
        <f>VLOOKUP(WordsMain!XV22,ScaleHH,2,FALSE)</f>
        <v>1</v>
      </c>
      <c r="XW22" s="84">
        <f>VLOOKUP(WordsMain!XW22,ScaleHH,2,FALSE)</f>
        <v>1</v>
      </c>
      <c r="XX22" s="84">
        <f>VLOOKUP(WordsMain!XX22,ScaleHH,2,FALSE)</f>
        <v>2</v>
      </c>
      <c r="XY22" s="84">
        <f>VLOOKUP(WordsMain!XY22,ScaleHH,2,FALSE)</f>
        <v>3</v>
      </c>
      <c r="XZ22" s="84">
        <f>VLOOKUP(WordsMain!XZ22,ScaleHH,2,FALSE)</f>
        <v>0</v>
      </c>
      <c r="YA22" s="84">
        <f>VLOOKUP(WordsMain!YA22,ScaleHH,2,FALSE)</f>
        <v>3</v>
      </c>
      <c r="YB22" s="84">
        <f>VLOOKUP(WordsMain!YB22,ScaleHH,2,FALSE)</f>
        <v>2</v>
      </c>
      <c r="YC22" s="84">
        <f>VLOOKUP(WordsMain!YC22,ScaleHH,2,FALSE)</f>
        <v>0</v>
      </c>
      <c r="YD22" s="84">
        <f>VLOOKUP(WordsMain!YD22,ScaleHH,2,FALSE)</f>
        <v>2</v>
      </c>
      <c r="YE22" s="84">
        <f>VLOOKUP(WordsMain!YE22,ScaleHH,2,FALSE)</f>
        <v>1</v>
      </c>
      <c r="YF22" s="84">
        <f>VLOOKUP(WordsMain!YF22,ScaleHH,2,FALSE)</f>
        <v>1</v>
      </c>
      <c r="YG22" s="84">
        <f>VLOOKUP(WordsMain!YG22,ScaleHH,2,FALSE)</f>
        <v>1</v>
      </c>
      <c r="YI22" t="s">
        <v>1516</v>
      </c>
      <c r="YJ22" s="84">
        <f>VLOOKUP(WordsMain!YJ22,ScaleBB,2,FALSE)</f>
        <v>1</v>
      </c>
      <c r="YK22" s="84">
        <f>VLOOKUP(WordsMain!YK22,ScaleAA,2,FALSE)</f>
        <v>3</v>
      </c>
      <c r="YL22" s="84">
        <f>VLOOKUP(WordsMain!YL22,ScaleAA,2,FALSE)</f>
        <v>3</v>
      </c>
      <c r="YM22" s="84">
        <f>VLOOKUP(WordsMain!YM22,ScaleAA,2,FALSE)</f>
        <v>3</v>
      </c>
      <c r="YN22" s="84">
        <f>VLOOKUP(WordsMain!YN22,ScaleAA,2,FALSE)</f>
        <v>3</v>
      </c>
      <c r="YO22" s="84">
        <f>VLOOKUP(WordsMain!YO22,ScaleAA,2,FALSE)</f>
        <v>2</v>
      </c>
      <c r="YP22" s="84">
        <f>VLOOKUP(WordsMain!YP22,ScaleAA,2,FALSE)</f>
        <v>3</v>
      </c>
      <c r="YQ22" s="84">
        <f>VLOOKUP(WordsMain!YQ22,ScaleAA,2,FALSE)</f>
        <v>3</v>
      </c>
      <c r="YR22" s="84">
        <f>VLOOKUP(WordsMain!YR22,ScaleAA,2,FALSE)</f>
        <v>2</v>
      </c>
      <c r="YS22" s="84">
        <f>VLOOKUP(WordsMain!YS22,ScaleAA,2,FALSE)</f>
        <v>3</v>
      </c>
      <c r="YT22" s="84">
        <f>VLOOKUP(WordsMain!YT22,ScaleAA,2,FALSE)</f>
        <v>4</v>
      </c>
      <c r="YU22" s="84">
        <f>VLOOKUP(WordsMain!YU22,ScaleAA,2,FALSE)</f>
        <v>4</v>
      </c>
      <c r="YV22" s="84">
        <f>VLOOKUP(WordsMain!YV22,ScaleAA,2,FALSE)</f>
        <v>3</v>
      </c>
      <c r="YW22" s="84">
        <f>VLOOKUP(WordsMain!YW22,ScaleAA,2,FALSE)</f>
        <v>2</v>
      </c>
      <c r="YX22" s="84">
        <f>VLOOKUP(WordsMain!YX22,ScaleAA,2,FALSE)</f>
        <v>2</v>
      </c>
      <c r="YY22" s="84">
        <f>VLOOKUP(WordsMain!YY22,ScaleAA,2,FALSE)</f>
        <v>2</v>
      </c>
      <c r="YZ22" s="84">
        <f>VLOOKUP(WordsMain!YZ22,ScaleAA,2,FALSE)</f>
        <v>2</v>
      </c>
      <c r="ZA22" s="84">
        <f>VLOOKUP(WordsMain!ZA22,ScaleAA,2,FALSE)</f>
        <v>4</v>
      </c>
      <c r="ZB22" s="84">
        <f>VLOOKUP(WordsMain!ZB22,ScaleAA,2,FALSE)</f>
        <v>2</v>
      </c>
      <c r="ZC22" s="84">
        <f>VLOOKUP(WordsMain!ZC22,ScaleAA,2,FALSE)</f>
        <v>4</v>
      </c>
      <c r="ZD22" s="84">
        <f>VLOOKUP(WordsMain!ZD22,ScaleAA,2,FALSE)</f>
        <v>2</v>
      </c>
      <c r="ZE22" s="84">
        <f>VLOOKUP(WordsMain!ZE22,ScaleAA,2,FALSE)</f>
        <v>1</v>
      </c>
      <c r="ZF22" s="84">
        <f>VLOOKUP(WordsMain!ZF22,ScaleAA,2,FALSE)</f>
        <v>2</v>
      </c>
      <c r="ZG22" s="84">
        <f>VLOOKUP(WordsMain!ZG22,ScaleAA,2,FALSE)</f>
        <v>3</v>
      </c>
      <c r="ZH22" s="84">
        <f>VLOOKUP(WordsMain!ZH22,ScaleAA,2,FALSE)</f>
        <v>3</v>
      </c>
      <c r="ZI22" s="84">
        <f>VLOOKUP(WordsMain!ZI22,ScaleAA,2,FALSE)</f>
        <v>3</v>
      </c>
      <c r="ZJ22" s="84">
        <f>VLOOKUP(WordsMain!ZJ22,ScaleAA,2,FALSE)</f>
        <v>4</v>
      </c>
      <c r="ZK22" s="84">
        <f>VLOOKUP(WordsMain!ZK22,ScaleAA,2,FALSE)</f>
        <v>3</v>
      </c>
      <c r="ZL22" s="84">
        <f>VLOOKUP(WordsMain!ZL22,ScaleAA,2,FALSE)</f>
        <v>2</v>
      </c>
      <c r="ZM22" s="84">
        <f>VLOOKUP(WordsMain!ZM22,ScaleAA,2,FALSE)</f>
        <v>3</v>
      </c>
      <c r="ZN22" s="84">
        <f>VLOOKUP(WordsMain!ZN22,ScaleAA,2,FALSE)</f>
        <v>2</v>
      </c>
      <c r="ZO22" s="84">
        <f>VLOOKUP(WordsMain!ZO22,ScaleAA,2,FALSE)</f>
        <v>2</v>
      </c>
      <c r="ZP22" s="84">
        <f>VLOOKUP(WordsMain!ZP22,ScaleAA,2,FALSE)</f>
        <v>4</v>
      </c>
      <c r="ZR22" s="84">
        <f>VLOOKUP(WordsMain!ZR22,ScaleFF,2,FALSE)</f>
        <v>3</v>
      </c>
      <c r="ZS22" s="84">
        <f>VLOOKUP(WordsMain!ZS22,ScaleFF,2,FALSE)</f>
        <v>2</v>
      </c>
      <c r="ZT22" s="84">
        <f>VLOOKUP(WordsMain!ZT22,ScaleFF,2,FALSE)</f>
        <v>1</v>
      </c>
      <c r="ZU22" s="84">
        <f>VLOOKUP(WordsMain!ZU22,ScaleFF,2,FALSE)</f>
        <v>0</v>
      </c>
      <c r="ZV22" s="84">
        <f>VLOOKUP(WordsMain!ZV22,ScaleFF,2,FALSE)</f>
        <v>0</v>
      </c>
      <c r="ZW22" s="84">
        <f>VLOOKUP(WordsMain!ZW22,ScaleFF,2,FALSE)</f>
        <v>1</v>
      </c>
      <c r="ZX22" s="84">
        <f>VLOOKUP(WordsMain!ZX22,ScaleFF,2,FALSE)</f>
        <v>4</v>
      </c>
      <c r="ZY22" s="84">
        <f>VLOOKUP(WordsMain!ZY22,ScaleFF,2,FALSE)</f>
        <v>1</v>
      </c>
      <c r="ZZ22" s="84">
        <f>VLOOKUP(WordsMain!ZZ22,ScaleFF,2,FALSE)</f>
        <v>1</v>
      </c>
      <c r="AAA22" s="84">
        <f>VLOOKUP(WordsMain!AAA22,ScaleFF,2,FALSE)</f>
        <v>3</v>
      </c>
      <c r="AAB22" s="84">
        <f>VLOOKUP(WordsMain!AAB22,ScaleFF,2,FALSE)</f>
        <v>0</v>
      </c>
      <c r="AAC22" s="84">
        <f>VLOOKUP(WordsMain!AAC22,ScaleFF,2,FALSE)</f>
        <v>1</v>
      </c>
      <c r="AAD22" s="84">
        <f>VLOOKUP(WordsMain!AAD22,ScaleFF,2,FALSE)</f>
        <v>3</v>
      </c>
      <c r="AAE22" s="84">
        <f>VLOOKUP(WordsMain!AAE22,ScaleFF,2,FALSE)</f>
        <v>2</v>
      </c>
      <c r="AAF22" s="84">
        <f>VLOOKUP(WordsMain!AAF22,ScaleFF,2,FALSE)</f>
        <v>1</v>
      </c>
      <c r="AAG22" s="84">
        <f>VLOOKUP(WordsMain!AAG22,ScaleFF,2,FALSE)</f>
        <v>2</v>
      </c>
      <c r="AAH22" s="84">
        <f>VLOOKUP(WordsMain!AAH22,ScaleFF,2,FALSE)</f>
        <v>2</v>
      </c>
      <c r="AAI22" s="84">
        <f>VLOOKUP(WordsMain!AAI22,ScaleFF,2,FALSE)</f>
        <v>2</v>
      </c>
      <c r="AAJ22" s="84">
        <f>VLOOKUP(WordsMain!AAJ22,ScaleFF,2,FALSE)</f>
        <v>0</v>
      </c>
      <c r="AAK22" s="84">
        <f>VLOOKUP(WordsMain!AAK22,ScaleFF,2,FALSE)</f>
        <v>3</v>
      </c>
      <c r="AAL22" s="84">
        <f>VLOOKUP(WordsMain!AAL22,ScaleFF,2,FALSE)</f>
        <v>1</v>
      </c>
      <c r="AAM22" s="84">
        <f>VLOOKUP(WordsMain!AAM22,ScaleFF,2,FALSE)</f>
        <v>3</v>
      </c>
      <c r="AAN22" s="84">
        <f>VLOOKUP(WordsMain!AAN22,ScaleFF,2,FALSE)</f>
        <v>3</v>
      </c>
      <c r="AAO22" s="84">
        <f>VLOOKUP(WordsMain!AAO22,ScaleFF,2,FALSE)</f>
        <v>4</v>
      </c>
      <c r="AAP22" s="84">
        <f>VLOOKUP(WordsMain!AAP22,ScaleFF,2,FALSE)</f>
        <v>2</v>
      </c>
      <c r="AAQ22" s="84">
        <f>VLOOKUP(WordsMain!AAQ22,ScaleFF,2,FALSE)</f>
        <v>2</v>
      </c>
      <c r="AAR22" s="84">
        <f>VLOOKUP(WordsMain!AAR22,ScaleFF,2,FALSE)</f>
        <v>3</v>
      </c>
      <c r="AAS22" s="84">
        <f>VLOOKUP(WordsMain!AAS22,ScaleFF,2,FALSE)</f>
        <v>0</v>
      </c>
      <c r="AAT22" s="84">
        <f>VLOOKUP(WordsMain!AAT22,ScaleFF,2,FALSE)</f>
        <v>0</v>
      </c>
      <c r="AAU22" s="84">
        <f>VLOOKUP(WordsMain!AAU22,ScaleFF,2,FALSE)</f>
        <v>0</v>
      </c>
      <c r="AAV22" s="84">
        <f>VLOOKUP(WordsMain!AAV22,ScaleFF,2,FALSE)</f>
        <v>1</v>
      </c>
      <c r="AAW22" s="84">
        <f>VLOOKUP(WordsMain!AAW22,ScaleFF,2,FALSE)</f>
        <v>1</v>
      </c>
      <c r="AAX22" s="84">
        <f>VLOOKUP(WordsMain!AAX22,ScaleFF,2,FALSE)</f>
        <v>4</v>
      </c>
      <c r="AAY22" s="84">
        <f>VLOOKUP(WordsMain!AAY22,ScaleFF,2,FALSE)</f>
        <v>2</v>
      </c>
      <c r="AAZ22" s="84">
        <f>VLOOKUP(WordsMain!AAZ22,ScaleFF,2,FALSE)</f>
        <v>3</v>
      </c>
      <c r="ABB22">
        <v>0</v>
      </c>
      <c r="ABC22">
        <v>0</v>
      </c>
      <c r="ABD22">
        <v>2</v>
      </c>
      <c r="ABE22">
        <v>2</v>
      </c>
      <c r="ABF22">
        <v>0</v>
      </c>
      <c r="ABG22">
        <v>2</v>
      </c>
      <c r="ABH22">
        <v>2</v>
      </c>
      <c r="ABI22">
        <v>1</v>
      </c>
      <c r="ABJ22">
        <v>1</v>
      </c>
      <c r="ABK22">
        <v>0</v>
      </c>
      <c r="ABL22">
        <v>1</v>
      </c>
      <c r="ABM22">
        <v>0</v>
      </c>
      <c r="ABN22">
        <v>1</v>
      </c>
      <c r="ABO22">
        <v>1</v>
      </c>
      <c r="ABW22">
        <v>9</v>
      </c>
      <c r="ACA22">
        <v>13</v>
      </c>
      <c r="ACL22">
        <v>24</v>
      </c>
      <c r="ACR22" s="84">
        <f>VLOOKUP(WordsMain!ACR22,ScaleGG,2,FALSE)</f>
        <v>2</v>
      </c>
      <c r="ACS22">
        <v>0</v>
      </c>
      <c r="ACT22">
        <v>-2</v>
      </c>
      <c r="ACU22">
        <v>-2</v>
      </c>
      <c r="ACV22">
        <v>-1</v>
      </c>
      <c r="ACW22">
        <v>-2</v>
      </c>
      <c r="ACX22">
        <v>-1</v>
      </c>
      <c r="ACY22">
        <v>1</v>
      </c>
      <c r="ACZ22">
        <v>-1</v>
      </c>
      <c r="ADA22">
        <v>0</v>
      </c>
      <c r="ADB22">
        <v>0</v>
      </c>
      <c r="ADC22">
        <v>0</v>
      </c>
      <c r="ADD22">
        <v>-1</v>
      </c>
      <c r="ADE22">
        <v>-2</v>
      </c>
      <c r="ADF22">
        <v>0</v>
      </c>
      <c r="ADG22">
        <v>0</v>
      </c>
      <c r="ADH22">
        <v>0</v>
      </c>
      <c r="ADI22">
        <v>0</v>
      </c>
      <c r="ADJ22">
        <v>0</v>
      </c>
      <c r="ADK22">
        <v>0</v>
      </c>
      <c r="ADL22">
        <v>0</v>
      </c>
      <c r="ADM22">
        <v>-1</v>
      </c>
      <c r="ADN22">
        <v>1</v>
      </c>
      <c r="ADO22">
        <v>1</v>
      </c>
      <c r="ADP22">
        <v>1</v>
      </c>
      <c r="ADQ22">
        <v>0</v>
      </c>
      <c r="ADR22">
        <v>1</v>
      </c>
      <c r="ADS22">
        <v>1</v>
      </c>
      <c r="ADT22">
        <v>1</v>
      </c>
      <c r="ADU22">
        <v>0</v>
      </c>
      <c r="ADV22">
        <v>0</v>
      </c>
      <c r="ADX22" t="s">
        <v>1517</v>
      </c>
      <c r="ADZ22">
        <f>SUM(NC22:WT22)</f>
        <v>80</v>
      </c>
      <c r="AEA22">
        <f>MAX(EF22:ES22)</f>
        <v>0</v>
      </c>
      <c r="AEB22">
        <f>MAX(EG22:ES22)</f>
        <v>0</v>
      </c>
    </row>
    <row r="23" spans="1:809" x14ac:dyDescent="0.2">
      <c r="A23">
        <v>110002909985</v>
      </c>
      <c r="B23">
        <v>270114779</v>
      </c>
      <c r="C23" s="2">
        <v>43656.697824074072</v>
      </c>
      <c r="D23" s="2">
        <v>43656.705266203702</v>
      </c>
      <c r="E23" t="s">
        <v>1918</v>
      </c>
      <c r="J23">
        <v>1</v>
      </c>
      <c r="K23" s="84" t="str">
        <f t="shared" si="77"/>
        <v>Canada</v>
      </c>
      <c r="L23">
        <v>1</v>
      </c>
      <c r="M23">
        <v>3</v>
      </c>
      <c r="N23">
        <v>4</v>
      </c>
      <c r="ADZ23">
        <f t="shared" ref="ADZ23:ADZ86" si="78">SUM(NC23:WT23)</f>
        <v>0</v>
      </c>
      <c r="AEA23">
        <f>MAX(EF23:ES23)</f>
        <v>0</v>
      </c>
      <c r="AEB23">
        <f t="shared" ref="AEB23:AEB86" si="79">MAX(EG23:ES23)</f>
        <v>0</v>
      </c>
    </row>
    <row r="24" spans="1:809" x14ac:dyDescent="0.2">
      <c r="A24">
        <v>110002906217</v>
      </c>
      <c r="B24">
        <v>270118602</v>
      </c>
      <c r="C24" s="2">
        <v>43655.638599537036</v>
      </c>
      <c r="D24" s="2">
        <v>43655.644236111111</v>
      </c>
      <c r="E24" t="s">
        <v>1918</v>
      </c>
      <c r="J24">
        <v>18</v>
      </c>
      <c r="K24" s="84" t="str">
        <f t="shared" si="77"/>
        <v>Switzerland</v>
      </c>
      <c r="L24">
        <v>1</v>
      </c>
      <c r="M24">
        <v>3</v>
      </c>
      <c r="N24">
        <v>3</v>
      </c>
      <c r="O24">
        <v>1</v>
      </c>
      <c r="P24">
        <v>1</v>
      </c>
      <c r="Q24">
        <v>3</v>
      </c>
      <c r="S24">
        <v>2</v>
      </c>
      <c r="T24">
        <v>4</v>
      </c>
      <c r="V24">
        <v>1</v>
      </c>
      <c r="W24">
        <v>1</v>
      </c>
      <c r="X24" s="84">
        <f>VLOOKUP(WordsMain!X24,ScaleII,2,FALSE)</f>
        <v>0</v>
      </c>
      <c r="Y24" s="84">
        <f>VLOOKUP(WordsMain!Y24,ScaleII,2,FALSE)</f>
        <v>1</v>
      </c>
      <c r="Z24" s="84">
        <f>VLOOKUP(WordsMain!Z24,ScaleII,2,FALSE)</f>
        <v>1</v>
      </c>
      <c r="AA24" s="84">
        <f>VLOOKUP(WordsMain!AA24,ScaleII,2,FALSE)</f>
        <v>0</v>
      </c>
      <c r="AB24" s="84">
        <f>VLOOKUP(WordsMain!AB24,ScaleII,2,FALSE)</f>
        <v>0</v>
      </c>
      <c r="AC24" s="84">
        <f>VLOOKUP(WordsMain!AC24,ScaleII,2,FALSE)</f>
        <v>0</v>
      </c>
      <c r="AD24" s="84">
        <f>VLOOKUP(WordsMain!AD24,ScaleDD,2,FALSE)</f>
        <v>0</v>
      </c>
      <c r="AE24" s="84">
        <f>VLOOKUP(WordsMain!AE24,ScaleDD,2,FALSE)</f>
        <v>1</v>
      </c>
      <c r="AF24" s="84">
        <f>VLOOKUP(WordsMain!AF24,ScaleDD,2,FALSE)</f>
        <v>3</v>
      </c>
      <c r="AG24" s="84">
        <f>VLOOKUP(WordsMain!AG24,ScaleDD,2,FALSE)</f>
        <v>1</v>
      </c>
      <c r="AH24" s="84">
        <f>VLOOKUP(WordsMain!AH24,ScaleDD,2,FALSE)</f>
        <v>3</v>
      </c>
      <c r="AI24" s="84">
        <f>VLOOKUP(WordsMain!AI24,ScaleDD,2,FALSE)</f>
        <v>3</v>
      </c>
      <c r="AJ24" s="84">
        <f>VLOOKUP(WordsMain!AJ24,ScaleDD,2,FALSE)</f>
        <v>3</v>
      </c>
      <c r="AK24" s="84">
        <f>VLOOKUP(WordsMain!AK24,ScaleDD,2,FALSE)</f>
        <v>3</v>
      </c>
      <c r="AL24" s="84">
        <f>VLOOKUP(WordsMain!AL24,ScaleDD,2,FALSE)</f>
        <v>2</v>
      </c>
      <c r="AN24" s="84">
        <f>VLOOKUP(WordsMain!AN24,ScaleJJ,2,FALSE)</f>
        <v>1</v>
      </c>
      <c r="AO24" s="84">
        <f>VLOOKUP(WordsMain!AO24,ScaleJJ,2,FALSE)</f>
        <v>2</v>
      </c>
      <c r="AP24" s="84">
        <f>VLOOKUP(WordsMain!AP24,ScaleJJ,2,FALSE)</f>
        <v>0</v>
      </c>
      <c r="AQ24" s="84">
        <f>VLOOKUP(WordsMain!AQ24,ScaleJJ,2,FALSE)</f>
        <v>0</v>
      </c>
      <c r="AR24" s="84">
        <f>VLOOKUP(WordsMain!AR24,ScaleJJ,2,FALSE)</f>
        <v>4</v>
      </c>
      <c r="AS24" s="84">
        <f>VLOOKUP(WordsMain!AS24,ScaleJJ,2,FALSE)</f>
        <v>0</v>
      </c>
      <c r="AT24" s="84">
        <f>VLOOKUP(WordsMain!AT24,ScaleJJ,2,FALSE)</f>
        <v>0</v>
      </c>
      <c r="AU24" s="84">
        <f>VLOOKUP(WordsMain!AU24,ScaleJJ,2,FALSE)</f>
        <v>0</v>
      </c>
      <c r="CH24">
        <v>2</v>
      </c>
      <c r="CI24">
        <v>3</v>
      </c>
      <c r="CL24">
        <v>6</v>
      </c>
      <c r="EB24" s="84">
        <f>VLOOKUP(WordsMain!EB24,ScaleCC,2,FALSE)</f>
        <v>0</v>
      </c>
      <c r="EC24" s="84">
        <f>VLOOKUP(WordsMain!EC24,ScaleCC,2,FALSE)</f>
        <v>3</v>
      </c>
      <c r="ED24" s="84">
        <f>VLOOKUP(WordsMain!ED24,ScaleCC,2,FALSE)</f>
        <v>3</v>
      </c>
      <c r="EE24" s="84">
        <f>VLOOKUP(WordsMain!EE24,ScaleCC,2,FALSE)</f>
        <v>3</v>
      </c>
      <c r="EF24" s="84">
        <f>VLOOKUP(WordsMain!EF24,ScaleCC,2,FALSE)</f>
        <v>0</v>
      </c>
      <c r="EG24" s="84">
        <f>VLOOKUP(WordsMain!EG24,ScaleCC,2,FALSE)</f>
        <v>0</v>
      </c>
      <c r="EH24" s="84">
        <f>VLOOKUP(WordsMain!EH24,ScaleCC,2,FALSE)</f>
        <v>0</v>
      </c>
      <c r="EI24" s="84">
        <f>VLOOKUP(WordsMain!EI24,ScaleCC,2,FALSE)</f>
        <v>0</v>
      </c>
      <c r="EJ24" s="84">
        <f>VLOOKUP(WordsMain!EJ24,ScaleCC,2,FALSE)</f>
        <v>0</v>
      </c>
      <c r="EK24" s="84">
        <f>VLOOKUP(WordsMain!EK24,ScaleCC,2,FALSE)</f>
        <v>0</v>
      </c>
      <c r="EL24" s="84">
        <f>VLOOKUP(WordsMain!EL24,ScaleCC,2,FALSE)</f>
        <v>0</v>
      </c>
      <c r="EM24" s="84">
        <f>VLOOKUP(WordsMain!EM24,ScaleCC,2,FALSE)</f>
        <v>0</v>
      </c>
      <c r="EN24" s="84">
        <f>VLOOKUP(WordsMain!EN24,ScaleCC,2,FALSE)</f>
        <v>0</v>
      </c>
      <c r="EO24" s="84">
        <f>VLOOKUP(WordsMain!EO24,ScaleCC,2,FALSE)</f>
        <v>3</v>
      </c>
      <c r="EP24" s="84">
        <f>VLOOKUP(WordsMain!EP24,ScaleCC,2,FALSE)</f>
        <v>0</v>
      </c>
      <c r="EQ24" s="84">
        <f>VLOOKUP(WordsMain!EQ24,ScaleCC,2,FALSE)</f>
        <v>1</v>
      </c>
      <c r="ER24" s="84">
        <f>VLOOKUP(WordsMain!ER24,ScaleCC,2,FALSE)</f>
        <v>0</v>
      </c>
      <c r="ES24" s="84">
        <f>VLOOKUP(WordsMain!ES24,ScaleCC,2,FALSE)</f>
        <v>1</v>
      </c>
      <c r="ADZ24">
        <f t="shared" si="78"/>
        <v>0</v>
      </c>
      <c r="AEA24">
        <f>MAX(EF24:ES24)</f>
        <v>3</v>
      </c>
      <c r="AEB24">
        <f t="shared" si="79"/>
        <v>3</v>
      </c>
    </row>
    <row r="25" spans="1:809" x14ac:dyDescent="0.2">
      <c r="A25">
        <v>110002903963</v>
      </c>
      <c r="B25">
        <v>270117970</v>
      </c>
      <c r="C25" s="2">
        <v>43655.148009259261</v>
      </c>
      <c r="D25" s="2">
        <v>43655.170995370368</v>
      </c>
      <c r="E25" t="s">
        <v>1918</v>
      </c>
      <c r="J25">
        <v>14</v>
      </c>
      <c r="K25" s="84" t="str">
        <f t="shared" si="77"/>
        <v>Netherlands</v>
      </c>
      <c r="L25">
        <v>1</v>
      </c>
      <c r="M25">
        <v>2</v>
      </c>
      <c r="N25">
        <v>4</v>
      </c>
      <c r="ADZ25">
        <f t="shared" si="78"/>
        <v>0</v>
      </c>
      <c r="AEA25">
        <f>MAX(EF25:ES25)</f>
        <v>0</v>
      </c>
      <c r="AEB25">
        <f t="shared" si="79"/>
        <v>0</v>
      </c>
    </row>
    <row r="26" spans="1:809" x14ac:dyDescent="0.2">
      <c r="A26">
        <v>110002889945</v>
      </c>
      <c r="B26">
        <v>270117970</v>
      </c>
      <c r="C26" s="2">
        <v>43650.487557870372</v>
      </c>
      <c r="D26" s="2">
        <v>43650.488252314812</v>
      </c>
      <c r="E26" t="s">
        <v>1918</v>
      </c>
      <c r="J26">
        <v>14</v>
      </c>
      <c r="K26" s="84" t="str">
        <f t="shared" si="77"/>
        <v>Netherlands</v>
      </c>
      <c r="L26">
        <v>1</v>
      </c>
      <c r="M26">
        <v>3</v>
      </c>
      <c r="N26">
        <v>1</v>
      </c>
      <c r="ADZ26">
        <f t="shared" si="78"/>
        <v>0</v>
      </c>
      <c r="AEA26">
        <f>MAX(EF26:ES26)</f>
        <v>0</v>
      </c>
      <c r="AEB26">
        <f t="shared" si="79"/>
        <v>0</v>
      </c>
    </row>
    <row r="27" spans="1:809" x14ac:dyDescent="0.2">
      <c r="A27">
        <v>110002885663</v>
      </c>
      <c r="B27">
        <v>270119174</v>
      </c>
      <c r="C27" s="2">
        <v>43649.41710648148</v>
      </c>
      <c r="D27" s="2">
        <v>43649.465879629628</v>
      </c>
      <c r="E27" t="s">
        <v>1918</v>
      </c>
      <c r="J27">
        <v>3</v>
      </c>
      <c r="K27" s="84" t="str">
        <f t="shared" si="77"/>
        <v>UK</v>
      </c>
      <c r="L27">
        <v>1</v>
      </c>
      <c r="M27">
        <v>3</v>
      </c>
      <c r="N27">
        <v>3</v>
      </c>
      <c r="O27">
        <v>1</v>
      </c>
      <c r="P27">
        <v>1</v>
      </c>
      <c r="Q27">
        <v>3</v>
      </c>
      <c r="S27">
        <v>2</v>
      </c>
      <c r="T27">
        <v>2</v>
      </c>
      <c r="V27">
        <v>3</v>
      </c>
      <c r="W27">
        <v>2</v>
      </c>
      <c r="X27" s="84">
        <f>VLOOKUP(WordsMain!X27,ScaleII,2,FALSE)</f>
        <v>2</v>
      </c>
      <c r="Y27" s="84">
        <f>VLOOKUP(WordsMain!Y27,ScaleII,2,FALSE)</f>
        <v>1</v>
      </c>
      <c r="Z27" s="84">
        <f>VLOOKUP(WordsMain!Z27,ScaleII,2,FALSE)</f>
        <v>1</v>
      </c>
      <c r="AA27" s="84">
        <f>VLOOKUP(WordsMain!AA27,ScaleII,2,FALSE)</f>
        <v>0</v>
      </c>
      <c r="AB27" s="84">
        <f>VLOOKUP(WordsMain!AB27,ScaleII,2,FALSE)</f>
        <v>1</v>
      </c>
      <c r="AC27" s="84">
        <f>VLOOKUP(WordsMain!AC27,ScaleII,2,FALSE)</f>
        <v>2</v>
      </c>
      <c r="AD27" s="84">
        <f>VLOOKUP(WordsMain!AD27,ScaleDD,2,FALSE)</f>
        <v>0</v>
      </c>
      <c r="AE27" s="84">
        <f>VLOOKUP(WordsMain!AE27,ScaleDD,2,FALSE)</f>
        <v>3</v>
      </c>
      <c r="AF27" s="84">
        <f>VLOOKUP(WordsMain!AF27,ScaleDD,2,FALSE)</f>
        <v>3</v>
      </c>
      <c r="AG27" s="84">
        <f>VLOOKUP(WordsMain!AG27,ScaleDD,2,FALSE)</f>
        <v>3</v>
      </c>
      <c r="AH27" s="84">
        <f>VLOOKUP(WordsMain!AH27,ScaleDD,2,FALSE)</f>
        <v>3</v>
      </c>
      <c r="AI27" s="84">
        <f>VLOOKUP(WordsMain!AI27,ScaleDD,2,FALSE)</f>
        <v>3</v>
      </c>
      <c r="AJ27" s="84">
        <f>VLOOKUP(WordsMain!AJ27,ScaleDD,2,FALSE)</f>
        <v>3</v>
      </c>
      <c r="AK27" s="84">
        <f>VLOOKUP(WordsMain!AK27,ScaleDD,2,FALSE)</f>
        <v>3</v>
      </c>
      <c r="AL27" s="84">
        <f>VLOOKUP(WordsMain!AL27,ScaleDD,2,FALSE)</f>
        <v>3</v>
      </c>
      <c r="AN27" s="84">
        <f>VLOOKUP(WordsMain!AN27,ScaleJJ,2,FALSE)</f>
        <v>4</v>
      </c>
      <c r="AO27" s="84">
        <f>VLOOKUP(WordsMain!AO27,ScaleJJ,2,FALSE)</f>
        <v>0</v>
      </c>
      <c r="AP27" s="84">
        <f>VLOOKUP(WordsMain!AP27,ScaleJJ,2,FALSE)</f>
        <v>3</v>
      </c>
      <c r="AQ27" s="84">
        <f>VLOOKUP(WordsMain!AQ27,ScaleJJ,2,FALSE)</f>
        <v>0</v>
      </c>
      <c r="AR27" s="84">
        <f>VLOOKUP(WordsMain!AR27,ScaleJJ,2,FALSE)</f>
        <v>0</v>
      </c>
      <c r="AS27" s="84">
        <f>VLOOKUP(WordsMain!AS27,ScaleJJ,2,FALSE)</f>
        <v>1</v>
      </c>
      <c r="AT27" s="84">
        <f>VLOOKUP(WordsMain!AT27,ScaleJJ,2,FALSE)</f>
        <v>0</v>
      </c>
      <c r="AU27" s="84">
        <f>VLOOKUP(WordsMain!AU27,ScaleJJ,2,FALSE)</f>
        <v>0</v>
      </c>
      <c r="AV27" t="s">
        <v>1523</v>
      </c>
      <c r="AW27">
        <v>1</v>
      </c>
      <c r="AY27">
        <v>3</v>
      </c>
      <c r="BB27">
        <v>6</v>
      </c>
      <c r="BC27">
        <v>7</v>
      </c>
      <c r="DQ27" s="84">
        <f>VLOOKUP(WordsMain!DQ27,ScaleEE,2,FALSE)</f>
        <v>3</v>
      </c>
      <c r="DR27" s="84">
        <f>VLOOKUP(WordsMain!DR27,ScaleEE,2,FALSE)</f>
        <v>1</v>
      </c>
      <c r="DS27" s="84">
        <f>VLOOKUP(WordsMain!DS27,ScaleEE,2,FALSE)</f>
        <v>1</v>
      </c>
      <c r="DT27" s="84">
        <f>VLOOKUP(WordsMain!DT27,ScaleEE,2,FALSE)</f>
        <v>1</v>
      </c>
      <c r="DU27" s="84">
        <f>VLOOKUP(WordsMain!DU27,ScaleEE,2,FALSE)</f>
        <v>3</v>
      </c>
      <c r="DV27" s="84">
        <f>VLOOKUP(WordsMain!DV27,ScaleEE,2,FALSE)</f>
        <v>2</v>
      </c>
      <c r="DW27" s="84">
        <f>VLOOKUP(WordsMain!DW27,ScaleEE,2,FALSE)</f>
        <v>1</v>
      </c>
      <c r="DX27" s="84">
        <f>VLOOKUP(WordsMain!DX27,ScaleEE,2,FALSE)</f>
        <v>1</v>
      </c>
      <c r="DY27" s="84">
        <f>VLOOKUP(WordsMain!DY27,ScaleEE,2,FALSE)</f>
        <v>3</v>
      </c>
      <c r="DZ27" s="84">
        <f>VLOOKUP(WordsMain!DZ27,ScaleEE,2,FALSE)</f>
        <v>2</v>
      </c>
      <c r="EB27" s="84">
        <f>VLOOKUP(WordsMain!EB27,ScaleCC,2,FALSE)</f>
        <v>1</v>
      </c>
      <c r="EC27" s="84">
        <f>VLOOKUP(WordsMain!EC27,ScaleCC,2,FALSE)</f>
        <v>0</v>
      </c>
      <c r="ED27" s="84">
        <f>VLOOKUP(WordsMain!ED27,ScaleCC,2,FALSE)</f>
        <v>1</v>
      </c>
      <c r="EE27" s="84">
        <f>VLOOKUP(WordsMain!EE27,ScaleCC,2,FALSE)</f>
        <v>2</v>
      </c>
      <c r="EF27" s="84">
        <f>VLOOKUP(WordsMain!EF27,ScaleCC,2,FALSE)</f>
        <v>3</v>
      </c>
      <c r="EG27" s="84">
        <f>VLOOKUP(WordsMain!EG27,ScaleCC,2,FALSE)</f>
        <v>0</v>
      </c>
      <c r="EH27" s="84">
        <f>VLOOKUP(WordsMain!EH27,ScaleCC,2,FALSE)</f>
        <v>0</v>
      </c>
      <c r="EI27" s="84">
        <f>VLOOKUP(WordsMain!EI27,ScaleCC,2,FALSE)</f>
        <v>0</v>
      </c>
      <c r="EJ27" s="84">
        <f>VLOOKUP(WordsMain!EJ27,ScaleCC,2,FALSE)</f>
        <v>0</v>
      </c>
      <c r="EK27" s="84">
        <f>VLOOKUP(WordsMain!EK27,ScaleCC,2,FALSE)</f>
        <v>0</v>
      </c>
      <c r="EL27" s="84">
        <f>VLOOKUP(WordsMain!EL27,ScaleCC,2,FALSE)</f>
        <v>0</v>
      </c>
      <c r="EM27" s="84">
        <f>VLOOKUP(WordsMain!EM27,ScaleCC,2,FALSE)</f>
        <v>0</v>
      </c>
      <c r="EN27" s="84">
        <f>VLOOKUP(WordsMain!EN27,ScaleCC,2,FALSE)</f>
        <v>3</v>
      </c>
      <c r="EO27" s="84">
        <f>VLOOKUP(WordsMain!EO27,ScaleCC,2,FALSE)</f>
        <v>0</v>
      </c>
      <c r="EP27" s="84">
        <f>VLOOKUP(WordsMain!EP27,ScaleCC,2,FALSE)</f>
        <v>0</v>
      </c>
      <c r="EQ27" s="84">
        <f>VLOOKUP(WordsMain!EQ27,ScaleCC,2,FALSE)</f>
        <v>0</v>
      </c>
      <c r="ER27" s="84">
        <f>VLOOKUP(WordsMain!ER27,ScaleCC,2,FALSE)</f>
        <v>0</v>
      </c>
      <c r="ES27" s="84">
        <f>VLOOKUP(WordsMain!ES27,ScaleCC,2,FALSE)</f>
        <v>0</v>
      </c>
      <c r="GE27">
        <v>1</v>
      </c>
      <c r="GH27">
        <v>4</v>
      </c>
      <c r="GJ27">
        <v>6</v>
      </c>
      <c r="GM27">
        <v>9</v>
      </c>
      <c r="GQ27">
        <v>1</v>
      </c>
      <c r="GU27">
        <v>5</v>
      </c>
      <c r="GX27">
        <v>8</v>
      </c>
      <c r="HA27">
        <v>11</v>
      </c>
      <c r="HB27">
        <v>12</v>
      </c>
      <c r="KI27">
        <v>1</v>
      </c>
      <c r="KM27">
        <v>5</v>
      </c>
      <c r="KP27">
        <v>8</v>
      </c>
      <c r="KS27">
        <v>11</v>
      </c>
      <c r="KT27">
        <v>12</v>
      </c>
      <c r="OX27">
        <v>6</v>
      </c>
      <c r="PB27">
        <v>10</v>
      </c>
      <c r="PD27">
        <v>12</v>
      </c>
      <c r="PJ27">
        <v>4</v>
      </c>
      <c r="PK27">
        <v>5</v>
      </c>
      <c r="TR27">
        <v>4</v>
      </c>
      <c r="TS27">
        <v>5</v>
      </c>
      <c r="WU27" s="84">
        <f>VLOOKUP(WordsMain!WU27,ScaleHH,2,FALSE)</f>
        <v>2</v>
      </c>
      <c r="WV27" s="84">
        <f>VLOOKUP(WordsMain!WV27,ScaleHH,2,FALSE)</f>
        <v>3</v>
      </c>
      <c r="WW27" s="84">
        <f>VLOOKUP(WordsMain!WW27,ScaleHH,2,FALSE)</f>
        <v>2</v>
      </c>
      <c r="WX27" s="84">
        <f>VLOOKUP(WordsMain!WX27,ScaleHH,2,FALSE)</f>
        <v>2</v>
      </c>
      <c r="WY27" s="84">
        <f>VLOOKUP(WordsMain!WY27,ScaleHH,2,FALSE)</f>
        <v>3</v>
      </c>
      <c r="WZ27" s="84">
        <f>VLOOKUP(WordsMain!WZ27,ScaleHH,2,FALSE)</f>
        <v>2</v>
      </c>
      <c r="XA27" s="84">
        <f>VLOOKUP(WordsMain!XA27,ScaleHH,2,FALSE)</f>
        <v>0</v>
      </c>
      <c r="XB27" s="84">
        <f>VLOOKUP(WordsMain!XB27,ScaleHH,2,FALSE)</f>
        <v>1</v>
      </c>
      <c r="XC27" s="84">
        <f>VLOOKUP(WordsMain!XC27,ScaleHH,2,FALSE)</f>
        <v>2</v>
      </c>
      <c r="XD27" s="84">
        <f>VLOOKUP(WordsMain!XD27,ScaleHH,2,FALSE)</f>
        <v>1</v>
      </c>
      <c r="XE27" s="84">
        <f>VLOOKUP(WordsMain!XE27,ScaleHH,2,FALSE)</f>
        <v>3</v>
      </c>
      <c r="XF27" s="84">
        <f>VLOOKUP(WordsMain!XF27,ScaleHH,2,FALSE)</f>
        <v>3</v>
      </c>
      <c r="XG27" s="84">
        <f>VLOOKUP(WordsMain!XG27,ScaleHH,2,FALSE)</f>
        <v>1</v>
      </c>
      <c r="XH27" s="84">
        <f>VLOOKUP(WordsMain!XH27,ScaleHH,2,FALSE)</f>
        <v>3</v>
      </c>
      <c r="XI27" s="84">
        <f>VLOOKUP(WordsMain!XI27,ScaleHH,2,FALSE)</f>
        <v>2</v>
      </c>
      <c r="XJ27" s="84">
        <f>VLOOKUP(WordsMain!XJ27,ScaleHH,2,FALSE)</f>
        <v>2</v>
      </c>
      <c r="XK27" s="84">
        <f>VLOOKUP(WordsMain!XK27,ScaleHH,2,FALSE)</f>
        <v>1</v>
      </c>
      <c r="XL27" s="84">
        <f>VLOOKUP(WordsMain!XL27,ScaleHH,2,FALSE)</f>
        <v>2</v>
      </c>
      <c r="XM27" s="84">
        <f>VLOOKUP(WordsMain!XM27,ScaleHH,2,FALSE)</f>
        <v>3</v>
      </c>
      <c r="XN27" s="84">
        <f>VLOOKUP(WordsMain!XN27,ScaleHH,2,FALSE)</f>
        <v>3</v>
      </c>
      <c r="XO27" s="84">
        <f>VLOOKUP(WordsMain!XO27,ScaleHH,2,FALSE)</f>
        <v>2</v>
      </c>
      <c r="XP27" s="84">
        <f>VLOOKUP(WordsMain!XP27,ScaleHH,2,FALSE)</f>
        <v>3</v>
      </c>
      <c r="XQ27" s="84">
        <f>VLOOKUP(WordsMain!XQ27,ScaleHH,2,FALSE)</f>
        <v>3</v>
      </c>
      <c r="XR27" s="84">
        <f>VLOOKUP(WordsMain!XR27,ScaleHH,2,FALSE)</f>
        <v>3</v>
      </c>
      <c r="XS27" s="84">
        <f>VLOOKUP(WordsMain!XS27,ScaleHH,2,FALSE)</f>
        <v>2</v>
      </c>
      <c r="XT27" s="84">
        <f>VLOOKUP(WordsMain!XT27,ScaleHH,2,FALSE)</f>
        <v>3</v>
      </c>
      <c r="XU27" s="84">
        <f>VLOOKUP(WordsMain!XU27,ScaleHH,2,FALSE)</f>
        <v>1</v>
      </c>
      <c r="XV27" s="84">
        <f>VLOOKUP(WordsMain!XV27,ScaleHH,2,FALSE)</f>
        <v>3</v>
      </c>
      <c r="XW27" s="84">
        <f>VLOOKUP(WordsMain!XW27,ScaleHH,2,FALSE)</f>
        <v>1</v>
      </c>
      <c r="XX27" s="84">
        <f>VLOOKUP(WordsMain!XX27,ScaleHH,2,FALSE)</f>
        <v>0</v>
      </c>
      <c r="XY27" s="84">
        <f>VLOOKUP(WordsMain!XY27,ScaleHH,2,FALSE)</f>
        <v>3</v>
      </c>
      <c r="XZ27" s="84">
        <f>VLOOKUP(WordsMain!XZ27,ScaleHH,2,FALSE)</f>
        <v>0</v>
      </c>
      <c r="YA27" s="84">
        <f>VLOOKUP(WordsMain!YA27,ScaleHH,2,FALSE)</f>
        <v>3</v>
      </c>
      <c r="YB27" s="84">
        <f>VLOOKUP(WordsMain!YB27,ScaleHH,2,FALSE)</f>
        <v>3</v>
      </c>
      <c r="YC27" s="84">
        <f>VLOOKUP(WordsMain!YC27,ScaleHH,2,FALSE)</f>
        <v>0</v>
      </c>
      <c r="YD27" s="84">
        <f>VLOOKUP(WordsMain!YD27,ScaleHH,2,FALSE)</f>
        <v>2</v>
      </c>
      <c r="YE27" s="84">
        <f>VLOOKUP(WordsMain!YE27,ScaleHH,2,FALSE)</f>
        <v>2</v>
      </c>
      <c r="YF27" s="84">
        <f>VLOOKUP(WordsMain!YF27,ScaleHH,2,FALSE)</f>
        <v>3</v>
      </c>
      <c r="YG27" s="84">
        <f>VLOOKUP(WordsMain!YG27,ScaleHH,2,FALSE)</f>
        <v>3</v>
      </c>
      <c r="YI27" t="s">
        <v>1524</v>
      </c>
      <c r="YJ27" s="84">
        <f>VLOOKUP(WordsMain!YJ27,ScaleBB,2,FALSE)</f>
        <v>2</v>
      </c>
      <c r="YK27" s="84">
        <f>VLOOKUP(WordsMain!YK27,ScaleAA,2,FALSE)</f>
        <v>3</v>
      </c>
      <c r="YL27" s="84">
        <f>VLOOKUP(WordsMain!YL27,ScaleAA,2,FALSE)</f>
        <v>4</v>
      </c>
      <c r="YM27" s="84">
        <f>VLOOKUP(WordsMain!YM27,ScaleAA,2,FALSE)</f>
        <v>4</v>
      </c>
      <c r="YN27" s="84">
        <f>VLOOKUP(WordsMain!YN27,ScaleAA,2,FALSE)</f>
        <v>4</v>
      </c>
      <c r="YO27" s="84">
        <f>VLOOKUP(WordsMain!YO27,ScaleAA,2,FALSE)</f>
        <v>4</v>
      </c>
      <c r="YP27" s="84">
        <f>VLOOKUP(WordsMain!YP27,ScaleAA,2,FALSE)</f>
        <v>3</v>
      </c>
      <c r="YQ27" s="84">
        <f>VLOOKUP(WordsMain!YQ27,ScaleAA,2,FALSE)</f>
        <v>4</v>
      </c>
      <c r="YR27" s="84">
        <f>VLOOKUP(WordsMain!YR27,ScaleAA,2,FALSE)</f>
        <v>4</v>
      </c>
      <c r="YS27" s="84">
        <f>VLOOKUP(WordsMain!YS27,ScaleAA,2,FALSE)</f>
        <v>2</v>
      </c>
      <c r="YT27" s="84">
        <f>VLOOKUP(WordsMain!YT27,ScaleAA,2,FALSE)</f>
        <v>4</v>
      </c>
      <c r="YU27" s="84">
        <f>VLOOKUP(WordsMain!YU27,ScaleAA,2,FALSE)</f>
        <v>4</v>
      </c>
      <c r="YV27" s="84">
        <f>VLOOKUP(WordsMain!YV27,ScaleAA,2,FALSE)</f>
        <v>4</v>
      </c>
      <c r="YW27" s="84">
        <f>VLOOKUP(WordsMain!YW27,ScaleAA,2,FALSE)</f>
        <v>3</v>
      </c>
      <c r="YX27" s="84">
        <f>VLOOKUP(WordsMain!YX27,ScaleAA,2,FALSE)</f>
        <v>3</v>
      </c>
      <c r="YY27" s="84">
        <f>VLOOKUP(WordsMain!YY27,ScaleAA,2,FALSE)</f>
        <v>3</v>
      </c>
      <c r="YZ27" s="84">
        <f>VLOOKUP(WordsMain!YZ27,ScaleAA,2,FALSE)</f>
        <v>3</v>
      </c>
      <c r="ZA27" s="84">
        <f>VLOOKUP(WordsMain!ZA27,ScaleAA,2,FALSE)</f>
        <v>4</v>
      </c>
      <c r="ZB27" s="84">
        <f>VLOOKUP(WordsMain!ZB27,ScaleAA,2,FALSE)</f>
        <v>3</v>
      </c>
      <c r="ZC27" s="84">
        <f>VLOOKUP(WordsMain!ZC27,ScaleAA,2,FALSE)</f>
        <v>4</v>
      </c>
      <c r="ZD27" s="84">
        <f>VLOOKUP(WordsMain!ZD27,ScaleAA,2,FALSE)</f>
        <v>2</v>
      </c>
      <c r="ZE27" s="84">
        <f>VLOOKUP(WordsMain!ZE27,ScaleAA,2,FALSE)</f>
        <v>2</v>
      </c>
      <c r="ZF27" s="84">
        <f>VLOOKUP(WordsMain!ZF27,ScaleAA,2,FALSE)</f>
        <v>2</v>
      </c>
      <c r="ZG27" s="84">
        <f>VLOOKUP(WordsMain!ZG27,ScaleAA,2,FALSE)</f>
        <v>4</v>
      </c>
      <c r="ZH27" s="84">
        <f>VLOOKUP(WordsMain!ZH27,ScaleAA,2,FALSE)</f>
        <v>4</v>
      </c>
      <c r="ZI27" s="84">
        <f>VLOOKUP(WordsMain!ZI27,ScaleAA,2,FALSE)</f>
        <v>4</v>
      </c>
      <c r="ZJ27" s="84">
        <f>VLOOKUP(WordsMain!ZJ27,ScaleAA,2,FALSE)</f>
        <v>4</v>
      </c>
      <c r="ZK27" s="84">
        <f>VLOOKUP(WordsMain!ZK27,ScaleAA,2,FALSE)</f>
        <v>2</v>
      </c>
      <c r="ZL27" s="84">
        <f>VLOOKUP(WordsMain!ZL27,ScaleAA,2,FALSE)</f>
        <v>3</v>
      </c>
      <c r="ZM27" s="84">
        <f>VLOOKUP(WordsMain!ZM27,ScaleAA,2,FALSE)</f>
        <v>3</v>
      </c>
      <c r="ZN27" s="84">
        <f>VLOOKUP(WordsMain!ZN27,ScaleAA,2,FALSE)</f>
        <v>2</v>
      </c>
      <c r="ZO27" s="84">
        <f>VLOOKUP(WordsMain!ZO27,ScaleAA,2,FALSE)</f>
        <v>3</v>
      </c>
      <c r="ZP27" s="84">
        <f>VLOOKUP(WordsMain!ZP27,ScaleAA,2,FALSE)</f>
        <v>4</v>
      </c>
      <c r="ZR27" s="84">
        <f>VLOOKUP(WordsMain!ZR27,ScaleFF,2,FALSE)</f>
        <v>2</v>
      </c>
      <c r="ZS27" s="84">
        <f>VLOOKUP(WordsMain!ZS27,ScaleFF,2,FALSE)</f>
        <v>0</v>
      </c>
      <c r="ZT27" s="84">
        <f>VLOOKUP(WordsMain!ZT27,ScaleFF,2,FALSE)</f>
        <v>0</v>
      </c>
      <c r="ZU27" s="84">
        <f>VLOOKUP(WordsMain!ZU27,ScaleFF,2,FALSE)</f>
        <v>1</v>
      </c>
      <c r="ZV27" s="84">
        <f>VLOOKUP(WordsMain!ZV27,ScaleFF,2,FALSE)</f>
        <v>0</v>
      </c>
      <c r="ZW27" s="84">
        <f>VLOOKUP(WordsMain!ZW27,ScaleFF,2,FALSE)</f>
        <v>0</v>
      </c>
      <c r="ZX27" s="84">
        <f>VLOOKUP(WordsMain!ZX27,ScaleFF,2,FALSE)</f>
        <v>4</v>
      </c>
      <c r="ZY27" s="84">
        <f>VLOOKUP(WordsMain!ZY27,ScaleFF,2,FALSE)</f>
        <v>3</v>
      </c>
      <c r="ZZ27" s="84">
        <f>VLOOKUP(WordsMain!ZZ27,ScaleFF,2,FALSE)</f>
        <v>3</v>
      </c>
      <c r="AAA27" s="84">
        <f>VLOOKUP(WordsMain!AAA27,ScaleFF,2,FALSE)</f>
        <v>1</v>
      </c>
      <c r="AAB27" s="84">
        <f>VLOOKUP(WordsMain!AAB27,ScaleFF,2,FALSE)</f>
        <v>2</v>
      </c>
      <c r="AAC27" s="84">
        <f>VLOOKUP(WordsMain!AAC27,ScaleFF,2,FALSE)</f>
        <v>0</v>
      </c>
      <c r="AAD27" s="84">
        <f>VLOOKUP(WordsMain!AAD27,ScaleFF,2,FALSE)</f>
        <v>0</v>
      </c>
      <c r="AAE27" s="84">
        <f>VLOOKUP(WordsMain!AAE27,ScaleFF,2,FALSE)</f>
        <v>3</v>
      </c>
      <c r="AAF27" s="84">
        <f>VLOOKUP(WordsMain!AAF27,ScaleFF,2,FALSE)</f>
        <v>1</v>
      </c>
      <c r="AAG27" s="84">
        <f>VLOOKUP(WordsMain!AAG27,ScaleFF,2,FALSE)</f>
        <v>1</v>
      </c>
      <c r="AAH27" s="84">
        <f>VLOOKUP(WordsMain!AAH27,ScaleFF,2,FALSE)</f>
        <v>1</v>
      </c>
      <c r="AAI27" s="84">
        <f>VLOOKUP(WordsMain!AAI27,ScaleFF,2,FALSE)</f>
        <v>3</v>
      </c>
      <c r="AAJ27" s="84">
        <f>VLOOKUP(WordsMain!AAJ27,ScaleFF,2,FALSE)</f>
        <v>0</v>
      </c>
      <c r="AAK27" s="84">
        <f>VLOOKUP(WordsMain!AAK27,ScaleFF,2,FALSE)</f>
        <v>3</v>
      </c>
      <c r="AAL27" s="84">
        <f>VLOOKUP(WordsMain!AAL27,ScaleFF,2,FALSE)</f>
        <v>2</v>
      </c>
      <c r="AAM27" s="84">
        <f>VLOOKUP(WordsMain!AAM27,ScaleFF,2,FALSE)</f>
        <v>3</v>
      </c>
      <c r="AAN27" s="84">
        <f>VLOOKUP(WordsMain!AAN27,ScaleFF,2,FALSE)</f>
        <v>2</v>
      </c>
      <c r="AAO27" s="84">
        <f>VLOOKUP(WordsMain!AAO27,ScaleFF,2,FALSE)</f>
        <v>3</v>
      </c>
      <c r="AAP27" s="84">
        <f>VLOOKUP(WordsMain!AAP27,ScaleFF,2,FALSE)</f>
        <v>0</v>
      </c>
      <c r="AAQ27" s="84">
        <f>VLOOKUP(WordsMain!AAQ27,ScaleFF,2,FALSE)</f>
        <v>2</v>
      </c>
      <c r="AAR27" s="84">
        <f>VLOOKUP(WordsMain!AAR27,ScaleFF,2,FALSE)</f>
        <v>2</v>
      </c>
      <c r="AAS27" s="84">
        <f>VLOOKUP(WordsMain!AAS27,ScaleFF,2,FALSE)</f>
        <v>0</v>
      </c>
      <c r="AAT27" s="84">
        <f>VLOOKUP(WordsMain!AAT27,ScaleFF,2,FALSE)</f>
        <v>2</v>
      </c>
      <c r="AAU27" s="84">
        <f>VLOOKUP(WordsMain!AAU27,ScaleFF,2,FALSE)</f>
        <v>2</v>
      </c>
      <c r="AAV27" s="84">
        <f>VLOOKUP(WordsMain!AAV27,ScaleFF,2,FALSE)</f>
        <v>2</v>
      </c>
      <c r="AAW27" s="84">
        <f>VLOOKUP(WordsMain!AAW27,ScaleFF,2,FALSE)</f>
        <v>1</v>
      </c>
      <c r="AAX27" s="84">
        <f>VLOOKUP(WordsMain!AAX27,ScaleFF,2,FALSE)</f>
        <v>1</v>
      </c>
      <c r="AAY27" s="84">
        <f>VLOOKUP(WordsMain!AAY27,ScaleFF,2,FALSE)</f>
        <v>2</v>
      </c>
      <c r="AAZ27" s="84">
        <f>VLOOKUP(WordsMain!AAZ27,ScaleFF,2,FALSE)</f>
        <v>2</v>
      </c>
      <c r="ABB27">
        <v>3</v>
      </c>
      <c r="ABC27">
        <v>1</v>
      </c>
      <c r="ABD27">
        <v>2</v>
      </c>
      <c r="ABE27">
        <v>2</v>
      </c>
      <c r="ABF27">
        <v>-3</v>
      </c>
      <c r="ABG27">
        <v>2</v>
      </c>
      <c r="ABH27">
        <v>1</v>
      </c>
      <c r="ABI27">
        <v>2</v>
      </c>
      <c r="ABJ27">
        <v>1</v>
      </c>
      <c r="ABK27">
        <v>0</v>
      </c>
      <c r="ABL27">
        <v>1</v>
      </c>
      <c r="ABM27">
        <v>2</v>
      </c>
      <c r="ABN27">
        <v>2</v>
      </c>
      <c r="ABR27">
        <v>4</v>
      </c>
      <c r="ABU27">
        <v>7</v>
      </c>
      <c r="ABV27">
        <v>8</v>
      </c>
      <c r="ABY27">
        <v>11</v>
      </c>
      <c r="ACA27">
        <v>13</v>
      </c>
      <c r="ACC27">
        <v>15</v>
      </c>
      <c r="ACD27">
        <v>16</v>
      </c>
      <c r="ACH27">
        <v>20</v>
      </c>
      <c r="ACO27">
        <v>27</v>
      </c>
      <c r="ACR27" s="84">
        <f>VLOOKUP(WordsMain!ACR27,ScaleGG,2,FALSE)</f>
        <v>2</v>
      </c>
      <c r="ACS27">
        <v>-1</v>
      </c>
      <c r="ACT27">
        <v>-1</v>
      </c>
      <c r="ACU27">
        <v>-2</v>
      </c>
      <c r="ACV27">
        <v>-1</v>
      </c>
      <c r="ACW27">
        <v>-1</v>
      </c>
      <c r="ACX27">
        <v>0</v>
      </c>
      <c r="ACY27">
        <v>1</v>
      </c>
      <c r="ACZ27">
        <v>0</v>
      </c>
      <c r="ADA27">
        <v>0</v>
      </c>
      <c r="ADB27">
        <v>-1</v>
      </c>
      <c r="ADC27">
        <v>0</v>
      </c>
      <c r="ADD27">
        <v>-2</v>
      </c>
      <c r="ADE27">
        <v>0</v>
      </c>
      <c r="ADF27">
        <v>-1</v>
      </c>
      <c r="ADG27">
        <v>-2</v>
      </c>
      <c r="ADH27">
        <v>-2</v>
      </c>
      <c r="ADI27">
        <v>1</v>
      </c>
      <c r="ADJ27">
        <v>0</v>
      </c>
      <c r="ADK27">
        <v>1</v>
      </c>
      <c r="ADL27">
        <v>1</v>
      </c>
      <c r="ADM27">
        <v>0</v>
      </c>
      <c r="ADN27">
        <v>1</v>
      </c>
      <c r="ADO27">
        <v>1</v>
      </c>
      <c r="ADP27">
        <v>1</v>
      </c>
      <c r="ADQ27">
        <v>0</v>
      </c>
      <c r="ADR27">
        <v>1</v>
      </c>
      <c r="ADS27">
        <v>1</v>
      </c>
      <c r="ADT27">
        <v>1</v>
      </c>
      <c r="ADU27">
        <v>-1</v>
      </c>
      <c r="ADV27">
        <v>0</v>
      </c>
      <c r="ADZ27">
        <f t="shared" si="78"/>
        <v>46</v>
      </c>
      <c r="AEA27">
        <f t="shared" ref="AEA27:AEA90" si="80">MAX(EF27:ES27)</f>
        <v>3</v>
      </c>
      <c r="AEB27">
        <f t="shared" si="79"/>
        <v>3</v>
      </c>
    </row>
    <row r="28" spans="1:809" x14ac:dyDescent="0.2">
      <c r="A28">
        <v>110002881684</v>
      </c>
      <c r="B28">
        <v>270117970</v>
      </c>
      <c r="C28" s="2">
        <v>43648.415648148148</v>
      </c>
      <c r="D28" s="2">
        <v>43648.43346064815</v>
      </c>
      <c r="E28" t="s">
        <v>1918</v>
      </c>
      <c r="J28">
        <v>14</v>
      </c>
      <c r="K28" s="84" t="str">
        <f t="shared" si="77"/>
        <v>Netherlands</v>
      </c>
      <c r="L28">
        <v>1</v>
      </c>
      <c r="M28">
        <v>3</v>
      </c>
      <c r="N28">
        <v>1</v>
      </c>
      <c r="O28">
        <v>2</v>
      </c>
      <c r="P28">
        <v>2</v>
      </c>
      <c r="Q28">
        <v>5</v>
      </c>
      <c r="S28">
        <v>5</v>
      </c>
      <c r="T28">
        <v>2</v>
      </c>
      <c r="V28">
        <v>3</v>
      </c>
      <c r="W28">
        <v>2</v>
      </c>
      <c r="X28" s="84">
        <f>VLOOKUP(WordsMain!X28,ScaleII,2,FALSE)</f>
        <v>1</v>
      </c>
      <c r="Y28" s="84">
        <f>VLOOKUP(WordsMain!Y28,ScaleII,2,FALSE)</f>
        <v>1</v>
      </c>
      <c r="Z28" s="84">
        <f>VLOOKUP(WordsMain!Z28,ScaleII,2,FALSE)</f>
        <v>1</v>
      </c>
      <c r="AA28" s="84">
        <f>VLOOKUP(WordsMain!AA28,ScaleII,2,FALSE)</f>
        <v>0</v>
      </c>
      <c r="AB28" s="84">
        <f>VLOOKUP(WordsMain!AB28,ScaleII,2,FALSE)</f>
        <v>1</v>
      </c>
      <c r="AC28" s="84">
        <f>VLOOKUP(WordsMain!AC28,ScaleII,2,FALSE)</f>
        <v>1</v>
      </c>
      <c r="AD28" s="84">
        <f>VLOOKUP(WordsMain!AD28,ScaleDD,2,FALSE)</f>
        <v>0</v>
      </c>
      <c r="AE28" s="84">
        <f>VLOOKUP(WordsMain!AE28,ScaleDD,2,FALSE)</f>
        <v>3</v>
      </c>
      <c r="AF28" s="84">
        <f>VLOOKUP(WordsMain!AF28,ScaleDD,2,FALSE)</f>
        <v>4</v>
      </c>
      <c r="AG28" s="84">
        <f>VLOOKUP(WordsMain!AG28,ScaleDD,2,FALSE)</f>
        <v>3</v>
      </c>
      <c r="AH28" s="84">
        <f>VLOOKUP(WordsMain!AH28,ScaleDD,2,FALSE)</f>
        <v>1</v>
      </c>
      <c r="AI28" s="84">
        <f>VLOOKUP(WordsMain!AI28,ScaleDD,2,FALSE)</f>
        <v>3</v>
      </c>
      <c r="AJ28" s="84">
        <f>VLOOKUP(WordsMain!AJ28,ScaleDD,2,FALSE)</f>
        <v>2</v>
      </c>
      <c r="AK28" s="84">
        <f>VLOOKUP(WordsMain!AK28,ScaleDD,2,FALSE)</f>
        <v>3</v>
      </c>
      <c r="AL28" s="84">
        <f>VLOOKUP(WordsMain!AL28,ScaleDD,2,FALSE)</f>
        <v>3</v>
      </c>
      <c r="AN28" s="84">
        <f>VLOOKUP(WordsMain!AN28,ScaleJJ,2,FALSE)</f>
        <v>4</v>
      </c>
      <c r="AO28" s="84">
        <f>VLOOKUP(WordsMain!AO28,ScaleJJ,2,FALSE)</f>
        <v>0</v>
      </c>
      <c r="AP28" s="84">
        <f>VLOOKUP(WordsMain!AP28,ScaleJJ,2,FALSE)</f>
        <v>3</v>
      </c>
      <c r="AQ28" s="84">
        <f>VLOOKUP(WordsMain!AQ28,ScaleJJ,2,FALSE)</f>
        <v>0</v>
      </c>
      <c r="AR28" s="84">
        <f>VLOOKUP(WordsMain!AR28,ScaleJJ,2,FALSE)</f>
        <v>3</v>
      </c>
      <c r="AS28" s="84">
        <f>VLOOKUP(WordsMain!AS28,ScaleJJ,2,FALSE)</f>
        <v>0</v>
      </c>
      <c r="AT28" s="84">
        <f>VLOOKUP(WordsMain!AT28,ScaleJJ,2,FALSE)</f>
        <v>3</v>
      </c>
      <c r="AU28" s="84">
        <f>VLOOKUP(WordsMain!AU28,ScaleJJ,2,FALSE)</f>
        <v>0</v>
      </c>
      <c r="AV28" t="s">
        <v>1526</v>
      </c>
      <c r="AX28">
        <v>2</v>
      </c>
      <c r="AY28">
        <v>3</v>
      </c>
      <c r="AZ28">
        <v>4</v>
      </c>
      <c r="DQ28" s="84">
        <f>VLOOKUP(WordsMain!DQ28,ScaleEE,2,FALSE)</f>
        <v>2</v>
      </c>
      <c r="DR28" s="84">
        <f>VLOOKUP(WordsMain!DR28,ScaleEE,2,FALSE)</f>
        <v>1</v>
      </c>
      <c r="DS28" s="84">
        <f>VLOOKUP(WordsMain!DS28,ScaleEE,2,FALSE)</f>
        <v>1</v>
      </c>
      <c r="DT28" s="84">
        <f>VLOOKUP(WordsMain!DT28,ScaleEE,2,FALSE)</f>
        <v>1</v>
      </c>
      <c r="DU28" s="84">
        <f>VLOOKUP(WordsMain!DU28,ScaleEE,2,FALSE)</f>
        <v>3</v>
      </c>
      <c r="DV28" s="84">
        <f>VLOOKUP(WordsMain!DV28,ScaleEE,2,FALSE)</f>
        <v>2</v>
      </c>
      <c r="DW28" s="84">
        <f>VLOOKUP(WordsMain!DW28,ScaleEE,2,FALSE)</f>
        <v>0</v>
      </c>
      <c r="DX28" s="84">
        <f>VLOOKUP(WordsMain!DX28,ScaleEE,2,FALSE)</f>
        <v>0</v>
      </c>
      <c r="DY28" s="84">
        <f>VLOOKUP(WordsMain!DY28,ScaleEE,2,FALSE)</f>
        <v>3</v>
      </c>
      <c r="DZ28" s="84">
        <f>VLOOKUP(WordsMain!DZ28,ScaleEE,2,FALSE)</f>
        <v>1</v>
      </c>
      <c r="EB28" s="84">
        <f>VLOOKUP(WordsMain!EB28,ScaleCC,2,FALSE)</f>
        <v>1</v>
      </c>
      <c r="EC28" s="84">
        <f>VLOOKUP(WordsMain!EC28,ScaleCC,2,FALSE)</f>
        <v>2</v>
      </c>
      <c r="ED28" s="84">
        <f>VLOOKUP(WordsMain!ED28,ScaleCC,2,FALSE)</f>
        <v>3</v>
      </c>
      <c r="EE28" s="84">
        <f>VLOOKUP(WordsMain!EE28,ScaleCC,2,FALSE)</f>
        <v>3</v>
      </c>
      <c r="EF28" s="84">
        <f>VLOOKUP(WordsMain!EF28,ScaleCC,2,FALSE)</f>
        <v>2</v>
      </c>
      <c r="EG28" s="84">
        <f>VLOOKUP(WordsMain!EG28,ScaleCC,2,FALSE)</f>
        <v>0</v>
      </c>
      <c r="EH28" s="84">
        <f>VLOOKUP(WordsMain!EH28,ScaleCC,2,FALSE)</f>
        <v>0</v>
      </c>
      <c r="EI28" s="84">
        <f>VLOOKUP(WordsMain!EI28,ScaleCC,2,FALSE)</f>
        <v>0</v>
      </c>
      <c r="EJ28" s="84">
        <f>VLOOKUP(WordsMain!EJ28,ScaleCC,2,FALSE)</f>
        <v>0</v>
      </c>
      <c r="EK28" s="84">
        <f>VLOOKUP(WordsMain!EK28,ScaleCC,2,FALSE)</f>
        <v>0</v>
      </c>
      <c r="EL28" s="84">
        <f>VLOOKUP(WordsMain!EL28,ScaleCC,2,FALSE)</f>
        <v>0</v>
      </c>
      <c r="EM28" s="84">
        <f>VLOOKUP(WordsMain!EM28,ScaleCC,2,FALSE)</f>
        <v>0</v>
      </c>
      <c r="EN28" s="84">
        <f>VLOOKUP(WordsMain!EN28,ScaleCC,2,FALSE)</f>
        <v>2</v>
      </c>
      <c r="EO28" s="84">
        <f>VLOOKUP(WordsMain!EO28,ScaleCC,2,FALSE)</f>
        <v>0</v>
      </c>
      <c r="EP28" s="84">
        <f>VLOOKUP(WordsMain!EP28,ScaleCC,2,FALSE)</f>
        <v>0</v>
      </c>
      <c r="EQ28" s="84">
        <f>VLOOKUP(WordsMain!EQ28,ScaleCC,2,FALSE)</f>
        <v>0</v>
      </c>
      <c r="ER28" s="84">
        <f>VLOOKUP(WordsMain!ER28,ScaleCC,2,FALSE)</f>
        <v>0</v>
      </c>
      <c r="ES28" s="84">
        <f>VLOOKUP(WordsMain!ES28,ScaleCC,2,FALSE)</f>
        <v>0</v>
      </c>
      <c r="FJ28">
        <v>4</v>
      </c>
      <c r="FL28">
        <v>6</v>
      </c>
      <c r="FV28">
        <v>4</v>
      </c>
      <c r="FX28">
        <v>6</v>
      </c>
      <c r="GQ28">
        <v>1</v>
      </c>
      <c r="GT28">
        <v>4</v>
      </c>
      <c r="GU28">
        <v>5</v>
      </c>
      <c r="GY28">
        <v>9</v>
      </c>
      <c r="KI28">
        <v>1</v>
      </c>
      <c r="KM28">
        <v>5</v>
      </c>
      <c r="KO28">
        <v>7</v>
      </c>
      <c r="KP28">
        <v>8</v>
      </c>
      <c r="KQ28">
        <v>9</v>
      </c>
      <c r="KT28">
        <v>12</v>
      </c>
      <c r="ON28">
        <v>10</v>
      </c>
      <c r="PB28">
        <v>10</v>
      </c>
      <c r="PS28">
        <v>13</v>
      </c>
      <c r="TQ28">
        <v>3</v>
      </c>
      <c r="TS28">
        <v>5</v>
      </c>
      <c r="TY28">
        <v>11</v>
      </c>
      <c r="WU28" s="84">
        <f>VLOOKUP(WordsMain!WU28,ScaleHH,2,FALSE)</f>
        <v>2</v>
      </c>
      <c r="WV28" s="84">
        <f>VLOOKUP(WordsMain!WV28,ScaleHH,2,FALSE)</f>
        <v>3</v>
      </c>
      <c r="WW28" s="84">
        <f>VLOOKUP(WordsMain!WW28,ScaleHH,2,FALSE)</f>
        <v>2</v>
      </c>
      <c r="WX28" s="84">
        <f>VLOOKUP(WordsMain!WX28,ScaleHH,2,FALSE)</f>
        <v>2</v>
      </c>
      <c r="WY28" s="84">
        <f>VLOOKUP(WordsMain!WY28,ScaleHH,2,FALSE)</f>
        <v>2</v>
      </c>
      <c r="WZ28" s="84">
        <f>VLOOKUP(WordsMain!WZ28,ScaleHH,2,FALSE)</f>
        <v>3</v>
      </c>
      <c r="XA28" s="84">
        <f>VLOOKUP(WordsMain!XA28,ScaleHH,2,FALSE)</f>
        <v>3</v>
      </c>
      <c r="XB28" s="84">
        <f>VLOOKUP(WordsMain!XB28,ScaleHH,2,FALSE)</f>
        <v>3</v>
      </c>
      <c r="XC28" s="84">
        <f>VLOOKUP(WordsMain!XC28,ScaleHH,2,FALSE)</f>
        <v>2</v>
      </c>
      <c r="XD28" s="84">
        <f>VLOOKUP(WordsMain!XD28,ScaleHH,2,FALSE)</f>
        <v>0</v>
      </c>
      <c r="XE28" s="84">
        <f>VLOOKUP(WordsMain!XE28,ScaleHH,2,FALSE)</f>
        <v>2</v>
      </c>
      <c r="XF28" s="84">
        <f>VLOOKUP(WordsMain!XF28,ScaleHH,2,FALSE)</f>
        <v>0</v>
      </c>
      <c r="XG28" s="84">
        <f>VLOOKUP(WordsMain!XG28,ScaleHH,2,FALSE)</f>
        <v>0</v>
      </c>
      <c r="XH28" s="84">
        <f>VLOOKUP(WordsMain!XH28,ScaleHH,2,FALSE)</f>
        <v>3</v>
      </c>
      <c r="XI28" s="84">
        <f>VLOOKUP(WordsMain!XI28,ScaleHH,2,FALSE)</f>
        <v>0</v>
      </c>
      <c r="XJ28" s="84">
        <f>VLOOKUP(WordsMain!XJ28,ScaleHH,2,FALSE)</f>
        <v>2</v>
      </c>
      <c r="XK28" s="84">
        <f>VLOOKUP(WordsMain!XK28,ScaleHH,2,FALSE)</f>
        <v>2</v>
      </c>
      <c r="XL28" s="84">
        <f>VLOOKUP(WordsMain!XL28,ScaleHH,2,FALSE)</f>
        <v>0</v>
      </c>
      <c r="XM28" s="84">
        <f>VLOOKUP(WordsMain!XM28,ScaleHH,2,FALSE)</f>
        <v>2</v>
      </c>
      <c r="XN28" s="84">
        <f>VLOOKUP(WordsMain!XN28,ScaleHH,2,FALSE)</f>
        <v>2</v>
      </c>
      <c r="XO28" s="84">
        <f>VLOOKUP(WordsMain!XO28,ScaleHH,2,FALSE)</f>
        <v>3</v>
      </c>
      <c r="XP28" s="84">
        <f>VLOOKUP(WordsMain!XP28,ScaleHH,2,FALSE)</f>
        <v>3</v>
      </c>
      <c r="XQ28" s="84">
        <f>VLOOKUP(WordsMain!XQ28,ScaleHH,2,FALSE)</f>
        <v>3</v>
      </c>
      <c r="XR28" s="84">
        <f>VLOOKUP(WordsMain!XR28,ScaleHH,2,FALSE)</f>
        <v>3</v>
      </c>
      <c r="XS28" s="84">
        <f>VLOOKUP(WordsMain!XS28,ScaleHH,2,FALSE)</f>
        <v>3</v>
      </c>
      <c r="XT28" s="84">
        <f>VLOOKUP(WordsMain!XT28,ScaleHH,2,FALSE)</f>
        <v>2</v>
      </c>
      <c r="XU28" s="84">
        <f>VLOOKUP(WordsMain!XU28,ScaleHH,2,FALSE)</f>
        <v>2</v>
      </c>
      <c r="XV28" s="84">
        <f>VLOOKUP(WordsMain!XV28,ScaleHH,2,FALSE)</f>
        <v>2</v>
      </c>
      <c r="XW28" s="84">
        <f>VLOOKUP(WordsMain!XW28,ScaleHH,2,FALSE)</f>
        <v>2</v>
      </c>
      <c r="XX28" s="84">
        <f>VLOOKUP(WordsMain!XX28,ScaleHH,2,FALSE)</f>
        <v>2</v>
      </c>
      <c r="XY28" s="84">
        <f>VLOOKUP(WordsMain!XY28,ScaleHH,2,FALSE)</f>
        <v>3</v>
      </c>
      <c r="XZ28" s="84">
        <f>VLOOKUP(WordsMain!XZ28,ScaleHH,2,FALSE)</f>
        <v>3</v>
      </c>
      <c r="YA28" s="84">
        <f>VLOOKUP(WordsMain!YA28,ScaleHH,2,FALSE)</f>
        <v>3</v>
      </c>
      <c r="YB28" s="84">
        <f>VLOOKUP(WordsMain!YB28,ScaleHH,2,FALSE)</f>
        <v>3</v>
      </c>
      <c r="YC28" s="84">
        <f>VLOOKUP(WordsMain!YC28,ScaleHH,2,FALSE)</f>
        <v>3</v>
      </c>
      <c r="YD28" s="84">
        <f>VLOOKUP(WordsMain!YD28,ScaleHH,2,FALSE)</f>
        <v>1</v>
      </c>
      <c r="YE28" s="84">
        <f>VLOOKUP(WordsMain!YE28,ScaleHH,2,FALSE)</f>
        <v>0</v>
      </c>
      <c r="YF28" s="84">
        <f>VLOOKUP(WordsMain!YF28,ScaleHH,2,FALSE)</f>
        <v>3</v>
      </c>
      <c r="YG28" s="84">
        <f>VLOOKUP(WordsMain!YG28,ScaleHH,2,FALSE)</f>
        <v>3</v>
      </c>
      <c r="YJ28" s="84">
        <f>VLOOKUP(WordsMain!YJ28,ScaleBB,2,FALSE)</f>
        <v>2</v>
      </c>
      <c r="YK28" s="84">
        <f>VLOOKUP(WordsMain!YK28,ScaleAA,2,FALSE)</f>
        <v>4</v>
      </c>
      <c r="YL28" s="84">
        <f>VLOOKUP(WordsMain!YL28,ScaleAA,2,FALSE)</f>
        <v>4</v>
      </c>
      <c r="YM28" s="84">
        <f>VLOOKUP(WordsMain!YM28,ScaleAA,2,FALSE)</f>
        <v>3</v>
      </c>
      <c r="YN28" s="84">
        <f>VLOOKUP(WordsMain!YN28,ScaleAA,2,FALSE)</f>
        <v>4</v>
      </c>
      <c r="YO28" s="84">
        <f>VLOOKUP(WordsMain!YO28,ScaleAA,2,FALSE)</f>
        <v>3</v>
      </c>
      <c r="YP28" s="84">
        <f>VLOOKUP(WordsMain!YP28,ScaleAA,2,FALSE)</f>
        <v>4</v>
      </c>
      <c r="YQ28" s="84">
        <f>VLOOKUP(WordsMain!YQ28,ScaleAA,2,FALSE)</f>
        <v>2</v>
      </c>
      <c r="YR28" s="84">
        <f>VLOOKUP(WordsMain!YR28,ScaleAA,2,FALSE)</f>
        <v>4</v>
      </c>
      <c r="YS28" s="84">
        <f>VLOOKUP(WordsMain!YS28,ScaleAA,2,FALSE)</f>
        <v>2</v>
      </c>
      <c r="YT28" s="84">
        <f>VLOOKUP(WordsMain!YT28,ScaleAA,2,FALSE)</f>
        <v>3</v>
      </c>
      <c r="YU28" s="84">
        <f>VLOOKUP(WordsMain!YU28,ScaleAA,2,FALSE)</f>
        <v>3</v>
      </c>
      <c r="YV28" s="84">
        <f>VLOOKUP(WordsMain!YV28,ScaleAA,2,FALSE)</f>
        <v>4</v>
      </c>
      <c r="YW28" s="84">
        <f>VLOOKUP(WordsMain!YW28,ScaleAA,2,FALSE)</f>
        <v>3</v>
      </c>
      <c r="YX28" s="84">
        <f>VLOOKUP(WordsMain!YX28,ScaleAA,2,FALSE)</f>
        <v>3</v>
      </c>
      <c r="YY28" s="84">
        <f>VLOOKUP(WordsMain!YY28,ScaleAA,2,FALSE)</f>
        <v>4</v>
      </c>
      <c r="YZ28" s="84">
        <f>VLOOKUP(WordsMain!YZ28,ScaleAA,2,FALSE)</f>
        <v>2</v>
      </c>
      <c r="ZA28" s="84">
        <f>VLOOKUP(WordsMain!ZA28,ScaleAA,2,FALSE)</f>
        <v>4</v>
      </c>
      <c r="ZB28" s="84">
        <f>VLOOKUP(WordsMain!ZB28,ScaleAA,2,FALSE)</f>
        <v>2</v>
      </c>
      <c r="ZC28" s="84">
        <f>VLOOKUP(WordsMain!ZC28,ScaleAA,2,FALSE)</f>
        <v>4</v>
      </c>
      <c r="ZD28" s="84">
        <f>VLOOKUP(WordsMain!ZD28,ScaleAA,2,FALSE)</f>
        <v>2</v>
      </c>
      <c r="ZE28" s="84">
        <f>VLOOKUP(WordsMain!ZE28,ScaleAA,2,FALSE)</f>
        <v>2</v>
      </c>
      <c r="ZF28" s="84">
        <f>VLOOKUP(WordsMain!ZF28,ScaleAA,2,FALSE)</f>
        <v>2</v>
      </c>
      <c r="ZG28" s="84">
        <f>VLOOKUP(WordsMain!ZG28,ScaleAA,2,FALSE)</f>
        <v>3</v>
      </c>
      <c r="ZH28" s="84">
        <f>VLOOKUP(WordsMain!ZH28,ScaleAA,2,FALSE)</f>
        <v>4</v>
      </c>
      <c r="ZI28" s="84">
        <f>VLOOKUP(WordsMain!ZI28,ScaleAA,2,FALSE)</f>
        <v>3</v>
      </c>
      <c r="ZJ28" s="84">
        <f>VLOOKUP(WordsMain!ZJ28,ScaleAA,2,FALSE)</f>
        <v>3</v>
      </c>
      <c r="ZK28" s="84">
        <f>VLOOKUP(WordsMain!ZK28,ScaleAA,2,FALSE)</f>
        <v>2</v>
      </c>
      <c r="ZL28" s="84">
        <f>VLOOKUP(WordsMain!ZL28,ScaleAA,2,FALSE)</f>
        <v>3</v>
      </c>
      <c r="ZM28" s="84">
        <f>VLOOKUP(WordsMain!ZM28,ScaleAA,2,FALSE)</f>
        <v>3</v>
      </c>
      <c r="ZN28" s="84">
        <f>VLOOKUP(WordsMain!ZN28,ScaleAA,2,FALSE)</f>
        <v>4</v>
      </c>
      <c r="ZO28" s="84">
        <f>VLOOKUP(WordsMain!ZO28,ScaleAA,2,FALSE)</f>
        <v>3</v>
      </c>
      <c r="ZP28" s="84">
        <f>VLOOKUP(WordsMain!ZP28,ScaleAA,2,FALSE)</f>
        <v>3</v>
      </c>
      <c r="ZR28" s="84">
        <f>VLOOKUP(WordsMain!ZR28,ScaleFF,2,FALSE)</f>
        <v>1</v>
      </c>
      <c r="ZS28" s="84">
        <f>VLOOKUP(WordsMain!ZS28,ScaleFF,2,FALSE)</f>
        <v>2</v>
      </c>
      <c r="ZT28" s="84">
        <f>VLOOKUP(WordsMain!ZT28,ScaleFF,2,FALSE)</f>
        <v>1</v>
      </c>
      <c r="ZU28" s="84">
        <f>VLOOKUP(WordsMain!ZU28,ScaleFF,2,FALSE)</f>
        <v>2</v>
      </c>
      <c r="ZV28" s="84">
        <f>VLOOKUP(WordsMain!ZV28,ScaleFF,2,FALSE)</f>
        <v>1</v>
      </c>
      <c r="ZW28" s="84">
        <f>VLOOKUP(WordsMain!ZW28,ScaleFF,2,FALSE)</f>
        <v>2</v>
      </c>
      <c r="ZX28" s="84">
        <f>VLOOKUP(WordsMain!ZX28,ScaleFF,2,FALSE)</f>
        <v>3</v>
      </c>
      <c r="ZY28" s="84">
        <f>VLOOKUP(WordsMain!ZY28,ScaleFF,2,FALSE)</f>
        <v>1</v>
      </c>
      <c r="ZZ28" s="84">
        <f>VLOOKUP(WordsMain!ZZ28,ScaleFF,2,FALSE)</f>
        <v>2</v>
      </c>
      <c r="AAA28" s="84">
        <f>VLOOKUP(WordsMain!AAA28,ScaleFF,2,FALSE)</f>
        <v>3</v>
      </c>
      <c r="AAB28" s="84">
        <f>VLOOKUP(WordsMain!AAB28,ScaleFF,2,FALSE)</f>
        <v>3</v>
      </c>
      <c r="AAC28" s="84">
        <f>VLOOKUP(WordsMain!AAC28,ScaleFF,2,FALSE)</f>
        <v>2</v>
      </c>
      <c r="AAD28" s="84">
        <f>VLOOKUP(WordsMain!AAD28,ScaleFF,2,FALSE)</f>
        <v>1</v>
      </c>
      <c r="AAE28" s="84">
        <f>VLOOKUP(WordsMain!AAE28,ScaleFF,2,FALSE)</f>
        <v>3</v>
      </c>
      <c r="AAF28" s="84">
        <f>VLOOKUP(WordsMain!AAF28,ScaleFF,2,FALSE)</f>
        <v>3</v>
      </c>
      <c r="AAG28" s="84">
        <f>VLOOKUP(WordsMain!AAG28,ScaleFF,2,FALSE)</f>
        <v>0</v>
      </c>
      <c r="AAH28" s="84">
        <f>VLOOKUP(WordsMain!AAH28,ScaleFF,2,FALSE)</f>
        <v>0</v>
      </c>
      <c r="AAI28" s="84">
        <f>VLOOKUP(WordsMain!AAI28,ScaleFF,2,FALSE)</f>
        <v>3</v>
      </c>
      <c r="AAJ28" s="84">
        <f>VLOOKUP(WordsMain!AAJ28,ScaleFF,2,FALSE)</f>
        <v>1</v>
      </c>
      <c r="AAK28" s="84">
        <f>VLOOKUP(WordsMain!AAK28,ScaleFF,2,FALSE)</f>
        <v>3</v>
      </c>
      <c r="AAL28" s="84">
        <f>VLOOKUP(WordsMain!AAL28,ScaleFF,2,FALSE)</f>
        <v>1</v>
      </c>
      <c r="AAM28" s="84">
        <f>VLOOKUP(WordsMain!AAM28,ScaleFF,2,FALSE)</f>
        <v>1</v>
      </c>
      <c r="AAN28" s="84">
        <f>VLOOKUP(WordsMain!AAN28,ScaleFF,2,FALSE)</f>
        <v>1</v>
      </c>
      <c r="AAO28" s="84">
        <f>VLOOKUP(WordsMain!AAO28,ScaleFF,2,FALSE)</f>
        <v>1</v>
      </c>
      <c r="AAP28" s="84">
        <f>VLOOKUP(WordsMain!AAP28,ScaleFF,2,FALSE)</f>
        <v>1</v>
      </c>
      <c r="AAQ28" s="84">
        <f>VLOOKUP(WordsMain!AAQ28,ScaleFF,2,FALSE)</f>
        <v>1</v>
      </c>
      <c r="AAR28" s="84">
        <f>VLOOKUP(WordsMain!AAR28,ScaleFF,2,FALSE)</f>
        <v>0</v>
      </c>
      <c r="AAS28" s="84">
        <f>VLOOKUP(WordsMain!AAS28,ScaleFF,2,FALSE)</f>
        <v>1</v>
      </c>
      <c r="AAT28" s="84">
        <f>VLOOKUP(WordsMain!AAT28,ScaleFF,2,FALSE)</f>
        <v>2</v>
      </c>
      <c r="AAU28" s="84">
        <f>VLOOKUP(WordsMain!AAU28,ScaleFF,2,FALSE)</f>
        <v>1</v>
      </c>
      <c r="AAV28" s="84">
        <f>VLOOKUP(WordsMain!AAV28,ScaleFF,2,FALSE)</f>
        <v>2</v>
      </c>
      <c r="AAW28" s="84">
        <f>VLOOKUP(WordsMain!AAW28,ScaleFF,2,FALSE)</f>
        <v>2</v>
      </c>
      <c r="AAX28" s="84">
        <f>VLOOKUP(WordsMain!AAX28,ScaleFF,2,FALSE)</f>
        <v>0</v>
      </c>
      <c r="AAY28" s="84">
        <f>VLOOKUP(WordsMain!AAY28,ScaleFF,2,FALSE)</f>
        <v>3</v>
      </c>
      <c r="AAZ28" s="84">
        <f>VLOOKUP(WordsMain!AAZ28,ScaleFF,2,FALSE)</f>
        <v>4</v>
      </c>
      <c r="ABB28">
        <v>2</v>
      </c>
      <c r="ABC28">
        <v>2</v>
      </c>
      <c r="ABD28">
        <v>1</v>
      </c>
      <c r="ABE28">
        <v>1</v>
      </c>
      <c r="ABF28">
        <v>0</v>
      </c>
      <c r="ABG28">
        <v>2</v>
      </c>
      <c r="ABH28">
        <v>2</v>
      </c>
      <c r="ABI28">
        <v>2</v>
      </c>
      <c r="ABJ28">
        <v>2</v>
      </c>
      <c r="ABK28">
        <v>0</v>
      </c>
      <c r="ABL28">
        <v>2</v>
      </c>
      <c r="ABM28">
        <v>2</v>
      </c>
      <c r="ABN28">
        <v>1</v>
      </c>
      <c r="ABO28">
        <v>1</v>
      </c>
      <c r="ABT28">
        <v>6</v>
      </c>
      <c r="ABV28">
        <v>8</v>
      </c>
      <c r="ABW28">
        <v>9</v>
      </c>
      <c r="ACB28">
        <v>14</v>
      </c>
      <c r="ACC28">
        <v>15</v>
      </c>
      <c r="ACD28">
        <v>16</v>
      </c>
      <c r="ACE28">
        <v>17</v>
      </c>
      <c r="ACH28">
        <v>20</v>
      </c>
      <c r="ACK28">
        <v>23</v>
      </c>
      <c r="ACL28">
        <v>24</v>
      </c>
      <c r="ACR28" s="84">
        <f>VLOOKUP(WordsMain!ACR28,ScaleGG,2,FALSE)</f>
        <v>2</v>
      </c>
      <c r="ACS28">
        <v>0</v>
      </c>
      <c r="ACT28">
        <v>0</v>
      </c>
      <c r="ACU28">
        <v>0</v>
      </c>
      <c r="ACV28">
        <v>0</v>
      </c>
      <c r="ACW28">
        <v>0</v>
      </c>
      <c r="ACX28">
        <v>0</v>
      </c>
      <c r="ACY28">
        <v>0</v>
      </c>
      <c r="ACZ28">
        <v>0</v>
      </c>
      <c r="ADA28">
        <v>0</v>
      </c>
      <c r="ADB28">
        <v>0</v>
      </c>
      <c r="ADC28">
        <v>0</v>
      </c>
      <c r="ADD28">
        <v>0</v>
      </c>
      <c r="ADE28">
        <v>0</v>
      </c>
      <c r="ADF28">
        <v>0</v>
      </c>
      <c r="ADG28">
        <v>0</v>
      </c>
      <c r="ADH28">
        <v>0</v>
      </c>
      <c r="ADI28">
        <v>0</v>
      </c>
      <c r="ADJ28">
        <v>0</v>
      </c>
      <c r="ADK28">
        <v>0</v>
      </c>
      <c r="ADL28">
        <v>0</v>
      </c>
      <c r="ADM28">
        <v>0</v>
      </c>
      <c r="ADN28">
        <v>0</v>
      </c>
      <c r="ADO28">
        <v>0</v>
      </c>
      <c r="ADP28">
        <v>0</v>
      </c>
      <c r="ADQ28">
        <v>0</v>
      </c>
      <c r="ADR28">
        <v>0</v>
      </c>
      <c r="ADS28">
        <v>0</v>
      </c>
      <c r="ADT28">
        <v>0</v>
      </c>
      <c r="ADU28">
        <v>0</v>
      </c>
      <c r="ADV28">
        <v>0</v>
      </c>
      <c r="ADZ28">
        <f t="shared" si="78"/>
        <v>52</v>
      </c>
      <c r="AEA28">
        <f t="shared" si="80"/>
        <v>2</v>
      </c>
      <c r="AEB28">
        <f t="shared" si="79"/>
        <v>2</v>
      </c>
    </row>
    <row r="29" spans="1:809" x14ac:dyDescent="0.2">
      <c r="A29">
        <v>110002881253</v>
      </c>
      <c r="B29">
        <v>270117028</v>
      </c>
      <c r="C29" s="2">
        <v>43648.352395833332</v>
      </c>
      <c r="D29" s="2">
        <v>43648.368761574071</v>
      </c>
      <c r="E29" t="s">
        <v>1918</v>
      </c>
      <c r="J29">
        <v>0</v>
      </c>
      <c r="K29" t="s">
        <v>1528</v>
      </c>
      <c r="L29">
        <v>2</v>
      </c>
      <c r="M29">
        <v>1</v>
      </c>
      <c r="N29">
        <v>2</v>
      </c>
      <c r="O29">
        <v>2</v>
      </c>
      <c r="P29">
        <v>1</v>
      </c>
      <c r="Q29">
        <v>5</v>
      </c>
      <c r="S29">
        <v>4</v>
      </c>
      <c r="T29">
        <v>1</v>
      </c>
      <c r="V29">
        <v>1</v>
      </c>
      <c r="W29">
        <v>2</v>
      </c>
      <c r="X29" s="84">
        <f>VLOOKUP(WordsMain!X29,ScaleII,2,FALSE)</f>
        <v>0</v>
      </c>
      <c r="Y29" s="84">
        <f>VLOOKUP(WordsMain!Y29,ScaleII,2,FALSE)</f>
        <v>1</v>
      </c>
      <c r="Z29" s="84">
        <f>VLOOKUP(WordsMain!Z29,ScaleII,2,FALSE)</f>
        <v>1</v>
      </c>
      <c r="AA29" s="84">
        <f>VLOOKUP(WordsMain!AA29,ScaleII,2,FALSE)</f>
        <v>1</v>
      </c>
      <c r="AB29" s="84">
        <f>VLOOKUP(WordsMain!AB29,ScaleII,2,FALSE)</f>
        <v>1</v>
      </c>
      <c r="AC29" s="84">
        <f>VLOOKUP(WordsMain!AC29,ScaleII,2,FALSE)</f>
        <v>1</v>
      </c>
      <c r="AD29" s="84">
        <f>VLOOKUP(WordsMain!AD29,ScaleDD,2,FALSE)</f>
        <v>2</v>
      </c>
      <c r="AE29" s="84">
        <f>VLOOKUP(WordsMain!AE29,ScaleDD,2,FALSE)</f>
        <v>3</v>
      </c>
      <c r="AF29" s="84">
        <f>VLOOKUP(WordsMain!AF29,ScaleDD,2,FALSE)</f>
        <v>3</v>
      </c>
      <c r="AG29" s="84">
        <f>VLOOKUP(WordsMain!AG29,ScaleDD,2,FALSE)</f>
        <v>2</v>
      </c>
      <c r="AH29" s="84">
        <f>VLOOKUP(WordsMain!AH29,ScaleDD,2,FALSE)</f>
        <v>3</v>
      </c>
      <c r="AI29" s="84">
        <f>VLOOKUP(WordsMain!AI29,ScaleDD,2,FALSE)</f>
        <v>4</v>
      </c>
      <c r="AJ29" s="84">
        <f>VLOOKUP(WordsMain!AJ29,ScaleDD,2,FALSE)</f>
        <v>4</v>
      </c>
      <c r="AK29" s="84">
        <f>VLOOKUP(WordsMain!AK29,ScaleDD,2,FALSE)</f>
        <v>3</v>
      </c>
      <c r="AL29" s="84">
        <f>VLOOKUP(WordsMain!AL29,ScaleDD,2,FALSE)</f>
        <v>3</v>
      </c>
      <c r="AN29" s="84">
        <f>VLOOKUP(WordsMain!AN29,ScaleJJ,2,FALSE)</f>
        <v>1</v>
      </c>
      <c r="AO29" s="84">
        <f>VLOOKUP(WordsMain!AO29,ScaleJJ,2,FALSE)</f>
        <v>4</v>
      </c>
      <c r="AP29" s="84">
        <f>VLOOKUP(WordsMain!AP29,ScaleJJ,2,FALSE)</f>
        <v>1</v>
      </c>
      <c r="AQ29" s="84">
        <f>VLOOKUP(WordsMain!AQ29,ScaleJJ,2,FALSE)</f>
        <v>1</v>
      </c>
      <c r="AR29" s="84">
        <f>VLOOKUP(WordsMain!AR29,ScaleJJ,2,FALSE)</f>
        <v>6</v>
      </c>
      <c r="AS29" s="84">
        <f>VLOOKUP(WordsMain!AS29,ScaleJJ,2,FALSE)</f>
        <v>1</v>
      </c>
      <c r="AT29" s="84">
        <f>VLOOKUP(WordsMain!AT29,ScaleJJ,2,FALSE)</f>
        <v>1</v>
      </c>
      <c r="AU29" s="84">
        <f>VLOOKUP(WordsMain!AU29,ScaleJJ,2,FALSE)</f>
        <v>1</v>
      </c>
      <c r="BK29">
        <v>6</v>
      </c>
      <c r="CL29">
        <v>6</v>
      </c>
      <c r="DQ29" s="84">
        <f>VLOOKUP(WordsMain!DQ29,ScaleEE,2,FALSE)</f>
        <v>1</v>
      </c>
      <c r="DR29" s="84">
        <f>VLOOKUP(WordsMain!DR29,ScaleEE,2,FALSE)</f>
        <v>3</v>
      </c>
      <c r="DS29" s="84">
        <f>VLOOKUP(WordsMain!DS29,ScaleEE,2,FALSE)</f>
        <v>2</v>
      </c>
      <c r="DT29" s="84">
        <f>VLOOKUP(WordsMain!DT29,ScaleEE,2,FALSE)</f>
        <v>2</v>
      </c>
      <c r="DU29" s="84">
        <f>VLOOKUP(WordsMain!DU29,ScaleEE,2,FALSE)</f>
        <v>3</v>
      </c>
      <c r="DV29" s="84">
        <f>VLOOKUP(WordsMain!DV29,ScaleEE,2,FALSE)</f>
        <v>2</v>
      </c>
      <c r="DW29" s="84">
        <f>VLOOKUP(WordsMain!DW29,ScaleEE,2,FALSE)</f>
        <v>3</v>
      </c>
      <c r="DX29" s="84">
        <f>VLOOKUP(WordsMain!DX29,ScaleEE,2,FALSE)</f>
        <v>3</v>
      </c>
      <c r="DY29" s="84">
        <f>VLOOKUP(WordsMain!DY29,ScaleEE,2,FALSE)</f>
        <v>3</v>
      </c>
      <c r="DZ29" s="84">
        <f>VLOOKUP(WordsMain!DZ29,ScaleEE,2,FALSE)</f>
        <v>3</v>
      </c>
      <c r="EB29" s="84">
        <f>VLOOKUP(WordsMain!EB29,ScaleCC,2,FALSE)</f>
        <v>2</v>
      </c>
      <c r="EC29" s="84">
        <f>VLOOKUP(WordsMain!EC29,ScaleCC,2,FALSE)</f>
        <v>2</v>
      </c>
      <c r="ED29" s="84">
        <f>VLOOKUP(WordsMain!ED29,ScaleCC,2,FALSE)</f>
        <v>1</v>
      </c>
      <c r="EE29" s="84">
        <f>VLOOKUP(WordsMain!EE29,ScaleCC,2,FALSE)</f>
        <v>3</v>
      </c>
      <c r="EF29" s="84">
        <f>VLOOKUP(WordsMain!EF29,ScaleCC,2,FALSE)</f>
        <v>0</v>
      </c>
      <c r="EG29" s="84">
        <f>VLOOKUP(WordsMain!EG29,ScaleCC,2,FALSE)</f>
        <v>0</v>
      </c>
      <c r="EH29" s="84">
        <f>VLOOKUP(WordsMain!EH29,ScaleCC,2,FALSE)</f>
        <v>0</v>
      </c>
      <c r="EI29" s="84">
        <f>VLOOKUP(WordsMain!EI29,ScaleCC,2,FALSE)</f>
        <v>0</v>
      </c>
      <c r="EJ29" s="84">
        <f>VLOOKUP(WordsMain!EJ29,ScaleCC,2,FALSE)</f>
        <v>0</v>
      </c>
      <c r="EK29" s="84">
        <f>VLOOKUP(WordsMain!EK29,ScaleCC,2,FALSE)</f>
        <v>0</v>
      </c>
      <c r="EL29" s="84">
        <f>VLOOKUP(WordsMain!EL29,ScaleCC,2,FALSE)</f>
        <v>0</v>
      </c>
      <c r="EM29" s="84">
        <f>VLOOKUP(WordsMain!EM29,ScaleCC,2,FALSE)</f>
        <v>0</v>
      </c>
      <c r="EN29" s="84">
        <f>VLOOKUP(WordsMain!EN29,ScaleCC,2,FALSE)</f>
        <v>0</v>
      </c>
      <c r="EO29" s="84">
        <f>VLOOKUP(WordsMain!EO29,ScaleCC,2,FALSE)</f>
        <v>0</v>
      </c>
      <c r="EP29" s="84">
        <f>VLOOKUP(WordsMain!EP29,ScaleCC,2,FALSE)</f>
        <v>0</v>
      </c>
      <c r="EQ29" s="84">
        <f>VLOOKUP(WordsMain!EQ29,ScaleCC,2,FALSE)</f>
        <v>0</v>
      </c>
      <c r="ER29" s="84">
        <f>VLOOKUP(WordsMain!ER29,ScaleCC,2,FALSE)</f>
        <v>1</v>
      </c>
      <c r="ES29" s="84">
        <f>VLOOKUP(WordsMain!ES29,ScaleCC,2,FALSE)</f>
        <v>1</v>
      </c>
      <c r="EZ29">
        <v>6</v>
      </c>
      <c r="FL29">
        <v>6</v>
      </c>
      <c r="GJ29">
        <v>6</v>
      </c>
      <c r="NF29">
        <v>4</v>
      </c>
      <c r="NT29">
        <v>4</v>
      </c>
      <c r="OW29">
        <v>5</v>
      </c>
      <c r="WU29" s="84">
        <f>VLOOKUP(WordsMain!WU29,ScaleHH,2,FALSE)</f>
        <v>3</v>
      </c>
      <c r="WV29" s="84">
        <f>VLOOKUP(WordsMain!WV29,ScaleHH,2,FALSE)</f>
        <v>2</v>
      </c>
      <c r="WW29" s="84">
        <f>VLOOKUP(WordsMain!WW29,ScaleHH,2,FALSE)</f>
        <v>3</v>
      </c>
      <c r="WX29" s="84">
        <f>VLOOKUP(WordsMain!WX29,ScaleHH,2,FALSE)</f>
        <v>3</v>
      </c>
      <c r="WY29" s="84">
        <f>VLOOKUP(WordsMain!WY29,ScaleHH,2,FALSE)</f>
        <v>1</v>
      </c>
      <c r="WZ29" s="84">
        <f>VLOOKUP(WordsMain!WZ29,ScaleHH,2,FALSE)</f>
        <v>2</v>
      </c>
      <c r="XA29" s="84">
        <f>VLOOKUP(WordsMain!XA29,ScaleHH,2,FALSE)</f>
        <v>2</v>
      </c>
      <c r="XB29" s="84">
        <f>VLOOKUP(WordsMain!XB29,ScaleHH,2,FALSE)</f>
        <v>2</v>
      </c>
      <c r="XC29" s="84">
        <f>VLOOKUP(WordsMain!XC29,ScaleHH,2,FALSE)</f>
        <v>2</v>
      </c>
      <c r="XD29" s="84">
        <f>VLOOKUP(WordsMain!XD29,ScaleHH,2,FALSE)</f>
        <v>2</v>
      </c>
      <c r="XE29" s="84">
        <f>VLOOKUP(WordsMain!XE29,ScaleHH,2,FALSE)</f>
        <v>3</v>
      </c>
      <c r="XF29" s="84">
        <f>VLOOKUP(WordsMain!XF29,ScaleHH,2,FALSE)</f>
        <v>2</v>
      </c>
      <c r="XG29" s="84">
        <f>VLOOKUP(WordsMain!XG29,ScaleHH,2,FALSE)</f>
        <v>2</v>
      </c>
      <c r="XH29" s="84">
        <f>VLOOKUP(WordsMain!XH29,ScaleHH,2,FALSE)</f>
        <v>2</v>
      </c>
      <c r="XI29" s="84">
        <f>VLOOKUP(WordsMain!XI29,ScaleHH,2,FALSE)</f>
        <v>1</v>
      </c>
      <c r="XJ29" s="84">
        <f>VLOOKUP(WordsMain!XJ29,ScaleHH,2,FALSE)</f>
        <v>2</v>
      </c>
      <c r="XK29" s="84">
        <f>VLOOKUP(WordsMain!XK29,ScaleHH,2,FALSE)</f>
        <v>2</v>
      </c>
      <c r="XL29" s="84">
        <f>VLOOKUP(WordsMain!XL29,ScaleHH,2,FALSE)</f>
        <v>2</v>
      </c>
      <c r="XM29" s="84">
        <f>VLOOKUP(WordsMain!XM29,ScaleHH,2,FALSE)</f>
        <v>3</v>
      </c>
      <c r="XN29" s="84">
        <f>VLOOKUP(WordsMain!XN29,ScaleHH,2,FALSE)</f>
        <v>2</v>
      </c>
      <c r="XO29" s="84">
        <f>VLOOKUP(WordsMain!XO29,ScaleHH,2,FALSE)</f>
        <v>2</v>
      </c>
      <c r="XP29" s="84">
        <f>VLOOKUP(WordsMain!XP29,ScaleHH,2,FALSE)</f>
        <v>2</v>
      </c>
      <c r="XQ29" s="84">
        <f>VLOOKUP(WordsMain!XQ29,ScaleHH,2,FALSE)</f>
        <v>3</v>
      </c>
      <c r="XR29" s="84">
        <f>VLOOKUP(WordsMain!XR29,ScaleHH,2,FALSE)</f>
        <v>3</v>
      </c>
      <c r="XS29" s="84">
        <f>VLOOKUP(WordsMain!XS29,ScaleHH,2,FALSE)</f>
        <v>3</v>
      </c>
      <c r="XT29" s="84">
        <f>VLOOKUP(WordsMain!XT29,ScaleHH,2,FALSE)</f>
        <v>3</v>
      </c>
      <c r="XU29" s="84">
        <f>VLOOKUP(WordsMain!XU29,ScaleHH,2,FALSE)</f>
        <v>2</v>
      </c>
      <c r="XV29" s="84">
        <f>VLOOKUP(WordsMain!XV29,ScaleHH,2,FALSE)</f>
        <v>3</v>
      </c>
      <c r="XW29" s="84">
        <f>VLOOKUP(WordsMain!XW29,ScaleHH,2,FALSE)</f>
        <v>2</v>
      </c>
      <c r="XX29" s="84">
        <f>VLOOKUP(WordsMain!XX29,ScaleHH,2,FALSE)</f>
        <v>2</v>
      </c>
      <c r="XY29" s="84">
        <f>VLOOKUP(WordsMain!XY29,ScaleHH,2,FALSE)</f>
        <v>2</v>
      </c>
      <c r="XZ29" s="84">
        <f>VLOOKUP(WordsMain!XZ29,ScaleHH,2,FALSE)</f>
        <v>2</v>
      </c>
      <c r="YA29" s="84">
        <f>VLOOKUP(WordsMain!YA29,ScaleHH,2,FALSE)</f>
        <v>2</v>
      </c>
      <c r="YB29" s="84">
        <f>VLOOKUP(WordsMain!YB29,ScaleHH,2,FALSE)</f>
        <v>2</v>
      </c>
      <c r="YC29" s="84">
        <f>VLOOKUP(WordsMain!YC29,ScaleHH,2,FALSE)</f>
        <v>2</v>
      </c>
      <c r="YD29" s="84">
        <f>VLOOKUP(WordsMain!YD29,ScaleHH,2,FALSE)</f>
        <v>3</v>
      </c>
      <c r="YE29" s="84">
        <f>VLOOKUP(WordsMain!YE29,ScaleHH,2,FALSE)</f>
        <v>2</v>
      </c>
      <c r="YF29" s="84">
        <f>VLOOKUP(WordsMain!YF29,ScaleHH,2,FALSE)</f>
        <v>2</v>
      </c>
      <c r="YG29" s="84">
        <f>VLOOKUP(WordsMain!YG29,ScaleHH,2,FALSE)</f>
        <v>3</v>
      </c>
      <c r="YJ29" s="84">
        <f>VLOOKUP(WordsMain!YJ29,ScaleBB,2,FALSE)</f>
        <v>1</v>
      </c>
      <c r="YK29" s="84">
        <f>VLOOKUP(WordsMain!YK29,ScaleAA,2,FALSE)</f>
        <v>4</v>
      </c>
      <c r="YL29" s="84">
        <f>VLOOKUP(WordsMain!YL29,ScaleAA,2,FALSE)</f>
        <v>3</v>
      </c>
      <c r="YM29" s="84">
        <f>VLOOKUP(WordsMain!YM29,ScaleAA,2,FALSE)</f>
        <v>3</v>
      </c>
      <c r="YN29" s="84">
        <f>VLOOKUP(WordsMain!YN29,ScaleAA,2,FALSE)</f>
        <v>3</v>
      </c>
      <c r="YO29" s="84">
        <f>VLOOKUP(WordsMain!YO29,ScaleAA,2,FALSE)</f>
        <v>3</v>
      </c>
      <c r="YP29" s="84">
        <f>VLOOKUP(WordsMain!YP29,ScaleAA,2,FALSE)</f>
        <v>3</v>
      </c>
      <c r="YQ29" s="84">
        <f>VLOOKUP(WordsMain!YQ29,ScaleAA,2,FALSE)</f>
        <v>3</v>
      </c>
      <c r="YR29" s="84">
        <f>VLOOKUP(WordsMain!YR29,ScaleAA,2,FALSE)</f>
        <v>3</v>
      </c>
      <c r="YS29" s="84">
        <f>VLOOKUP(WordsMain!YS29,ScaleAA,2,FALSE)</f>
        <v>4</v>
      </c>
      <c r="YT29" s="84">
        <f>VLOOKUP(WordsMain!YT29,ScaleAA,2,FALSE)</f>
        <v>3</v>
      </c>
      <c r="YU29" s="84">
        <f>VLOOKUP(WordsMain!YU29,ScaleAA,2,FALSE)</f>
        <v>4</v>
      </c>
      <c r="YV29" s="84">
        <f>VLOOKUP(WordsMain!YV29,ScaleAA,2,FALSE)</f>
        <v>3</v>
      </c>
      <c r="YW29" s="84">
        <f>VLOOKUP(WordsMain!YW29,ScaleAA,2,FALSE)</f>
        <v>3</v>
      </c>
      <c r="YX29" s="84">
        <f>VLOOKUP(WordsMain!YX29,ScaleAA,2,FALSE)</f>
        <v>2</v>
      </c>
      <c r="YY29" s="84">
        <f>VLOOKUP(WordsMain!YY29,ScaleAA,2,FALSE)</f>
        <v>2</v>
      </c>
      <c r="YZ29" s="84">
        <f>VLOOKUP(WordsMain!YZ29,ScaleAA,2,FALSE)</f>
        <v>2</v>
      </c>
      <c r="ZA29" s="84">
        <f>VLOOKUP(WordsMain!ZA29,ScaleAA,2,FALSE)</f>
        <v>4</v>
      </c>
      <c r="ZB29" s="84">
        <f>VLOOKUP(WordsMain!ZB29,ScaleAA,2,FALSE)</f>
        <v>3</v>
      </c>
      <c r="ZC29" s="84">
        <f>VLOOKUP(WordsMain!ZC29,ScaleAA,2,FALSE)</f>
        <v>3</v>
      </c>
      <c r="ZD29" s="84">
        <f>VLOOKUP(WordsMain!ZD29,ScaleAA,2,FALSE)</f>
        <v>3</v>
      </c>
      <c r="ZE29" s="84">
        <f>VLOOKUP(WordsMain!ZE29,ScaleAA,2,FALSE)</f>
        <v>3</v>
      </c>
      <c r="ZF29" s="84">
        <f>VLOOKUP(WordsMain!ZF29,ScaleAA,2,FALSE)</f>
        <v>2</v>
      </c>
      <c r="ZG29" s="84">
        <f>VLOOKUP(WordsMain!ZG29,ScaleAA,2,FALSE)</f>
        <v>4</v>
      </c>
      <c r="ZH29" s="84">
        <f>VLOOKUP(WordsMain!ZH29,ScaleAA,2,FALSE)</f>
        <v>2</v>
      </c>
      <c r="ZI29" s="84">
        <f>VLOOKUP(WordsMain!ZI29,ScaleAA,2,FALSE)</f>
        <v>3</v>
      </c>
      <c r="ZJ29" s="84">
        <f>VLOOKUP(WordsMain!ZJ29,ScaleAA,2,FALSE)</f>
        <v>2</v>
      </c>
      <c r="ZK29" s="84">
        <f>VLOOKUP(WordsMain!ZK29,ScaleAA,2,FALSE)</f>
        <v>2</v>
      </c>
      <c r="ZL29" s="84">
        <f>VLOOKUP(WordsMain!ZL29,ScaleAA,2,FALSE)</f>
        <v>3</v>
      </c>
      <c r="ZM29" s="84">
        <f>VLOOKUP(WordsMain!ZM29,ScaleAA,2,FALSE)</f>
        <v>3</v>
      </c>
      <c r="ZN29" s="84">
        <f>VLOOKUP(WordsMain!ZN29,ScaleAA,2,FALSE)</f>
        <v>2</v>
      </c>
      <c r="ZO29" s="84">
        <f>VLOOKUP(WordsMain!ZO29,ScaleAA,2,FALSE)</f>
        <v>3</v>
      </c>
      <c r="ZP29" s="84">
        <f>VLOOKUP(WordsMain!ZP29,ScaleAA,2,FALSE)</f>
        <v>2</v>
      </c>
      <c r="ZR29" s="84">
        <f>VLOOKUP(WordsMain!ZR29,ScaleFF,2,FALSE)</f>
        <v>3</v>
      </c>
      <c r="ZS29" s="84">
        <f>VLOOKUP(WordsMain!ZS29,ScaleFF,2,FALSE)</f>
        <v>2</v>
      </c>
      <c r="ZT29" s="84">
        <f>VLOOKUP(WordsMain!ZT29,ScaleFF,2,FALSE)</f>
        <v>2</v>
      </c>
      <c r="ZU29" s="84">
        <f>VLOOKUP(WordsMain!ZU29,ScaleFF,2,FALSE)</f>
        <v>3</v>
      </c>
      <c r="ZV29" s="84">
        <f>VLOOKUP(WordsMain!ZV29,ScaleFF,2,FALSE)</f>
        <v>2</v>
      </c>
      <c r="ZW29" s="84">
        <f>VLOOKUP(WordsMain!ZW29,ScaleFF,2,FALSE)</f>
        <v>2</v>
      </c>
      <c r="ZX29" s="84">
        <f>VLOOKUP(WordsMain!ZX29,ScaleFF,2,FALSE)</f>
        <v>2</v>
      </c>
      <c r="ZY29" s="84">
        <f>VLOOKUP(WordsMain!ZY29,ScaleFF,2,FALSE)</f>
        <v>2</v>
      </c>
      <c r="ZZ29" s="84">
        <f>VLOOKUP(WordsMain!ZZ29,ScaleFF,2,FALSE)</f>
        <v>2</v>
      </c>
      <c r="AAA29" s="84">
        <f>VLOOKUP(WordsMain!AAA29,ScaleFF,2,FALSE)</f>
        <v>2</v>
      </c>
      <c r="AAB29" s="84">
        <f>VLOOKUP(WordsMain!AAB29,ScaleFF,2,FALSE)</f>
        <v>3</v>
      </c>
      <c r="AAC29" s="84">
        <f>VLOOKUP(WordsMain!AAC29,ScaleFF,2,FALSE)</f>
        <v>2</v>
      </c>
      <c r="AAD29" s="84">
        <f>VLOOKUP(WordsMain!AAD29,ScaleFF,2,FALSE)</f>
        <v>2</v>
      </c>
      <c r="AAE29" s="84">
        <f>VLOOKUP(WordsMain!AAE29,ScaleFF,2,FALSE)</f>
        <v>2</v>
      </c>
      <c r="AAF29" s="84">
        <f>VLOOKUP(WordsMain!AAF29,ScaleFF,2,FALSE)</f>
        <v>2</v>
      </c>
      <c r="AAG29" s="84">
        <f>VLOOKUP(WordsMain!AAG29,ScaleFF,2,FALSE)</f>
        <v>2</v>
      </c>
      <c r="AAH29" s="84">
        <f>VLOOKUP(WordsMain!AAH29,ScaleFF,2,FALSE)</f>
        <v>3</v>
      </c>
      <c r="AAI29" s="84">
        <f>VLOOKUP(WordsMain!AAI29,ScaleFF,2,FALSE)</f>
        <v>2</v>
      </c>
      <c r="AAJ29" s="84">
        <f>VLOOKUP(WordsMain!AAJ29,ScaleFF,2,FALSE)</f>
        <v>3</v>
      </c>
      <c r="AAK29" s="84">
        <f>VLOOKUP(WordsMain!AAK29,ScaleFF,2,FALSE)</f>
        <v>2</v>
      </c>
      <c r="AAL29" s="84">
        <f>VLOOKUP(WordsMain!AAL29,ScaleFF,2,FALSE)</f>
        <v>3</v>
      </c>
      <c r="AAM29" s="84">
        <f>VLOOKUP(WordsMain!AAM29,ScaleFF,2,FALSE)</f>
        <v>2</v>
      </c>
      <c r="AAN29" s="84">
        <f>VLOOKUP(WordsMain!AAN29,ScaleFF,2,FALSE)</f>
        <v>2</v>
      </c>
      <c r="AAO29" s="84">
        <f>VLOOKUP(WordsMain!AAO29,ScaleFF,2,FALSE)</f>
        <v>2</v>
      </c>
      <c r="AAP29" s="84">
        <f>VLOOKUP(WordsMain!AAP29,ScaleFF,2,FALSE)</f>
        <v>2</v>
      </c>
      <c r="AAQ29" s="84">
        <f>VLOOKUP(WordsMain!AAQ29,ScaleFF,2,FALSE)</f>
        <v>2</v>
      </c>
      <c r="AAR29" s="84">
        <f>VLOOKUP(WordsMain!AAR29,ScaleFF,2,FALSE)</f>
        <v>2</v>
      </c>
      <c r="AAS29" s="84">
        <f>VLOOKUP(WordsMain!AAS29,ScaleFF,2,FALSE)</f>
        <v>3</v>
      </c>
      <c r="AAT29" s="84">
        <f>VLOOKUP(WordsMain!AAT29,ScaleFF,2,FALSE)</f>
        <v>2</v>
      </c>
      <c r="AAU29" s="84">
        <f>VLOOKUP(WordsMain!AAU29,ScaleFF,2,FALSE)</f>
        <v>3</v>
      </c>
      <c r="AAV29" s="84">
        <f>VLOOKUP(WordsMain!AAV29,ScaleFF,2,FALSE)</f>
        <v>2</v>
      </c>
      <c r="AAW29" s="84">
        <f>VLOOKUP(WordsMain!AAW29,ScaleFF,2,FALSE)</f>
        <v>2</v>
      </c>
      <c r="AAX29" s="84">
        <f>VLOOKUP(WordsMain!AAX29,ScaleFF,2,FALSE)</f>
        <v>2</v>
      </c>
      <c r="AAY29" s="84">
        <f>VLOOKUP(WordsMain!AAY29,ScaleFF,2,FALSE)</f>
        <v>2</v>
      </c>
      <c r="AAZ29" s="84">
        <f>VLOOKUP(WordsMain!AAZ29,ScaleFF,2,FALSE)</f>
        <v>2</v>
      </c>
      <c r="ABB29">
        <v>2</v>
      </c>
      <c r="ABC29">
        <v>2</v>
      </c>
      <c r="ABD29">
        <v>2</v>
      </c>
      <c r="ABE29">
        <v>2</v>
      </c>
      <c r="ABF29">
        <v>2</v>
      </c>
      <c r="ABG29">
        <v>1</v>
      </c>
      <c r="ABH29">
        <v>2</v>
      </c>
      <c r="ABI29">
        <v>2</v>
      </c>
      <c r="ABJ29">
        <v>2</v>
      </c>
      <c r="ABK29">
        <v>1</v>
      </c>
      <c r="ABL29">
        <v>2</v>
      </c>
      <c r="ABM29">
        <v>2</v>
      </c>
      <c r="ABN29">
        <v>2</v>
      </c>
      <c r="ABR29">
        <v>4</v>
      </c>
      <c r="ABV29">
        <v>8</v>
      </c>
      <c r="ABX29">
        <v>10</v>
      </c>
      <c r="ABY29">
        <v>11</v>
      </c>
      <c r="ABZ29">
        <v>12</v>
      </c>
      <c r="ACI29">
        <v>21</v>
      </c>
      <c r="ACJ29">
        <v>22</v>
      </c>
      <c r="ACL29">
        <v>24</v>
      </c>
      <c r="ACO29">
        <v>27</v>
      </c>
      <c r="ACR29" s="84">
        <f>VLOOKUP(WordsMain!ACR29,ScaleGG,2,FALSE)</f>
        <v>2</v>
      </c>
      <c r="ADZ29">
        <f t="shared" si="78"/>
        <v>13</v>
      </c>
      <c r="AEA29">
        <f t="shared" si="80"/>
        <v>1</v>
      </c>
      <c r="AEB29">
        <f t="shared" si="79"/>
        <v>1</v>
      </c>
    </row>
    <row r="30" spans="1:809" x14ac:dyDescent="0.2">
      <c r="A30">
        <v>110002881040</v>
      </c>
      <c r="B30">
        <v>270118609</v>
      </c>
      <c r="C30" s="2">
        <v>43648.278692129628</v>
      </c>
      <c r="D30" s="2">
        <v>43648.27921296296</v>
      </c>
      <c r="E30" t="s">
        <v>1918</v>
      </c>
      <c r="J30">
        <v>18</v>
      </c>
      <c r="K30" s="84" t="str">
        <f>VLOOKUP(J30,CountryLookup,2,TRUE)</f>
        <v>Switzerland</v>
      </c>
      <c r="L30">
        <v>1</v>
      </c>
      <c r="M30">
        <v>3</v>
      </c>
      <c r="N30">
        <v>5</v>
      </c>
      <c r="ADZ30">
        <f t="shared" si="78"/>
        <v>0</v>
      </c>
      <c r="AEA30">
        <f t="shared" si="80"/>
        <v>0</v>
      </c>
      <c r="AEB30">
        <f t="shared" si="79"/>
        <v>0</v>
      </c>
    </row>
    <row r="31" spans="1:809" x14ac:dyDescent="0.2">
      <c r="A31">
        <v>110002871534</v>
      </c>
      <c r="B31">
        <v>270114706</v>
      </c>
      <c r="C31" s="2">
        <v>43644.211053240739</v>
      </c>
      <c r="D31" s="2">
        <v>43660.843333333331</v>
      </c>
      <c r="E31" t="s">
        <v>1918</v>
      </c>
      <c r="J31">
        <v>6</v>
      </c>
      <c r="K31" s="84" t="str">
        <f>VLOOKUP(J31,CountryLookup,2,TRUE)</f>
        <v>Saudi Arabia</v>
      </c>
      <c r="L31">
        <v>1</v>
      </c>
      <c r="M31">
        <v>4</v>
      </c>
      <c r="N31">
        <v>1</v>
      </c>
      <c r="O31">
        <v>4</v>
      </c>
      <c r="P31">
        <v>1</v>
      </c>
      <c r="Q31">
        <v>6</v>
      </c>
      <c r="S31">
        <v>5</v>
      </c>
      <c r="T31">
        <v>1</v>
      </c>
      <c r="V31">
        <v>3</v>
      </c>
      <c r="W31">
        <v>1</v>
      </c>
      <c r="X31" s="84">
        <f>VLOOKUP(WordsMain!X31,ScaleII,2,FALSE)</f>
        <v>2</v>
      </c>
      <c r="Y31" s="84">
        <f>VLOOKUP(WordsMain!Y31,ScaleII,2,FALSE)</f>
        <v>2</v>
      </c>
      <c r="Z31" s="84">
        <f>VLOOKUP(WordsMain!Z31,ScaleII,2,FALSE)</f>
        <v>2</v>
      </c>
      <c r="AA31" s="84">
        <f>VLOOKUP(WordsMain!AA31,ScaleII,2,FALSE)</f>
        <v>2</v>
      </c>
      <c r="AB31" s="84">
        <f>VLOOKUP(WordsMain!AB31,ScaleII,2,FALSE)</f>
        <v>2</v>
      </c>
      <c r="AC31" s="84">
        <f>VLOOKUP(WordsMain!AC31,ScaleII,2,FALSE)</f>
        <v>2</v>
      </c>
      <c r="AD31" s="84">
        <f>VLOOKUP(WordsMain!AD31,ScaleDD,2,FALSE)</f>
        <v>4</v>
      </c>
      <c r="AE31" s="84">
        <f>VLOOKUP(WordsMain!AE31,ScaleDD,2,FALSE)</f>
        <v>4</v>
      </c>
      <c r="AF31" s="84">
        <f>VLOOKUP(WordsMain!AF31,ScaleDD,2,FALSE)</f>
        <v>4</v>
      </c>
      <c r="AG31" s="84">
        <f>VLOOKUP(WordsMain!AG31,ScaleDD,2,FALSE)</f>
        <v>4</v>
      </c>
      <c r="AH31" s="84">
        <f>VLOOKUP(WordsMain!AH31,ScaleDD,2,FALSE)</f>
        <v>4</v>
      </c>
      <c r="AI31" s="84">
        <f>VLOOKUP(WordsMain!AI31,ScaleDD,2,FALSE)</f>
        <v>4</v>
      </c>
      <c r="AJ31" s="84">
        <f>VLOOKUP(WordsMain!AJ31,ScaleDD,2,FALSE)</f>
        <v>4</v>
      </c>
      <c r="AK31" s="84">
        <f>VLOOKUP(WordsMain!AK31,ScaleDD,2,FALSE)</f>
        <v>4</v>
      </c>
      <c r="AL31" s="84">
        <f>VLOOKUP(WordsMain!AL31,ScaleDD,2,FALSE)</f>
        <v>4</v>
      </c>
      <c r="AN31" s="84">
        <f>VLOOKUP(WordsMain!AN31,ScaleJJ,2,FALSE)</f>
        <v>6</v>
      </c>
      <c r="AO31" s="84">
        <f>VLOOKUP(WordsMain!AO31,ScaleJJ,2,FALSE)</f>
        <v>2</v>
      </c>
      <c r="AP31" s="84">
        <f>VLOOKUP(WordsMain!AP31,ScaleJJ,2,FALSE)</f>
        <v>1</v>
      </c>
      <c r="AQ31" s="84">
        <f>VLOOKUP(WordsMain!AQ31,ScaleJJ,2,FALSE)</f>
        <v>1</v>
      </c>
      <c r="AR31" s="84">
        <f>VLOOKUP(WordsMain!AR31,ScaleJJ,2,FALSE)</f>
        <v>4</v>
      </c>
      <c r="AS31" s="84">
        <f>VLOOKUP(WordsMain!AS31,ScaleJJ,2,FALSE)</f>
        <v>1</v>
      </c>
      <c r="AT31" s="84">
        <f>VLOOKUP(WordsMain!AT31,ScaleJJ,2,FALSE)</f>
        <v>6</v>
      </c>
      <c r="AU31" s="84">
        <f>VLOOKUP(WordsMain!AU31,ScaleJJ,2,FALSE)</f>
        <v>1</v>
      </c>
      <c r="AZ31">
        <v>4</v>
      </c>
      <c r="BA31">
        <v>5</v>
      </c>
      <c r="BB31">
        <v>6</v>
      </c>
      <c r="BC31">
        <v>7</v>
      </c>
      <c r="CJ31">
        <v>4</v>
      </c>
      <c r="CZ31">
        <v>2</v>
      </c>
      <c r="DA31">
        <v>3</v>
      </c>
      <c r="DB31">
        <v>4</v>
      </c>
      <c r="DC31">
        <v>5</v>
      </c>
      <c r="DD31">
        <v>6</v>
      </c>
      <c r="DE31">
        <v>7</v>
      </c>
      <c r="DF31">
        <v>8</v>
      </c>
      <c r="DQ31" s="84">
        <f>VLOOKUP(WordsMain!DQ31,ScaleEE,2,FALSE)</f>
        <v>4</v>
      </c>
      <c r="DR31" s="84">
        <f>VLOOKUP(WordsMain!DR31,ScaleEE,2,FALSE)</f>
        <v>4</v>
      </c>
      <c r="DS31" s="84">
        <f>VLOOKUP(WordsMain!DS31,ScaleEE,2,FALSE)</f>
        <v>4</v>
      </c>
      <c r="DT31" s="84">
        <f>VLOOKUP(WordsMain!DT31,ScaleEE,2,FALSE)</f>
        <v>4</v>
      </c>
      <c r="DU31" s="84">
        <f>VLOOKUP(WordsMain!DU31,ScaleEE,2,FALSE)</f>
        <v>4</v>
      </c>
      <c r="DV31" s="84">
        <f>VLOOKUP(WordsMain!DV31,ScaleEE,2,FALSE)</f>
        <v>4</v>
      </c>
      <c r="DW31" s="84">
        <f>VLOOKUP(WordsMain!DW31,ScaleEE,2,FALSE)</f>
        <v>4</v>
      </c>
      <c r="DX31" s="84">
        <f>VLOOKUP(WordsMain!DX31,ScaleEE,2,FALSE)</f>
        <v>4</v>
      </c>
      <c r="DY31" s="84">
        <f>VLOOKUP(WordsMain!DY31,ScaleEE,2,FALSE)</f>
        <v>4</v>
      </c>
      <c r="DZ31" s="84">
        <f>VLOOKUP(WordsMain!DZ31,ScaleEE,2,FALSE)</f>
        <v>4</v>
      </c>
      <c r="EB31" s="84">
        <f>VLOOKUP(WordsMain!EB31,ScaleCC,2,FALSE)</f>
        <v>3</v>
      </c>
      <c r="EC31" s="84">
        <f>VLOOKUP(WordsMain!EC31,ScaleCC,2,FALSE)</f>
        <v>3</v>
      </c>
      <c r="ED31" s="84">
        <f>VLOOKUP(WordsMain!ED31,ScaleCC,2,FALSE)</f>
        <v>3</v>
      </c>
      <c r="EE31" s="84">
        <f>VLOOKUP(WordsMain!EE31,ScaleCC,2,FALSE)</f>
        <v>3</v>
      </c>
      <c r="EF31" s="84">
        <f>VLOOKUP(WordsMain!EF31,ScaleCC,2,FALSE)</f>
        <v>0</v>
      </c>
      <c r="EG31" s="84">
        <f>VLOOKUP(WordsMain!EG31,ScaleCC,2,FALSE)</f>
        <v>0</v>
      </c>
      <c r="EH31" s="84">
        <f>VLOOKUP(WordsMain!EH31,ScaleCC,2,FALSE)</f>
        <v>0</v>
      </c>
      <c r="EI31" s="84">
        <f>VLOOKUP(WordsMain!EI31,ScaleCC,2,FALSE)</f>
        <v>0</v>
      </c>
      <c r="EJ31" s="84">
        <f>VLOOKUP(WordsMain!EJ31,ScaleCC,2,FALSE)</f>
        <v>0</v>
      </c>
      <c r="EK31" s="84">
        <f>VLOOKUP(WordsMain!EK31,ScaleCC,2,FALSE)</f>
        <v>0</v>
      </c>
      <c r="EL31" s="84">
        <f>VLOOKUP(WordsMain!EL31,ScaleCC,2,FALSE)</f>
        <v>0</v>
      </c>
      <c r="EM31" s="84">
        <f>VLOOKUP(WordsMain!EM31,ScaleCC,2,FALSE)</f>
        <v>0</v>
      </c>
      <c r="EN31" s="84">
        <f>VLOOKUP(WordsMain!EN31,ScaleCC,2,FALSE)</f>
        <v>1</v>
      </c>
      <c r="EO31" s="84">
        <f>VLOOKUP(WordsMain!EO31,ScaleCC,2,FALSE)</f>
        <v>0</v>
      </c>
      <c r="EP31" s="84">
        <f>VLOOKUP(WordsMain!EP31,ScaleCC,2,FALSE)</f>
        <v>0</v>
      </c>
      <c r="EQ31" s="84">
        <f>VLOOKUP(WordsMain!EQ31,ScaleCC,2,FALSE)</f>
        <v>0</v>
      </c>
      <c r="ER31" s="84">
        <f>VLOOKUP(WordsMain!ER31,ScaleCC,2,FALSE)</f>
        <v>0</v>
      </c>
      <c r="ES31" s="84">
        <f>VLOOKUP(WordsMain!ES31,ScaleCC,2,FALSE)</f>
        <v>3</v>
      </c>
      <c r="EX31">
        <v>4</v>
      </c>
      <c r="EZ31">
        <v>6</v>
      </c>
      <c r="FJ31">
        <v>4</v>
      </c>
      <c r="FL31">
        <v>6</v>
      </c>
      <c r="FV31">
        <v>4</v>
      </c>
      <c r="FX31">
        <v>6</v>
      </c>
      <c r="GH31">
        <v>4</v>
      </c>
      <c r="GJ31">
        <v>6</v>
      </c>
      <c r="MT31">
        <v>4</v>
      </c>
      <c r="MV31">
        <v>6</v>
      </c>
      <c r="NI31">
        <v>7</v>
      </c>
      <c r="NW31">
        <v>7</v>
      </c>
      <c r="OK31">
        <v>7</v>
      </c>
      <c r="OY31">
        <v>7</v>
      </c>
      <c r="WM31">
        <v>7</v>
      </c>
      <c r="WU31" s="84">
        <f>VLOOKUP(WordsMain!WU31,ScaleHH,2,FALSE)</f>
        <v>3</v>
      </c>
      <c r="WV31" s="84">
        <f>VLOOKUP(WordsMain!WV31,ScaleHH,2,FALSE)</f>
        <v>3</v>
      </c>
      <c r="WW31" s="84">
        <f>VLOOKUP(WordsMain!WW31,ScaleHH,2,FALSE)</f>
        <v>3</v>
      </c>
      <c r="WX31" s="84">
        <f>VLOOKUP(WordsMain!WX31,ScaleHH,2,FALSE)</f>
        <v>3</v>
      </c>
      <c r="WY31" s="84">
        <f>VLOOKUP(WordsMain!WY31,ScaleHH,2,FALSE)</f>
        <v>3</v>
      </c>
      <c r="WZ31" s="84">
        <f>VLOOKUP(WordsMain!WZ31,ScaleHH,2,FALSE)</f>
        <v>3</v>
      </c>
      <c r="XA31" s="84">
        <f>VLOOKUP(WordsMain!XA31,ScaleHH,2,FALSE)</f>
        <v>3</v>
      </c>
      <c r="XB31" s="84">
        <f>VLOOKUP(WordsMain!XB31,ScaleHH,2,FALSE)</f>
        <v>3</v>
      </c>
      <c r="XC31" s="84">
        <f>VLOOKUP(WordsMain!XC31,ScaleHH,2,FALSE)</f>
        <v>3</v>
      </c>
      <c r="XD31" s="84">
        <f>VLOOKUP(WordsMain!XD31,ScaleHH,2,FALSE)</f>
        <v>3</v>
      </c>
      <c r="XE31" s="84">
        <f>VLOOKUP(WordsMain!XE31,ScaleHH,2,FALSE)</f>
        <v>3</v>
      </c>
      <c r="XF31" s="84">
        <f>VLOOKUP(WordsMain!XF31,ScaleHH,2,FALSE)</f>
        <v>3</v>
      </c>
      <c r="XG31" s="84">
        <f>VLOOKUP(WordsMain!XG31,ScaleHH,2,FALSE)</f>
        <v>3</v>
      </c>
      <c r="XH31" s="84">
        <f>VLOOKUP(WordsMain!XH31,ScaleHH,2,FALSE)</f>
        <v>3</v>
      </c>
      <c r="XI31" s="84">
        <f>VLOOKUP(WordsMain!XI31,ScaleHH,2,FALSE)</f>
        <v>3</v>
      </c>
      <c r="XJ31" s="84">
        <f>VLOOKUP(WordsMain!XJ31,ScaleHH,2,FALSE)</f>
        <v>3</v>
      </c>
      <c r="XK31" s="84">
        <f>VLOOKUP(WordsMain!XK31,ScaleHH,2,FALSE)</f>
        <v>3</v>
      </c>
      <c r="XL31" s="84">
        <f>VLOOKUP(WordsMain!XL31,ScaleHH,2,FALSE)</f>
        <v>3</v>
      </c>
      <c r="XM31" s="84">
        <f>VLOOKUP(WordsMain!XM31,ScaleHH,2,FALSE)</f>
        <v>3</v>
      </c>
      <c r="XN31" s="84">
        <f>VLOOKUP(WordsMain!XN31,ScaleHH,2,FALSE)</f>
        <v>3</v>
      </c>
      <c r="XO31" s="84">
        <f>VLOOKUP(WordsMain!XO31,ScaleHH,2,FALSE)</f>
        <v>3</v>
      </c>
      <c r="XP31" s="84">
        <f>VLOOKUP(WordsMain!XP31,ScaleHH,2,FALSE)</f>
        <v>3</v>
      </c>
      <c r="XQ31" s="84">
        <f>VLOOKUP(WordsMain!XQ31,ScaleHH,2,FALSE)</f>
        <v>3</v>
      </c>
      <c r="XR31" s="84">
        <f>VLOOKUP(WordsMain!XR31,ScaleHH,2,FALSE)</f>
        <v>3</v>
      </c>
      <c r="XS31" s="84">
        <f>VLOOKUP(WordsMain!XS31,ScaleHH,2,FALSE)</f>
        <v>3</v>
      </c>
      <c r="XT31" s="84">
        <f>VLOOKUP(WordsMain!XT31,ScaleHH,2,FALSE)</f>
        <v>3</v>
      </c>
      <c r="XU31" s="84">
        <f>VLOOKUP(WordsMain!XU31,ScaleHH,2,FALSE)</f>
        <v>3</v>
      </c>
      <c r="XV31" s="84">
        <f>VLOOKUP(WordsMain!XV31,ScaleHH,2,FALSE)</f>
        <v>3</v>
      </c>
      <c r="XW31" s="84">
        <f>VLOOKUP(WordsMain!XW31,ScaleHH,2,FALSE)</f>
        <v>3</v>
      </c>
      <c r="XX31" s="84">
        <f>VLOOKUP(WordsMain!XX31,ScaleHH,2,FALSE)</f>
        <v>3</v>
      </c>
      <c r="XY31" s="84">
        <f>VLOOKUP(WordsMain!XY31,ScaleHH,2,FALSE)</f>
        <v>3</v>
      </c>
      <c r="XZ31" s="84">
        <f>VLOOKUP(WordsMain!XZ31,ScaleHH,2,FALSE)</f>
        <v>3</v>
      </c>
      <c r="YA31" s="84">
        <f>VLOOKUP(WordsMain!YA31,ScaleHH,2,FALSE)</f>
        <v>3</v>
      </c>
      <c r="YB31" s="84">
        <f>VLOOKUP(WordsMain!YB31,ScaleHH,2,FALSE)</f>
        <v>3</v>
      </c>
      <c r="YC31" s="84">
        <f>VLOOKUP(WordsMain!YC31,ScaleHH,2,FALSE)</f>
        <v>3</v>
      </c>
      <c r="YD31" s="84">
        <f>VLOOKUP(WordsMain!YD31,ScaleHH,2,FALSE)</f>
        <v>3</v>
      </c>
      <c r="YE31" s="84">
        <f>VLOOKUP(WordsMain!YE31,ScaleHH,2,FALSE)</f>
        <v>3</v>
      </c>
      <c r="YF31" s="84">
        <f>VLOOKUP(WordsMain!YF31,ScaleHH,2,FALSE)</f>
        <v>3</v>
      </c>
      <c r="YG31" s="84">
        <f>VLOOKUP(WordsMain!YG31,ScaleHH,2,FALSE)</f>
        <v>3</v>
      </c>
      <c r="YJ31" s="84">
        <f>VLOOKUP(WordsMain!YJ31,ScaleBB,2,FALSE)</f>
        <v>0</v>
      </c>
      <c r="YK31" s="84">
        <f>VLOOKUP(WordsMain!YK31,ScaleAA,2,FALSE)</f>
        <v>4</v>
      </c>
      <c r="YL31" s="84">
        <f>VLOOKUP(WordsMain!YL31,ScaleAA,2,FALSE)</f>
        <v>4</v>
      </c>
      <c r="YM31" s="84">
        <f>VLOOKUP(WordsMain!YM31,ScaleAA,2,FALSE)</f>
        <v>4</v>
      </c>
      <c r="YN31" s="84">
        <f>VLOOKUP(WordsMain!YN31,ScaleAA,2,FALSE)</f>
        <v>4</v>
      </c>
      <c r="YO31" s="84">
        <f>VLOOKUP(WordsMain!YO31,ScaleAA,2,FALSE)</f>
        <v>4</v>
      </c>
      <c r="YP31" s="84">
        <f>VLOOKUP(WordsMain!YP31,ScaleAA,2,FALSE)</f>
        <v>4</v>
      </c>
      <c r="YQ31" s="84">
        <f>VLOOKUP(WordsMain!YQ31,ScaleAA,2,FALSE)</f>
        <v>4</v>
      </c>
      <c r="YR31" s="84">
        <f>VLOOKUP(WordsMain!YR31,ScaleAA,2,FALSE)</f>
        <v>4</v>
      </c>
      <c r="YS31" s="84">
        <f>VLOOKUP(WordsMain!YS31,ScaleAA,2,FALSE)</f>
        <v>4</v>
      </c>
      <c r="YT31" s="84">
        <f>VLOOKUP(WordsMain!YT31,ScaleAA,2,FALSE)</f>
        <v>4</v>
      </c>
      <c r="YU31" s="84">
        <f>VLOOKUP(WordsMain!YU31,ScaleAA,2,FALSE)</f>
        <v>4</v>
      </c>
      <c r="YV31" s="84">
        <f>VLOOKUP(WordsMain!YV31,ScaleAA,2,FALSE)</f>
        <v>4</v>
      </c>
      <c r="YW31" s="84">
        <f>VLOOKUP(WordsMain!YW31,ScaleAA,2,FALSE)</f>
        <v>4</v>
      </c>
      <c r="YX31" s="84">
        <f>VLOOKUP(WordsMain!YX31,ScaleAA,2,FALSE)</f>
        <v>4</v>
      </c>
      <c r="YY31" s="84">
        <f>VLOOKUP(WordsMain!YY31,ScaleAA,2,FALSE)</f>
        <v>4</v>
      </c>
      <c r="YZ31" s="84">
        <f>VLOOKUP(WordsMain!YZ31,ScaleAA,2,FALSE)</f>
        <v>4</v>
      </c>
      <c r="ZA31" s="84">
        <f>VLOOKUP(WordsMain!ZA31,ScaleAA,2,FALSE)</f>
        <v>4</v>
      </c>
      <c r="ZB31" s="84">
        <f>VLOOKUP(WordsMain!ZB31,ScaleAA,2,FALSE)</f>
        <v>4</v>
      </c>
      <c r="ZC31" s="84">
        <f>VLOOKUP(WordsMain!ZC31,ScaleAA,2,FALSE)</f>
        <v>3</v>
      </c>
      <c r="ZD31" s="84">
        <f>VLOOKUP(WordsMain!ZD31,ScaleAA,2,FALSE)</f>
        <v>3</v>
      </c>
      <c r="ZE31" s="84">
        <f>VLOOKUP(WordsMain!ZE31,ScaleAA,2,FALSE)</f>
        <v>3</v>
      </c>
      <c r="ZF31" s="84">
        <f>VLOOKUP(WordsMain!ZF31,ScaleAA,2,FALSE)</f>
        <v>2</v>
      </c>
      <c r="ZG31" s="84">
        <f>VLOOKUP(WordsMain!ZG31,ScaleAA,2,FALSE)</f>
        <v>3</v>
      </c>
      <c r="ZH31" s="84">
        <f>VLOOKUP(WordsMain!ZH31,ScaleAA,2,FALSE)</f>
        <v>3</v>
      </c>
      <c r="ZI31" s="84">
        <f>VLOOKUP(WordsMain!ZI31,ScaleAA,2,FALSE)</f>
        <v>3</v>
      </c>
      <c r="ZJ31" s="84">
        <f>VLOOKUP(WordsMain!ZJ31,ScaleAA,2,FALSE)</f>
        <v>3</v>
      </c>
      <c r="ZK31" s="84">
        <f>VLOOKUP(WordsMain!ZK31,ScaleAA,2,FALSE)</f>
        <v>3</v>
      </c>
      <c r="ZL31" s="84">
        <f>VLOOKUP(WordsMain!ZL31,ScaleAA,2,FALSE)</f>
        <v>3</v>
      </c>
      <c r="ZM31" s="84">
        <f>VLOOKUP(WordsMain!ZM31,ScaleAA,2,FALSE)</f>
        <v>3</v>
      </c>
      <c r="ZN31" s="84">
        <f>VLOOKUP(WordsMain!ZN31,ScaleAA,2,FALSE)</f>
        <v>3</v>
      </c>
      <c r="ZO31" s="84">
        <f>VLOOKUP(WordsMain!ZO31,ScaleAA,2,FALSE)</f>
        <v>3</v>
      </c>
      <c r="ZP31" s="84">
        <f>VLOOKUP(WordsMain!ZP31,ScaleAA,2,FALSE)</f>
        <v>4</v>
      </c>
      <c r="ZR31" s="84">
        <f>VLOOKUP(WordsMain!ZR31,ScaleFF,2,FALSE)</f>
        <v>0</v>
      </c>
      <c r="ZS31" s="84">
        <f>VLOOKUP(WordsMain!ZS31,ScaleFF,2,FALSE)</f>
        <v>0</v>
      </c>
      <c r="ZT31" s="84">
        <f>VLOOKUP(WordsMain!ZT31,ScaleFF,2,FALSE)</f>
        <v>0</v>
      </c>
      <c r="ZU31" s="84">
        <f>VLOOKUP(WordsMain!ZU31,ScaleFF,2,FALSE)</f>
        <v>0</v>
      </c>
      <c r="ZV31" s="84">
        <f>VLOOKUP(WordsMain!ZV31,ScaleFF,2,FALSE)</f>
        <v>0</v>
      </c>
      <c r="ZW31" s="84">
        <f>VLOOKUP(WordsMain!ZW31,ScaleFF,2,FALSE)</f>
        <v>0</v>
      </c>
      <c r="ZX31" s="84">
        <f>VLOOKUP(WordsMain!ZX31,ScaleFF,2,FALSE)</f>
        <v>0</v>
      </c>
      <c r="ZY31" s="84">
        <f>VLOOKUP(WordsMain!ZY31,ScaleFF,2,FALSE)</f>
        <v>0</v>
      </c>
      <c r="ZZ31" s="84">
        <f>VLOOKUP(WordsMain!ZZ31,ScaleFF,2,FALSE)</f>
        <v>0</v>
      </c>
      <c r="AAA31" s="84">
        <f>VLOOKUP(WordsMain!AAA31,ScaleFF,2,FALSE)</f>
        <v>0</v>
      </c>
      <c r="AAB31" s="84">
        <f>VLOOKUP(WordsMain!AAB31,ScaleFF,2,FALSE)</f>
        <v>0</v>
      </c>
      <c r="AAC31" s="84">
        <f>VLOOKUP(WordsMain!AAC31,ScaleFF,2,FALSE)</f>
        <v>0</v>
      </c>
      <c r="AAD31" s="84">
        <f>VLOOKUP(WordsMain!AAD31,ScaleFF,2,FALSE)</f>
        <v>0</v>
      </c>
      <c r="AAE31" s="84">
        <f>VLOOKUP(WordsMain!AAE31,ScaleFF,2,FALSE)</f>
        <v>0</v>
      </c>
      <c r="AAF31" s="84">
        <f>VLOOKUP(WordsMain!AAF31,ScaleFF,2,FALSE)</f>
        <v>0</v>
      </c>
      <c r="AAG31" s="84">
        <f>VLOOKUP(WordsMain!AAG31,ScaleFF,2,FALSE)</f>
        <v>0</v>
      </c>
      <c r="AAH31" s="84">
        <f>VLOOKUP(WordsMain!AAH31,ScaleFF,2,FALSE)</f>
        <v>0</v>
      </c>
      <c r="AAI31" s="84">
        <f>VLOOKUP(WordsMain!AAI31,ScaleFF,2,FALSE)</f>
        <v>0</v>
      </c>
      <c r="AAJ31" s="84">
        <f>VLOOKUP(WordsMain!AAJ31,ScaleFF,2,FALSE)</f>
        <v>0</v>
      </c>
      <c r="AAK31" s="84">
        <f>VLOOKUP(WordsMain!AAK31,ScaleFF,2,FALSE)</f>
        <v>0</v>
      </c>
      <c r="AAL31" s="84">
        <f>VLOOKUP(WordsMain!AAL31,ScaleFF,2,FALSE)</f>
        <v>0</v>
      </c>
      <c r="AAM31" s="84">
        <f>VLOOKUP(WordsMain!AAM31,ScaleFF,2,FALSE)</f>
        <v>0</v>
      </c>
      <c r="AAN31" s="84">
        <f>VLOOKUP(WordsMain!AAN31,ScaleFF,2,FALSE)</f>
        <v>1</v>
      </c>
      <c r="AAO31" s="84">
        <f>VLOOKUP(WordsMain!AAO31,ScaleFF,2,FALSE)</f>
        <v>0</v>
      </c>
      <c r="AAP31" s="84">
        <f>VLOOKUP(WordsMain!AAP31,ScaleFF,2,FALSE)</f>
        <v>0</v>
      </c>
      <c r="AAQ31" s="84">
        <f>VLOOKUP(WordsMain!AAQ31,ScaleFF,2,FALSE)</f>
        <v>0</v>
      </c>
      <c r="AAR31" s="84">
        <f>VLOOKUP(WordsMain!AAR31,ScaleFF,2,FALSE)</f>
        <v>0</v>
      </c>
      <c r="AAS31" s="84">
        <f>VLOOKUP(WordsMain!AAS31,ScaleFF,2,FALSE)</f>
        <v>0</v>
      </c>
      <c r="AAT31" s="84">
        <f>VLOOKUP(WordsMain!AAT31,ScaleFF,2,FALSE)</f>
        <v>0</v>
      </c>
      <c r="AAU31" s="84">
        <f>VLOOKUP(WordsMain!AAU31,ScaleFF,2,FALSE)</f>
        <v>0</v>
      </c>
      <c r="AAV31" s="84">
        <f>VLOOKUP(WordsMain!AAV31,ScaleFF,2,FALSE)</f>
        <v>0</v>
      </c>
      <c r="AAW31" s="84">
        <f>VLOOKUP(WordsMain!AAW31,ScaleFF,2,FALSE)</f>
        <v>0</v>
      </c>
      <c r="AAX31" s="84">
        <f>VLOOKUP(WordsMain!AAX31,ScaleFF,2,FALSE)</f>
        <v>0</v>
      </c>
      <c r="AAY31" s="84">
        <f>VLOOKUP(WordsMain!AAY31,ScaleFF,2,FALSE)</f>
        <v>0</v>
      </c>
      <c r="AAZ31" s="84">
        <f>VLOOKUP(WordsMain!AAZ31,ScaleFF,2,FALSE)</f>
        <v>0</v>
      </c>
      <c r="ABB31">
        <v>3</v>
      </c>
      <c r="ABC31">
        <v>3</v>
      </c>
      <c r="ABD31">
        <v>3</v>
      </c>
      <c r="ABE31">
        <v>3</v>
      </c>
      <c r="ABF31">
        <v>3</v>
      </c>
      <c r="ABG31">
        <v>3</v>
      </c>
      <c r="ABH31">
        <v>3</v>
      </c>
      <c r="ABI31">
        <v>3</v>
      </c>
      <c r="ABJ31">
        <v>3</v>
      </c>
      <c r="ABK31">
        <v>3</v>
      </c>
      <c r="ABL31">
        <v>3</v>
      </c>
      <c r="ABM31">
        <v>3</v>
      </c>
      <c r="ABN31">
        <v>3</v>
      </c>
      <c r="ABO31">
        <v>1</v>
      </c>
      <c r="ABP31">
        <v>2</v>
      </c>
      <c r="ABS31">
        <v>5</v>
      </c>
      <c r="ABT31">
        <v>6</v>
      </c>
      <c r="ABW31">
        <v>9</v>
      </c>
      <c r="ACC31">
        <v>15</v>
      </c>
      <c r="ACJ31">
        <v>22</v>
      </c>
      <c r="ACK31">
        <v>23</v>
      </c>
      <c r="ACM31">
        <v>25</v>
      </c>
      <c r="ACN31">
        <v>26</v>
      </c>
      <c r="ACR31" s="84">
        <f>VLOOKUP(WordsMain!ACR31,ScaleGG,2,FALSE)</f>
        <v>3</v>
      </c>
      <c r="ACS31">
        <v>2</v>
      </c>
      <c r="ACT31">
        <v>2</v>
      </c>
      <c r="ACU31">
        <v>2</v>
      </c>
      <c r="ACV31">
        <v>2</v>
      </c>
      <c r="ACW31">
        <v>2</v>
      </c>
      <c r="ACX31">
        <v>2</v>
      </c>
      <c r="ACY31">
        <v>-2</v>
      </c>
      <c r="ACZ31">
        <v>-2</v>
      </c>
      <c r="ADA31">
        <v>-2</v>
      </c>
      <c r="ADB31">
        <v>0</v>
      </c>
      <c r="ADC31">
        <v>2</v>
      </c>
      <c r="ADD31">
        <v>1</v>
      </c>
      <c r="ADE31">
        <v>1</v>
      </c>
      <c r="ADF31">
        <v>1</v>
      </c>
      <c r="ADG31">
        <v>1</v>
      </c>
      <c r="ADH31">
        <v>1</v>
      </c>
      <c r="ADI31">
        <v>1</v>
      </c>
      <c r="ADJ31">
        <v>1</v>
      </c>
      <c r="ADK31">
        <v>1</v>
      </c>
      <c r="ADL31">
        <v>1</v>
      </c>
      <c r="ADM31">
        <v>1</v>
      </c>
      <c r="ADN31">
        <v>1</v>
      </c>
      <c r="ADO31">
        <v>1</v>
      </c>
      <c r="ADP31">
        <v>1</v>
      </c>
      <c r="ADQ31">
        <v>1</v>
      </c>
      <c r="ADR31">
        <v>0</v>
      </c>
      <c r="ADS31">
        <v>1</v>
      </c>
      <c r="ADT31">
        <v>0</v>
      </c>
      <c r="ADU31">
        <v>1</v>
      </c>
      <c r="ADV31">
        <v>-2</v>
      </c>
      <c r="ADZ31">
        <f t="shared" si="78"/>
        <v>35</v>
      </c>
      <c r="AEA31">
        <f t="shared" si="80"/>
        <v>3</v>
      </c>
      <c r="AEB31">
        <f t="shared" si="79"/>
        <v>3</v>
      </c>
    </row>
    <row r="32" spans="1:809" x14ac:dyDescent="0.2">
      <c r="A32">
        <v>110002869433</v>
      </c>
      <c r="B32">
        <v>270118616</v>
      </c>
      <c r="C32" s="2">
        <v>43643.62332175926</v>
      </c>
      <c r="D32" s="2">
        <v>43643.625115740739</v>
      </c>
      <c r="E32" t="s">
        <v>1918</v>
      </c>
      <c r="J32">
        <v>0</v>
      </c>
      <c r="K32" t="s">
        <v>1648</v>
      </c>
      <c r="L32">
        <v>1</v>
      </c>
      <c r="M32">
        <v>1</v>
      </c>
      <c r="N32">
        <v>2</v>
      </c>
      <c r="ADZ32">
        <f t="shared" si="78"/>
        <v>0</v>
      </c>
      <c r="AEA32">
        <f t="shared" si="80"/>
        <v>0</v>
      </c>
      <c r="AEB32">
        <f t="shared" si="79"/>
        <v>0</v>
      </c>
    </row>
    <row r="33" spans="1:808" x14ac:dyDescent="0.2">
      <c r="A33">
        <v>110002868296</v>
      </c>
      <c r="B33">
        <v>270117982</v>
      </c>
      <c r="C33" s="2">
        <v>43643.4533912037</v>
      </c>
      <c r="D33" s="2">
        <v>43643.461087962962</v>
      </c>
      <c r="E33" t="s">
        <v>1918</v>
      </c>
      <c r="J33">
        <v>9</v>
      </c>
      <c r="K33" s="84" t="str">
        <f t="shared" ref="K33:K38" si="81">VLOOKUP(J33,CountryLookup,2,TRUE)</f>
        <v>Denmark</v>
      </c>
      <c r="L33">
        <v>1</v>
      </c>
      <c r="M33">
        <v>2</v>
      </c>
      <c r="N33">
        <v>4</v>
      </c>
      <c r="ADZ33">
        <f t="shared" si="78"/>
        <v>0</v>
      </c>
      <c r="AEA33">
        <f t="shared" si="80"/>
        <v>0</v>
      </c>
      <c r="AEB33">
        <f t="shared" si="79"/>
        <v>0</v>
      </c>
    </row>
    <row r="34" spans="1:808" x14ac:dyDescent="0.2">
      <c r="A34">
        <v>110002868272</v>
      </c>
      <c r="B34">
        <v>270117970</v>
      </c>
      <c r="C34" s="2">
        <v>43643.447187500002</v>
      </c>
      <c r="D34" s="2">
        <v>43643.470092592594</v>
      </c>
      <c r="E34" t="s">
        <v>1918</v>
      </c>
      <c r="J34">
        <v>14</v>
      </c>
      <c r="K34" s="84" t="str">
        <f t="shared" si="81"/>
        <v>Netherlands</v>
      </c>
      <c r="L34">
        <v>1</v>
      </c>
      <c r="M34">
        <v>3</v>
      </c>
      <c r="N34">
        <v>1</v>
      </c>
      <c r="O34">
        <v>2</v>
      </c>
      <c r="P34">
        <v>1</v>
      </c>
      <c r="Q34">
        <v>6</v>
      </c>
      <c r="S34">
        <v>3</v>
      </c>
      <c r="T34">
        <v>2</v>
      </c>
      <c r="V34">
        <v>2</v>
      </c>
      <c r="W34">
        <v>1</v>
      </c>
      <c r="X34" s="84">
        <f>VLOOKUP(WordsMain!X34,ScaleII,2,FALSE)</f>
        <v>1</v>
      </c>
      <c r="Y34" s="84">
        <f>VLOOKUP(WordsMain!Y34,ScaleII,2,FALSE)</f>
        <v>1</v>
      </c>
      <c r="Z34" s="84">
        <f>VLOOKUP(WordsMain!Z34,ScaleII,2,FALSE)</f>
        <v>2</v>
      </c>
      <c r="AA34" s="84">
        <f>VLOOKUP(WordsMain!AA34,ScaleII,2,FALSE)</f>
        <v>2</v>
      </c>
      <c r="AB34" s="84">
        <f>VLOOKUP(WordsMain!AB34,ScaleII,2,FALSE)</f>
        <v>2</v>
      </c>
      <c r="AC34" s="84">
        <f>VLOOKUP(WordsMain!AC34,ScaleII,2,FALSE)</f>
        <v>1</v>
      </c>
      <c r="AD34" s="84">
        <f>VLOOKUP(WordsMain!AD34,ScaleDD,2,FALSE)</f>
        <v>2</v>
      </c>
      <c r="AE34" s="84">
        <f>VLOOKUP(WordsMain!AE34,ScaleDD,2,FALSE)</f>
        <v>3</v>
      </c>
      <c r="AF34" s="84">
        <f>VLOOKUP(WordsMain!AF34,ScaleDD,2,FALSE)</f>
        <v>2</v>
      </c>
      <c r="AG34" s="84">
        <f>VLOOKUP(WordsMain!AG34,ScaleDD,2,FALSE)</f>
        <v>2</v>
      </c>
      <c r="AH34" s="84">
        <f>VLOOKUP(WordsMain!AH34,ScaleDD,2,FALSE)</f>
        <v>2</v>
      </c>
      <c r="AI34" s="84">
        <f>VLOOKUP(WordsMain!AI34,ScaleDD,2,FALSE)</f>
        <v>3</v>
      </c>
      <c r="AJ34" s="84">
        <f>VLOOKUP(WordsMain!AJ34,ScaleDD,2,FALSE)</f>
        <v>3</v>
      </c>
      <c r="AK34" s="84">
        <f>VLOOKUP(WordsMain!AK34,ScaleDD,2,FALSE)</f>
        <v>3</v>
      </c>
      <c r="AL34" s="84">
        <f>VLOOKUP(WordsMain!AL34,ScaleDD,2,FALSE)</f>
        <v>2</v>
      </c>
      <c r="AN34" s="84">
        <f>VLOOKUP(WordsMain!AN34,ScaleJJ,2,FALSE)</f>
        <v>4</v>
      </c>
      <c r="AO34" s="84">
        <f>VLOOKUP(WordsMain!AO34,ScaleJJ,2,FALSE)</f>
        <v>0</v>
      </c>
      <c r="AP34" s="84">
        <f>VLOOKUP(WordsMain!AP34,ScaleJJ,2,FALSE)</f>
        <v>1</v>
      </c>
      <c r="AQ34" s="84">
        <f>VLOOKUP(WordsMain!AQ34,ScaleJJ,2,FALSE)</f>
        <v>0</v>
      </c>
      <c r="AR34" s="84">
        <f>VLOOKUP(WordsMain!AR34,ScaleJJ,2,FALSE)</f>
        <v>4</v>
      </c>
      <c r="AS34" s="84">
        <f>VLOOKUP(WordsMain!AS34,ScaleJJ,2,FALSE)</f>
        <v>0</v>
      </c>
      <c r="AT34" s="84">
        <f>VLOOKUP(WordsMain!AT34,ScaleJJ,2,FALSE)</f>
        <v>4</v>
      </c>
      <c r="AU34" s="84">
        <f>VLOOKUP(WordsMain!AU34,ScaleJJ,2,FALSE)</f>
        <v>0</v>
      </c>
      <c r="AW34">
        <v>1</v>
      </c>
      <c r="CG34">
        <v>1</v>
      </c>
      <c r="CY34">
        <v>1</v>
      </c>
      <c r="DQ34" s="84">
        <f>VLOOKUP(WordsMain!DQ34,ScaleEE,2,FALSE)</f>
        <v>3</v>
      </c>
      <c r="DR34" s="84">
        <f>VLOOKUP(WordsMain!DR34,ScaleEE,2,FALSE)</f>
        <v>3</v>
      </c>
      <c r="DS34" s="84">
        <f>VLOOKUP(WordsMain!DS34,ScaleEE,2,FALSE)</f>
        <v>2</v>
      </c>
      <c r="DT34" s="84">
        <f>VLOOKUP(WordsMain!DT34,ScaleEE,2,FALSE)</f>
        <v>3</v>
      </c>
      <c r="DU34" s="84">
        <f>VLOOKUP(WordsMain!DU34,ScaleEE,2,FALSE)</f>
        <v>3</v>
      </c>
      <c r="DV34" s="84">
        <f>VLOOKUP(WordsMain!DV34,ScaleEE,2,FALSE)</f>
        <v>0</v>
      </c>
      <c r="DW34" s="84">
        <f>VLOOKUP(WordsMain!DW34,ScaleEE,2,FALSE)</f>
        <v>0</v>
      </c>
      <c r="DX34" s="84">
        <f>VLOOKUP(WordsMain!DX34,ScaleEE,2,FALSE)</f>
        <v>0</v>
      </c>
      <c r="DY34" s="84">
        <f>VLOOKUP(WordsMain!DY34,ScaleEE,2,FALSE)</f>
        <v>0</v>
      </c>
      <c r="DZ34" s="84">
        <f>VLOOKUP(WordsMain!DZ34,ScaleEE,2,FALSE)</f>
        <v>1</v>
      </c>
      <c r="EB34" s="84">
        <f>VLOOKUP(WordsMain!EB34,ScaleCC,2,FALSE)</f>
        <v>0</v>
      </c>
      <c r="EC34" s="84">
        <f>VLOOKUP(WordsMain!EC34,ScaleCC,2,FALSE)</f>
        <v>2</v>
      </c>
      <c r="ED34" s="84">
        <f>VLOOKUP(WordsMain!ED34,ScaleCC,2,FALSE)</f>
        <v>3</v>
      </c>
      <c r="EE34" s="84">
        <f>VLOOKUP(WordsMain!EE34,ScaleCC,2,FALSE)</f>
        <v>3</v>
      </c>
      <c r="EF34" s="84">
        <f>VLOOKUP(WordsMain!EF34,ScaleCC,2,FALSE)</f>
        <v>2</v>
      </c>
      <c r="EG34" s="84">
        <f>VLOOKUP(WordsMain!EG34,ScaleCC,2,FALSE)</f>
        <v>0</v>
      </c>
      <c r="EH34" s="84">
        <f>VLOOKUP(WordsMain!EH34,ScaleCC,2,FALSE)</f>
        <v>0</v>
      </c>
      <c r="EI34" s="84">
        <f>VLOOKUP(WordsMain!EI34,ScaleCC,2,FALSE)</f>
        <v>0</v>
      </c>
      <c r="EJ34" s="84">
        <f>VLOOKUP(WordsMain!EJ34,ScaleCC,2,FALSE)</f>
        <v>0</v>
      </c>
      <c r="EK34" s="84">
        <f>VLOOKUP(WordsMain!EK34,ScaleCC,2,FALSE)</f>
        <v>0</v>
      </c>
      <c r="EL34" s="84">
        <f>VLOOKUP(WordsMain!EL34,ScaleCC,2,FALSE)</f>
        <v>0</v>
      </c>
      <c r="EM34" s="84">
        <f>VLOOKUP(WordsMain!EM34,ScaleCC,2,FALSE)</f>
        <v>0</v>
      </c>
      <c r="EN34" s="84">
        <f>VLOOKUP(WordsMain!EN34,ScaleCC,2,FALSE)</f>
        <v>2</v>
      </c>
      <c r="EO34" s="84">
        <f>VLOOKUP(WordsMain!EO34,ScaleCC,2,FALSE)</f>
        <v>0</v>
      </c>
      <c r="EP34" s="84">
        <f>VLOOKUP(WordsMain!EP34,ScaleCC,2,FALSE)</f>
        <v>0</v>
      </c>
      <c r="EQ34" s="84">
        <f>VLOOKUP(WordsMain!EQ34,ScaleCC,2,FALSE)</f>
        <v>0</v>
      </c>
      <c r="ER34" s="84">
        <f>VLOOKUP(WordsMain!ER34,ScaleCC,2,FALSE)</f>
        <v>0</v>
      </c>
      <c r="ES34" s="84">
        <f>VLOOKUP(WordsMain!ES34,ScaleCC,2,FALSE)</f>
        <v>0</v>
      </c>
      <c r="FJ34">
        <v>4</v>
      </c>
      <c r="FL34">
        <v>6</v>
      </c>
      <c r="FV34">
        <v>4</v>
      </c>
      <c r="FX34">
        <v>6</v>
      </c>
      <c r="FY34">
        <v>7</v>
      </c>
      <c r="GH34">
        <v>4</v>
      </c>
      <c r="GJ34">
        <v>6</v>
      </c>
      <c r="GK34">
        <v>7</v>
      </c>
      <c r="GR34">
        <v>2</v>
      </c>
      <c r="GW34">
        <v>7</v>
      </c>
      <c r="GY34">
        <v>9</v>
      </c>
      <c r="KJ34">
        <v>2</v>
      </c>
      <c r="KO34">
        <v>7</v>
      </c>
      <c r="KQ34">
        <v>9</v>
      </c>
      <c r="NR34">
        <v>2</v>
      </c>
      <c r="OF34">
        <v>2</v>
      </c>
      <c r="OT34">
        <v>2</v>
      </c>
      <c r="PP34">
        <v>10</v>
      </c>
      <c r="TX34">
        <v>10</v>
      </c>
      <c r="WU34" s="84">
        <f>VLOOKUP(WordsMain!WU34,ScaleHH,2,FALSE)</f>
        <v>2</v>
      </c>
      <c r="WV34" s="84">
        <f>VLOOKUP(WordsMain!WV34,ScaleHH,2,FALSE)</f>
        <v>3</v>
      </c>
      <c r="WW34" s="84">
        <f>VLOOKUP(WordsMain!WW34,ScaleHH,2,FALSE)</f>
        <v>3</v>
      </c>
      <c r="WX34" s="84">
        <f>VLOOKUP(WordsMain!WX34,ScaleHH,2,FALSE)</f>
        <v>3</v>
      </c>
      <c r="WY34" s="84">
        <f>VLOOKUP(WordsMain!WY34,ScaleHH,2,FALSE)</f>
        <v>3</v>
      </c>
      <c r="WZ34" s="84">
        <f>VLOOKUP(WordsMain!WZ34,ScaleHH,2,FALSE)</f>
        <v>2</v>
      </c>
      <c r="XA34" s="84">
        <f>VLOOKUP(WordsMain!XA34,ScaleHH,2,FALSE)</f>
        <v>3</v>
      </c>
      <c r="XB34" s="84">
        <f>VLOOKUP(WordsMain!XB34,ScaleHH,2,FALSE)</f>
        <v>3</v>
      </c>
      <c r="XC34" s="84">
        <f>VLOOKUP(WordsMain!XC34,ScaleHH,2,FALSE)</f>
        <v>3</v>
      </c>
      <c r="XD34" s="84">
        <f>VLOOKUP(WordsMain!XD34,ScaleHH,2,FALSE)</f>
        <v>2</v>
      </c>
      <c r="XE34" s="84">
        <f>VLOOKUP(WordsMain!XE34,ScaleHH,2,FALSE)</f>
        <v>2</v>
      </c>
      <c r="XF34" s="84">
        <f>VLOOKUP(WordsMain!XF34,ScaleHH,2,FALSE)</f>
        <v>2</v>
      </c>
      <c r="XG34" s="84">
        <f>VLOOKUP(WordsMain!XG34,ScaleHH,2,FALSE)</f>
        <v>0</v>
      </c>
      <c r="XH34" s="84">
        <f>VLOOKUP(WordsMain!XH34,ScaleHH,2,FALSE)</f>
        <v>3</v>
      </c>
      <c r="XI34" s="84">
        <f>VLOOKUP(WordsMain!XI34,ScaleHH,2,FALSE)</f>
        <v>3</v>
      </c>
      <c r="XJ34" s="84">
        <f>VLOOKUP(WordsMain!XJ34,ScaleHH,2,FALSE)</f>
        <v>3</v>
      </c>
      <c r="XK34" s="84">
        <f>VLOOKUP(WordsMain!XK34,ScaleHH,2,FALSE)</f>
        <v>2</v>
      </c>
      <c r="XL34" s="84">
        <f>VLOOKUP(WordsMain!XL34,ScaleHH,2,FALSE)</f>
        <v>2</v>
      </c>
      <c r="XM34" s="84">
        <f>VLOOKUP(WordsMain!XM34,ScaleHH,2,FALSE)</f>
        <v>3</v>
      </c>
      <c r="XN34" s="84">
        <f>VLOOKUP(WordsMain!XN34,ScaleHH,2,FALSE)</f>
        <v>3</v>
      </c>
      <c r="XO34" s="84">
        <f>VLOOKUP(WordsMain!XO34,ScaleHH,2,FALSE)</f>
        <v>3</v>
      </c>
      <c r="XP34" s="84">
        <f>VLOOKUP(WordsMain!XP34,ScaleHH,2,FALSE)</f>
        <v>3</v>
      </c>
      <c r="XQ34" s="84">
        <f>VLOOKUP(WordsMain!XQ34,ScaleHH,2,FALSE)</f>
        <v>3</v>
      </c>
      <c r="XR34" s="84">
        <f>VLOOKUP(WordsMain!XR34,ScaleHH,2,FALSE)</f>
        <v>3</v>
      </c>
      <c r="XS34" s="84">
        <f>VLOOKUP(WordsMain!XS34,ScaleHH,2,FALSE)</f>
        <v>3</v>
      </c>
      <c r="XT34" s="84">
        <f>VLOOKUP(WordsMain!XT34,ScaleHH,2,FALSE)</f>
        <v>3</v>
      </c>
      <c r="XU34" s="84">
        <f>VLOOKUP(WordsMain!XU34,ScaleHH,2,FALSE)</f>
        <v>3</v>
      </c>
      <c r="XV34" s="84">
        <f>VLOOKUP(WordsMain!XV34,ScaleHH,2,FALSE)</f>
        <v>3</v>
      </c>
      <c r="XW34" s="84">
        <f>VLOOKUP(WordsMain!XW34,ScaleHH,2,FALSE)</f>
        <v>3</v>
      </c>
      <c r="XX34" s="84">
        <f>VLOOKUP(WordsMain!XX34,ScaleHH,2,FALSE)</f>
        <v>3</v>
      </c>
      <c r="XY34" s="84">
        <f>VLOOKUP(WordsMain!XY34,ScaleHH,2,FALSE)</f>
        <v>3</v>
      </c>
      <c r="XZ34" s="84">
        <f>VLOOKUP(WordsMain!XZ34,ScaleHH,2,FALSE)</f>
        <v>3</v>
      </c>
      <c r="YA34" s="84">
        <f>VLOOKUP(WordsMain!YA34,ScaleHH,2,FALSE)</f>
        <v>3</v>
      </c>
      <c r="YB34" s="84">
        <f>VLOOKUP(WordsMain!YB34,ScaleHH,2,FALSE)</f>
        <v>2</v>
      </c>
      <c r="YC34" s="84">
        <f>VLOOKUP(WordsMain!YC34,ScaleHH,2,FALSE)</f>
        <v>3</v>
      </c>
      <c r="YD34" s="84">
        <f>VLOOKUP(WordsMain!YD34,ScaleHH,2,FALSE)</f>
        <v>3</v>
      </c>
      <c r="YE34" s="84">
        <f>VLOOKUP(WordsMain!YE34,ScaleHH,2,FALSE)</f>
        <v>2</v>
      </c>
      <c r="YF34" s="84">
        <f>VLOOKUP(WordsMain!YF34,ScaleHH,2,FALSE)</f>
        <v>3</v>
      </c>
      <c r="YG34" s="84">
        <f>VLOOKUP(WordsMain!YG34,ScaleHH,2,FALSE)</f>
        <v>3</v>
      </c>
      <c r="YJ34" s="84">
        <f>VLOOKUP(WordsMain!YJ34,ScaleBB,2,FALSE)</f>
        <v>2</v>
      </c>
      <c r="YK34" s="84">
        <f>VLOOKUP(WordsMain!YK34,ScaleAA,2,FALSE)</f>
        <v>3</v>
      </c>
      <c r="YL34" s="84">
        <f>VLOOKUP(WordsMain!YL34,ScaleAA,2,FALSE)</f>
        <v>3</v>
      </c>
      <c r="YM34" s="84">
        <f>VLOOKUP(WordsMain!YM34,ScaleAA,2,FALSE)</f>
        <v>3</v>
      </c>
      <c r="YN34" s="84">
        <f>VLOOKUP(WordsMain!YN34,ScaleAA,2,FALSE)</f>
        <v>3</v>
      </c>
      <c r="YO34" s="84">
        <f>VLOOKUP(WordsMain!YO34,ScaleAA,2,FALSE)</f>
        <v>3</v>
      </c>
      <c r="YP34" s="84">
        <f>VLOOKUP(WordsMain!YP34,ScaleAA,2,FALSE)</f>
        <v>3</v>
      </c>
      <c r="YQ34" s="84">
        <f>VLOOKUP(WordsMain!YQ34,ScaleAA,2,FALSE)</f>
        <v>3</v>
      </c>
      <c r="YR34" s="84">
        <f>VLOOKUP(WordsMain!YR34,ScaleAA,2,FALSE)</f>
        <v>2</v>
      </c>
      <c r="YS34" s="84">
        <f>VLOOKUP(WordsMain!YS34,ScaleAA,2,FALSE)</f>
        <v>2</v>
      </c>
      <c r="YT34" s="84">
        <f>VLOOKUP(WordsMain!YT34,ScaleAA,2,FALSE)</f>
        <v>3</v>
      </c>
      <c r="YU34" s="84">
        <f>VLOOKUP(WordsMain!YU34,ScaleAA,2,FALSE)</f>
        <v>4</v>
      </c>
      <c r="YV34" s="84">
        <f>VLOOKUP(WordsMain!YV34,ScaleAA,2,FALSE)</f>
        <v>1</v>
      </c>
      <c r="YW34" s="84">
        <f>VLOOKUP(WordsMain!YW34,ScaleAA,2,FALSE)</f>
        <v>2</v>
      </c>
      <c r="YX34" s="84">
        <f>VLOOKUP(WordsMain!YX34,ScaleAA,2,FALSE)</f>
        <v>3</v>
      </c>
      <c r="YY34" s="84">
        <f>VLOOKUP(WordsMain!YY34,ScaleAA,2,FALSE)</f>
        <v>1</v>
      </c>
      <c r="YZ34" s="84">
        <f>VLOOKUP(WordsMain!YZ34,ScaleAA,2,FALSE)</f>
        <v>3</v>
      </c>
      <c r="ZA34" s="84">
        <f>VLOOKUP(WordsMain!ZA34,ScaleAA,2,FALSE)</f>
        <v>3</v>
      </c>
      <c r="ZB34" s="84">
        <f>VLOOKUP(WordsMain!ZB34,ScaleAA,2,FALSE)</f>
        <v>0</v>
      </c>
      <c r="ZC34" s="84">
        <f>VLOOKUP(WordsMain!ZC34,ScaleAA,2,FALSE)</f>
        <v>3</v>
      </c>
      <c r="ZD34" s="84">
        <f>VLOOKUP(WordsMain!ZD34,ScaleAA,2,FALSE)</f>
        <v>2</v>
      </c>
      <c r="ZE34" s="84">
        <f>VLOOKUP(WordsMain!ZE34,ScaleAA,2,FALSE)</f>
        <v>3</v>
      </c>
      <c r="ZF34" s="84">
        <f>VLOOKUP(WordsMain!ZF34,ScaleAA,2,FALSE)</f>
        <v>2</v>
      </c>
      <c r="ZG34" s="84">
        <f>VLOOKUP(WordsMain!ZG34,ScaleAA,2,FALSE)</f>
        <v>4</v>
      </c>
      <c r="ZH34" s="84">
        <f>VLOOKUP(WordsMain!ZH34,ScaleAA,2,FALSE)</f>
        <v>3</v>
      </c>
      <c r="ZI34" s="84">
        <f>VLOOKUP(WordsMain!ZI34,ScaleAA,2,FALSE)</f>
        <v>3</v>
      </c>
      <c r="ZJ34" s="84">
        <f>VLOOKUP(WordsMain!ZJ34,ScaleAA,2,FALSE)</f>
        <v>3</v>
      </c>
      <c r="ZK34" s="84">
        <f>VLOOKUP(WordsMain!ZK34,ScaleAA,2,FALSE)</f>
        <v>3</v>
      </c>
      <c r="ZL34" s="84">
        <f>VLOOKUP(WordsMain!ZL34,ScaleAA,2,FALSE)</f>
        <v>3</v>
      </c>
      <c r="ZM34" s="84">
        <f>VLOOKUP(WordsMain!ZM34,ScaleAA,2,FALSE)</f>
        <v>3</v>
      </c>
      <c r="ZN34" s="84">
        <f>VLOOKUP(WordsMain!ZN34,ScaleAA,2,FALSE)</f>
        <v>2</v>
      </c>
      <c r="ZO34" s="84">
        <f>VLOOKUP(WordsMain!ZO34,ScaleAA,2,FALSE)</f>
        <v>3</v>
      </c>
      <c r="ZP34" s="84">
        <f>VLOOKUP(WordsMain!ZP34,ScaleAA,2,FALSE)</f>
        <v>3</v>
      </c>
      <c r="ZR34" s="84">
        <f>VLOOKUP(WordsMain!ZR34,ScaleFF,2,FALSE)</f>
        <v>1</v>
      </c>
      <c r="ZS34" s="84">
        <f>VLOOKUP(WordsMain!ZS34,ScaleFF,2,FALSE)</f>
        <v>1</v>
      </c>
      <c r="ZT34" s="84">
        <f>VLOOKUP(WordsMain!ZT34,ScaleFF,2,FALSE)</f>
        <v>0</v>
      </c>
      <c r="ZU34" s="84">
        <f>VLOOKUP(WordsMain!ZU34,ScaleFF,2,FALSE)</f>
        <v>0</v>
      </c>
      <c r="ZV34" s="84">
        <f>VLOOKUP(WordsMain!ZV34,ScaleFF,2,FALSE)</f>
        <v>0</v>
      </c>
      <c r="ZW34" s="84">
        <f>VLOOKUP(WordsMain!ZW34,ScaleFF,2,FALSE)</f>
        <v>1</v>
      </c>
      <c r="ZX34" s="84">
        <f>VLOOKUP(WordsMain!ZX34,ScaleFF,2,FALSE)</f>
        <v>0</v>
      </c>
      <c r="ZY34" s="84">
        <f>VLOOKUP(WordsMain!ZY34,ScaleFF,2,FALSE)</f>
        <v>1</v>
      </c>
      <c r="ZZ34" s="84">
        <f>VLOOKUP(WordsMain!ZZ34,ScaleFF,2,FALSE)</f>
        <v>2</v>
      </c>
      <c r="AAA34" s="84">
        <f>VLOOKUP(WordsMain!AAA34,ScaleFF,2,FALSE)</f>
        <v>1</v>
      </c>
      <c r="AAB34" s="84">
        <f>VLOOKUP(WordsMain!AAB34,ScaleFF,2,FALSE)</f>
        <v>3</v>
      </c>
      <c r="AAC34" s="84">
        <f>VLOOKUP(WordsMain!AAC34,ScaleFF,2,FALSE)</f>
        <v>0</v>
      </c>
      <c r="AAD34" s="84">
        <f>VLOOKUP(WordsMain!AAD34,ScaleFF,2,FALSE)</f>
        <v>1</v>
      </c>
      <c r="AAE34" s="84">
        <f>VLOOKUP(WordsMain!AAE34,ScaleFF,2,FALSE)</f>
        <v>0</v>
      </c>
      <c r="AAF34" s="84">
        <f>VLOOKUP(WordsMain!AAF34,ScaleFF,2,FALSE)</f>
        <v>0</v>
      </c>
      <c r="AAG34" s="84">
        <f>VLOOKUP(WordsMain!AAG34,ScaleFF,2,FALSE)</f>
        <v>1</v>
      </c>
      <c r="AAH34" s="84">
        <f>VLOOKUP(WordsMain!AAH34,ScaleFF,2,FALSE)</f>
        <v>0</v>
      </c>
      <c r="AAI34" s="84">
        <f>VLOOKUP(WordsMain!AAI34,ScaleFF,2,FALSE)</f>
        <v>3</v>
      </c>
      <c r="AAJ34" s="84">
        <f>VLOOKUP(WordsMain!AAJ34,ScaleFF,2,FALSE)</f>
        <v>1</v>
      </c>
      <c r="AAK34" s="84">
        <f>VLOOKUP(WordsMain!AAK34,ScaleFF,2,FALSE)</f>
        <v>1</v>
      </c>
      <c r="AAL34" s="84">
        <f>VLOOKUP(WordsMain!AAL34,ScaleFF,2,FALSE)</f>
        <v>0</v>
      </c>
      <c r="AAM34" s="84">
        <f>VLOOKUP(WordsMain!AAM34,ScaleFF,2,FALSE)</f>
        <v>1</v>
      </c>
      <c r="AAN34" s="84">
        <f>VLOOKUP(WordsMain!AAN34,ScaleFF,2,FALSE)</f>
        <v>1</v>
      </c>
      <c r="AAO34" s="84">
        <f>VLOOKUP(WordsMain!AAO34,ScaleFF,2,FALSE)</f>
        <v>1</v>
      </c>
      <c r="AAP34" s="84">
        <f>VLOOKUP(WordsMain!AAP34,ScaleFF,2,FALSE)</f>
        <v>0</v>
      </c>
      <c r="AAQ34" s="84">
        <f>VLOOKUP(WordsMain!AAQ34,ScaleFF,2,FALSE)</f>
        <v>2</v>
      </c>
      <c r="AAR34" s="84">
        <f>VLOOKUP(WordsMain!AAR34,ScaleFF,2,FALSE)</f>
        <v>2</v>
      </c>
      <c r="AAS34" s="84">
        <f>VLOOKUP(WordsMain!AAS34,ScaleFF,2,FALSE)</f>
        <v>1</v>
      </c>
      <c r="AAT34" s="84">
        <f>VLOOKUP(WordsMain!AAT34,ScaleFF,2,FALSE)</f>
        <v>0</v>
      </c>
      <c r="AAU34" s="84">
        <f>VLOOKUP(WordsMain!AAU34,ScaleFF,2,FALSE)</f>
        <v>0</v>
      </c>
      <c r="AAV34" s="84">
        <f>VLOOKUP(WordsMain!AAV34,ScaleFF,2,FALSE)</f>
        <v>1</v>
      </c>
      <c r="AAW34" s="84">
        <f>VLOOKUP(WordsMain!AAW34,ScaleFF,2,FALSE)</f>
        <v>1</v>
      </c>
      <c r="AAX34" s="84">
        <f>VLOOKUP(WordsMain!AAX34,ScaleFF,2,FALSE)</f>
        <v>1</v>
      </c>
      <c r="AAY34" s="84">
        <f>VLOOKUP(WordsMain!AAY34,ScaleFF,2,FALSE)</f>
        <v>1</v>
      </c>
      <c r="AAZ34" s="84">
        <f>VLOOKUP(WordsMain!AAZ34,ScaleFF,2,FALSE)</f>
        <v>0</v>
      </c>
      <c r="ADZ34">
        <f t="shared" si="78"/>
        <v>26</v>
      </c>
      <c r="AEA34">
        <f t="shared" si="80"/>
        <v>2</v>
      </c>
      <c r="AEB34">
        <f t="shared" si="79"/>
        <v>2</v>
      </c>
    </row>
    <row r="35" spans="1:808" x14ac:dyDescent="0.2">
      <c r="A35">
        <v>110002867806</v>
      </c>
      <c r="B35">
        <v>270118458</v>
      </c>
      <c r="C35" s="2">
        <v>43643.217893518522</v>
      </c>
      <c r="D35" s="2">
        <v>43643.26898148148</v>
      </c>
      <c r="E35" t="s">
        <v>1918</v>
      </c>
      <c r="J35">
        <v>17</v>
      </c>
      <c r="K35" s="84" t="str">
        <f t="shared" si="81"/>
        <v>Sweden</v>
      </c>
      <c r="L35">
        <v>1</v>
      </c>
      <c r="M35">
        <v>2</v>
      </c>
      <c r="N35">
        <v>3</v>
      </c>
      <c r="O35">
        <v>1</v>
      </c>
      <c r="P35">
        <v>1</v>
      </c>
      <c r="Q35">
        <v>1</v>
      </c>
      <c r="S35">
        <v>3</v>
      </c>
      <c r="T35">
        <v>2</v>
      </c>
      <c r="V35">
        <v>3</v>
      </c>
      <c r="W35">
        <v>2</v>
      </c>
      <c r="X35" s="84">
        <f>VLOOKUP(WordsMain!X35,ScaleII,2,FALSE)</f>
        <v>1</v>
      </c>
      <c r="Y35" s="84">
        <f>VLOOKUP(WordsMain!Y35,ScaleII,2,FALSE)</f>
        <v>1</v>
      </c>
      <c r="Z35" s="84">
        <f>VLOOKUP(WordsMain!Z35,ScaleII,2,FALSE)</f>
        <v>1</v>
      </c>
      <c r="AA35" s="84">
        <f>VLOOKUP(WordsMain!AA35,ScaleII,2,FALSE)</f>
        <v>2</v>
      </c>
      <c r="AB35" s="84">
        <f>VLOOKUP(WordsMain!AB35,ScaleII,2,FALSE)</f>
        <v>1</v>
      </c>
      <c r="AC35" s="84">
        <f>VLOOKUP(WordsMain!AC35,ScaleII,2,FALSE)</f>
        <v>2</v>
      </c>
      <c r="AD35" s="84">
        <f>VLOOKUP(WordsMain!AD35,ScaleDD,2,FALSE)</f>
        <v>1</v>
      </c>
      <c r="AE35" s="84">
        <f>VLOOKUP(WordsMain!AE35,ScaleDD,2,FALSE)</f>
        <v>2</v>
      </c>
      <c r="AF35" s="84">
        <f>VLOOKUP(WordsMain!AF35,ScaleDD,2,FALSE)</f>
        <v>3</v>
      </c>
      <c r="AG35" s="84">
        <f>VLOOKUP(WordsMain!AG35,ScaleDD,2,FALSE)</f>
        <v>0</v>
      </c>
      <c r="AH35" s="84">
        <f>VLOOKUP(WordsMain!AH35,ScaleDD,2,FALSE)</f>
        <v>1</v>
      </c>
      <c r="AI35" s="84">
        <f>VLOOKUP(WordsMain!AI35,ScaleDD,2,FALSE)</f>
        <v>3</v>
      </c>
      <c r="AJ35" s="84">
        <f>VLOOKUP(WordsMain!AJ35,ScaleDD,2,FALSE)</f>
        <v>4</v>
      </c>
      <c r="AK35" s="84">
        <f>VLOOKUP(WordsMain!AK35,ScaleDD,2,FALSE)</f>
        <v>3</v>
      </c>
      <c r="AL35" s="84">
        <f>VLOOKUP(WordsMain!AL35,ScaleDD,2,FALSE)</f>
        <v>3</v>
      </c>
      <c r="AN35" s="84">
        <f>VLOOKUP(WordsMain!AN35,ScaleJJ,2,FALSE)</f>
        <v>3</v>
      </c>
      <c r="AO35" s="84">
        <f>VLOOKUP(WordsMain!AO35,ScaleJJ,2,FALSE)</f>
        <v>0</v>
      </c>
      <c r="AP35" s="84">
        <f>VLOOKUP(WordsMain!AP35,ScaleJJ,2,FALSE)</f>
        <v>4</v>
      </c>
      <c r="AQ35" s="84">
        <f>VLOOKUP(WordsMain!AQ35,ScaleJJ,2,FALSE)</f>
        <v>0</v>
      </c>
      <c r="AR35" s="84">
        <f>VLOOKUP(WordsMain!AR35,ScaleJJ,2,FALSE)</f>
        <v>3</v>
      </c>
      <c r="AS35" s="84">
        <f>VLOOKUP(WordsMain!AS35,ScaleJJ,2,FALSE)</f>
        <v>3</v>
      </c>
      <c r="AT35" s="84">
        <f>VLOOKUP(WordsMain!AT35,ScaleJJ,2,FALSE)</f>
        <v>4</v>
      </c>
      <c r="AU35" s="84">
        <f>VLOOKUP(WordsMain!AU35,ScaleJJ,2,FALSE)</f>
        <v>0</v>
      </c>
      <c r="BP35">
        <v>2</v>
      </c>
      <c r="DB35">
        <v>4</v>
      </c>
      <c r="DQ35" s="84">
        <f>VLOOKUP(WordsMain!DQ35,ScaleEE,2,FALSE)</f>
        <v>1</v>
      </c>
      <c r="DR35" s="84"/>
      <c r="DS35" s="84">
        <f>VLOOKUP(WordsMain!DS35,ScaleEE,2,FALSE)</f>
        <v>4</v>
      </c>
      <c r="DT35" s="84">
        <f>VLOOKUP(WordsMain!DT35,ScaleEE,2,FALSE)</f>
        <v>4</v>
      </c>
      <c r="DU35" s="84">
        <f>VLOOKUP(WordsMain!DU35,ScaleEE,2,FALSE)</f>
        <v>2</v>
      </c>
      <c r="DV35" s="84"/>
      <c r="DW35" s="84">
        <f>VLOOKUP(WordsMain!DW35,ScaleEE,2,FALSE)</f>
        <v>2</v>
      </c>
      <c r="DX35" s="84">
        <f>VLOOKUP(WordsMain!DX35,ScaleEE,2,FALSE)</f>
        <v>2</v>
      </c>
      <c r="DY35" s="84">
        <f>VLOOKUP(WordsMain!DY35,ScaleEE,2,FALSE)</f>
        <v>3</v>
      </c>
      <c r="DZ35" s="84">
        <f>VLOOKUP(WordsMain!DZ35,ScaleEE,2,FALSE)</f>
        <v>3</v>
      </c>
      <c r="EB35" s="84">
        <f>VLOOKUP(WordsMain!EB35,ScaleCC,2,FALSE)</f>
        <v>3</v>
      </c>
      <c r="EC35" s="84">
        <f>VLOOKUP(WordsMain!EC35,ScaleCC,2,FALSE)</f>
        <v>3</v>
      </c>
      <c r="ED35" s="84">
        <f>VLOOKUP(WordsMain!ED35,ScaleCC,2,FALSE)</f>
        <v>3</v>
      </c>
      <c r="EE35" s="84">
        <f>VLOOKUP(WordsMain!EE35,ScaleCC,2,FALSE)</f>
        <v>3</v>
      </c>
      <c r="EF35" s="84">
        <f>VLOOKUP(WordsMain!EF35,ScaleCC,2,FALSE)</f>
        <v>1</v>
      </c>
      <c r="EG35" s="84">
        <f>VLOOKUP(WordsMain!EG35,ScaleCC,2,FALSE)</f>
        <v>0</v>
      </c>
      <c r="EH35" s="84">
        <f>VLOOKUP(WordsMain!EH35,ScaleCC,2,FALSE)</f>
        <v>0</v>
      </c>
      <c r="EI35" s="84">
        <f>VLOOKUP(WordsMain!EI35,ScaleCC,2,FALSE)</f>
        <v>0</v>
      </c>
      <c r="EJ35" s="84">
        <f>VLOOKUP(WordsMain!EJ35,ScaleCC,2,FALSE)</f>
        <v>0</v>
      </c>
      <c r="EK35" s="84">
        <f>VLOOKUP(WordsMain!EK35,ScaleCC,2,FALSE)</f>
        <v>0</v>
      </c>
      <c r="EL35" s="84">
        <f>VLOOKUP(WordsMain!EL35,ScaleCC,2,FALSE)</f>
        <v>0</v>
      </c>
      <c r="EM35" s="84">
        <f>VLOOKUP(WordsMain!EM35,ScaleCC,2,FALSE)</f>
        <v>0</v>
      </c>
      <c r="EN35" s="84">
        <f>VLOOKUP(WordsMain!EN35,ScaleCC,2,FALSE)</f>
        <v>0</v>
      </c>
      <c r="EO35" s="84">
        <f>VLOOKUP(WordsMain!EO35,ScaleCC,2,FALSE)</f>
        <v>0</v>
      </c>
      <c r="EP35" s="84">
        <f>VLOOKUP(WordsMain!EP35,ScaleCC,2,FALSE)</f>
        <v>0</v>
      </c>
      <c r="EQ35" s="84">
        <f>VLOOKUP(WordsMain!EQ35,ScaleCC,2,FALSE)</f>
        <v>0</v>
      </c>
      <c r="ER35" s="84">
        <f>VLOOKUP(WordsMain!ER35,ScaleCC,2,FALSE)</f>
        <v>0</v>
      </c>
      <c r="ES35" s="84">
        <f>VLOOKUP(WordsMain!ES35,ScaleCC,2,FALSE)</f>
        <v>0</v>
      </c>
      <c r="EX35">
        <v>4</v>
      </c>
      <c r="EZ35">
        <v>6</v>
      </c>
      <c r="FA35">
        <v>7</v>
      </c>
      <c r="FC35">
        <v>9</v>
      </c>
      <c r="FH35">
        <v>2</v>
      </c>
      <c r="FJ35">
        <v>4</v>
      </c>
      <c r="FO35">
        <v>9</v>
      </c>
      <c r="FT35">
        <v>2</v>
      </c>
      <c r="FV35">
        <v>4</v>
      </c>
      <c r="GA35">
        <v>9</v>
      </c>
      <c r="GF35">
        <v>2</v>
      </c>
      <c r="GH35">
        <v>4</v>
      </c>
      <c r="GM35">
        <v>9</v>
      </c>
      <c r="NH35">
        <v>6</v>
      </c>
      <c r="NJ35">
        <v>8</v>
      </c>
      <c r="NN35">
        <v>12</v>
      </c>
      <c r="NP35">
        <v>14</v>
      </c>
      <c r="NR35">
        <v>2</v>
      </c>
      <c r="NV35">
        <v>6</v>
      </c>
      <c r="NX35">
        <v>8</v>
      </c>
      <c r="OB35">
        <v>12</v>
      </c>
      <c r="OD35">
        <v>14</v>
      </c>
      <c r="OF35">
        <v>2</v>
      </c>
      <c r="OJ35">
        <v>6</v>
      </c>
      <c r="OL35">
        <v>8</v>
      </c>
      <c r="OP35">
        <v>12</v>
      </c>
      <c r="OR35">
        <v>14</v>
      </c>
      <c r="OX35">
        <v>6</v>
      </c>
      <c r="OZ35">
        <v>8</v>
      </c>
      <c r="PD35">
        <v>12</v>
      </c>
      <c r="PF35">
        <v>14</v>
      </c>
      <c r="WU35" s="84">
        <f>VLOOKUP(WordsMain!WU35,ScaleHH,2,FALSE)</f>
        <v>2</v>
      </c>
      <c r="WV35" s="84">
        <f>VLOOKUP(WordsMain!WV35,ScaleHH,2,FALSE)</f>
        <v>1</v>
      </c>
      <c r="WW35" s="84">
        <f>VLOOKUP(WordsMain!WW35,ScaleHH,2,FALSE)</f>
        <v>2</v>
      </c>
      <c r="WX35" s="84">
        <f>VLOOKUP(WordsMain!WX35,ScaleHH,2,FALSE)</f>
        <v>2</v>
      </c>
      <c r="WY35" s="84">
        <f>VLOOKUP(WordsMain!WY35,ScaleHH,2,FALSE)</f>
        <v>1</v>
      </c>
      <c r="WZ35" s="84">
        <f>VLOOKUP(WordsMain!WZ35,ScaleHH,2,FALSE)</f>
        <v>3</v>
      </c>
      <c r="XA35" s="84">
        <f>VLOOKUP(WordsMain!XA35,ScaleHH,2,FALSE)</f>
        <v>2</v>
      </c>
      <c r="XB35" s="84">
        <f>VLOOKUP(WordsMain!XB35,ScaleHH,2,FALSE)</f>
        <v>2</v>
      </c>
      <c r="XC35" s="84">
        <f>VLOOKUP(WordsMain!XC35,ScaleHH,2,FALSE)</f>
        <v>2</v>
      </c>
      <c r="XD35" s="84">
        <f>VLOOKUP(WordsMain!XD35,ScaleHH,2,FALSE)</f>
        <v>2</v>
      </c>
      <c r="XE35" s="84">
        <f>VLOOKUP(WordsMain!XE35,ScaleHH,2,FALSE)</f>
        <v>1</v>
      </c>
      <c r="XF35" s="84">
        <f>VLOOKUP(WordsMain!XF35,ScaleHH,2,FALSE)</f>
        <v>1</v>
      </c>
      <c r="XG35" s="84">
        <f>VLOOKUP(WordsMain!XG35,ScaleHH,2,FALSE)</f>
        <v>0</v>
      </c>
      <c r="XH35" s="84">
        <f>VLOOKUP(WordsMain!XH35,ScaleHH,2,FALSE)</f>
        <v>3</v>
      </c>
      <c r="XI35" s="84">
        <f>VLOOKUP(WordsMain!XI35,ScaleHH,2,FALSE)</f>
        <v>1</v>
      </c>
      <c r="XJ35" s="84">
        <f>VLOOKUP(WordsMain!XJ35,ScaleHH,2,FALSE)</f>
        <v>1</v>
      </c>
      <c r="XK35" s="84">
        <f>VLOOKUP(WordsMain!XK35,ScaleHH,2,FALSE)</f>
        <v>2</v>
      </c>
      <c r="XL35" s="84">
        <f>VLOOKUP(WordsMain!XL35,ScaleHH,2,FALSE)</f>
        <v>2</v>
      </c>
      <c r="XM35" s="84">
        <f>VLOOKUP(WordsMain!XM35,ScaleHH,2,FALSE)</f>
        <v>3</v>
      </c>
      <c r="XN35" s="84">
        <f>VLOOKUP(WordsMain!XN35,ScaleHH,2,FALSE)</f>
        <v>2</v>
      </c>
      <c r="XO35" s="84">
        <f>VLOOKUP(WordsMain!XO35,ScaleHH,2,FALSE)</f>
        <v>2</v>
      </c>
      <c r="XP35" s="84">
        <f>VLOOKUP(WordsMain!XP35,ScaleHH,2,FALSE)</f>
        <v>3</v>
      </c>
      <c r="XQ35" s="84">
        <f>VLOOKUP(WordsMain!XQ35,ScaleHH,2,FALSE)</f>
        <v>3</v>
      </c>
      <c r="XR35" s="84">
        <f>VLOOKUP(WordsMain!XR35,ScaleHH,2,FALSE)</f>
        <v>3</v>
      </c>
      <c r="XS35" s="84">
        <f>VLOOKUP(WordsMain!XS35,ScaleHH,2,FALSE)</f>
        <v>3</v>
      </c>
      <c r="XT35" s="84">
        <f>VLOOKUP(WordsMain!XT35,ScaleHH,2,FALSE)</f>
        <v>2</v>
      </c>
      <c r="XU35" s="84">
        <f>VLOOKUP(WordsMain!XU35,ScaleHH,2,FALSE)</f>
        <v>2</v>
      </c>
      <c r="XV35" s="84">
        <f>VLOOKUP(WordsMain!XV35,ScaleHH,2,FALSE)</f>
        <v>2</v>
      </c>
      <c r="XW35" s="84">
        <f>VLOOKUP(WordsMain!XW35,ScaleHH,2,FALSE)</f>
        <v>2</v>
      </c>
      <c r="XX35" s="84">
        <f>VLOOKUP(WordsMain!XX35,ScaleHH,2,FALSE)</f>
        <v>1</v>
      </c>
      <c r="XY35" s="84">
        <f>VLOOKUP(WordsMain!XY35,ScaleHH,2,FALSE)</f>
        <v>2</v>
      </c>
      <c r="XZ35" s="84">
        <f>VLOOKUP(WordsMain!XZ35,ScaleHH,2,FALSE)</f>
        <v>0</v>
      </c>
      <c r="YA35" s="84">
        <f>VLOOKUP(WordsMain!YA35,ScaleHH,2,FALSE)</f>
        <v>0</v>
      </c>
      <c r="YB35" s="84">
        <f>VLOOKUP(WordsMain!YB35,ScaleHH,2,FALSE)</f>
        <v>1</v>
      </c>
      <c r="YC35" s="84">
        <f>VLOOKUP(WordsMain!YC35,ScaleHH,2,FALSE)</f>
        <v>1</v>
      </c>
      <c r="YD35" s="84">
        <f>VLOOKUP(WordsMain!YD35,ScaleHH,2,FALSE)</f>
        <v>0</v>
      </c>
      <c r="YE35" s="84">
        <f>VLOOKUP(WordsMain!YE35,ScaleHH,2,FALSE)</f>
        <v>2</v>
      </c>
      <c r="YF35" s="84">
        <f>VLOOKUP(WordsMain!YF35,ScaleHH,2,FALSE)</f>
        <v>3</v>
      </c>
      <c r="YG35" s="84">
        <f>VLOOKUP(WordsMain!YG35,ScaleHH,2,FALSE)</f>
        <v>2</v>
      </c>
      <c r="YJ35" s="84">
        <f>VLOOKUP(WordsMain!YJ35,ScaleBB,2,FALSE)</f>
        <v>2</v>
      </c>
      <c r="ADZ35">
        <f t="shared" si="78"/>
        <v>164</v>
      </c>
      <c r="AEA35">
        <f t="shared" si="80"/>
        <v>1</v>
      </c>
      <c r="AEB35">
        <f t="shared" si="79"/>
        <v>0</v>
      </c>
    </row>
    <row r="36" spans="1:808" x14ac:dyDescent="0.2">
      <c r="A36">
        <v>110002867801</v>
      </c>
      <c r="B36">
        <v>270118457</v>
      </c>
      <c r="C36" s="2">
        <v>43643.205393518518</v>
      </c>
      <c r="D36" s="2">
        <v>43643.280590277784</v>
      </c>
      <c r="E36" t="s">
        <v>1918</v>
      </c>
      <c r="J36">
        <v>17</v>
      </c>
      <c r="K36" s="84" t="str">
        <f t="shared" si="81"/>
        <v>Sweden</v>
      </c>
      <c r="L36">
        <v>1</v>
      </c>
      <c r="M36">
        <v>3</v>
      </c>
      <c r="N36">
        <v>1</v>
      </c>
      <c r="O36">
        <v>2</v>
      </c>
      <c r="P36">
        <v>1</v>
      </c>
      <c r="Q36">
        <v>6</v>
      </c>
      <c r="S36">
        <v>4</v>
      </c>
      <c r="T36">
        <v>2</v>
      </c>
      <c r="V36">
        <v>3</v>
      </c>
      <c r="W36">
        <v>1</v>
      </c>
      <c r="X36" s="84">
        <f>VLOOKUP(WordsMain!X36,ScaleII,2,FALSE)</f>
        <v>2</v>
      </c>
      <c r="Y36" s="84">
        <f>VLOOKUP(WordsMain!Y36,ScaleII,2,FALSE)</f>
        <v>2</v>
      </c>
      <c r="Z36" s="84">
        <f>VLOOKUP(WordsMain!Z36,ScaleII,2,FALSE)</f>
        <v>0</v>
      </c>
      <c r="AA36" s="84">
        <f>VLOOKUP(WordsMain!AA36,ScaleII,2,FALSE)</f>
        <v>0</v>
      </c>
      <c r="AB36" s="84">
        <f>VLOOKUP(WordsMain!AB36,ScaleII,2,FALSE)</f>
        <v>1</v>
      </c>
      <c r="AC36" s="84">
        <f>VLOOKUP(WordsMain!AC36,ScaleII,2,FALSE)</f>
        <v>0</v>
      </c>
      <c r="AD36" s="84">
        <f>VLOOKUP(WordsMain!AD36,ScaleDD,2,FALSE)</f>
        <v>0</v>
      </c>
      <c r="AE36" s="84">
        <f>VLOOKUP(WordsMain!AE36,ScaleDD,2,FALSE)</f>
        <v>2</v>
      </c>
      <c r="AF36" s="84">
        <f>VLOOKUP(WordsMain!AF36,ScaleDD,2,FALSE)</f>
        <v>3</v>
      </c>
      <c r="AG36" s="84">
        <f>VLOOKUP(WordsMain!AG36,ScaleDD,2,FALSE)</f>
        <v>2</v>
      </c>
      <c r="AH36" s="84">
        <f>VLOOKUP(WordsMain!AH36,ScaleDD,2,FALSE)</f>
        <v>3</v>
      </c>
      <c r="AI36" s="84">
        <f>VLOOKUP(WordsMain!AI36,ScaleDD,2,FALSE)</f>
        <v>3</v>
      </c>
      <c r="AJ36" s="84">
        <f>VLOOKUP(WordsMain!AJ36,ScaleDD,2,FALSE)</f>
        <v>4</v>
      </c>
      <c r="AK36" s="84">
        <f>VLOOKUP(WordsMain!AK36,ScaleDD,2,FALSE)</f>
        <v>0</v>
      </c>
      <c r="AL36" s="84">
        <f>VLOOKUP(WordsMain!AL36,ScaleDD,2,FALSE)</f>
        <v>2</v>
      </c>
      <c r="AN36" s="84">
        <f>VLOOKUP(WordsMain!AN36,ScaleJJ,2,FALSE)</f>
        <v>4</v>
      </c>
      <c r="AO36" s="84">
        <f>VLOOKUP(WordsMain!AO36,ScaleJJ,2,FALSE)</f>
        <v>1</v>
      </c>
      <c r="AP36" s="84">
        <f>VLOOKUP(WordsMain!AP36,ScaleJJ,2,FALSE)</f>
        <v>1</v>
      </c>
      <c r="AQ36" s="84">
        <f>VLOOKUP(WordsMain!AQ36,ScaleJJ,2,FALSE)</f>
        <v>1</v>
      </c>
      <c r="AR36" s="84">
        <f>VLOOKUP(WordsMain!AR36,ScaleJJ,2,FALSE)</f>
        <v>1</v>
      </c>
      <c r="AS36" s="84">
        <f>VLOOKUP(WordsMain!AS36,ScaleJJ,2,FALSE)</f>
        <v>1</v>
      </c>
      <c r="AT36" s="84">
        <f>VLOOKUP(WordsMain!AT36,ScaleJJ,2,FALSE)</f>
        <v>1</v>
      </c>
      <c r="AU36" s="84">
        <f>VLOOKUP(WordsMain!AU36,ScaleJJ,2,FALSE)</f>
        <v>1</v>
      </c>
      <c r="AZ36">
        <v>4</v>
      </c>
      <c r="BA36">
        <v>5</v>
      </c>
      <c r="BB36">
        <v>6</v>
      </c>
      <c r="DQ36" s="84">
        <f>VLOOKUP(WordsMain!DQ36,ScaleEE,2,FALSE)</f>
        <v>3</v>
      </c>
      <c r="DR36" s="84">
        <f>VLOOKUP(WordsMain!DR36,ScaleEE,2,FALSE)</f>
        <v>3</v>
      </c>
      <c r="DS36" s="84">
        <f>VLOOKUP(WordsMain!DS36,ScaleEE,2,FALSE)</f>
        <v>4</v>
      </c>
      <c r="DT36" s="84">
        <f>VLOOKUP(WordsMain!DT36,ScaleEE,2,FALSE)</f>
        <v>2</v>
      </c>
      <c r="DU36" s="84">
        <f>VLOOKUP(WordsMain!DU36,ScaleEE,2,FALSE)</f>
        <v>2</v>
      </c>
      <c r="DV36" s="84">
        <f>VLOOKUP(WordsMain!DV36,ScaleEE,2,FALSE)</f>
        <v>1</v>
      </c>
      <c r="DW36" s="84">
        <f>VLOOKUP(WordsMain!DW36,ScaleEE,2,FALSE)</f>
        <v>1</v>
      </c>
      <c r="DX36" s="84">
        <f>VLOOKUP(WordsMain!DX36,ScaleEE,2,FALSE)</f>
        <v>1</v>
      </c>
      <c r="DY36" s="84">
        <f>VLOOKUP(WordsMain!DY36,ScaleEE,2,FALSE)</f>
        <v>1</v>
      </c>
      <c r="DZ36" s="84">
        <f>VLOOKUP(WordsMain!DZ36,ScaleEE,2,FALSE)</f>
        <v>1</v>
      </c>
      <c r="EB36" s="84">
        <f>VLOOKUP(WordsMain!EB36,ScaleCC,2,FALSE)</f>
        <v>3</v>
      </c>
      <c r="EC36" s="84">
        <f>VLOOKUP(WordsMain!EC36,ScaleCC,2,FALSE)</f>
        <v>1</v>
      </c>
      <c r="ED36" s="84">
        <f>VLOOKUP(WordsMain!ED36,ScaleCC,2,FALSE)</f>
        <v>1</v>
      </c>
      <c r="EE36" s="84">
        <f>VLOOKUP(WordsMain!EE36,ScaleCC,2,FALSE)</f>
        <v>0</v>
      </c>
      <c r="EF36" s="84">
        <f>VLOOKUP(WordsMain!EF36,ScaleCC,2,FALSE)</f>
        <v>2</v>
      </c>
      <c r="EG36" s="84">
        <f>VLOOKUP(WordsMain!EG36,ScaleCC,2,FALSE)</f>
        <v>0</v>
      </c>
      <c r="EH36" s="84">
        <f>VLOOKUP(WordsMain!EH36,ScaleCC,2,FALSE)</f>
        <v>0</v>
      </c>
      <c r="EI36" s="84">
        <f>VLOOKUP(WordsMain!EI36,ScaleCC,2,FALSE)</f>
        <v>0</v>
      </c>
      <c r="EJ36" s="84">
        <f>VLOOKUP(WordsMain!EJ36,ScaleCC,2,FALSE)</f>
        <v>0</v>
      </c>
      <c r="EK36" s="84">
        <f>VLOOKUP(WordsMain!EK36,ScaleCC,2,FALSE)</f>
        <v>0</v>
      </c>
      <c r="EL36" s="84">
        <f>VLOOKUP(WordsMain!EL36,ScaleCC,2,FALSE)</f>
        <v>0</v>
      </c>
      <c r="EM36" s="84">
        <f>VLOOKUP(WordsMain!EM36,ScaleCC,2,FALSE)</f>
        <v>0</v>
      </c>
      <c r="EN36" s="84">
        <f>VLOOKUP(WordsMain!EN36,ScaleCC,2,FALSE)</f>
        <v>0</v>
      </c>
      <c r="EO36" s="84">
        <f>VLOOKUP(WordsMain!EO36,ScaleCC,2,FALSE)</f>
        <v>0</v>
      </c>
      <c r="EP36" s="84">
        <f>VLOOKUP(WordsMain!EP36,ScaleCC,2,FALSE)</f>
        <v>0</v>
      </c>
      <c r="EQ36" s="84">
        <f>VLOOKUP(WordsMain!EQ36,ScaleCC,2,FALSE)</f>
        <v>0</v>
      </c>
      <c r="ER36" s="84">
        <f>VLOOKUP(WordsMain!ER36,ScaleCC,2,FALSE)</f>
        <v>0</v>
      </c>
      <c r="ES36" s="84">
        <f>VLOOKUP(WordsMain!ES36,ScaleCC,2,FALSE)</f>
        <v>0</v>
      </c>
      <c r="ET36" t="s">
        <v>1537</v>
      </c>
      <c r="ADZ36">
        <f t="shared" si="78"/>
        <v>0</v>
      </c>
      <c r="AEA36">
        <f t="shared" si="80"/>
        <v>2</v>
      </c>
      <c r="AEB36">
        <f t="shared" si="79"/>
        <v>0</v>
      </c>
    </row>
    <row r="37" spans="1:808" x14ac:dyDescent="0.2">
      <c r="A37">
        <v>110002867797</v>
      </c>
      <c r="B37">
        <v>270118465</v>
      </c>
      <c r="C37" s="2">
        <v>43643.197638888887</v>
      </c>
      <c r="D37" s="2">
        <v>43643.204756944448</v>
      </c>
      <c r="E37" t="s">
        <v>1918</v>
      </c>
      <c r="J37">
        <v>3</v>
      </c>
      <c r="K37" s="84" t="str">
        <f t="shared" si="81"/>
        <v>UK</v>
      </c>
      <c r="L37">
        <v>1</v>
      </c>
      <c r="M37">
        <v>3</v>
      </c>
      <c r="N37">
        <v>3</v>
      </c>
      <c r="O37">
        <v>1</v>
      </c>
      <c r="P37">
        <v>4</v>
      </c>
      <c r="Q37">
        <v>1</v>
      </c>
      <c r="S37">
        <v>1</v>
      </c>
      <c r="T37">
        <v>4</v>
      </c>
      <c r="V37">
        <v>3</v>
      </c>
      <c r="W37">
        <v>2</v>
      </c>
      <c r="X37" s="84">
        <f>VLOOKUP(WordsMain!X37,ScaleII,2,FALSE)</f>
        <v>0</v>
      </c>
      <c r="Y37" s="84">
        <f>VLOOKUP(WordsMain!Y37,ScaleII,2,FALSE)</f>
        <v>1</v>
      </c>
      <c r="Z37" s="84">
        <f>VLOOKUP(WordsMain!Z37,ScaleII,2,FALSE)</f>
        <v>0</v>
      </c>
      <c r="AA37" s="84">
        <f>VLOOKUP(WordsMain!AA37,ScaleII,2,FALSE)</f>
        <v>0</v>
      </c>
      <c r="AB37" s="84">
        <f>VLOOKUP(WordsMain!AB37,ScaleII,2,FALSE)</f>
        <v>0</v>
      </c>
      <c r="AC37" s="84">
        <f>VLOOKUP(WordsMain!AC37,ScaleII,2,FALSE)</f>
        <v>0</v>
      </c>
      <c r="AD37" s="84">
        <f>VLOOKUP(WordsMain!AD37,ScaleDD,2,FALSE)</f>
        <v>0</v>
      </c>
      <c r="AE37" s="84">
        <f>VLOOKUP(WordsMain!AE37,ScaleDD,2,FALSE)</f>
        <v>1</v>
      </c>
      <c r="AF37" s="84">
        <f>VLOOKUP(WordsMain!AF37,ScaleDD,2,FALSE)</f>
        <v>1</v>
      </c>
      <c r="AG37" s="84">
        <f>VLOOKUP(WordsMain!AG37,ScaleDD,2,FALSE)</f>
        <v>1</v>
      </c>
      <c r="AH37" s="84">
        <f>VLOOKUP(WordsMain!AH37,ScaleDD,2,FALSE)</f>
        <v>0</v>
      </c>
      <c r="AI37" s="84">
        <f>VLOOKUP(WordsMain!AI37,ScaleDD,2,FALSE)</f>
        <v>0</v>
      </c>
      <c r="AJ37" s="84">
        <f>VLOOKUP(WordsMain!AJ37,ScaleDD,2,FALSE)</f>
        <v>0</v>
      </c>
      <c r="AK37" s="84">
        <f>VLOOKUP(WordsMain!AK37,ScaleDD,2,FALSE)</f>
        <v>2</v>
      </c>
      <c r="AL37" s="84">
        <f>VLOOKUP(WordsMain!AL37,ScaleDD,2,FALSE)</f>
        <v>1</v>
      </c>
      <c r="AN37" s="84">
        <f>VLOOKUP(WordsMain!AN37,ScaleJJ,2,FALSE)</f>
        <v>0</v>
      </c>
      <c r="AO37" s="84">
        <f>VLOOKUP(WordsMain!AO37,ScaleJJ,2,FALSE)</f>
        <v>0</v>
      </c>
      <c r="AP37" s="84">
        <f>VLOOKUP(WordsMain!AP37,ScaleJJ,2,FALSE)</f>
        <v>0</v>
      </c>
      <c r="AQ37" s="84">
        <f>VLOOKUP(WordsMain!AQ37,ScaleJJ,2,FALSE)</f>
        <v>1</v>
      </c>
      <c r="AR37" s="84">
        <f>VLOOKUP(WordsMain!AR37,ScaleJJ,2,FALSE)</f>
        <v>1</v>
      </c>
      <c r="AS37" s="84">
        <f>VLOOKUP(WordsMain!AS37,ScaleJJ,2,FALSE)</f>
        <v>1</v>
      </c>
      <c r="AT37" s="84">
        <f>VLOOKUP(WordsMain!AT37,ScaleJJ,2,FALSE)</f>
        <v>0</v>
      </c>
      <c r="AU37" s="84">
        <f>VLOOKUP(WordsMain!AU37,ScaleJJ,2,FALSE)</f>
        <v>0</v>
      </c>
      <c r="DQ37" s="84">
        <f>VLOOKUP(WordsMain!DQ37,ScaleEE,2,FALSE)</f>
        <v>0</v>
      </c>
      <c r="DR37" s="84">
        <f>VLOOKUP(WordsMain!DR37,ScaleEE,2,FALSE)</f>
        <v>2</v>
      </c>
      <c r="DS37" s="84">
        <f>VLOOKUP(WordsMain!DS37,ScaleEE,2,FALSE)</f>
        <v>2</v>
      </c>
      <c r="DT37" s="84">
        <f>VLOOKUP(WordsMain!DT37,ScaleEE,2,FALSE)</f>
        <v>1</v>
      </c>
      <c r="DU37" s="84">
        <f>VLOOKUP(WordsMain!DU37,ScaleEE,2,FALSE)</f>
        <v>2</v>
      </c>
      <c r="DV37" s="84">
        <f>VLOOKUP(WordsMain!DV37,ScaleEE,2,FALSE)</f>
        <v>2</v>
      </c>
      <c r="DW37" s="84">
        <f>VLOOKUP(WordsMain!DW37,ScaleEE,2,FALSE)</f>
        <v>2</v>
      </c>
      <c r="DX37" s="84">
        <f>VLOOKUP(WordsMain!DX37,ScaleEE,2,FALSE)</f>
        <v>3</v>
      </c>
      <c r="DY37" s="84">
        <f>VLOOKUP(WordsMain!DY37,ScaleEE,2,FALSE)</f>
        <v>3</v>
      </c>
      <c r="DZ37" s="84">
        <f>VLOOKUP(WordsMain!DZ37,ScaleEE,2,FALSE)</f>
        <v>1</v>
      </c>
      <c r="EB37" s="84">
        <f>VLOOKUP(WordsMain!EB37,ScaleCC,2,FALSE)</f>
        <v>2</v>
      </c>
      <c r="EC37" s="84">
        <f>VLOOKUP(WordsMain!EC37,ScaleCC,2,FALSE)</f>
        <v>3</v>
      </c>
      <c r="ED37" s="84">
        <f>VLOOKUP(WordsMain!ED37,ScaleCC,2,FALSE)</f>
        <v>3</v>
      </c>
      <c r="EE37" s="84">
        <f>VLOOKUP(WordsMain!EE37,ScaleCC,2,FALSE)</f>
        <v>1</v>
      </c>
      <c r="EF37" s="84">
        <f>VLOOKUP(WordsMain!EF37,ScaleCC,2,FALSE)</f>
        <v>0</v>
      </c>
      <c r="EG37" s="84">
        <f>VLOOKUP(WordsMain!EG37,ScaleCC,2,FALSE)</f>
        <v>0</v>
      </c>
      <c r="EH37" s="84">
        <f>VLOOKUP(WordsMain!EH37,ScaleCC,2,FALSE)</f>
        <v>0</v>
      </c>
      <c r="EI37" s="84">
        <f>VLOOKUP(WordsMain!EI37,ScaleCC,2,FALSE)</f>
        <v>0</v>
      </c>
      <c r="EJ37" s="84">
        <f>VLOOKUP(WordsMain!EJ37,ScaleCC,2,FALSE)</f>
        <v>0</v>
      </c>
      <c r="EK37" s="84">
        <f>VLOOKUP(WordsMain!EK37,ScaleCC,2,FALSE)</f>
        <v>0</v>
      </c>
      <c r="EL37" s="84">
        <f>VLOOKUP(WordsMain!EL37,ScaleCC,2,FALSE)</f>
        <v>0</v>
      </c>
      <c r="EM37" s="84">
        <f>VLOOKUP(WordsMain!EM37,ScaleCC,2,FALSE)</f>
        <v>0</v>
      </c>
      <c r="EN37" s="84">
        <f>VLOOKUP(WordsMain!EN37,ScaleCC,2,FALSE)</f>
        <v>0</v>
      </c>
      <c r="EO37" s="84">
        <f>VLOOKUP(WordsMain!EO37,ScaleCC,2,FALSE)</f>
        <v>0</v>
      </c>
      <c r="EP37" s="84">
        <f>VLOOKUP(WordsMain!EP37,ScaleCC,2,FALSE)</f>
        <v>0</v>
      </c>
      <c r="EQ37" s="84">
        <f>VLOOKUP(WordsMain!EQ37,ScaleCC,2,FALSE)</f>
        <v>0</v>
      </c>
      <c r="ER37" s="84">
        <f>VLOOKUP(WordsMain!ER37,ScaleCC,2,FALSE)</f>
        <v>0</v>
      </c>
      <c r="ES37" s="84">
        <f>VLOOKUP(WordsMain!ES37,ScaleCC,2,FALSE)</f>
        <v>0</v>
      </c>
      <c r="EV37">
        <v>2</v>
      </c>
      <c r="EW37">
        <v>3</v>
      </c>
      <c r="EX37">
        <v>4</v>
      </c>
      <c r="EZ37">
        <v>6</v>
      </c>
      <c r="FH37">
        <v>2</v>
      </c>
      <c r="FI37">
        <v>3</v>
      </c>
      <c r="FJ37">
        <v>4</v>
      </c>
      <c r="FL37">
        <v>6</v>
      </c>
      <c r="FT37">
        <v>2</v>
      </c>
      <c r="FU37">
        <v>3</v>
      </c>
      <c r="FV37">
        <v>4</v>
      </c>
      <c r="FX37">
        <v>6</v>
      </c>
      <c r="ND37">
        <v>2</v>
      </c>
      <c r="NE37">
        <v>3</v>
      </c>
      <c r="NF37">
        <v>4</v>
      </c>
      <c r="NR37">
        <v>2</v>
      </c>
      <c r="NS37">
        <v>3</v>
      </c>
      <c r="NT37">
        <v>4</v>
      </c>
      <c r="OF37">
        <v>2</v>
      </c>
      <c r="OG37">
        <v>3</v>
      </c>
      <c r="OH37">
        <v>4</v>
      </c>
      <c r="ADZ37">
        <f t="shared" si="78"/>
        <v>27</v>
      </c>
      <c r="AEA37">
        <f t="shared" si="80"/>
        <v>0</v>
      </c>
      <c r="AEB37">
        <f t="shared" si="79"/>
        <v>0</v>
      </c>
    </row>
    <row r="38" spans="1:808" x14ac:dyDescent="0.2">
      <c r="A38">
        <v>110002867794</v>
      </c>
      <c r="B38">
        <v>270114713</v>
      </c>
      <c r="C38" s="2">
        <v>43643.1871875</v>
      </c>
      <c r="D38" s="2">
        <v>43643.237210648149</v>
      </c>
      <c r="E38" t="s">
        <v>1918</v>
      </c>
      <c r="J38">
        <v>3</v>
      </c>
      <c r="K38" s="84" t="str">
        <f t="shared" si="81"/>
        <v>UK</v>
      </c>
      <c r="L38">
        <v>1</v>
      </c>
      <c r="M38">
        <v>3</v>
      </c>
      <c r="N38">
        <v>3</v>
      </c>
      <c r="O38">
        <v>1</v>
      </c>
      <c r="P38">
        <v>1</v>
      </c>
      <c r="Q38">
        <v>3</v>
      </c>
      <c r="S38">
        <v>3</v>
      </c>
      <c r="T38">
        <v>4</v>
      </c>
      <c r="V38">
        <v>3</v>
      </c>
      <c r="W38">
        <v>2</v>
      </c>
      <c r="X38" s="84">
        <f>VLOOKUP(WordsMain!X38,ScaleII,2,FALSE)</f>
        <v>1</v>
      </c>
      <c r="Y38" s="84">
        <f>VLOOKUP(WordsMain!Y38,ScaleII,2,FALSE)</f>
        <v>1</v>
      </c>
      <c r="Z38" s="84">
        <f>VLOOKUP(WordsMain!Z38,ScaleII,2,FALSE)</f>
        <v>0</v>
      </c>
      <c r="AA38" s="84">
        <f>VLOOKUP(WordsMain!AA38,ScaleII,2,FALSE)</f>
        <v>0</v>
      </c>
      <c r="AB38" s="84">
        <f>VLOOKUP(WordsMain!AB38,ScaleII,2,FALSE)</f>
        <v>0</v>
      </c>
      <c r="AC38" s="84">
        <f>VLOOKUP(WordsMain!AC38,ScaleII,2,FALSE)</f>
        <v>1</v>
      </c>
      <c r="AD38" s="84">
        <f>VLOOKUP(WordsMain!AD38,ScaleDD,2,FALSE)</f>
        <v>0</v>
      </c>
      <c r="AE38" s="84">
        <f>VLOOKUP(WordsMain!AE38,ScaleDD,2,FALSE)</f>
        <v>3</v>
      </c>
      <c r="AF38" s="84">
        <f>VLOOKUP(WordsMain!AF38,ScaleDD,2,FALSE)</f>
        <v>3</v>
      </c>
      <c r="AG38" s="84">
        <f>VLOOKUP(WordsMain!AG38,ScaleDD,2,FALSE)</f>
        <v>2</v>
      </c>
      <c r="AH38" s="84">
        <f>VLOOKUP(WordsMain!AH38,ScaleDD,2,FALSE)</f>
        <v>1</v>
      </c>
      <c r="AI38" s="84">
        <f>VLOOKUP(WordsMain!AI38,ScaleDD,2,FALSE)</f>
        <v>2</v>
      </c>
      <c r="AJ38" s="84">
        <f>VLOOKUP(WordsMain!AJ38,ScaleDD,2,FALSE)</f>
        <v>3</v>
      </c>
      <c r="AK38" s="84">
        <f>VLOOKUP(WordsMain!AK38,ScaleDD,2,FALSE)</f>
        <v>3</v>
      </c>
      <c r="AL38" s="84">
        <f>VLOOKUP(WordsMain!AL38,ScaleDD,2,FALSE)</f>
        <v>2</v>
      </c>
      <c r="AN38" s="84">
        <f>VLOOKUP(WordsMain!AN38,ScaleJJ,2,FALSE)</f>
        <v>5</v>
      </c>
      <c r="AO38" s="84">
        <f>VLOOKUP(WordsMain!AO38,ScaleJJ,2,FALSE)</f>
        <v>1</v>
      </c>
      <c r="AP38" s="84">
        <f>VLOOKUP(WordsMain!AP38,ScaleJJ,2,FALSE)</f>
        <v>4</v>
      </c>
      <c r="AQ38" s="84">
        <f>VLOOKUP(WordsMain!AQ38,ScaleJJ,2,FALSE)</f>
        <v>4</v>
      </c>
      <c r="AR38" s="84">
        <f>VLOOKUP(WordsMain!AR38,ScaleJJ,2,FALSE)</f>
        <v>1</v>
      </c>
      <c r="AS38" s="84">
        <f>VLOOKUP(WordsMain!AS38,ScaleJJ,2,FALSE)</f>
        <v>0</v>
      </c>
      <c r="AT38" s="84">
        <f>VLOOKUP(WordsMain!AT38,ScaleJJ,2,FALSE)</f>
        <v>0</v>
      </c>
      <c r="AU38" s="84">
        <f>VLOOKUP(WordsMain!AU38,ScaleJJ,2,FALSE)</f>
        <v>0</v>
      </c>
      <c r="AW38">
        <v>1</v>
      </c>
      <c r="AX38">
        <v>2</v>
      </c>
      <c r="AY38">
        <v>3</v>
      </c>
      <c r="AZ38">
        <v>4</v>
      </c>
      <c r="BA38">
        <v>5</v>
      </c>
      <c r="BB38">
        <v>6</v>
      </c>
      <c r="BC38">
        <v>7</v>
      </c>
      <c r="BO38">
        <v>1</v>
      </c>
      <c r="BQ38">
        <v>3</v>
      </c>
      <c r="BT38">
        <v>6</v>
      </c>
      <c r="BX38">
        <v>1</v>
      </c>
      <c r="BY38">
        <v>2</v>
      </c>
      <c r="BZ38">
        <v>3</v>
      </c>
      <c r="DQ38" s="84">
        <f>VLOOKUP(WordsMain!DQ38,ScaleEE,2,FALSE)</f>
        <v>1</v>
      </c>
      <c r="DR38" s="84">
        <f>VLOOKUP(WordsMain!DR38,ScaleEE,2,FALSE)</f>
        <v>1</v>
      </c>
      <c r="DS38" s="84">
        <f>VLOOKUP(WordsMain!DS38,ScaleEE,2,FALSE)</f>
        <v>2</v>
      </c>
      <c r="DT38" s="84">
        <f>VLOOKUP(WordsMain!DT38,ScaleEE,2,FALSE)</f>
        <v>2</v>
      </c>
      <c r="DU38" s="84">
        <f>VLOOKUP(WordsMain!DU38,ScaleEE,2,FALSE)</f>
        <v>3</v>
      </c>
      <c r="DV38" s="84">
        <f>VLOOKUP(WordsMain!DV38,ScaleEE,2,FALSE)</f>
        <v>3</v>
      </c>
      <c r="DW38" s="84">
        <f>VLOOKUP(WordsMain!DW38,ScaleEE,2,FALSE)</f>
        <v>0</v>
      </c>
      <c r="DX38" s="84">
        <f>VLOOKUP(WordsMain!DX38,ScaleEE,2,FALSE)</f>
        <v>0</v>
      </c>
      <c r="DY38" s="84">
        <f>VLOOKUP(WordsMain!DY38,ScaleEE,2,FALSE)</f>
        <v>2</v>
      </c>
      <c r="DZ38" s="84">
        <f>VLOOKUP(WordsMain!DZ38,ScaleEE,2,FALSE)</f>
        <v>1</v>
      </c>
      <c r="EB38" s="84">
        <f>VLOOKUP(WordsMain!EB38,ScaleCC,2,FALSE)</f>
        <v>2</v>
      </c>
      <c r="EC38" s="84">
        <f>VLOOKUP(WordsMain!EC38,ScaleCC,2,FALSE)</f>
        <v>1</v>
      </c>
      <c r="ED38" s="84">
        <f>VLOOKUP(WordsMain!ED38,ScaleCC,2,FALSE)</f>
        <v>2</v>
      </c>
      <c r="EE38" s="84">
        <f>VLOOKUP(WordsMain!EE38,ScaleCC,2,FALSE)</f>
        <v>2</v>
      </c>
      <c r="EF38" s="84">
        <f>VLOOKUP(WordsMain!EF38,ScaleCC,2,FALSE)</f>
        <v>1</v>
      </c>
      <c r="EG38" s="84">
        <f>VLOOKUP(WordsMain!EG38,ScaleCC,2,FALSE)</f>
        <v>0</v>
      </c>
      <c r="EH38" s="84">
        <f>VLOOKUP(WordsMain!EH38,ScaleCC,2,FALSE)</f>
        <v>3</v>
      </c>
      <c r="EI38" s="84">
        <f>VLOOKUP(WordsMain!EI38,ScaleCC,2,FALSE)</f>
        <v>0</v>
      </c>
      <c r="EJ38" s="84">
        <f>VLOOKUP(WordsMain!EJ38,ScaleCC,2,FALSE)</f>
        <v>0</v>
      </c>
      <c r="EK38" s="84">
        <f>VLOOKUP(WordsMain!EK38,ScaleCC,2,FALSE)</f>
        <v>0</v>
      </c>
      <c r="EL38" s="84">
        <f>VLOOKUP(WordsMain!EL38,ScaleCC,2,FALSE)</f>
        <v>0</v>
      </c>
      <c r="EM38" s="84">
        <f>VLOOKUP(WordsMain!EM38,ScaleCC,2,FALSE)</f>
        <v>0</v>
      </c>
      <c r="EN38" s="84">
        <f>VLOOKUP(WordsMain!EN38,ScaleCC,2,FALSE)</f>
        <v>0</v>
      </c>
      <c r="EO38" s="84">
        <f>VLOOKUP(WordsMain!EO38,ScaleCC,2,FALSE)</f>
        <v>0</v>
      </c>
      <c r="EP38" s="84">
        <f>VLOOKUP(WordsMain!EP38,ScaleCC,2,FALSE)</f>
        <v>0</v>
      </c>
      <c r="EQ38" s="84">
        <f>VLOOKUP(WordsMain!EQ38,ScaleCC,2,FALSE)</f>
        <v>0</v>
      </c>
      <c r="ER38" s="84">
        <f>VLOOKUP(WordsMain!ER38,ScaleCC,2,FALSE)</f>
        <v>0</v>
      </c>
      <c r="ES38" s="84">
        <f>VLOOKUP(WordsMain!ES38,ScaleCC,2,FALSE)</f>
        <v>0</v>
      </c>
      <c r="EV38">
        <v>2</v>
      </c>
      <c r="EW38">
        <v>3</v>
      </c>
      <c r="EX38">
        <v>4</v>
      </c>
      <c r="EZ38">
        <v>6</v>
      </c>
      <c r="FA38">
        <v>7</v>
      </c>
      <c r="FC38">
        <v>9</v>
      </c>
      <c r="FF38">
        <v>12</v>
      </c>
      <c r="FS38">
        <v>1</v>
      </c>
      <c r="FU38">
        <v>3</v>
      </c>
      <c r="FV38">
        <v>4</v>
      </c>
      <c r="FX38">
        <v>6</v>
      </c>
      <c r="FY38">
        <v>7</v>
      </c>
      <c r="GA38">
        <v>9</v>
      </c>
      <c r="GC38">
        <v>11</v>
      </c>
      <c r="GD38">
        <v>12</v>
      </c>
      <c r="GG38">
        <v>3</v>
      </c>
      <c r="GH38">
        <v>4</v>
      </c>
      <c r="GJ38">
        <v>6</v>
      </c>
      <c r="GK38">
        <v>7</v>
      </c>
      <c r="GM38">
        <v>9</v>
      </c>
      <c r="GO38">
        <v>11</v>
      </c>
      <c r="GP38">
        <v>12</v>
      </c>
      <c r="HO38">
        <v>1</v>
      </c>
      <c r="HR38">
        <v>4</v>
      </c>
      <c r="HS38">
        <v>5</v>
      </c>
      <c r="HT38">
        <v>6</v>
      </c>
      <c r="HU38">
        <v>7</v>
      </c>
      <c r="HV38">
        <v>8</v>
      </c>
      <c r="HW38">
        <v>9</v>
      </c>
      <c r="HY38">
        <v>11</v>
      </c>
      <c r="HZ38">
        <v>12</v>
      </c>
      <c r="NC38">
        <v>1</v>
      </c>
      <c r="NI38">
        <v>7</v>
      </c>
      <c r="NJ38">
        <v>8</v>
      </c>
      <c r="NL38">
        <v>10</v>
      </c>
      <c r="NP38">
        <v>14</v>
      </c>
      <c r="OE38">
        <v>1</v>
      </c>
      <c r="OK38">
        <v>7</v>
      </c>
      <c r="OL38">
        <v>8</v>
      </c>
      <c r="ON38">
        <v>10</v>
      </c>
      <c r="OR38">
        <v>14</v>
      </c>
      <c r="OS38">
        <v>1</v>
      </c>
      <c r="OY38">
        <v>7</v>
      </c>
      <c r="OZ38">
        <v>8</v>
      </c>
      <c r="PB38">
        <v>10</v>
      </c>
      <c r="PF38">
        <v>14</v>
      </c>
      <c r="QL38">
        <v>4</v>
      </c>
      <c r="QM38">
        <v>5</v>
      </c>
      <c r="QP38">
        <v>8</v>
      </c>
      <c r="QQ38">
        <v>9</v>
      </c>
      <c r="QT38">
        <v>12</v>
      </c>
      <c r="QU38">
        <v>13</v>
      </c>
      <c r="WU38" s="84">
        <f>VLOOKUP(WordsMain!WU38,ScaleHH,2,FALSE)</f>
        <v>3</v>
      </c>
      <c r="WV38" s="84">
        <f>VLOOKUP(WordsMain!WV38,ScaleHH,2,FALSE)</f>
        <v>3</v>
      </c>
      <c r="WW38" s="84">
        <f>VLOOKUP(WordsMain!WW38,ScaleHH,2,FALSE)</f>
        <v>3</v>
      </c>
      <c r="WX38" s="84">
        <f>VLOOKUP(WordsMain!WX38,ScaleHH,2,FALSE)</f>
        <v>2</v>
      </c>
      <c r="WY38" s="84">
        <f>VLOOKUP(WordsMain!WY38,ScaleHH,2,FALSE)</f>
        <v>1</v>
      </c>
      <c r="WZ38" s="84">
        <f>VLOOKUP(WordsMain!WZ38,ScaleHH,2,FALSE)</f>
        <v>2</v>
      </c>
      <c r="XA38" s="84">
        <f>VLOOKUP(WordsMain!XA38,ScaleHH,2,FALSE)</f>
        <v>1</v>
      </c>
      <c r="XB38" s="84">
        <f>VLOOKUP(WordsMain!XB38,ScaleHH,2,FALSE)</f>
        <v>2</v>
      </c>
      <c r="XC38" s="84">
        <f>VLOOKUP(WordsMain!XC38,ScaleHH,2,FALSE)</f>
        <v>2</v>
      </c>
      <c r="XD38" s="84">
        <f>VLOOKUP(WordsMain!XD38,ScaleHH,2,FALSE)</f>
        <v>1</v>
      </c>
      <c r="XE38" s="84">
        <f>VLOOKUP(WordsMain!XE38,ScaleHH,2,FALSE)</f>
        <v>1</v>
      </c>
      <c r="XF38" s="84">
        <f>VLOOKUP(WordsMain!XF38,ScaleHH,2,FALSE)</f>
        <v>0</v>
      </c>
      <c r="XG38" s="84">
        <f>VLOOKUP(WordsMain!XG38,ScaleHH,2,FALSE)</f>
        <v>0</v>
      </c>
      <c r="XH38" s="84">
        <f>VLOOKUP(WordsMain!XH38,ScaleHH,2,FALSE)</f>
        <v>2</v>
      </c>
      <c r="XI38" s="84">
        <f>VLOOKUP(WordsMain!XI38,ScaleHH,2,FALSE)</f>
        <v>2</v>
      </c>
      <c r="XJ38" s="84">
        <f>VLOOKUP(WordsMain!XJ38,ScaleHH,2,FALSE)</f>
        <v>2</v>
      </c>
      <c r="XK38" s="84">
        <f>VLOOKUP(WordsMain!XK38,ScaleHH,2,FALSE)</f>
        <v>3</v>
      </c>
      <c r="XL38" s="84">
        <f>VLOOKUP(WordsMain!XL38,ScaleHH,2,FALSE)</f>
        <v>2</v>
      </c>
      <c r="XM38" s="84">
        <f>VLOOKUP(WordsMain!XM38,ScaleHH,2,FALSE)</f>
        <v>2</v>
      </c>
      <c r="XN38" s="84">
        <f>VLOOKUP(WordsMain!XN38,ScaleHH,2,FALSE)</f>
        <v>2</v>
      </c>
      <c r="XO38" s="84">
        <f>VLOOKUP(WordsMain!XO38,ScaleHH,2,FALSE)</f>
        <v>1</v>
      </c>
      <c r="XP38" s="84">
        <f>VLOOKUP(WordsMain!XP38,ScaleHH,2,FALSE)</f>
        <v>2</v>
      </c>
      <c r="XQ38" s="84">
        <f>VLOOKUP(WordsMain!XQ38,ScaleHH,2,FALSE)</f>
        <v>2</v>
      </c>
      <c r="XR38" s="84">
        <f>VLOOKUP(WordsMain!XR38,ScaleHH,2,FALSE)</f>
        <v>3</v>
      </c>
      <c r="XS38" s="84">
        <f>VLOOKUP(WordsMain!XS38,ScaleHH,2,FALSE)</f>
        <v>2</v>
      </c>
      <c r="XT38" s="84">
        <f>VLOOKUP(WordsMain!XT38,ScaleHH,2,FALSE)</f>
        <v>3</v>
      </c>
      <c r="XU38" s="84">
        <f>VLOOKUP(WordsMain!XU38,ScaleHH,2,FALSE)</f>
        <v>2</v>
      </c>
      <c r="XV38" s="84">
        <f>VLOOKUP(WordsMain!XV38,ScaleHH,2,FALSE)</f>
        <v>2</v>
      </c>
      <c r="XW38" s="84">
        <f>VLOOKUP(WordsMain!XW38,ScaleHH,2,FALSE)</f>
        <v>2</v>
      </c>
      <c r="XX38" s="84">
        <f>VLOOKUP(WordsMain!XX38,ScaleHH,2,FALSE)</f>
        <v>2</v>
      </c>
      <c r="XY38" s="84">
        <f>VLOOKUP(WordsMain!XY38,ScaleHH,2,FALSE)</f>
        <v>3</v>
      </c>
      <c r="XZ38" s="84">
        <f>VLOOKUP(WordsMain!XZ38,ScaleHH,2,FALSE)</f>
        <v>2</v>
      </c>
      <c r="YA38" s="84">
        <f>VLOOKUP(WordsMain!YA38,ScaleHH,2,FALSE)</f>
        <v>2</v>
      </c>
      <c r="YB38" s="84">
        <f>VLOOKUP(WordsMain!YB38,ScaleHH,2,FALSE)</f>
        <v>3</v>
      </c>
      <c r="YC38" s="84">
        <f>VLOOKUP(WordsMain!YC38,ScaleHH,2,FALSE)</f>
        <v>3</v>
      </c>
      <c r="YD38" s="84">
        <f>VLOOKUP(WordsMain!YD38,ScaleHH,2,FALSE)</f>
        <v>2</v>
      </c>
      <c r="YE38" s="84">
        <f>VLOOKUP(WordsMain!YE38,ScaleHH,2,FALSE)</f>
        <v>3</v>
      </c>
      <c r="YF38" s="84">
        <f>VLOOKUP(WordsMain!YF38,ScaleHH,2,FALSE)</f>
        <v>3</v>
      </c>
      <c r="YG38" s="84">
        <f>VLOOKUP(WordsMain!YG38,ScaleHH,2,FALSE)</f>
        <v>3</v>
      </c>
      <c r="YI38" t="s">
        <v>1540</v>
      </c>
      <c r="YJ38" s="84">
        <f>VLOOKUP(WordsMain!YJ38,ScaleBB,2,FALSE)</f>
        <v>1</v>
      </c>
      <c r="YK38" s="84">
        <f>VLOOKUP(WordsMain!YK38,ScaleAA,2,FALSE)</f>
        <v>3</v>
      </c>
      <c r="YL38" s="84">
        <f>VLOOKUP(WordsMain!YL38,ScaleAA,2,FALSE)</f>
        <v>3</v>
      </c>
      <c r="YM38" s="84">
        <f>VLOOKUP(WordsMain!YM38,ScaleAA,2,FALSE)</f>
        <v>3</v>
      </c>
      <c r="YN38" s="84">
        <f>VLOOKUP(WordsMain!YN38,ScaleAA,2,FALSE)</f>
        <v>4</v>
      </c>
      <c r="YO38" s="84">
        <f>VLOOKUP(WordsMain!YO38,ScaleAA,2,FALSE)</f>
        <v>3</v>
      </c>
      <c r="YP38" s="84">
        <f>VLOOKUP(WordsMain!YP38,ScaleAA,2,FALSE)</f>
        <v>4</v>
      </c>
      <c r="YQ38" s="84">
        <f>VLOOKUP(WordsMain!YQ38,ScaleAA,2,FALSE)</f>
        <v>3</v>
      </c>
      <c r="YR38" s="84">
        <f>VLOOKUP(WordsMain!YR38,ScaleAA,2,FALSE)</f>
        <v>4</v>
      </c>
      <c r="YS38" s="84">
        <f>VLOOKUP(WordsMain!YS38,ScaleAA,2,FALSE)</f>
        <v>2</v>
      </c>
      <c r="YT38" s="84">
        <f>VLOOKUP(WordsMain!YT38,ScaleAA,2,FALSE)</f>
        <v>4</v>
      </c>
      <c r="YU38" s="84">
        <f>VLOOKUP(WordsMain!YU38,ScaleAA,2,FALSE)</f>
        <v>3</v>
      </c>
      <c r="YV38" s="84">
        <f>VLOOKUP(WordsMain!YV38,ScaleAA,2,FALSE)</f>
        <v>4</v>
      </c>
      <c r="YW38" s="84">
        <f>VLOOKUP(WordsMain!YW38,ScaleAA,2,FALSE)</f>
        <v>3</v>
      </c>
      <c r="YX38" s="84">
        <f>VLOOKUP(WordsMain!YX38,ScaleAA,2,FALSE)</f>
        <v>3</v>
      </c>
      <c r="YY38" s="84">
        <f>VLOOKUP(WordsMain!YY38,ScaleAA,2,FALSE)</f>
        <v>2</v>
      </c>
      <c r="YZ38" s="84">
        <f>VLOOKUP(WordsMain!YZ38,ScaleAA,2,FALSE)</f>
        <v>3</v>
      </c>
      <c r="ZA38" s="84">
        <f>VLOOKUP(WordsMain!ZA38,ScaleAA,2,FALSE)</f>
        <v>3</v>
      </c>
      <c r="ZB38" s="84">
        <f>VLOOKUP(WordsMain!ZB38,ScaleAA,2,FALSE)</f>
        <v>3</v>
      </c>
      <c r="ZC38" s="84">
        <f>VLOOKUP(WordsMain!ZC38,ScaleAA,2,FALSE)</f>
        <v>3</v>
      </c>
      <c r="ZD38" s="84">
        <f>VLOOKUP(WordsMain!ZD38,ScaleAA,2,FALSE)</f>
        <v>3</v>
      </c>
      <c r="ZE38" s="84">
        <f>VLOOKUP(WordsMain!ZE38,ScaleAA,2,FALSE)</f>
        <v>2</v>
      </c>
      <c r="ZF38" s="84">
        <f>VLOOKUP(WordsMain!ZF38,ScaleAA,2,FALSE)</f>
        <v>1</v>
      </c>
      <c r="ZG38" s="84">
        <f>VLOOKUP(WordsMain!ZG38,ScaleAA,2,FALSE)</f>
        <v>3</v>
      </c>
      <c r="ZH38" s="84">
        <f>VLOOKUP(WordsMain!ZH38,ScaleAA,2,FALSE)</f>
        <v>3</v>
      </c>
      <c r="ZI38" s="84">
        <f>VLOOKUP(WordsMain!ZI38,ScaleAA,2,FALSE)</f>
        <v>4</v>
      </c>
      <c r="ZJ38" s="84">
        <f>VLOOKUP(WordsMain!ZJ38,ScaleAA,2,FALSE)</f>
        <v>3</v>
      </c>
      <c r="ZK38" s="84">
        <f>VLOOKUP(WordsMain!ZK38,ScaleAA,2,FALSE)</f>
        <v>3</v>
      </c>
      <c r="ZL38" s="84">
        <f>VLOOKUP(WordsMain!ZL38,ScaleAA,2,FALSE)</f>
        <v>3</v>
      </c>
      <c r="ZM38" s="84">
        <f>VLOOKUP(WordsMain!ZM38,ScaleAA,2,FALSE)</f>
        <v>2</v>
      </c>
      <c r="ZN38" s="84">
        <f>VLOOKUP(WordsMain!ZN38,ScaleAA,2,FALSE)</f>
        <v>2</v>
      </c>
      <c r="ZO38" s="84">
        <f>VLOOKUP(WordsMain!ZO38,ScaleAA,2,FALSE)</f>
        <v>3</v>
      </c>
      <c r="ZP38" s="84">
        <f>VLOOKUP(WordsMain!ZP38,ScaleAA,2,FALSE)</f>
        <v>2</v>
      </c>
      <c r="ZR38" s="84">
        <f>VLOOKUP(WordsMain!ZR38,ScaleFF,2,FALSE)</f>
        <v>3</v>
      </c>
      <c r="ZS38" s="84">
        <f>VLOOKUP(WordsMain!ZS38,ScaleFF,2,FALSE)</f>
        <v>3</v>
      </c>
      <c r="ZT38" s="84">
        <f>VLOOKUP(WordsMain!ZT38,ScaleFF,2,FALSE)</f>
        <v>1</v>
      </c>
      <c r="ZU38" s="84">
        <f>VLOOKUP(WordsMain!ZU38,ScaleFF,2,FALSE)</f>
        <v>3</v>
      </c>
      <c r="ZV38" s="84">
        <f>VLOOKUP(WordsMain!ZV38,ScaleFF,2,FALSE)</f>
        <v>2</v>
      </c>
      <c r="ZW38" s="84">
        <f>VLOOKUP(WordsMain!ZW38,ScaleFF,2,FALSE)</f>
        <v>3</v>
      </c>
      <c r="ZX38" s="84">
        <f>VLOOKUP(WordsMain!ZX38,ScaleFF,2,FALSE)</f>
        <v>4</v>
      </c>
      <c r="ZY38" s="84">
        <f>VLOOKUP(WordsMain!ZY38,ScaleFF,2,FALSE)</f>
        <v>4</v>
      </c>
      <c r="ZZ38" s="84">
        <f>VLOOKUP(WordsMain!ZZ38,ScaleFF,2,FALSE)</f>
        <v>0</v>
      </c>
      <c r="AAA38" s="84">
        <f>VLOOKUP(WordsMain!AAA38,ScaleFF,2,FALSE)</f>
        <v>3</v>
      </c>
      <c r="AAB38" s="84">
        <f>VLOOKUP(WordsMain!AAB38,ScaleFF,2,FALSE)</f>
        <v>3</v>
      </c>
      <c r="AAC38" s="84">
        <f>VLOOKUP(WordsMain!AAC38,ScaleFF,2,FALSE)</f>
        <v>3</v>
      </c>
      <c r="AAD38" s="84">
        <f>VLOOKUP(WordsMain!AAD38,ScaleFF,2,FALSE)</f>
        <v>0</v>
      </c>
      <c r="AAE38" s="84">
        <f>VLOOKUP(WordsMain!AAE38,ScaleFF,2,FALSE)</f>
        <v>0</v>
      </c>
      <c r="AAF38" s="84">
        <f>VLOOKUP(WordsMain!AAF38,ScaleFF,2,FALSE)</f>
        <v>2</v>
      </c>
      <c r="AAG38" s="84">
        <f>VLOOKUP(WordsMain!AAG38,ScaleFF,2,FALSE)</f>
        <v>0</v>
      </c>
      <c r="AAH38" s="84">
        <f>VLOOKUP(WordsMain!AAH38,ScaleFF,2,FALSE)</f>
        <v>4</v>
      </c>
      <c r="AAI38" s="84">
        <f>VLOOKUP(WordsMain!AAI38,ScaleFF,2,FALSE)</f>
        <v>2</v>
      </c>
      <c r="AAJ38" s="84">
        <f>VLOOKUP(WordsMain!AAJ38,ScaleFF,2,FALSE)</f>
        <v>3</v>
      </c>
      <c r="AAK38" s="84">
        <f>VLOOKUP(WordsMain!AAK38,ScaleFF,2,FALSE)</f>
        <v>3</v>
      </c>
      <c r="AAL38" s="84">
        <f>VLOOKUP(WordsMain!AAL38,ScaleFF,2,FALSE)</f>
        <v>3</v>
      </c>
      <c r="AAM38" s="84">
        <f>VLOOKUP(WordsMain!AAM38,ScaleFF,2,FALSE)</f>
        <v>2</v>
      </c>
      <c r="AAN38" s="84">
        <f>VLOOKUP(WordsMain!AAN38,ScaleFF,2,FALSE)</f>
        <v>3</v>
      </c>
      <c r="AAO38" s="84">
        <f>VLOOKUP(WordsMain!AAO38,ScaleFF,2,FALSE)</f>
        <v>4</v>
      </c>
      <c r="AAP38" s="84">
        <f>VLOOKUP(WordsMain!AAP38,ScaleFF,2,FALSE)</f>
        <v>3</v>
      </c>
      <c r="AAQ38" s="84">
        <f>VLOOKUP(WordsMain!AAQ38,ScaleFF,2,FALSE)</f>
        <v>3</v>
      </c>
      <c r="AAR38" s="84">
        <f>VLOOKUP(WordsMain!AAR38,ScaleFF,2,FALSE)</f>
        <v>4</v>
      </c>
      <c r="AAS38" s="84">
        <f>VLOOKUP(WordsMain!AAS38,ScaleFF,2,FALSE)</f>
        <v>0</v>
      </c>
      <c r="AAT38" s="84">
        <f>VLOOKUP(WordsMain!AAT38,ScaleFF,2,FALSE)</f>
        <v>1</v>
      </c>
      <c r="AAU38" s="84">
        <f>VLOOKUP(WordsMain!AAU38,ScaleFF,2,FALSE)</f>
        <v>2</v>
      </c>
      <c r="AAV38" s="84">
        <f>VLOOKUP(WordsMain!AAV38,ScaleFF,2,FALSE)</f>
        <v>1</v>
      </c>
      <c r="AAW38" s="84">
        <f>VLOOKUP(WordsMain!AAW38,ScaleFF,2,FALSE)</f>
        <v>1</v>
      </c>
      <c r="AAX38" s="84">
        <f>VLOOKUP(WordsMain!AAX38,ScaleFF,2,FALSE)</f>
        <v>3</v>
      </c>
      <c r="AAY38" s="84">
        <f>VLOOKUP(WordsMain!AAY38,ScaleFF,2,FALSE)</f>
        <v>2</v>
      </c>
      <c r="AAZ38" s="84">
        <f>VLOOKUP(WordsMain!AAZ38,ScaleFF,2,FALSE)</f>
        <v>2</v>
      </c>
      <c r="ABB38">
        <v>0</v>
      </c>
      <c r="ABC38">
        <v>0</v>
      </c>
      <c r="ABD38">
        <v>0</v>
      </c>
      <c r="ABE38">
        <v>3</v>
      </c>
      <c r="ABF38">
        <v>2</v>
      </c>
      <c r="ABG38">
        <v>1</v>
      </c>
      <c r="ABH38">
        <v>3</v>
      </c>
      <c r="ABI38">
        <v>2</v>
      </c>
      <c r="ABJ38">
        <v>2</v>
      </c>
      <c r="ABK38">
        <v>0</v>
      </c>
      <c r="ABL38">
        <v>0</v>
      </c>
      <c r="ABM38">
        <v>1</v>
      </c>
      <c r="ABN38">
        <v>0</v>
      </c>
      <c r="ABV38">
        <v>8</v>
      </c>
      <c r="ABW38">
        <v>9</v>
      </c>
      <c r="ACB38">
        <v>14</v>
      </c>
      <c r="ACC38">
        <v>15</v>
      </c>
      <c r="ACD38">
        <v>16</v>
      </c>
      <c r="ACH38">
        <v>20</v>
      </c>
      <c r="ACI38">
        <v>21</v>
      </c>
      <c r="ACJ38">
        <v>22</v>
      </c>
      <c r="ACK38">
        <v>23</v>
      </c>
      <c r="ACN38">
        <v>26</v>
      </c>
      <c r="ACR38" s="84">
        <f>VLOOKUP(WordsMain!ACR38,ScaleGG,2,FALSE)</f>
        <v>2</v>
      </c>
      <c r="ACS38">
        <v>-1</v>
      </c>
      <c r="ACT38">
        <v>0</v>
      </c>
      <c r="ACU38">
        <v>-2</v>
      </c>
      <c r="ACV38">
        <v>0</v>
      </c>
      <c r="ACW38">
        <v>0</v>
      </c>
      <c r="ACX38">
        <v>-1</v>
      </c>
      <c r="ACY38">
        <v>1</v>
      </c>
      <c r="ACZ38">
        <v>-1</v>
      </c>
      <c r="ADA38">
        <v>-1</v>
      </c>
      <c r="ADB38">
        <v>0</v>
      </c>
      <c r="ADC38">
        <v>0</v>
      </c>
      <c r="ADD38">
        <v>-1</v>
      </c>
      <c r="ADE38">
        <v>-1</v>
      </c>
      <c r="ADF38">
        <v>0</v>
      </c>
      <c r="ADG38">
        <v>0</v>
      </c>
      <c r="ADH38">
        <v>0</v>
      </c>
      <c r="ADI38">
        <v>0</v>
      </c>
      <c r="ADJ38">
        <v>0</v>
      </c>
      <c r="ADK38">
        <v>0</v>
      </c>
      <c r="ADL38">
        <v>0</v>
      </c>
      <c r="ADM38">
        <v>0</v>
      </c>
      <c r="ADN38">
        <v>0</v>
      </c>
      <c r="ADO38">
        <v>1</v>
      </c>
      <c r="ADP38">
        <v>0</v>
      </c>
      <c r="ADQ38">
        <v>0</v>
      </c>
      <c r="ADR38">
        <v>1</v>
      </c>
      <c r="ADS38">
        <v>2</v>
      </c>
      <c r="ADT38">
        <v>1</v>
      </c>
      <c r="ADU38">
        <v>0</v>
      </c>
      <c r="ADV38">
        <v>0</v>
      </c>
      <c r="ADZ38">
        <f t="shared" si="78"/>
        <v>171</v>
      </c>
      <c r="AEA38">
        <f t="shared" si="80"/>
        <v>3</v>
      </c>
      <c r="AEB38">
        <f t="shared" si="79"/>
        <v>3</v>
      </c>
    </row>
    <row r="39" spans="1:808" x14ac:dyDescent="0.2">
      <c r="A39">
        <v>110002862967</v>
      </c>
      <c r="B39">
        <v>270119206</v>
      </c>
      <c r="C39" s="2">
        <v>43642.025868055563</v>
      </c>
      <c r="D39" s="2">
        <v>43642.064074074071</v>
      </c>
      <c r="E39" t="s">
        <v>1918</v>
      </c>
      <c r="J39">
        <v>0</v>
      </c>
      <c r="K39" t="s">
        <v>1649</v>
      </c>
      <c r="L39">
        <v>1</v>
      </c>
      <c r="M39">
        <v>3</v>
      </c>
      <c r="N39">
        <v>2</v>
      </c>
      <c r="O39">
        <v>3</v>
      </c>
      <c r="P39">
        <v>2</v>
      </c>
      <c r="Q39">
        <v>4</v>
      </c>
      <c r="S39">
        <v>3</v>
      </c>
      <c r="T39">
        <v>2</v>
      </c>
      <c r="V39">
        <v>3</v>
      </c>
      <c r="W39">
        <v>2</v>
      </c>
      <c r="X39" s="84">
        <f>VLOOKUP(WordsMain!X39,ScaleII,2,FALSE)</f>
        <v>2</v>
      </c>
      <c r="Y39" s="84">
        <f>VLOOKUP(WordsMain!Y39,ScaleII,2,FALSE)</f>
        <v>1</v>
      </c>
      <c r="Z39" s="84">
        <f>VLOOKUP(WordsMain!Z39,ScaleII,2,FALSE)</f>
        <v>1</v>
      </c>
      <c r="AA39" s="84">
        <f>VLOOKUP(WordsMain!AA39,ScaleII,2,FALSE)</f>
        <v>1</v>
      </c>
      <c r="AB39" s="84">
        <f>VLOOKUP(WordsMain!AB39,ScaleII,2,FALSE)</f>
        <v>1</v>
      </c>
      <c r="AC39" s="84">
        <f>VLOOKUP(WordsMain!AC39,ScaleII,2,FALSE)</f>
        <v>0</v>
      </c>
      <c r="AD39" s="84">
        <f>VLOOKUP(WordsMain!AD39,ScaleDD,2,FALSE)</f>
        <v>3</v>
      </c>
      <c r="AE39" s="84">
        <f>VLOOKUP(WordsMain!AE39,ScaleDD,2,FALSE)</f>
        <v>2</v>
      </c>
      <c r="AF39" s="84">
        <f>VLOOKUP(WordsMain!AF39,ScaleDD,2,FALSE)</f>
        <v>3</v>
      </c>
      <c r="AG39" s="84">
        <f>VLOOKUP(WordsMain!AG39,ScaleDD,2,FALSE)</f>
        <v>3</v>
      </c>
      <c r="AH39" s="84">
        <f>VLOOKUP(WordsMain!AH39,ScaleDD,2,FALSE)</f>
        <v>3</v>
      </c>
      <c r="AI39" s="84">
        <f>VLOOKUP(WordsMain!AI39,ScaleDD,2,FALSE)</f>
        <v>3</v>
      </c>
      <c r="AJ39" s="84">
        <f>VLOOKUP(WordsMain!AJ39,ScaleDD,2,FALSE)</f>
        <v>1</v>
      </c>
      <c r="AK39" s="84">
        <f>VLOOKUP(WordsMain!AK39,ScaleDD,2,FALSE)</f>
        <v>4</v>
      </c>
      <c r="AL39" s="84">
        <f>VLOOKUP(WordsMain!AL39,ScaleDD,2,FALSE)</f>
        <v>3</v>
      </c>
      <c r="AN39" s="84">
        <f>VLOOKUP(WordsMain!AN39,ScaleJJ,2,FALSE)</f>
        <v>0</v>
      </c>
      <c r="AO39" s="84">
        <f>VLOOKUP(WordsMain!AO39,ScaleJJ,2,FALSE)</f>
        <v>0</v>
      </c>
      <c r="AP39" s="84">
        <f>VLOOKUP(WordsMain!AP39,ScaleJJ,2,FALSE)</f>
        <v>0</v>
      </c>
      <c r="AQ39" s="84">
        <f>VLOOKUP(WordsMain!AQ39,ScaleJJ,2,FALSE)</f>
        <v>0</v>
      </c>
      <c r="AR39" s="84">
        <f>VLOOKUP(WordsMain!AR39,ScaleJJ,2,FALSE)</f>
        <v>6</v>
      </c>
      <c r="AS39" s="84">
        <f>VLOOKUP(WordsMain!AS39,ScaleJJ,2,FALSE)</f>
        <v>1</v>
      </c>
      <c r="AT39" s="84">
        <f>VLOOKUP(WordsMain!AT39,ScaleJJ,2,FALSE)</f>
        <v>0</v>
      </c>
      <c r="AU39" s="84">
        <f>VLOOKUP(WordsMain!AU39,ScaleJJ,2,FALSE)</f>
        <v>0</v>
      </c>
      <c r="CG39">
        <v>1</v>
      </c>
      <c r="CL39">
        <v>6</v>
      </c>
      <c r="DQ39" s="84">
        <f>VLOOKUP(WordsMain!DQ39,ScaleEE,2,FALSE)</f>
        <v>2</v>
      </c>
      <c r="DR39" s="84">
        <f>VLOOKUP(WordsMain!DR39,ScaleEE,2,FALSE)</f>
        <v>1</v>
      </c>
      <c r="DS39" s="84">
        <f>VLOOKUP(WordsMain!DS39,ScaleEE,2,FALSE)</f>
        <v>3</v>
      </c>
      <c r="DT39" s="84">
        <f>VLOOKUP(WordsMain!DT39,ScaleEE,2,FALSE)</f>
        <v>3</v>
      </c>
      <c r="DU39" s="84">
        <f>VLOOKUP(WordsMain!DU39,ScaleEE,2,FALSE)</f>
        <v>3</v>
      </c>
      <c r="DV39" s="84">
        <f>VLOOKUP(WordsMain!DV39,ScaleEE,2,FALSE)</f>
        <v>2</v>
      </c>
      <c r="DW39" s="84">
        <f>VLOOKUP(WordsMain!DW39,ScaleEE,2,FALSE)</f>
        <v>2</v>
      </c>
      <c r="DX39" s="84">
        <f>VLOOKUP(WordsMain!DX39,ScaleEE,2,FALSE)</f>
        <v>2</v>
      </c>
      <c r="DY39" s="84">
        <f>VLOOKUP(WordsMain!DY39,ScaleEE,2,FALSE)</f>
        <v>2</v>
      </c>
      <c r="DZ39" s="84">
        <f>VLOOKUP(WordsMain!DZ39,ScaleEE,2,FALSE)</f>
        <v>2</v>
      </c>
      <c r="EB39" s="84">
        <f>VLOOKUP(WordsMain!EB39,ScaleCC,2,FALSE)</f>
        <v>0</v>
      </c>
      <c r="EC39" s="84">
        <f>VLOOKUP(WordsMain!EC39,ScaleCC,2,FALSE)</f>
        <v>3</v>
      </c>
      <c r="ED39" s="84">
        <f>VLOOKUP(WordsMain!ED39,ScaleCC,2,FALSE)</f>
        <v>2</v>
      </c>
      <c r="EE39" s="84">
        <f>VLOOKUP(WordsMain!EE39,ScaleCC,2,FALSE)</f>
        <v>3</v>
      </c>
      <c r="EF39" s="84">
        <f>VLOOKUP(WordsMain!EF39,ScaleCC,2,FALSE)</f>
        <v>0</v>
      </c>
      <c r="EG39" s="84">
        <f>VLOOKUP(WordsMain!EG39,ScaleCC,2,FALSE)</f>
        <v>0</v>
      </c>
      <c r="EH39" s="84">
        <f>VLOOKUP(WordsMain!EH39,ScaleCC,2,FALSE)</f>
        <v>0</v>
      </c>
      <c r="EI39" s="84">
        <f>VLOOKUP(WordsMain!EI39,ScaleCC,2,FALSE)</f>
        <v>0</v>
      </c>
      <c r="EJ39" s="84">
        <f>VLOOKUP(WordsMain!EJ39,ScaleCC,2,FALSE)</f>
        <v>2</v>
      </c>
      <c r="EK39" s="84">
        <f>VLOOKUP(WordsMain!EK39,ScaleCC,2,FALSE)</f>
        <v>0</v>
      </c>
      <c r="EL39" s="84">
        <f>VLOOKUP(WordsMain!EL39,ScaleCC,2,FALSE)</f>
        <v>0</v>
      </c>
      <c r="EM39" s="84">
        <f>VLOOKUP(WordsMain!EM39,ScaleCC,2,FALSE)</f>
        <v>0</v>
      </c>
      <c r="EN39" s="84">
        <f>VLOOKUP(WordsMain!EN39,ScaleCC,2,FALSE)</f>
        <v>0</v>
      </c>
      <c r="EO39" s="84">
        <f>VLOOKUP(WordsMain!EO39,ScaleCC,2,FALSE)</f>
        <v>0</v>
      </c>
      <c r="EP39" s="84">
        <f>VLOOKUP(WordsMain!EP39,ScaleCC,2,FALSE)</f>
        <v>0</v>
      </c>
      <c r="EQ39" s="84">
        <f>VLOOKUP(WordsMain!EQ39,ScaleCC,2,FALSE)</f>
        <v>0</v>
      </c>
      <c r="ER39" s="84">
        <f>VLOOKUP(WordsMain!ER39,ScaleCC,2,FALSE)</f>
        <v>0</v>
      </c>
      <c r="ES39" s="84">
        <f>VLOOKUP(WordsMain!ES39,ScaleCC,2,FALSE)</f>
        <v>0</v>
      </c>
      <c r="FG39">
        <v>1</v>
      </c>
      <c r="FH39">
        <v>2</v>
      </c>
      <c r="FL39">
        <v>6</v>
      </c>
      <c r="FM39">
        <v>7</v>
      </c>
      <c r="FX39">
        <v>6</v>
      </c>
      <c r="FY39">
        <v>7</v>
      </c>
      <c r="GF39">
        <v>2</v>
      </c>
      <c r="GJ39">
        <v>6</v>
      </c>
      <c r="GK39">
        <v>7</v>
      </c>
      <c r="IN39">
        <v>2</v>
      </c>
      <c r="IS39">
        <v>7</v>
      </c>
      <c r="IT39">
        <v>8</v>
      </c>
      <c r="IV39">
        <v>10</v>
      </c>
      <c r="NZ39">
        <v>10</v>
      </c>
      <c r="OE39">
        <v>1</v>
      </c>
      <c r="OF39">
        <v>2</v>
      </c>
      <c r="OJ39">
        <v>6</v>
      </c>
      <c r="OK39">
        <v>7</v>
      </c>
      <c r="OM39">
        <v>9</v>
      </c>
      <c r="ON39">
        <v>10</v>
      </c>
      <c r="OS39">
        <v>1</v>
      </c>
      <c r="OT39">
        <v>2</v>
      </c>
      <c r="OY39">
        <v>7</v>
      </c>
      <c r="PB39">
        <v>10</v>
      </c>
      <c r="RM39">
        <v>3</v>
      </c>
      <c r="RN39">
        <v>4</v>
      </c>
      <c r="RO39">
        <v>5</v>
      </c>
      <c r="RS39">
        <v>9</v>
      </c>
      <c r="RU39">
        <v>11</v>
      </c>
      <c r="WU39" s="84">
        <f>VLOOKUP(WordsMain!WU39,ScaleHH,2,FALSE)</f>
        <v>2</v>
      </c>
      <c r="WV39" s="84">
        <f>VLOOKUP(WordsMain!WV39,ScaleHH,2,FALSE)</f>
        <v>3</v>
      </c>
      <c r="WW39" s="84">
        <f>VLOOKUP(WordsMain!WW39,ScaleHH,2,FALSE)</f>
        <v>2</v>
      </c>
      <c r="WX39" s="84">
        <f>VLOOKUP(WordsMain!WX39,ScaleHH,2,FALSE)</f>
        <v>3</v>
      </c>
      <c r="WY39" s="84">
        <f>VLOOKUP(WordsMain!WY39,ScaleHH,2,FALSE)</f>
        <v>2</v>
      </c>
      <c r="WZ39" s="84">
        <f>VLOOKUP(WordsMain!WZ39,ScaleHH,2,FALSE)</f>
        <v>1</v>
      </c>
      <c r="XA39" s="84">
        <f>VLOOKUP(WordsMain!XA39,ScaleHH,2,FALSE)</f>
        <v>2</v>
      </c>
      <c r="XB39" s="84">
        <f>VLOOKUP(WordsMain!XB39,ScaleHH,2,FALSE)</f>
        <v>2</v>
      </c>
      <c r="XC39" s="84">
        <f>VLOOKUP(WordsMain!XC39,ScaleHH,2,FALSE)</f>
        <v>2</v>
      </c>
      <c r="XD39" s="84">
        <f>VLOOKUP(WordsMain!XD39,ScaleHH,2,FALSE)</f>
        <v>1</v>
      </c>
      <c r="XE39" s="84">
        <f>VLOOKUP(WordsMain!XE39,ScaleHH,2,FALSE)</f>
        <v>2</v>
      </c>
      <c r="XF39" s="84">
        <f>VLOOKUP(WordsMain!XF39,ScaleHH,2,FALSE)</f>
        <v>2</v>
      </c>
      <c r="XG39" s="84">
        <f>VLOOKUP(WordsMain!XG39,ScaleHH,2,FALSE)</f>
        <v>2</v>
      </c>
      <c r="XH39" s="84">
        <f>VLOOKUP(WordsMain!XH39,ScaleHH,2,FALSE)</f>
        <v>3</v>
      </c>
      <c r="XI39" s="84">
        <f>VLOOKUP(WordsMain!XI39,ScaleHH,2,FALSE)</f>
        <v>2</v>
      </c>
      <c r="XJ39" s="84">
        <f>VLOOKUP(WordsMain!XJ39,ScaleHH,2,FALSE)</f>
        <v>1</v>
      </c>
      <c r="XK39" s="84">
        <f>VLOOKUP(WordsMain!XK39,ScaleHH,2,FALSE)</f>
        <v>2</v>
      </c>
      <c r="XL39" s="84">
        <f>VLOOKUP(WordsMain!XL39,ScaleHH,2,FALSE)</f>
        <v>3</v>
      </c>
      <c r="XM39" s="84">
        <f>VLOOKUP(WordsMain!XM39,ScaleHH,2,FALSE)</f>
        <v>3</v>
      </c>
      <c r="XN39" s="84">
        <f>VLOOKUP(WordsMain!XN39,ScaleHH,2,FALSE)</f>
        <v>3</v>
      </c>
      <c r="XO39" s="84">
        <f>VLOOKUP(WordsMain!XO39,ScaleHH,2,FALSE)</f>
        <v>3</v>
      </c>
      <c r="XP39" s="84">
        <f>VLOOKUP(WordsMain!XP39,ScaleHH,2,FALSE)</f>
        <v>1</v>
      </c>
      <c r="XQ39" s="84">
        <f>VLOOKUP(WordsMain!XQ39,ScaleHH,2,FALSE)</f>
        <v>3</v>
      </c>
      <c r="XR39" s="84">
        <f>VLOOKUP(WordsMain!XR39,ScaleHH,2,FALSE)</f>
        <v>3</v>
      </c>
      <c r="XS39" s="84">
        <f>VLOOKUP(WordsMain!XS39,ScaleHH,2,FALSE)</f>
        <v>3</v>
      </c>
      <c r="XT39" s="84">
        <f>VLOOKUP(WordsMain!XT39,ScaleHH,2,FALSE)</f>
        <v>3</v>
      </c>
      <c r="XU39" s="84">
        <f>VLOOKUP(WordsMain!XU39,ScaleHH,2,FALSE)</f>
        <v>3</v>
      </c>
      <c r="XV39" s="84">
        <f>VLOOKUP(WordsMain!XV39,ScaleHH,2,FALSE)</f>
        <v>2</v>
      </c>
      <c r="XW39" s="84">
        <f>VLOOKUP(WordsMain!XW39,ScaleHH,2,FALSE)</f>
        <v>2</v>
      </c>
      <c r="XX39" s="84">
        <f>VLOOKUP(WordsMain!XX39,ScaleHH,2,FALSE)</f>
        <v>3</v>
      </c>
      <c r="XY39" s="84">
        <f>VLOOKUP(WordsMain!XY39,ScaleHH,2,FALSE)</f>
        <v>1</v>
      </c>
      <c r="XZ39" s="84">
        <f>VLOOKUP(WordsMain!XZ39,ScaleHH,2,FALSE)</f>
        <v>0</v>
      </c>
      <c r="YA39" s="84">
        <f>VLOOKUP(WordsMain!YA39,ScaleHH,2,FALSE)</f>
        <v>0</v>
      </c>
      <c r="YB39" s="84">
        <f>VLOOKUP(WordsMain!YB39,ScaleHH,2,FALSE)</f>
        <v>2</v>
      </c>
      <c r="YC39" s="84">
        <f>VLOOKUP(WordsMain!YC39,ScaleHH,2,FALSE)</f>
        <v>0</v>
      </c>
      <c r="YD39" s="84">
        <f>VLOOKUP(WordsMain!YD39,ScaleHH,2,FALSE)</f>
        <v>1</v>
      </c>
      <c r="YE39" s="84">
        <f>VLOOKUP(WordsMain!YE39,ScaleHH,2,FALSE)</f>
        <v>1</v>
      </c>
      <c r="YF39" s="84">
        <f>VLOOKUP(WordsMain!YF39,ScaleHH,2,FALSE)</f>
        <v>0</v>
      </c>
      <c r="YG39" s="84">
        <f>VLOOKUP(WordsMain!YG39,ScaleHH,2,FALSE)</f>
        <v>2</v>
      </c>
      <c r="YJ39" s="84">
        <f>VLOOKUP(WordsMain!YJ39,ScaleBB,2,FALSE)</f>
        <v>-1</v>
      </c>
      <c r="YK39" s="84">
        <f>VLOOKUP(WordsMain!YK39,ScaleAA,2,FALSE)</f>
        <v>3</v>
      </c>
      <c r="YL39" s="84">
        <f>VLOOKUP(WordsMain!YL39,ScaleAA,2,FALSE)</f>
        <v>1</v>
      </c>
      <c r="YM39" s="84">
        <f>VLOOKUP(WordsMain!YM39,ScaleAA,2,FALSE)</f>
        <v>3</v>
      </c>
      <c r="YN39" s="84">
        <f>VLOOKUP(WordsMain!YN39,ScaleAA,2,FALSE)</f>
        <v>2</v>
      </c>
      <c r="YO39" s="84">
        <f>VLOOKUP(WordsMain!YO39,ScaleAA,2,FALSE)</f>
        <v>2</v>
      </c>
      <c r="YP39" s="84">
        <f>VLOOKUP(WordsMain!YP39,ScaleAA,2,FALSE)</f>
        <v>4</v>
      </c>
      <c r="YQ39" s="84">
        <f>VLOOKUP(WordsMain!YQ39,ScaleAA,2,FALSE)</f>
        <v>3</v>
      </c>
      <c r="YR39" s="84">
        <f>VLOOKUP(WordsMain!YR39,ScaleAA,2,FALSE)</f>
        <v>1</v>
      </c>
      <c r="YS39" s="84">
        <f>VLOOKUP(WordsMain!YS39,ScaleAA,2,FALSE)</f>
        <v>4</v>
      </c>
      <c r="YT39" s="84">
        <f>VLOOKUP(WordsMain!YT39,ScaleAA,2,FALSE)</f>
        <v>4</v>
      </c>
      <c r="YU39" s="84">
        <f>VLOOKUP(WordsMain!YU39,ScaleAA,2,FALSE)</f>
        <v>4</v>
      </c>
      <c r="YV39" s="84">
        <f>VLOOKUP(WordsMain!YV39,ScaleAA,2,FALSE)</f>
        <v>3</v>
      </c>
      <c r="YW39" s="84">
        <f>VLOOKUP(WordsMain!YW39,ScaleAA,2,FALSE)</f>
        <v>3</v>
      </c>
      <c r="YX39" s="84">
        <f>VLOOKUP(WordsMain!YX39,ScaleAA,2,FALSE)</f>
        <v>3</v>
      </c>
      <c r="YY39" s="84">
        <f>VLOOKUP(WordsMain!YY39,ScaleAA,2,FALSE)</f>
        <v>3</v>
      </c>
      <c r="YZ39" s="84">
        <f>VLOOKUP(WordsMain!YZ39,ScaleAA,2,FALSE)</f>
        <v>3</v>
      </c>
      <c r="ZA39" s="84">
        <f>VLOOKUP(WordsMain!ZA39,ScaleAA,2,FALSE)</f>
        <v>3</v>
      </c>
      <c r="ZB39" s="84">
        <f>VLOOKUP(WordsMain!ZB39,ScaleAA,2,FALSE)</f>
        <v>3</v>
      </c>
      <c r="ZC39" s="84">
        <f>VLOOKUP(WordsMain!ZC39,ScaleAA,2,FALSE)</f>
        <v>3</v>
      </c>
      <c r="ZD39" s="84">
        <f>VLOOKUP(WordsMain!ZD39,ScaleAA,2,FALSE)</f>
        <v>4</v>
      </c>
      <c r="ZE39" s="84">
        <f>VLOOKUP(WordsMain!ZE39,ScaleAA,2,FALSE)</f>
        <v>4</v>
      </c>
      <c r="ZF39" s="84">
        <f>VLOOKUP(WordsMain!ZF39,ScaleAA,2,FALSE)</f>
        <v>3</v>
      </c>
      <c r="ZG39" s="84">
        <f>VLOOKUP(WordsMain!ZG39,ScaleAA,2,FALSE)</f>
        <v>4</v>
      </c>
      <c r="ZH39" s="84">
        <f>VLOOKUP(WordsMain!ZH39,ScaleAA,2,FALSE)</f>
        <v>3</v>
      </c>
      <c r="ZI39" s="84">
        <f>VLOOKUP(WordsMain!ZI39,ScaleAA,2,FALSE)</f>
        <v>3</v>
      </c>
      <c r="ZJ39" s="84">
        <f>VLOOKUP(WordsMain!ZJ39,ScaleAA,2,FALSE)</f>
        <v>4</v>
      </c>
      <c r="ZK39" s="84">
        <f>VLOOKUP(WordsMain!ZK39,ScaleAA,2,FALSE)</f>
        <v>4</v>
      </c>
      <c r="ZL39" s="84">
        <f>VLOOKUP(WordsMain!ZL39,ScaleAA,2,FALSE)</f>
        <v>4</v>
      </c>
      <c r="ZM39" s="84">
        <f>VLOOKUP(WordsMain!ZM39,ScaleAA,2,FALSE)</f>
        <v>4</v>
      </c>
      <c r="ZN39" s="84">
        <f>VLOOKUP(WordsMain!ZN39,ScaleAA,2,FALSE)</f>
        <v>3</v>
      </c>
      <c r="ZO39" s="84">
        <f>VLOOKUP(WordsMain!ZO39,ScaleAA,2,FALSE)</f>
        <v>4</v>
      </c>
      <c r="ZP39" s="84">
        <f>VLOOKUP(WordsMain!ZP39,ScaleAA,2,FALSE)</f>
        <v>4</v>
      </c>
      <c r="ZR39" s="84">
        <f>VLOOKUP(WordsMain!ZR39,ScaleFF,2,FALSE)</f>
        <v>3</v>
      </c>
      <c r="ZS39" s="84">
        <f>VLOOKUP(WordsMain!ZS39,ScaleFF,2,FALSE)</f>
        <v>3</v>
      </c>
      <c r="ZT39" s="84">
        <f>VLOOKUP(WordsMain!ZT39,ScaleFF,2,FALSE)</f>
        <v>1</v>
      </c>
      <c r="ZU39" s="84">
        <f>VLOOKUP(WordsMain!ZU39,ScaleFF,2,FALSE)</f>
        <v>2</v>
      </c>
      <c r="ZV39" s="84">
        <f>VLOOKUP(WordsMain!ZV39,ScaleFF,2,FALSE)</f>
        <v>4</v>
      </c>
      <c r="ZW39" s="84">
        <f>VLOOKUP(WordsMain!ZW39,ScaleFF,2,FALSE)</f>
        <v>1</v>
      </c>
      <c r="ZX39" s="84">
        <f>VLOOKUP(WordsMain!ZX39,ScaleFF,2,FALSE)</f>
        <v>3</v>
      </c>
      <c r="ZY39" s="84">
        <f>VLOOKUP(WordsMain!ZY39,ScaleFF,2,FALSE)</f>
        <v>4</v>
      </c>
      <c r="ZZ39" s="84">
        <f>VLOOKUP(WordsMain!ZZ39,ScaleFF,2,FALSE)</f>
        <v>3</v>
      </c>
      <c r="AAA39" s="84">
        <f>VLOOKUP(WordsMain!AAA39,ScaleFF,2,FALSE)</f>
        <v>3</v>
      </c>
      <c r="AAB39" s="84">
        <f>VLOOKUP(WordsMain!AAB39,ScaleFF,2,FALSE)</f>
        <v>4</v>
      </c>
      <c r="AAC39" s="84">
        <f>VLOOKUP(WordsMain!AAC39,ScaleFF,2,FALSE)</f>
        <v>3</v>
      </c>
      <c r="AAD39" s="84">
        <f>VLOOKUP(WordsMain!AAD39,ScaleFF,2,FALSE)</f>
        <v>4</v>
      </c>
      <c r="AAE39" s="84">
        <f>VLOOKUP(WordsMain!AAE39,ScaleFF,2,FALSE)</f>
        <v>3</v>
      </c>
      <c r="AAF39" s="84">
        <f>VLOOKUP(WordsMain!AAF39,ScaleFF,2,FALSE)</f>
        <v>2</v>
      </c>
      <c r="AAG39" s="84">
        <f>VLOOKUP(WordsMain!AAG39,ScaleFF,2,FALSE)</f>
        <v>3</v>
      </c>
      <c r="AAH39" s="84">
        <f>VLOOKUP(WordsMain!AAH39,ScaleFF,2,FALSE)</f>
        <v>1</v>
      </c>
      <c r="AAI39" s="84">
        <f>VLOOKUP(WordsMain!AAI39,ScaleFF,2,FALSE)</f>
        <v>3</v>
      </c>
      <c r="AAJ39" s="84">
        <f>VLOOKUP(WordsMain!AAJ39,ScaleFF,2,FALSE)</f>
        <v>3</v>
      </c>
      <c r="AAK39" s="84">
        <f>VLOOKUP(WordsMain!AAK39,ScaleFF,2,FALSE)</f>
        <v>4</v>
      </c>
      <c r="AAL39" s="84">
        <f>VLOOKUP(WordsMain!AAL39,ScaleFF,2,FALSE)</f>
        <v>4</v>
      </c>
      <c r="AAM39" s="84">
        <f>VLOOKUP(WordsMain!AAM39,ScaleFF,2,FALSE)</f>
        <v>4</v>
      </c>
      <c r="AAN39" s="84">
        <f>VLOOKUP(WordsMain!AAN39,ScaleFF,2,FALSE)</f>
        <v>2</v>
      </c>
      <c r="AAO39" s="84">
        <f>VLOOKUP(WordsMain!AAO39,ScaleFF,2,FALSE)</f>
        <v>0</v>
      </c>
      <c r="AAP39" s="84">
        <f>VLOOKUP(WordsMain!AAP39,ScaleFF,2,FALSE)</f>
        <v>1</v>
      </c>
      <c r="AAQ39" s="84">
        <f>VLOOKUP(WordsMain!AAQ39,ScaleFF,2,FALSE)</f>
        <v>3</v>
      </c>
      <c r="AAR39" s="84">
        <f>VLOOKUP(WordsMain!AAR39,ScaleFF,2,FALSE)</f>
        <v>4</v>
      </c>
      <c r="AAS39" s="84">
        <f>VLOOKUP(WordsMain!AAS39,ScaleFF,2,FALSE)</f>
        <v>0</v>
      </c>
      <c r="AAT39" s="84">
        <f>VLOOKUP(WordsMain!AAT39,ScaleFF,2,FALSE)</f>
        <v>3</v>
      </c>
      <c r="AAU39" s="84">
        <f>VLOOKUP(WordsMain!AAU39,ScaleFF,2,FALSE)</f>
        <v>4</v>
      </c>
      <c r="AAV39" s="84">
        <f>VLOOKUP(WordsMain!AAV39,ScaleFF,2,FALSE)</f>
        <v>4</v>
      </c>
      <c r="AAW39" s="84">
        <f>VLOOKUP(WordsMain!AAW39,ScaleFF,2,FALSE)</f>
        <v>3</v>
      </c>
      <c r="AAX39" s="84">
        <f>VLOOKUP(WordsMain!AAX39,ScaleFF,2,FALSE)</f>
        <v>2</v>
      </c>
      <c r="AAY39" s="84">
        <f>VLOOKUP(WordsMain!AAY39,ScaleFF,2,FALSE)</f>
        <v>4</v>
      </c>
      <c r="AAZ39" s="84">
        <f>VLOOKUP(WordsMain!AAZ39,ScaleFF,2,FALSE)</f>
        <v>2</v>
      </c>
      <c r="ABB39">
        <v>3</v>
      </c>
      <c r="ABC39">
        <v>2</v>
      </c>
      <c r="ABD39">
        <v>2</v>
      </c>
      <c r="ABE39">
        <v>1</v>
      </c>
      <c r="ABF39">
        <v>1</v>
      </c>
      <c r="ABG39">
        <v>3</v>
      </c>
      <c r="ABH39">
        <v>0</v>
      </c>
      <c r="ABI39">
        <v>2</v>
      </c>
      <c r="ABJ39">
        <v>1</v>
      </c>
      <c r="ABK39">
        <v>3</v>
      </c>
      <c r="ABL39">
        <v>2</v>
      </c>
      <c r="ABM39">
        <v>0</v>
      </c>
      <c r="ABN39">
        <v>3</v>
      </c>
      <c r="ABQ39">
        <v>3</v>
      </c>
      <c r="ACB39">
        <v>14</v>
      </c>
      <c r="ACD39">
        <v>16</v>
      </c>
      <c r="ACG39">
        <v>19</v>
      </c>
      <c r="ACJ39">
        <v>22</v>
      </c>
      <c r="ACR39" s="84">
        <f>VLOOKUP(WordsMain!ACR39,ScaleGG,2,FALSE)</f>
        <v>2</v>
      </c>
      <c r="ACS39">
        <v>2</v>
      </c>
      <c r="ACT39">
        <v>0</v>
      </c>
      <c r="ACU39">
        <v>0</v>
      </c>
      <c r="ACV39">
        <v>2</v>
      </c>
      <c r="ACW39">
        <v>1</v>
      </c>
      <c r="ACX39">
        <v>-1</v>
      </c>
      <c r="ACY39">
        <v>-1</v>
      </c>
      <c r="ACZ39">
        <v>-1</v>
      </c>
      <c r="ADA39">
        <v>0</v>
      </c>
      <c r="ADB39">
        <v>2</v>
      </c>
      <c r="ADC39">
        <v>0</v>
      </c>
      <c r="ADD39">
        <v>-2</v>
      </c>
      <c r="ADE39">
        <v>-2</v>
      </c>
      <c r="ADF39">
        <v>-2</v>
      </c>
      <c r="ADG39">
        <v>-1</v>
      </c>
      <c r="ADH39">
        <v>-1</v>
      </c>
      <c r="ADI39">
        <v>-2</v>
      </c>
      <c r="ADJ39">
        <v>-2</v>
      </c>
      <c r="ADK39">
        <v>2</v>
      </c>
      <c r="ADL39">
        <v>2</v>
      </c>
      <c r="ADM39">
        <v>2</v>
      </c>
      <c r="ADN39">
        <v>1</v>
      </c>
      <c r="ADO39">
        <v>1</v>
      </c>
      <c r="ADP39">
        <v>0</v>
      </c>
      <c r="ADQ39">
        <v>1</v>
      </c>
      <c r="ADR39">
        <v>1</v>
      </c>
      <c r="ADS39">
        <v>1</v>
      </c>
      <c r="ADT39">
        <v>-2</v>
      </c>
      <c r="ADU39">
        <v>-1</v>
      </c>
      <c r="ADV39">
        <v>-1</v>
      </c>
      <c r="ADZ39">
        <f t="shared" si="78"/>
        <v>97</v>
      </c>
      <c r="AEA39">
        <f t="shared" si="80"/>
        <v>2</v>
      </c>
      <c r="AEB39">
        <f t="shared" si="79"/>
        <v>2</v>
      </c>
    </row>
    <row r="40" spans="1:808" x14ac:dyDescent="0.2">
      <c r="A40">
        <v>110002861526</v>
      </c>
      <c r="B40">
        <v>270114706</v>
      </c>
      <c r="C40" s="2">
        <v>43641.689583333333</v>
      </c>
      <c r="D40" s="2">
        <v>43641.710104166668</v>
      </c>
      <c r="E40" t="s">
        <v>1918</v>
      </c>
      <c r="J40">
        <v>6</v>
      </c>
      <c r="K40" s="84" t="str">
        <f>VLOOKUP(J40,CountryLookup,2,TRUE)</f>
        <v>Saudi Arabia</v>
      </c>
      <c r="L40">
        <v>1</v>
      </c>
      <c r="M40">
        <v>2</v>
      </c>
      <c r="N40">
        <v>2</v>
      </c>
      <c r="O40">
        <v>2</v>
      </c>
      <c r="P40">
        <v>1</v>
      </c>
      <c r="Q40">
        <v>3</v>
      </c>
      <c r="S40">
        <v>5</v>
      </c>
      <c r="T40">
        <v>1</v>
      </c>
      <c r="V40">
        <v>3</v>
      </c>
      <c r="W40">
        <v>1</v>
      </c>
      <c r="X40" s="84">
        <f>VLOOKUP(WordsMain!X40,ScaleII,2,FALSE)</f>
        <v>1</v>
      </c>
      <c r="Y40" s="84">
        <f>VLOOKUP(WordsMain!Y40,ScaleII,2,FALSE)</f>
        <v>1</v>
      </c>
      <c r="Z40" s="84">
        <f>VLOOKUP(WordsMain!Z40,ScaleII,2,FALSE)</f>
        <v>1</v>
      </c>
      <c r="AA40" s="84">
        <f>VLOOKUP(WordsMain!AA40,ScaleII,2,FALSE)</f>
        <v>1</v>
      </c>
      <c r="AB40" s="84">
        <f>VLOOKUP(WordsMain!AB40,ScaleII,2,FALSE)</f>
        <v>1</v>
      </c>
      <c r="AC40" s="84">
        <f>VLOOKUP(WordsMain!AC40,ScaleII,2,FALSE)</f>
        <v>1</v>
      </c>
      <c r="AD40" s="84">
        <f>VLOOKUP(WordsMain!AD40,ScaleDD,2,FALSE)</f>
        <v>3</v>
      </c>
      <c r="AE40" s="84">
        <f>VLOOKUP(WordsMain!AE40,ScaleDD,2,FALSE)</f>
        <v>3</v>
      </c>
      <c r="AF40" s="84">
        <f>VLOOKUP(WordsMain!AF40,ScaleDD,2,FALSE)</f>
        <v>3</v>
      </c>
      <c r="AG40" s="84">
        <f>VLOOKUP(WordsMain!AG40,ScaleDD,2,FALSE)</f>
        <v>3</v>
      </c>
      <c r="AH40" s="84">
        <f>VLOOKUP(WordsMain!AH40,ScaleDD,2,FALSE)</f>
        <v>2</v>
      </c>
      <c r="AI40" s="84">
        <f>VLOOKUP(WordsMain!AI40,ScaleDD,2,FALSE)</f>
        <v>3</v>
      </c>
      <c r="AJ40" s="84">
        <f>VLOOKUP(WordsMain!AJ40,ScaleDD,2,FALSE)</f>
        <v>3</v>
      </c>
      <c r="AK40" s="84">
        <f>VLOOKUP(WordsMain!AK40,ScaleDD,2,FALSE)</f>
        <v>2</v>
      </c>
      <c r="AL40" s="84">
        <f>VLOOKUP(WordsMain!AL40,ScaleDD,2,FALSE)</f>
        <v>3</v>
      </c>
      <c r="AN40" s="84">
        <f>VLOOKUP(WordsMain!AN40,ScaleJJ,2,FALSE)</f>
        <v>5</v>
      </c>
      <c r="AO40" s="84">
        <f>VLOOKUP(WordsMain!AO40,ScaleJJ,2,FALSE)</f>
        <v>1</v>
      </c>
      <c r="AP40" s="84">
        <f>VLOOKUP(WordsMain!AP40,ScaleJJ,2,FALSE)</f>
        <v>1</v>
      </c>
      <c r="AQ40" s="84">
        <f>VLOOKUP(WordsMain!AQ40,ScaleJJ,2,FALSE)</f>
        <v>1</v>
      </c>
      <c r="AR40" s="84">
        <f>VLOOKUP(WordsMain!AR40,ScaleJJ,2,FALSE)</f>
        <v>1</v>
      </c>
      <c r="AS40" s="84">
        <f>VLOOKUP(WordsMain!AS40,ScaleJJ,2,FALSE)</f>
        <v>1</v>
      </c>
      <c r="AT40" s="84">
        <f>VLOOKUP(WordsMain!AT40,ScaleJJ,2,FALSE)</f>
        <v>2</v>
      </c>
      <c r="AU40" s="84">
        <f>VLOOKUP(WordsMain!AU40,ScaleJJ,2,FALSE)</f>
        <v>1</v>
      </c>
      <c r="BC40">
        <v>7</v>
      </c>
      <c r="DQ40" s="84">
        <f>VLOOKUP(WordsMain!DQ40,ScaleEE,2,FALSE)</f>
        <v>2</v>
      </c>
      <c r="DR40" s="84">
        <f>VLOOKUP(WordsMain!DR40,ScaleEE,2,FALSE)</f>
        <v>2</v>
      </c>
      <c r="DS40" s="84">
        <f>VLOOKUP(WordsMain!DS40,ScaleEE,2,FALSE)</f>
        <v>2</v>
      </c>
      <c r="DT40" s="84">
        <f>VLOOKUP(WordsMain!DT40,ScaleEE,2,FALSE)</f>
        <v>2</v>
      </c>
      <c r="DU40" s="84">
        <f>VLOOKUP(WordsMain!DU40,ScaleEE,2,FALSE)</f>
        <v>2</v>
      </c>
      <c r="DV40" s="84">
        <f>VLOOKUP(WordsMain!DV40,ScaleEE,2,FALSE)</f>
        <v>2</v>
      </c>
      <c r="DW40" s="84">
        <f>VLOOKUP(WordsMain!DW40,ScaleEE,2,FALSE)</f>
        <v>2</v>
      </c>
      <c r="DX40" s="84">
        <f>VLOOKUP(WordsMain!DX40,ScaleEE,2,FALSE)</f>
        <v>3</v>
      </c>
      <c r="DY40" s="84">
        <f>VLOOKUP(WordsMain!DY40,ScaleEE,2,FALSE)</f>
        <v>3</v>
      </c>
      <c r="DZ40" s="84">
        <f>VLOOKUP(WordsMain!DZ40,ScaleEE,2,FALSE)</f>
        <v>3</v>
      </c>
      <c r="EB40" s="84">
        <f>VLOOKUP(WordsMain!EB40,ScaleCC,2,FALSE)</f>
        <v>2</v>
      </c>
      <c r="EC40" s="84">
        <f>VLOOKUP(WordsMain!EC40,ScaleCC,2,FALSE)</f>
        <v>2</v>
      </c>
      <c r="ED40" s="84">
        <f>VLOOKUP(WordsMain!ED40,ScaleCC,2,FALSE)</f>
        <v>2</v>
      </c>
      <c r="EE40" s="84">
        <f>VLOOKUP(WordsMain!EE40,ScaleCC,2,FALSE)</f>
        <v>2</v>
      </c>
      <c r="EF40" s="84">
        <f>VLOOKUP(WordsMain!EF40,ScaleCC,2,FALSE)</f>
        <v>2</v>
      </c>
      <c r="EG40" s="84">
        <f>VLOOKUP(WordsMain!EG40,ScaleCC,2,FALSE)</f>
        <v>0</v>
      </c>
      <c r="EH40" s="84">
        <f>VLOOKUP(WordsMain!EH40,ScaleCC,2,FALSE)</f>
        <v>0</v>
      </c>
      <c r="EI40" s="84">
        <f>VLOOKUP(WordsMain!EI40,ScaleCC,2,FALSE)</f>
        <v>0</v>
      </c>
      <c r="EJ40" s="84">
        <f>VLOOKUP(WordsMain!EJ40,ScaleCC,2,FALSE)</f>
        <v>0</v>
      </c>
      <c r="EK40" s="84">
        <f>VLOOKUP(WordsMain!EK40,ScaleCC,2,FALSE)</f>
        <v>0</v>
      </c>
      <c r="EL40" s="84">
        <f>VLOOKUP(WordsMain!EL40,ScaleCC,2,FALSE)</f>
        <v>0</v>
      </c>
      <c r="EM40" s="84">
        <f>VLOOKUP(WordsMain!EM40,ScaleCC,2,FALSE)</f>
        <v>0</v>
      </c>
      <c r="EN40" s="84">
        <f>VLOOKUP(WordsMain!EN40,ScaleCC,2,FALSE)</f>
        <v>0</v>
      </c>
      <c r="EO40" s="84">
        <f>VLOOKUP(WordsMain!EO40,ScaleCC,2,FALSE)</f>
        <v>0</v>
      </c>
      <c r="EP40" s="84">
        <f>VLOOKUP(WordsMain!EP40,ScaleCC,2,FALSE)</f>
        <v>1</v>
      </c>
      <c r="EQ40" s="84">
        <f>VLOOKUP(WordsMain!EQ40,ScaleCC,2,FALSE)</f>
        <v>0</v>
      </c>
      <c r="ER40" s="84">
        <f>VLOOKUP(WordsMain!ER40,ScaleCC,2,FALSE)</f>
        <v>1</v>
      </c>
      <c r="ES40" s="84">
        <f>VLOOKUP(WordsMain!ES40,ScaleCC,2,FALSE)</f>
        <v>1</v>
      </c>
      <c r="EV40">
        <v>2</v>
      </c>
      <c r="FB40">
        <v>8</v>
      </c>
      <c r="FJ40">
        <v>4</v>
      </c>
      <c r="FN40">
        <v>8</v>
      </c>
      <c r="FZ40">
        <v>8</v>
      </c>
      <c r="GL40">
        <v>8</v>
      </c>
      <c r="GR40">
        <v>2</v>
      </c>
      <c r="NJ40">
        <v>8</v>
      </c>
      <c r="NU40">
        <v>5</v>
      </c>
      <c r="OI40">
        <v>5</v>
      </c>
      <c r="OW40">
        <v>5</v>
      </c>
      <c r="PH40">
        <v>2</v>
      </c>
      <c r="WU40" s="84">
        <f>VLOOKUP(WordsMain!WU40,ScaleHH,2,FALSE)</f>
        <v>3</v>
      </c>
      <c r="WV40" s="84">
        <f>VLOOKUP(WordsMain!WV40,ScaleHH,2,FALSE)</f>
        <v>3</v>
      </c>
      <c r="WW40" s="84">
        <f>VLOOKUP(WordsMain!WW40,ScaleHH,2,FALSE)</f>
        <v>3</v>
      </c>
      <c r="WX40" s="84">
        <f>VLOOKUP(WordsMain!WX40,ScaleHH,2,FALSE)</f>
        <v>3</v>
      </c>
      <c r="WY40" s="84">
        <f>VLOOKUP(WordsMain!WY40,ScaleHH,2,FALSE)</f>
        <v>3</v>
      </c>
      <c r="WZ40" s="84">
        <f>VLOOKUP(WordsMain!WZ40,ScaleHH,2,FALSE)</f>
        <v>3</v>
      </c>
      <c r="XA40" s="84">
        <f>VLOOKUP(WordsMain!XA40,ScaleHH,2,FALSE)</f>
        <v>3</v>
      </c>
      <c r="XB40" s="84">
        <f>VLOOKUP(WordsMain!XB40,ScaleHH,2,FALSE)</f>
        <v>3</v>
      </c>
      <c r="XC40" s="84">
        <f>VLOOKUP(WordsMain!XC40,ScaleHH,2,FALSE)</f>
        <v>2</v>
      </c>
      <c r="XD40" s="84">
        <f>VLOOKUP(WordsMain!XD40,ScaleHH,2,FALSE)</f>
        <v>3</v>
      </c>
      <c r="XE40" s="84">
        <f>VLOOKUP(WordsMain!XE40,ScaleHH,2,FALSE)</f>
        <v>3</v>
      </c>
      <c r="XF40" s="84">
        <f>VLOOKUP(WordsMain!XF40,ScaleHH,2,FALSE)</f>
        <v>2</v>
      </c>
      <c r="XG40" s="84">
        <f>VLOOKUP(WordsMain!XG40,ScaleHH,2,FALSE)</f>
        <v>3</v>
      </c>
      <c r="XH40" s="84">
        <f>VLOOKUP(WordsMain!XH40,ScaleHH,2,FALSE)</f>
        <v>3</v>
      </c>
      <c r="XI40" s="84">
        <f>VLOOKUP(WordsMain!XI40,ScaleHH,2,FALSE)</f>
        <v>3</v>
      </c>
      <c r="XJ40" s="84">
        <f>VLOOKUP(WordsMain!XJ40,ScaleHH,2,FALSE)</f>
        <v>3</v>
      </c>
      <c r="XK40" s="84">
        <f>VLOOKUP(WordsMain!XK40,ScaleHH,2,FALSE)</f>
        <v>3</v>
      </c>
      <c r="XL40" s="84">
        <f>VLOOKUP(WordsMain!XL40,ScaleHH,2,FALSE)</f>
        <v>3</v>
      </c>
      <c r="XM40" s="84">
        <f>VLOOKUP(WordsMain!XM40,ScaleHH,2,FALSE)</f>
        <v>3</v>
      </c>
      <c r="XN40" s="84">
        <f>VLOOKUP(WordsMain!XN40,ScaleHH,2,FALSE)</f>
        <v>3</v>
      </c>
      <c r="XO40" s="84">
        <f>VLOOKUP(WordsMain!XO40,ScaleHH,2,FALSE)</f>
        <v>3</v>
      </c>
      <c r="XP40" s="84">
        <f>VLOOKUP(WordsMain!XP40,ScaleHH,2,FALSE)</f>
        <v>3</v>
      </c>
      <c r="XQ40" s="84">
        <f>VLOOKUP(WordsMain!XQ40,ScaleHH,2,FALSE)</f>
        <v>3</v>
      </c>
      <c r="XR40" s="84">
        <f>VLOOKUP(WordsMain!XR40,ScaleHH,2,FALSE)</f>
        <v>3</v>
      </c>
      <c r="XS40" s="84">
        <f>VLOOKUP(WordsMain!XS40,ScaleHH,2,FALSE)</f>
        <v>3</v>
      </c>
      <c r="XT40" s="84">
        <f>VLOOKUP(WordsMain!XT40,ScaleHH,2,FALSE)</f>
        <v>3</v>
      </c>
      <c r="XU40" s="84">
        <f>VLOOKUP(WordsMain!XU40,ScaleHH,2,FALSE)</f>
        <v>3</v>
      </c>
      <c r="XV40" s="84">
        <f>VLOOKUP(WordsMain!XV40,ScaleHH,2,FALSE)</f>
        <v>3</v>
      </c>
      <c r="XW40" s="84">
        <f>VLOOKUP(WordsMain!XW40,ScaleHH,2,FALSE)</f>
        <v>3</v>
      </c>
      <c r="XX40" s="84">
        <f>VLOOKUP(WordsMain!XX40,ScaleHH,2,FALSE)</f>
        <v>3</v>
      </c>
      <c r="XY40" s="84">
        <f>VLOOKUP(WordsMain!XY40,ScaleHH,2,FALSE)</f>
        <v>3</v>
      </c>
      <c r="XZ40" s="84">
        <f>VLOOKUP(WordsMain!XZ40,ScaleHH,2,FALSE)</f>
        <v>3</v>
      </c>
      <c r="YA40" s="84">
        <f>VLOOKUP(WordsMain!YA40,ScaleHH,2,FALSE)</f>
        <v>3</v>
      </c>
      <c r="YB40" s="84">
        <f>VLOOKUP(WordsMain!YB40,ScaleHH,2,FALSE)</f>
        <v>3</v>
      </c>
      <c r="YC40" s="84">
        <f>VLOOKUP(WordsMain!YC40,ScaleHH,2,FALSE)</f>
        <v>3</v>
      </c>
      <c r="YD40" s="84">
        <f>VLOOKUP(WordsMain!YD40,ScaleHH,2,FALSE)</f>
        <v>3</v>
      </c>
      <c r="YE40" s="84">
        <f>VLOOKUP(WordsMain!YE40,ScaleHH,2,FALSE)</f>
        <v>3</v>
      </c>
      <c r="YF40" s="84">
        <f>VLOOKUP(WordsMain!YF40,ScaleHH,2,FALSE)</f>
        <v>3</v>
      </c>
      <c r="YG40" s="84">
        <f>VLOOKUP(WordsMain!YG40,ScaleHH,2,FALSE)</f>
        <v>3</v>
      </c>
      <c r="YJ40" s="84">
        <f>VLOOKUP(WordsMain!YJ40,ScaleBB,2,FALSE)</f>
        <v>-2</v>
      </c>
      <c r="YK40" s="84">
        <f>VLOOKUP(WordsMain!YK40,ScaleAA,2,FALSE)</f>
        <v>3</v>
      </c>
      <c r="YL40" s="84">
        <f>VLOOKUP(WordsMain!YL40,ScaleAA,2,FALSE)</f>
        <v>3</v>
      </c>
      <c r="YM40" s="84">
        <f>VLOOKUP(WordsMain!YM40,ScaleAA,2,FALSE)</f>
        <v>3</v>
      </c>
      <c r="YN40" s="84">
        <f>VLOOKUP(WordsMain!YN40,ScaleAA,2,FALSE)</f>
        <v>4</v>
      </c>
      <c r="YO40" s="84">
        <f>VLOOKUP(WordsMain!YO40,ScaleAA,2,FALSE)</f>
        <v>4</v>
      </c>
      <c r="YP40" s="84">
        <f>VLOOKUP(WordsMain!YP40,ScaleAA,2,FALSE)</f>
        <v>3</v>
      </c>
      <c r="YQ40" s="84">
        <f>VLOOKUP(WordsMain!YQ40,ScaleAA,2,FALSE)</f>
        <v>4</v>
      </c>
      <c r="YR40" s="84">
        <f>VLOOKUP(WordsMain!YR40,ScaleAA,2,FALSE)</f>
        <v>2</v>
      </c>
      <c r="YS40" s="84">
        <f>VLOOKUP(WordsMain!YS40,ScaleAA,2,FALSE)</f>
        <v>2</v>
      </c>
      <c r="YT40" s="84">
        <f>VLOOKUP(WordsMain!YT40,ScaleAA,2,FALSE)</f>
        <v>4</v>
      </c>
      <c r="YU40" s="84">
        <f>VLOOKUP(WordsMain!YU40,ScaleAA,2,FALSE)</f>
        <v>4</v>
      </c>
      <c r="YV40" s="84">
        <f>VLOOKUP(WordsMain!YV40,ScaleAA,2,FALSE)</f>
        <v>2</v>
      </c>
      <c r="YW40" s="84">
        <f>VLOOKUP(WordsMain!YW40,ScaleAA,2,FALSE)</f>
        <v>4</v>
      </c>
      <c r="YX40" s="84">
        <f>VLOOKUP(WordsMain!YX40,ScaleAA,2,FALSE)</f>
        <v>3</v>
      </c>
      <c r="YY40" s="84">
        <f>VLOOKUP(WordsMain!YY40,ScaleAA,2,FALSE)</f>
        <v>3</v>
      </c>
      <c r="YZ40" s="84">
        <f>VLOOKUP(WordsMain!YZ40,ScaleAA,2,FALSE)</f>
        <v>3</v>
      </c>
      <c r="ZA40" s="84">
        <f>VLOOKUP(WordsMain!ZA40,ScaleAA,2,FALSE)</f>
        <v>3</v>
      </c>
      <c r="ZB40" s="84">
        <f>VLOOKUP(WordsMain!ZB40,ScaleAA,2,FALSE)</f>
        <v>3</v>
      </c>
      <c r="ZC40" s="84">
        <f>VLOOKUP(WordsMain!ZC40,ScaleAA,2,FALSE)</f>
        <v>2</v>
      </c>
      <c r="ZD40" s="84">
        <f>VLOOKUP(WordsMain!ZD40,ScaleAA,2,FALSE)</f>
        <v>3</v>
      </c>
      <c r="ZE40" s="84">
        <f>VLOOKUP(WordsMain!ZE40,ScaleAA,2,FALSE)</f>
        <v>3</v>
      </c>
      <c r="ZF40" s="84">
        <f>VLOOKUP(WordsMain!ZF40,ScaleAA,2,FALSE)</f>
        <v>2</v>
      </c>
      <c r="ZG40" s="84">
        <f>VLOOKUP(WordsMain!ZG40,ScaleAA,2,FALSE)</f>
        <v>3</v>
      </c>
      <c r="ZH40" s="84">
        <f>VLOOKUP(WordsMain!ZH40,ScaleAA,2,FALSE)</f>
        <v>3</v>
      </c>
      <c r="ZI40" s="84">
        <f>VLOOKUP(WordsMain!ZI40,ScaleAA,2,FALSE)</f>
        <v>2</v>
      </c>
      <c r="ZJ40" s="84">
        <f>VLOOKUP(WordsMain!ZJ40,ScaleAA,2,FALSE)</f>
        <v>2</v>
      </c>
      <c r="ZK40" s="84">
        <f>VLOOKUP(WordsMain!ZK40,ScaleAA,2,FALSE)</f>
        <v>4</v>
      </c>
      <c r="ZL40" s="84">
        <f>VLOOKUP(WordsMain!ZL40,ScaleAA,2,FALSE)</f>
        <v>2</v>
      </c>
      <c r="ZM40" s="84">
        <f>VLOOKUP(WordsMain!ZM40,ScaleAA,2,FALSE)</f>
        <v>2</v>
      </c>
      <c r="ZN40" s="84">
        <f>VLOOKUP(WordsMain!ZN40,ScaleAA,2,FALSE)</f>
        <v>3</v>
      </c>
      <c r="ZO40" s="84">
        <f>VLOOKUP(WordsMain!ZO40,ScaleAA,2,FALSE)</f>
        <v>3</v>
      </c>
      <c r="ZP40" s="84">
        <f>VLOOKUP(WordsMain!ZP40,ScaleAA,2,FALSE)</f>
        <v>3</v>
      </c>
      <c r="ZR40" s="84">
        <f>VLOOKUP(WordsMain!ZR40,ScaleFF,2,FALSE)</f>
        <v>2</v>
      </c>
      <c r="ZS40" s="84">
        <f>VLOOKUP(WordsMain!ZS40,ScaleFF,2,FALSE)</f>
        <v>3</v>
      </c>
      <c r="ZT40" s="84">
        <f>VLOOKUP(WordsMain!ZT40,ScaleFF,2,FALSE)</f>
        <v>4</v>
      </c>
      <c r="ZU40" s="84">
        <f>VLOOKUP(WordsMain!ZU40,ScaleFF,2,FALSE)</f>
        <v>3</v>
      </c>
      <c r="ZV40" s="84">
        <f>VLOOKUP(WordsMain!ZV40,ScaleFF,2,FALSE)</f>
        <v>4</v>
      </c>
      <c r="ZW40" s="84">
        <f>VLOOKUP(WordsMain!ZW40,ScaleFF,2,FALSE)</f>
        <v>3</v>
      </c>
      <c r="ZX40" s="84">
        <f>VLOOKUP(WordsMain!ZX40,ScaleFF,2,FALSE)</f>
        <v>4</v>
      </c>
      <c r="ZY40" s="84">
        <f>VLOOKUP(WordsMain!ZY40,ScaleFF,2,FALSE)</f>
        <v>3</v>
      </c>
      <c r="ZZ40" s="84">
        <f>VLOOKUP(WordsMain!ZZ40,ScaleFF,2,FALSE)</f>
        <v>3</v>
      </c>
      <c r="AAA40" s="84">
        <f>VLOOKUP(WordsMain!AAA40,ScaleFF,2,FALSE)</f>
        <v>3</v>
      </c>
      <c r="AAB40" s="84">
        <f>VLOOKUP(WordsMain!AAB40,ScaleFF,2,FALSE)</f>
        <v>2</v>
      </c>
      <c r="AAC40" s="84">
        <f>VLOOKUP(WordsMain!AAC40,ScaleFF,2,FALSE)</f>
        <v>2</v>
      </c>
      <c r="AAD40" s="84">
        <f>VLOOKUP(WordsMain!AAD40,ScaleFF,2,FALSE)</f>
        <v>2</v>
      </c>
      <c r="AAE40" s="84">
        <f>VLOOKUP(WordsMain!AAE40,ScaleFF,2,FALSE)</f>
        <v>4</v>
      </c>
      <c r="AAF40" s="84">
        <f>VLOOKUP(WordsMain!AAF40,ScaleFF,2,FALSE)</f>
        <v>2</v>
      </c>
      <c r="AAG40" s="84">
        <f>VLOOKUP(WordsMain!AAG40,ScaleFF,2,FALSE)</f>
        <v>2</v>
      </c>
      <c r="AAH40" s="84">
        <f>VLOOKUP(WordsMain!AAH40,ScaleFF,2,FALSE)</f>
        <v>4</v>
      </c>
      <c r="AAI40" s="84">
        <f>VLOOKUP(WordsMain!AAI40,ScaleFF,2,FALSE)</f>
        <v>3</v>
      </c>
      <c r="AAJ40" s="84">
        <f>VLOOKUP(WordsMain!AAJ40,ScaleFF,2,FALSE)</f>
        <v>3</v>
      </c>
      <c r="AAK40" s="84">
        <f>VLOOKUP(WordsMain!AAK40,ScaleFF,2,FALSE)</f>
        <v>2</v>
      </c>
      <c r="AAL40" s="84">
        <f>VLOOKUP(WordsMain!AAL40,ScaleFF,2,FALSE)</f>
        <v>2</v>
      </c>
      <c r="AAM40" s="84">
        <f>VLOOKUP(WordsMain!AAM40,ScaleFF,2,FALSE)</f>
        <v>2</v>
      </c>
      <c r="AAN40" s="84">
        <f>VLOOKUP(WordsMain!AAN40,ScaleFF,2,FALSE)</f>
        <v>3</v>
      </c>
      <c r="AAO40" s="84">
        <f>VLOOKUP(WordsMain!AAO40,ScaleFF,2,FALSE)</f>
        <v>3</v>
      </c>
      <c r="AAP40" s="84">
        <f>VLOOKUP(WordsMain!AAP40,ScaleFF,2,FALSE)</f>
        <v>3</v>
      </c>
      <c r="AAQ40" s="84">
        <f>VLOOKUP(WordsMain!AAQ40,ScaleFF,2,FALSE)</f>
        <v>3</v>
      </c>
      <c r="AAR40" s="84">
        <f>VLOOKUP(WordsMain!AAR40,ScaleFF,2,FALSE)</f>
        <v>4</v>
      </c>
      <c r="AAS40" s="84">
        <f>VLOOKUP(WordsMain!AAS40,ScaleFF,2,FALSE)</f>
        <v>3</v>
      </c>
      <c r="AAT40" s="84">
        <f>VLOOKUP(WordsMain!AAT40,ScaleFF,2,FALSE)</f>
        <v>2</v>
      </c>
      <c r="AAU40" s="84">
        <f>VLOOKUP(WordsMain!AAU40,ScaleFF,2,FALSE)</f>
        <v>3</v>
      </c>
      <c r="AAV40" s="84">
        <f>VLOOKUP(WordsMain!AAV40,ScaleFF,2,FALSE)</f>
        <v>3</v>
      </c>
      <c r="AAW40" s="84">
        <f>VLOOKUP(WordsMain!AAW40,ScaleFF,2,FALSE)</f>
        <v>4</v>
      </c>
      <c r="AAX40" s="84">
        <f>VLOOKUP(WordsMain!AAX40,ScaleFF,2,FALSE)</f>
        <v>4</v>
      </c>
      <c r="AAY40" s="84">
        <f>VLOOKUP(WordsMain!AAY40,ScaleFF,2,FALSE)</f>
        <v>3</v>
      </c>
      <c r="AAZ40" s="84">
        <f>VLOOKUP(WordsMain!AAZ40,ScaleFF,2,FALSE)</f>
        <v>3</v>
      </c>
      <c r="ABB40">
        <v>2</v>
      </c>
      <c r="ABC40">
        <v>2</v>
      </c>
      <c r="ABD40">
        <v>3</v>
      </c>
      <c r="ABE40">
        <v>2</v>
      </c>
      <c r="ABF40">
        <v>2</v>
      </c>
      <c r="ABG40">
        <v>2</v>
      </c>
      <c r="ABH40">
        <v>3</v>
      </c>
      <c r="ABI40">
        <v>2</v>
      </c>
      <c r="ABJ40">
        <v>2</v>
      </c>
      <c r="ABK40">
        <v>3</v>
      </c>
      <c r="ABL40">
        <v>2</v>
      </c>
      <c r="ABM40">
        <v>3</v>
      </c>
      <c r="ABN40">
        <v>2</v>
      </c>
      <c r="ABP40">
        <v>2</v>
      </c>
      <c r="ABQ40">
        <v>3</v>
      </c>
      <c r="ABR40">
        <v>4</v>
      </c>
      <c r="ABS40">
        <v>5</v>
      </c>
      <c r="ABT40">
        <v>6</v>
      </c>
      <c r="ABU40">
        <v>7</v>
      </c>
      <c r="ABV40">
        <v>8</v>
      </c>
      <c r="ABY40">
        <v>11</v>
      </c>
      <c r="ACF40">
        <v>18</v>
      </c>
      <c r="ACG40">
        <v>19</v>
      </c>
      <c r="ACJ40">
        <v>22</v>
      </c>
      <c r="ACM40">
        <v>25</v>
      </c>
      <c r="ACR40" s="84">
        <f>VLOOKUP(WordsMain!ACR40,ScaleGG,2,FALSE)</f>
        <v>1</v>
      </c>
      <c r="ACS40">
        <v>0</v>
      </c>
      <c r="ACT40">
        <v>0</v>
      </c>
      <c r="ACU40">
        <v>0</v>
      </c>
      <c r="ACV40">
        <v>0</v>
      </c>
      <c r="ACW40">
        <v>0</v>
      </c>
      <c r="ACX40">
        <v>0</v>
      </c>
      <c r="ACY40">
        <v>0</v>
      </c>
      <c r="ACZ40">
        <v>-1</v>
      </c>
      <c r="ADA40">
        <v>-1</v>
      </c>
      <c r="ADB40">
        <v>-1</v>
      </c>
      <c r="ADC40">
        <v>-1</v>
      </c>
      <c r="ADD40">
        <v>-1</v>
      </c>
      <c r="ADE40">
        <v>0</v>
      </c>
      <c r="ADF40">
        <v>0</v>
      </c>
      <c r="ADG40">
        <v>1</v>
      </c>
      <c r="ADH40">
        <v>1</v>
      </c>
      <c r="ADI40">
        <v>1</v>
      </c>
      <c r="ADJ40">
        <v>0</v>
      </c>
      <c r="ADK40">
        <v>-1</v>
      </c>
      <c r="ADL40">
        <v>-2</v>
      </c>
      <c r="ADM40">
        <v>-2</v>
      </c>
      <c r="ADN40">
        <v>-2</v>
      </c>
      <c r="ADO40">
        <v>-1</v>
      </c>
      <c r="ADP40">
        <v>-1</v>
      </c>
      <c r="ADQ40">
        <v>-1</v>
      </c>
      <c r="ADR40">
        <v>-1</v>
      </c>
      <c r="ADS40">
        <v>0</v>
      </c>
      <c r="ADT40">
        <v>0</v>
      </c>
      <c r="ADU40">
        <v>0</v>
      </c>
      <c r="ADV40">
        <v>0</v>
      </c>
      <c r="ADX40" t="s">
        <v>1544</v>
      </c>
      <c r="ADZ40">
        <f t="shared" si="78"/>
        <v>25</v>
      </c>
      <c r="AEA40">
        <f t="shared" si="80"/>
        <v>2</v>
      </c>
      <c r="AEB40">
        <f t="shared" si="79"/>
        <v>1</v>
      </c>
    </row>
    <row r="41" spans="1:808" x14ac:dyDescent="0.2">
      <c r="A41">
        <v>110002858544</v>
      </c>
      <c r="B41">
        <v>270118610</v>
      </c>
      <c r="C41" s="2">
        <v>43641.134363425917</v>
      </c>
      <c r="D41" s="2">
        <v>43641.171319444453</v>
      </c>
      <c r="E41" t="s">
        <v>1918</v>
      </c>
      <c r="J41">
        <v>18</v>
      </c>
      <c r="K41" s="84" t="str">
        <f>VLOOKUP(J41,CountryLookup,2,TRUE)</f>
        <v>Switzerland</v>
      </c>
      <c r="L41">
        <v>1</v>
      </c>
      <c r="M41">
        <v>3</v>
      </c>
      <c r="N41">
        <v>3</v>
      </c>
      <c r="O41">
        <v>2</v>
      </c>
      <c r="P41">
        <v>1</v>
      </c>
      <c r="Q41">
        <v>3</v>
      </c>
      <c r="S41">
        <v>1</v>
      </c>
      <c r="T41">
        <v>2</v>
      </c>
      <c r="V41">
        <v>3</v>
      </c>
      <c r="W41">
        <v>2</v>
      </c>
      <c r="X41" s="84">
        <f>VLOOKUP(WordsMain!X41,ScaleII,2,FALSE)</f>
        <v>0</v>
      </c>
      <c r="Y41" s="84">
        <f>VLOOKUP(WordsMain!Y41,ScaleII,2,FALSE)</f>
        <v>1</v>
      </c>
      <c r="Z41" s="84">
        <f>VLOOKUP(WordsMain!Z41,ScaleII,2,FALSE)</f>
        <v>2</v>
      </c>
      <c r="AA41" s="84">
        <f>VLOOKUP(WordsMain!AA41,ScaleII,2,FALSE)</f>
        <v>1</v>
      </c>
      <c r="AB41" s="84">
        <f>VLOOKUP(WordsMain!AB41,ScaleII,2,FALSE)</f>
        <v>1</v>
      </c>
      <c r="AC41" s="84">
        <f>VLOOKUP(WordsMain!AC41,ScaleII,2,FALSE)</f>
        <v>0</v>
      </c>
      <c r="AD41" s="84">
        <f>VLOOKUP(WordsMain!AD41,ScaleDD,2,FALSE)</f>
        <v>0</v>
      </c>
      <c r="AE41" s="84">
        <f>VLOOKUP(WordsMain!AE41,ScaleDD,2,FALSE)</f>
        <v>3</v>
      </c>
      <c r="AF41" s="84">
        <f>VLOOKUP(WordsMain!AF41,ScaleDD,2,FALSE)</f>
        <v>3</v>
      </c>
      <c r="AG41" s="84">
        <f>VLOOKUP(WordsMain!AG41,ScaleDD,2,FALSE)</f>
        <v>2</v>
      </c>
      <c r="AH41" s="84">
        <f>VLOOKUP(WordsMain!AH41,ScaleDD,2,FALSE)</f>
        <v>3</v>
      </c>
      <c r="AI41" s="84">
        <f>VLOOKUP(WordsMain!AI41,ScaleDD,2,FALSE)</f>
        <v>2</v>
      </c>
      <c r="AJ41" s="84">
        <f>VLOOKUP(WordsMain!AJ41,ScaleDD,2,FALSE)</f>
        <v>1</v>
      </c>
      <c r="AK41" s="84">
        <f>VLOOKUP(WordsMain!AK41,ScaleDD,2,FALSE)</f>
        <v>2</v>
      </c>
      <c r="AL41" s="84">
        <f>VLOOKUP(WordsMain!AL41,ScaleDD,2,FALSE)</f>
        <v>4</v>
      </c>
      <c r="AN41" s="84">
        <f>VLOOKUP(WordsMain!AN41,ScaleJJ,2,FALSE)</f>
        <v>0</v>
      </c>
      <c r="AO41" s="84">
        <f>VLOOKUP(WordsMain!AO41,ScaleJJ,2,FALSE)</f>
        <v>1</v>
      </c>
      <c r="AP41" s="84">
        <f>VLOOKUP(WordsMain!AP41,ScaleJJ,2,FALSE)</f>
        <v>0</v>
      </c>
      <c r="AQ41" s="84">
        <f>VLOOKUP(WordsMain!AQ41,ScaleJJ,2,FALSE)</f>
        <v>0</v>
      </c>
      <c r="AR41" s="84">
        <f>VLOOKUP(WordsMain!AR41,ScaleJJ,2,FALSE)</f>
        <v>3</v>
      </c>
      <c r="AS41" s="84">
        <f>VLOOKUP(WordsMain!AS41,ScaleJJ,2,FALSE)</f>
        <v>2</v>
      </c>
      <c r="AT41" s="84">
        <f>VLOOKUP(WordsMain!AT41,ScaleJJ,2,FALSE)</f>
        <v>0</v>
      </c>
      <c r="AU41" s="84">
        <f>VLOOKUP(WordsMain!AU41,ScaleJJ,2,FALSE)</f>
        <v>1</v>
      </c>
      <c r="DQ41" s="84">
        <f>VLOOKUP(WordsMain!DQ41,ScaleEE,2,FALSE)</f>
        <v>2</v>
      </c>
      <c r="DR41" s="84">
        <f>VLOOKUP(WordsMain!DR41,ScaleEE,2,FALSE)</f>
        <v>3</v>
      </c>
      <c r="DS41" s="84">
        <f>VLOOKUP(WordsMain!DS41,ScaleEE,2,FALSE)</f>
        <v>2</v>
      </c>
      <c r="DT41" s="84">
        <f>VLOOKUP(WordsMain!DT41,ScaleEE,2,FALSE)</f>
        <v>2</v>
      </c>
      <c r="DU41" s="84">
        <f>VLOOKUP(WordsMain!DU41,ScaleEE,2,FALSE)</f>
        <v>3</v>
      </c>
      <c r="DV41" s="84">
        <f>VLOOKUP(WordsMain!DV41,ScaleEE,2,FALSE)</f>
        <v>3</v>
      </c>
      <c r="DW41" s="84">
        <f>VLOOKUP(WordsMain!DW41,ScaleEE,2,FALSE)</f>
        <v>4</v>
      </c>
      <c r="DX41" s="84">
        <f>VLOOKUP(WordsMain!DX41,ScaleEE,2,FALSE)</f>
        <v>4</v>
      </c>
      <c r="DY41" s="84">
        <f>VLOOKUP(WordsMain!DY41,ScaleEE,2,FALSE)</f>
        <v>3</v>
      </c>
      <c r="DZ41" s="84">
        <f>VLOOKUP(WordsMain!DZ41,ScaleEE,2,FALSE)</f>
        <v>3</v>
      </c>
      <c r="EB41" s="84">
        <f>VLOOKUP(WordsMain!EB41,ScaleCC,2,FALSE)</f>
        <v>3</v>
      </c>
      <c r="EC41" s="84">
        <f>VLOOKUP(WordsMain!EC41,ScaleCC,2,FALSE)</f>
        <v>2</v>
      </c>
      <c r="ED41" s="84">
        <f>VLOOKUP(WordsMain!ED41,ScaleCC,2,FALSE)</f>
        <v>2</v>
      </c>
      <c r="EE41" s="84">
        <f>VLOOKUP(WordsMain!EE41,ScaleCC,2,FALSE)</f>
        <v>2</v>
      </c>
      <c r="EF41" s="84">
        <f>VLOOKUP(WordsMain!EF41,ScaleCC,2,FALSE)</f>
        <v>0</v>
      </c>
      <c r="EG41" s="84">
        <f>VLOOKUP(WordsMain!EG41,ScaleCC,2,FALSE)</f>
        <v>0</v>
      </c>
      <c r="EH41" s="84">
        <f>VLOOKUP(WordsMain!EH41,ScaleCC,2,FALSE)</f>
        <v>0</v>
      </c>
      <c r="EI41" s="84">
        <f>VLOOKUP(WordsMain!EI41,ScaleCC,2,FALSE)</f>
        <v>0</v>
      </c>
      <c r="EJ41" s="84">
        <f>VLOOKUP(WordsMain!EJ41,ScaleCC,2,FALSE)</f>
        <v>0</v>
      </c>
      <c r="EK41" s="84">
        <f>VLOOKUP(WordsMain!EK41,ScaleCC,2,FALSE)</f>
        <v>0</v>
      </c>
      <c r="EL41" s="84">
        <f>VLOOKUP(WordsMain!EL41,ScaleCC,2,FALSE)</f>
        <v>0</v>
      </c>
      <c r="EM41" s="84">
        <f>VLOOKUP(WordsMain!EM41,ScaleCC,2,FALSE)</f>
        <v>0</v>
      </c>
      <c r="EN41" s="84">
        <f>VLOOKUP(WordsMain!EN41,ScaleCC,2,FALSE)</f>
        <v>0</v>
      </c>
      <c r="EO41" s="84">
        <f>VLOOKUP(WordsMain!EO41,ScaleCC,2,FALSE)</f>
        <v>0</v>
      </c>
      <c r="EP41" s="84">
        <f>VLOOKUP(WordsMain!EP41,ScaleCC,2,FALSE)</f>
        <v>0</v>
      </c>
      <c r="EQ41" s="84">
        <f>VLOOKUP(WordsMain!EQ41,ScaleCC,2,FALSE)</f>
        <v>2</v>
      </c>
      <c r="ER41" s="84">
        <f>VLOOKUP(WordsMain!ER41,ScaleCC,2,FALSE)</f>
        <v>1</v>
      </c>
      <c r="ES41" s="84">
        <f>VLOOKUP(WordsMain!ES41,ScaleCC,2,FALSE)</f>
        <v>0</v>
      </c>
      <c r="EV41">
        <v>2</v>
      </c>
      <c r="EW41">
        <v>3</v>
      </c>
      <c r="EX41">
        <v>4</v>
      </c>
      <c r="EZ41">
        <v>6</v>
      </c>
      <c r="FB41">
        <v>8</v>
      </c>
      <c r="FC41">
        <v>9</v>
      </c>
      <c r="FH41">
        <v>2</v>
      </c>
      <c r="FI41">
        <v>3</v>
      </c>
      <c r="FJ41">
        <v>4</v>
      </c>
      <c r="FL41">
        <v>6</v>
      </c>
      <c r="FT41">
        <v>2</v>
      </c>
      <c r="FU41">
        <v>3</v>
      </c>
      <c r="FV41">
        <v>4</v>
      </c>
      <c r="FX41">
        <v>6</v>
      </c>
      <c r="GF41">
        <v>2</v>
      </c>
      <c r="GG41">
        <v>3</v>
      </c>
      <c r="GH41">
        <v>4</v>
      </c>
      <c r="GJ41">
        <v>6</v>
      </c>
      <c r="LT41">
        <v>2</v>
      </c>
      <c r="LU41">
        <v>3</v>
      </c>
      <c r="LV41">
        <v>4</v>
      </c>
      <c r="LX41">
        <v>6</v>
      </c>
      <c r="LZ41">
        <v>8</v>
      </c>
      <c r="MA41">
        <v>9</v>
      </c>
      <c r="NH41">
        <v>6</v>
      </c>
      <c r="NJ41">
        <v>8</v>
      </c>
      <c r="NV41">
        <v>6</v>
      </c>
      <c r="NX41">
        <v>8</v>
      </c>
      <c r="NZ41">
        <v>10</v>
      </c>
      <c r="OJ41">
        <v>6</v>
      </c>
      <c r="OL41">
        <v>8</v>
      </c>
      <c r="ON41">
        <v>10</v>
      </c>
      <c r="OX41">
        <v>6</v>
      </c>
      <c r="OZ41">
        <v>8</v>
      </c>
      <c r="PB41">
        <v>10</v>
      </c>
      <c r="VG41">
        <v>3</v>
      </c>
      <c r="WU41" s="84">
        <f>VLOOKUP(WordsMain!WU41,ScaleHH,2,FALSE)</f>
        <v>3</v>
      </c>
      <c r="WV41" s="84">
        <f>VLOOKUP(WordsMain!WV41,ScaleHH,2,FALSE)</f>
        <v>2</v>
      </c>
      <c r="WW41" s="84">
        <f>VLOOKUP(WordsMain!WW41,ScaleHH,2,FALSE)</f>
        <v>3</v>
      </c>
      <c r="WX41" s="84">
        <f>VLOOKUP(WordsMain!WX41,ScaleHH,2,FALSE)</f>
        <v>3</v>
      </c>
      <c r="WY41" s="84">
        <f>VLOOKUP(WordsMain!WY41,ScaleHH,2,FALSE)</f>
        <v>1</v>
      </c>
      <c r="WZ41" s="84">
        <f>VLOOKUP(WordsMain!WZ41,ScaleHH,2,FALSE)</f>
        <v>3</v>
      </c>
      <c r="XA41" s="84">
        <f>VLOOKUP(WordsMain!XA41,ScaleHH,2,FALSE)</f>
        <v>1</v>
      </c>
      <c r="XB41" s="84">
        <f>VLOOKUP(WordsMain!XB41,ScaleHH,2,FALSE)</f>
        <v>2</v>
      </c>
      <c r="XC41" s="84">
        <f>VLOOKUP(WordsMain!XC41,ScaleHH,2,FALSE)</f>
        <v>2</v>
      </c>
      <c r="XD41" s="84">
        <f>VLOOKUP(WordsMain!XD41,ScaleHH,2,FALSE)</f>
        <v>2</v>
      </c>
      <c r="XE41" s="84">
        <f>VLOOKUP(WordsMain!XE41,ScaleHH,2,FALSE)</f>
        <v>2</v>
      </c>
      <c r="XF41" s="84">
        <f>VLOOKUP(WordsMain!XF41,ScaleHH,2,FALSE)</f>
        <v>1</v>
      </c>
      <c r="XG41" s="84">
        <f>VLOOKUP(WordsMain!XG41,ScaleHH,2,FALSE)</f>
        <v>2</v>
      </c>
      <c r="XH41" s="84">
        <f>VLOOKUP(WordsMain!XH41,ScaleHH,2,FALSE)</f>
        <v>3</v>
      </c>
      <c r="XI41" s="84">
        <f>VLOOKUP(WordsMain!XI41,ScaleHH,2,FALSE)</f>
        <v>2</v>
      </c>
      <c r="XJ41" s="84">
        <f>VLOOKUP(WordsMain!XJ41,ScaleHH,2,FALSE)</f>
        <v>2</v>
      </c>
      <c r="XK41" s="84">
        <f>VLOOKUP(WordsMain!XK41,ScaleHH,2,FALSE)</f>
        <v>2</v>
      </c>
      <c r="XL41" s="84">
        <f>VLOOKUP(WordsMain!XL41,ScaleHH,2,FALSE)</f>
        <v>2</v>
      </c>
      <c r="XM41" s="84">
        <f>VLOOKUP(WordsMain!XM41,ScaleHH,2,FALSE)</f>
        <v>3</v>
      </c>
      <c r="XN41" s="84">
        <f>VLOOKUP(WordsMain!XN41,ScaleHH,2,FALSE)</f>
        <v>3</v>
      </c>
      <c r="XO41" s="84">
        <f>VLOOKUP(WordsMain!XO41,ScaleHH,2,FALSE)</f>
        <v>2</v>
      </c>
      <c r="XP41" s="84">
        <f>VLOOKUP(WordsMain!XP41,ScaleHH,2,FALSE)</f>
        <v>3</v>
      </c>
      <c r="XQ41" s="84">
        <f>VLOOKUP(WordsMain!XQ41,ScaleHH,2,FALSE)</f>
        <v>2</v>
      </c>
      <c r="XR41" s="84">
        <f>VLOOKUP(WordsMain!XR41,ScaleHH,2,FALSE)</f>
        <v>3</v>
      </c>
      <c r="XS41" s="84">
        <f>VLOOKUP(WordsMain!XS41,ScaleHH,2,FALSE)</f>
        <v>3</v>
      </c>
      <c r="XT41" s="84">
        <f>VLOOKUP(WordsMain!XT41,ScaleHH,2,FALSE)</f>
        <v>3</v>
      </c>
      <c r="XU41" s="84">
        <f>VLOOKUP(WordsMain!XU41,ScaleHH,2,FALSE)</f>
        <v>2</v>
      </c>
      <c r="XV41" s="84">
        <f>VLOOKUP(WordsMain!XV41,ScaleHH,2,FALSE)</f>
        <v>2</v>
      </c>
      <c r="XW41" s="84">
        <f>VLOOKUP(WordsMain!XW41,ScaleHH,2,FALSE)</f>
        <v>1</v>
      </c>
      <c r="XX41" s="84">
        <f>VLOOKUP(WordsMain!XX41,ScaleHH,2,FALSE)</f>
        <v>2</v>
      </c>
      <c r="XY41" s="84">
        <f>VLOOKUP(WordsMain!XY41,ScaleHH,2,FALSE)</f>
        <v>2</v>
      </c>
      <c r="XZ41" s="84">
        <f>VLOOKUP(WordsMain!XZ41,ScaleHH,2,FALSE)</f>
        <v>2</v>
      </c>
      <c r="YA41" s="84">
        <f>VLOOKUP(WordsMain!YA41,ScaleHH,2,FALSE)</f>
        <v>2</v>
      </c>
      <c r="YB41" s="84">
        <f>VLOOKUP(WordsMain!YB41,ScaleHH,2,FALSE)</f>
        <v>3</v>
      </c>
      <c r="YC41" s="84">
        <f>VLOOKUP(WordsMain!YC41,ScaleHH,2,FALSE)</f>
        <v>2</v>
      </c>
      <c r="YD41" s="84">
        <f>VLOOKUP(WordsMain!YD41,ScaleHH,2,FALSE)</f>
        <v>3</v>
      </c>
      <c r="YE41" s="84">
        <f>VLOOKUP(WordsMain!YE41,ScaleHH,2,FALSE)</f>
        <v>1</v>
      </c>
      <c r="YF41" s="84">
        <f>VLOOKUP(WordsMain!YF41,ScaleHH,2,FALSE)</f>
        <v>2</v>
      </c>
      <c r="YG41" s="84">
        <f>VLOOKUP(WordsMain!YG41,ScaleHH,2,FALSE)</f>
        <v>3</v>
      </c>
      <c r="YJ41" s="84">
        <f>VLOOKUP(WordsMain!YJ41,ScaleBB,2,FALSE)</f>
        <v>-1</v>
      </c>
      <c r="YK41" s="84">
        <f>VLOOKUP(WordsMain!YK41,ScaleAA,2,FALSE)</f>
        <v>4</v>
      </c>
      <c r="YL41" s="84">
        <f>VLOOKUP(WordsMain!YL41,ScaleAA,2,FALSE)</f>
        <v>2</v>
      </c>
      <c r="YM41" s="84">
        <f>VLOOKUP(WordsMain!YM41,ScaleAA,2,FALSE)</f>
        <v>3</v>
      </c>
      <c r="YN41" s="84">
        <f>VLOOKUP(WordsMain!YN41,ScaleAA,2,FALSE)</f>
        <v>4</v>
      </c>
      <c r="YO41" s="84">
        <f>VLOOKUP(WordsMain!YO41,ScaleAA,2,FALSE)</f>
        <v>3</v>
      </c>
      <c r="YP41" s="84">
        <f>VLOOKUP(WordsMain!YP41,ScaleAA,2,FALSE)</f>
        <v>3</v>
      </c>
      <c r="YQ41" s="84">
        <f>VLOOKUP(WordsMain!YQ41,ScaleAA,2,FALSE)</f>
        <v>4</v>
      </c>
      <c r="YR41" s="84">
        <f>VLOOKUP(WordsMain!YR41,ScaleAA,2,FALSE)</f>
        <v>3</v>
      </c>
      <c r="YS41" s="84">
        <f>VLOOKUP(WordsMain!YS41,ScaleAA,2,FALSE)</f>
        <v>3</v>
      </c>
      <c r="YT41" s="84">
        <f>VLOOKUP(WordsMain!YT41,ScaleAA,2,FALSE)</f>
        <v>4</v>
      </c>
      <c r="YU41" s="84">
        <f>VLOOKUP(WordsMain!YU41,ScaleAA,2,FALSE)</f>
        <v>4</v>
      </c>
      <c r="YV41" s="84">
        <f>VLOOKUP(WordsMain!YV41,ScaleAA,2,FALSE)</f>
        <v>3</v>
      </c>
      <c r="YW41" s="84">
        <f>VLOOKUP(WordsMain!YW41,ScaleAA,2,FALSE)</f>
        <v>3</v>
      </c>
      <c r="YX41" s="84">
        <f>VLOOKUP(WordsMain!YX41,ScaleAA,2,FALSE)</f>
        <v>2</v>
      </c>
      <c r="YY41" s="84">
        <f>VLOOKUP(WordsMain!YY41,ScaleAA,2,FALSE)</f>
        <v>3</v>
      </c>
      <c r="YZ41" s="84">
        <f>VLOOKUP(WordsMain!YZ41,ScaleAA,2,FALSE)</f>
        <v>3</v>
      </c>
      <c r="ZA41" s="84">
        <f>VLOOKUP(WordsMain!ZA41,ScaleAA,2,FALSE)</f>
        <v>2</v>
      </c>
      <c r="ZB41" s="84">
        <f>VLOOKUP(WordsMain!ZB41,ScaleAA,2,FALSE)</f>
        <v>3</v>
      </c>
      <c r="ZC41" s="84">
        <f>VLOOKUP(WordsMain!ZC41,ScaleAA,2,FALSE)</f>
        <v>3</v>
      </c>
      <c r="ZD41" s="84">
        <f>VLOOKUP(WordsMain!ZD41,ScaleAA,2,FALSE)</f>
        <v>2</v>
      </c>
      <c r="ZE41" s="84">
        <f>VLOOKUP(WordsMain!ZE41,ScaleAA,2,FALSE)</f>
        <v>1</v>
      </c>
      <c r="ZF41" s="84">
        <f>VLOOKUP(WordsMain!ZF41,ScaleAA,2,FALSE)</f>
        <v>1</v>
      </c>
      <c r="ZG41" s="84">
        <f>VLOOKUP(WordsMain!ZG41,ScaleAA,2,FALSE)</f>
        <v>2</v>
      </c>
      <c r="ZH41" s="84">
        <f>VLOOKUP(WordsMain!ZH41,ScaleAA,2,FALSE)</f>
        <v>4</v>
      </c>
      <c r="ZI41" s="84">
        <f>VLOOKUP(WordsMain!ZI41,ScaleAA,2,FALSE)</f>
        <v>2</v>
      </c>
      <c r="ZJ41" s="84">
        <f>VLOOKUP(WordsMain!ZJ41,ScaleAA,2,FALSE)</f>
        <v>4</v>
      </c>
      <c r="ZK41" s="84">
        <f>VLOOKUP(WordsMain!ZK41,ScaleAA,2,FALSE)</f>
        <v>4</v>
      </c>
      <c r="ZL41" s="84">
        <f>VLOOKUP(WordsMain!ZL41,ScaleAA,2,FALSE)</f>
        <v>2</v>
      </c>
      <c r="ZM41" s="84">
        <f>VLOOKUP(WordsMain!ZM41,ScaleAA,2,FALSE)</f>
        <v>2</v>
      </c>
      <c r="ZN41" s="84">
        <f>VLOOKUP(WordsMain!ZN41,ScaleAA,2,FALSE)</f>
        <v>2</v>
      </c>
      <c r="ZO41" s="84">
        <f>VLOOKUP(WordsMain!ZO41,ScaleAA,2,FALSE)</f>
        <v>3</v>
      </c>
      <c r="ZP41" s="84">
        <f>VLOOKUP(WordsMain!ZP41,ScaleAA,2,FALSE)</f>
        <v>4</v>
      </c>
      <c r="ZR41" s="84">
        <f>VLOOKUP(WordsMain!ZR41,ScaleFF,2,FALSE)</f>
        <v>3</v>
      </c>
      <c r="ZS41" s="84">
        <f>VLOOKUP(WordsMain!ZS41,ScaleFF,2,FALSE)</f>
        <v>1</v>
      </c>
      <c r="ZT41" s="84">
        <f>VLOOKUP(WordsMain!ZT41,ScaleFF,2,FALSE)</f>
        <v>0</v>
      </c>
      <c r="ZU41" s="84">
        <f>VLOOKUP(WordsMain!ZU41,ScaleFF,2,FALSE)</f>
        <v>2</v>
      </c>
      <c r="ZV41" s="84">
        <f>VLOOKUP(WordsMain!ZV41,ScaleFF,2,FALSE)</f>
        <v>0</v>
      </c>
      <c r="ZW41" s="84">
        <f>VLOOKUP(WordsMain!ZW41,ScaleFF,2,FALSE)</f>
        <v>1</v>
      </c>
      <c r="ZX41" s="84">
        <f>VLOOKUP(WordsMain!ZX41,ScaleFF,2,FALSE)</f>
        <v>3</v>
      </c>
      <c r="ZY41" s="84">
        <f>VLOOKUP(WordsMain!ZY41,ScaleFF,2,FALSE)</f>
        <v>3</v>
      </c>
      <c r="ZZ41" s="84">
        <f>VLOOKUP(WordsMain!ZZ41,ScaleFF,2,FALSE)</f>
        <v>3</v>
      </c>
      <c r="AAA41" s="84">
        <f>VLOOKUP(WordsMain!AAA41,ScaleFF,2,FALSE)</f>
        <v>4</v>
      </c>
      <c r="AAB41" s="84">
        <f>VLOOKUP(WordsMain!AAB41,ScaleFF,2,FALSE)</f>
        <v>1</v>
      </c>
      <c r="AAC41" s="84">
        <f>VLOOKUP(WordsMain!AAC41,ScaleFF,2,FALSE)</f>
        <v>1</v>
      </c>
      <c r="AAD41" s="84">
        <f>VLOOKUP(WordsMain!AAD41,ScaleFF,2,FALSE)</f>
        <v>1</v>
      </c>
      <c r="AAE41" s="84">
        <f>VLOOKUP(WordsMain!AAE41,ScaleFF,2,FALSE)</f>
        <v>2</v>
      </c>
      <c r="AAF41" s="84">
        <f>VLOOKUP(WordsMain!AAF41,ScaleFF,2,FALSE)</f>
        <v>1</v>
      </c>
      <c r="AAG41" s="84">
        <f>VLOOKUP(WordsMain!AAG41,ScaleFF,2,FALSE)</f>
        <v>3</v>
      </c>
      <c r="AAH41" s="84">
        <f>VLOOKUP(WordsMain!AAH41,ScaleFF,2,FALSE)</f>
        <v>2</v>
      </c>
      <c r="AAI41" s="84">
        <f>VLOOKUP(WordsMain!AAI41,ScaleFF,2,FALSE)</f>
        <v>1</v>
      </c>
      <c r="AAJ41" s="84">
        <f>VLOOKUP(WordsMain!AAJ41,ScaleFF,2,FALSE)</f>
        <v>2</v>
      </c>
      <c r="AAK41" s="84">
        <f>VLOOKUP(WordsMain!AAK41,ScaleFF,2,FALSE)</f>
        <v>2</v>
      </c>
      <c r="AAL41" s="84">
        <f>VLOOKUP(WordsMain!AAL41,ScaleFF,2,FALSE)</f>
        <v>1</v>
      </c>
      <c r="AAM41" s="84">
        <f>VLOOKUP(WordsMain!AAM41,ScaleFF,2,FALSE)</f>
        <v>1</v>
      </c>
      <c r="AAN41" s="84">
        <f>VLOOKUP(WordsMain!AAN41,ScaleFF,2,FALSE)</f>
        <v>2</v>
      </c>
      <c r="AAO41" s="84"/>
      <c r="AAP41" s="84">
        <f>VLOOKUP(WordsMain!AAP41,ScaleFF,2,FALSE)</f>
        <v>2</v>
      </c>
      <c r="AAQ41" s="84">
        <f>VLOOKUP(WordsMain!AAQ41,ScaleFF,2,FALSE)</f>
        <v>2</v>
      </c>
      <c r="AAR41" s="84">
        <f>VLOOKUP(WordsMain!AAR41,ScaleFF,2,FALSE)</f>
        <v>3</v>
      </c>
      <c r="AAS41" s="84">
        <f>VLOOKUP(WordsMain!AAS41,ScaleFF,2,FALSE)</f>
        <v>0</v>
      </c>
      <c r="AAT41" s="84">
        <f>VLOOKUP(WordsMain!AAT41,ScaleFF,2,FALSE)</f>
        <v>4</v>
      </c>
      <c r="AAU41" s="84">
        <f>VLOOKUP(WordsMain!AAU41,ScaleFF,2,FALSE)</f>
        <v>2</v>
      </c>
      <c r="AAV41" s="84">
        <f>VLOOKUP(WordsMain!AAV41,ScaleFF,2,FALSE)</f>
        <v>1</v>
      </c>
      <c r="AAW41" s="84">
        <f>VLOOKUP(WordsMain!AAW41,ScaleFF,2,FALSE)</f>
        <v>2</v>
      </c>
      <c r="AAX41" s="84">
        <f>VLOOKUP(WordsMain!AAX41,ScaleFF,2,FALSE)</f>
        <v>1</v>
      </c>
      <c r="AAY41" s="84">
        <f>VLOOKUP(WordsMain!AAY41,ScaleFF,2,FALSE)</f>
        <v>2</v>
      </c>
      <c r="AAZ41" s="84">
        <f>VLOOKUP(WordsMain!AAZ41,ScaleFF,2,FALSE)</f>
        <v>3</v>
      </c>
      <c r="ABB41">
        <v>2</v>
      </c>
      <c r="ABC41">
        <v>0</v>
      </c>
      <c r="ABD41">
        <v>1</v>
      </c>
      <c r="ABE41">
        <v>3</v>
      </c>
      <c r="ABF41">
        <v>1</v>
      </c>
      <c r="ABG41">
        <v>3</v>
      </c>
      <c r="ABH41">
        <v>2</v>
      </c>
      <c r="ABI41">
        <v>2</v>
      </c>
      <c r="ABJ41">
        <v>2</v>
      </c>
      <c r="ABK41">
        <v>0</v>
      </c>
      <c r="ABL41">
        <v>0</v>
      </c>
      <c r="ABM41">
        <v>0</v>
      </c>
      <c r="ABN41">
        <v>2</v>
      </c>
      <c r="ABU41">
        <v>7</v>
      </c>
      <c r="ABZ41">
        <v>12</v>
      </c>
      <c r="ACD41">
        <v>16</v>
      </c>
      <c r="ACG41">
        <v>19</v>
      </c>
      <c r="ACI41">
        <v>21</v>
      </c>
      <c r="ACJ41">
        <v>22</v>
      </c>
      <c r="ACK41">
        <v>23</v>
      </c>
      <c r="ACR41" s="84">
        <f>VLOOKUP(WordsMain!ACR41,ScaleGG,2,FALSE)</f>
        <v>1</v>
      </c>
      <c r="ACS41">
        <v>-1</v>
      </c>
      <c r="ACT41">
        <v>-1</v>
      </c>
      <c r="ACU41">
        <v>-2</v>
      </c>
      <c r="ACV41">
        <v>-2</v>
      </c>
      <c r="ACW41">
        <v>-1</v>
      </c>
      <c r="ACX41">
        <v>-1</v>
      </c>
      <c r="ACY41">
        <v>1</v>
      </c>
      <c r="ACZ41">
        <v>1</v>
      </c>
      <c r="ADA41">
        <v>0</v>
      </c>
      <c r="ADB41">
        <v>-1</v>
      </c>
      <c r="ADC41">
        <v>1</v>
      </c>
      <c r="ADD41">
        <v>1</v>
      </c>
      <c r="ADE41">
        <v>-1</v>
      </c>
      <c r="ADF41">
        <v>-2</v>
      </c>
      <c r="ADG41">
        <v>-1</v>
      </c>
      <c r="ADH41">
        <v>0</v>
      </c>
      <c r="ADI41">
        <v>1</v>
      </c>
      <c r="ADJ41">
        <v>2</v>
      </c>
      <c r="ADK41">
        <v>1</v>
      </c>
      <c r="ADL41">
        <v>0</v>
      </c>
      <c r="ADM41">
        <v>1</v>
      </c>
      <c r="ADN41">
        <v>1</v>
      </c>
      <c r="ADO41">
        <v>2</v>
      </c>
      <c r="ADP41">
        <v>1</v>
      </c>
      <c r="ADQ41">
        <v>-1</v>
      </c>
      <c r="ADR41">
        <v>1</v>
      </c>
      <c r="ADS41">
        <v>1</v>
      </c>
      <c r="ADT41">
        <v>1</v>
      </c>
      <c r="ADU41">
        <v>1</v>
      </c>
      <c r="ADV41">
        <v>-1</v>
      </c>
      <c r="ADZ41">
        <f t="shared" si="78"/>
        <v>89</v>
      </c>
      <c r="AEA41">
        <f t="shared" si="80"/>
        <v>2</v>
      </c>
      <c r="AEB41">
        <f t="shared" si="79"/>
        <v>2</v>
      </c>
    </row>
    <row r="42" spans="1:808" x14ac:dyDescent="0.2">
      <c r="A42">
        <v>110002855813</v>
      </c>
      <c r="B42">
        <v>270118495</v>
      </c>
      <c r="C42" s="2">
        <v>43640.413414351853</v>
      </c>
      <c r="D42" s="2">
        <v>43640.537094907413</v>
      </c>
      <c r="E42" t="s">
        <v>1918</v>
      </c>
      <c r="J42">
        <v>0</v>
      </c>
      <c r="K42" t="s">
        <v>1547</v>
      </c>
      <c r="L42">
        <v>1</v>
      </c>
      <c r="M42">
        <v>2</v>
      </c>
      <c r="N42">
        <v>5</v>
      </c>
      <c r="ADZ42">
        <f t="shared" si="78"/>
        <v>0</v>
      </c>
      <c r="AEA42">
        <f t="shared" si="80"/>
        <v>0</v>
      </c>
      <c r="AEB42">
        <f t="shared" si="79"/>
        <v>0</v>
      </c>
    </row>
    <row r="43" spans="1:808" x14ac:dyDescent="0.2">
      <c r="A43">
        <v>110002854431</v>
      </c>
      <c r="B43">
        <v>270114770</v>
      </c>
      <c r="C43" s="2">
        <v>43640.032442129632</v>
      </c>
      <c r="D43" s="2">
        <v>43640.935347222221</v>
      </c>
      <c r="E43" t="s">
        <v>1918</v>
      </c>
      <c r="J43">
        <v>0</v>
      </c>
      <c r="K43" t="s">
        <v>1549</v>
      </c>
      <c r="L43">
        <v>1</v>
      </c>
      <c r="M43">
        <v>4</v>
      </c>
      <c r="N43">
        <v>2</v>
      </c>
      <c r="O43">
        <v>2</v>
      </c>
      <c r="P43">
        <v>1</v>
      </c>
      <c r="Q43">
        <v>4</v>
      </c>
      <c r="S43">
        <v>3</v>
      </c>
      <c r="T43">
        <v>2</v>
      </c>
      <c r="V43">
        <v>3</v>
      </c>
      <c r="W43">
        <v>3</v>
      </c>
      <c r="X43" s="84">
        <f>VLOOKUP(WordsMain!X43,ScaleII,2,FALSE)</f>
        <v>1</v>
      </c>
      <c r="Y43" s="84">
        <f>VLOOKUP(WordsMain!Y43,ScaleII,2,FALSE)</f>
        <v>1</v>
      </c>
      <c r="Z43" s="84">
        <f>VLOOKUP(WordsMain!Z43,ScaleII,2,FALSE)</f>
        <v>2</v>
      </c>
      <c r="AA43" s="84">
        <f>VLOOKUP(WordsMain!AA43,ScaleII,2,FALSE)</f>
        <v>2</v>
      </c>
      <c r="AB43" s="84">
        <f>VLOOKUP(WordsMain!AB43,ScaleII,2,FALSE)</f>
        <v>2</v>
      </c>
      <c r="AC43" s="84">
        <f>VLOOKUP(WordsMain!AC43,ScaleII,2,FALSE)</f>
        <v>2</v>
      </c>
      <c r="AD43" s="84">
        <f>VLOOKUP(WordsMain!AD43,ScaleDD,2,FALSE)</f>
        <v>2</v>
      </c>
      <c r="AE43" s="84">
        <f>VLOOKUP(WordsMain!AE43,ScaleDD,2,FALSE)</f>
        <v>4</v>
      </c>
      <c r="AF43" s="84">
        <f>VLOOKUP(WordsMain!AF43,ScaleDD,2,FALSE)</f>
        <v>4</v>
      </c>
      <c r="AG43" s="84">
        <f>VLOOKUP(WordsMain!AG43,ScaleDD,2,FALSE)</f>
        <v>3</v>
      </c>
      <c r="AH43" s="84">
        <f>VLOOKUP(WordsMain!AH43,ScaleDD,2,FALSE)</f>
        <v>4</v>
      </c>
      <c r="AI43" s="84">
        <f>VLOOKUP(WordsMain!AI43,ScaleDD,2,FALSE)</f>
        <v>4</v>
      </c>
      <c r="AJ43" s="84">
        <f>VLOOKUP(WordsMain!AJ43,ScaleDD,2,FALSE)</f>
        <v>4</v>
      </c>
      <c r="AK43" s="84">
        <f>VLOOKUP(WordsMain!AK43,ScaleDD,2,FALSE)</f>
        <v>4</v>
      </c>
      <c r="AL43" s="84">
        <f>VLOOKUP(WordsMain!AL43,ScaleDD,2,FALSE)</f>
        <v>4</v>
      </c>
      <c r="AN43" s="84">
        <f>VLOOKUP(WordsMain!AN43,ScaleJJ,2,FALSE)</f>
        <v>6</v>
      </c>
      <c r="AO43" s="84">
        <f>VLOOKUP(WordsMain!AO43,ScaleJJ,2,FALSE)</f>
        <v>1</v>
      </c>
      <c r="AP43" s="84">
        <f>VLOOKUP(WordsMain!AP43,ScaleJJ,2,FALSE)</f>
        <v>1</v>
      </c>
      <c r="AQ43" s="84">
        <f>VLOOKUP(WordsMain!AQ43,ScaleJJ,2,FALSE)</f>
        <v>1</v>
      </c>
      <c r="AR43" s="84">
        <f>VLOOKUP(WordsMain!AR43,ScaleJJ,2,FALSE)</f>
        <v>1</v>
      </c>
      <c r="AS43" s="84">
        <f>VLOOKUP(WordsMain!AS43,ScaleJJ,2,FALSE)</f>
        <v>1</v>
      </c>
      <c r="AT43" s="84">
        <f>VLOOKUP(WordsMain!AT43,ScaleJJ,2,FALSE)</f>
        <v>1</v>
      </c>
      <c r="AU43" s="84">
        <f>VLOOKUP(WordsMain!AU43,ScaleJJ,2,FALSE)</f>
        <v>1</v>
      </c>
      <c r="AW43">
        <v>1</v>
      </c>
      <c r="AY43">
        <v>3</v>
      </c>
      <c r="AZ43">
        <v>4</v>
      </c>
      <c r="BB43">
        <v>6</v>
      </c>
      <c r="DQ43" s="84">
        <f>VLOOKUP(WordsMain!DQ43,ScaleEE,2,FALSE)</f>
        <v>2</v>
      </c>
      <c r="DR43" s="84">
        <f>VLOOKUP(WordsMain!DR43,ScaleEE,2,FALSE)</f>
        <v>2</v>
      </c>
      <c r="DS43" s="84">
        <f>VLOOKUP(WordsMain!DS43,ScaleEE,2,FALSE)</f>
        <v>2</v>
      </c>
      <c r="DT43" s="84">
        <f>VLOOKUP(WordsMain!DT43,ScaleEE,2,FALSE)</f>
        <v>1</v>
      </c>
      <c r="DU43" s="84">
        <f>VLOOKUP(WordsMain!DU43,ScaleEE,2,FALSE)</f>
        <v>3</v>
      </c>
      <c r="DV43" s="84">
        <f>VLOOKUP(WordsMain!DV43,ScaleEE,2,FALSE)</f>
        <v>3</v>
      </c>
      <c r="DW43" s="84">
        <f>VLOOKUP(WordsMain!DW43,ScaleEE,2,FALSE)</f>
        <v>2</v>
      </c>
      <c r="DX43" s="84">
        <f>VLOOKUP(WordsMain!DX43,ScaleEE,2,FALSE)</f>
        <v>3</v>
      </c>
      <c r="DY43" s="84">
        <f>VLOOKUP(WordsMain!DY43,ScaleEE,2,FALSE)</f>
        <v>2</v>
      </c>
      <c r="DZ43" s="84">
        <f>VLOOKUP(WordsMain!DZ43,ScaleEE,2,FALSE)</f>
        <v>2</v>
      </c>
      <c r="EB43" s="84">
        <f>VLOOKUP(WordsMain!EB43,ScaleCC,2,FALSE)</f>
        <v>2</v>
      </c>
      <c r="EC43" s="84">
        <f>VLOOKUP(WordsMain!EC43,ScaleCC,2,FALSE)</f>
        <v>3</v>
      </c>
      <c r="ED43" s="84">
        <f>VLOOKUP(WordsMain!ED43,ScaleCC,2,FALSE)</f>
        <v>3</v>
      </c>
      <c r="EE43" s="84">
        <f>VLOOKUP(WordsMain!EE43,ScaleCC,2,FALSE)</f>
        <v>3</v>
      </c>
      <c r="EF43" s="84">
        <f>VLOOKUP(WordsMain!EF43,ScaleCC,2,FALSE)</f>
        <v>0</v>
      </c>
      <c r="EG43" s="84">
        <f>VLOOKUP(WordsMain!EG43,ScaleCC,2,FALSE)</f>
        <v>0</v>
      </c>
      <c r="EH43" s="84">
        <f>VLOOKUP(WordsMain!EH43,ScaleCC,2,FALSE)</f>
        <v>0</v>
      </c>
      <c r="EI43" s="84">
        <f>VLOOKUP(WordsMain!EI43,ScaleCC,2,FALSE)</f>
        <v>0</v>
      </c>
      <c r="EJ43" s="84">
        <f>VLOOKUP(WordsMain!EJ43,ScaleCC,2,FALSE)</f>
        <v>0</v>
      </c>
      <c r="EK43" s="84">
        <f>VLOOKUP(WordsMain!EK43,ScaleCC,2,FALSE)</f>
        <v>0</v>
      </c>
      <c r="EL43" s="84">
        <f>VLOOKUP(WordsMain!EL43,ScaleCC,2,FALSE)</f>
        <v>0</v>
      </c>
      <c r="EM43" s="84">
        <f>VLOOKUP(WordsMain!EM43,ScaleCC,2,FALSE)</f>
        <v>0</v>
      </c>
      <c r="EN43" s="84">
        <f>VLOOKUP(WordsMain!EN43,ScaleCC,2,FALSE)</f>
        <v>0</v>
      </c>
      <c r="EO43" s="84">
        <f>VLOOKUP(WordsMain!EO43,ScaleCC,2,FALSE)</f>
        <v>0</v>
      </c>
      <c r="EP43" s="84">
        <f>VLOOKUP(WordsMain!EP43,ScaleCC,2,FALSE)</f>
        <v>0</v>
      </c>
      <c r="EQ43" s="84">
        <f>VLOOKUP(WordsMain!EQ43,ScaleCC,2,FALSE)</f>
        <v>1</v>
      </c>
      <c r="ER43" s="84">
        <f>VLOOKUP(WordsMain!ER43,ScaleCC,2,FALSE)</f>
        <v>2</v>
      </c>
      <c r="ES43" s="84">
        <f>VLOOKUP(WordsMain!ES43,ScaleCC,2,FALSE)</f>
        <v>1</v>
      </c>
      <c r="ADZ43">
        <f t="shared" si="78"/>
        <v>0</v>
      </c>
      <c r="AEA43">
        <f t="shared" si="80"/>
        <v>2</v>
      </c>
      <c r="AEB43">
        <f t="shared" si="79"/>
        <v>2</v>
      </c>
    </row>
    <row r="44" spans="1:808" x14ac:dyDescent="0.2">
      <c r="A44">
        <v>110002851825</v>
      </c>
      <c r="B44">
        <v>270114774</v>
      </c>
      <c r="C44" s="2">
        <v>43638.215300925927</v>
      </c>
      <c r="D44" s="2">
        <v>43639.722766203697</v>
      </c>
      <c r="E44" t="s">
        <v>1918</v>
      </c>
      <c r="J44">
        <v>11</v>
      </c>
      <c r="K44" s="84" t="str">
        <f t="shared" ref="K44:K58" si="82">VLOOKUP(J44,CountryLookup,2,TRUE)</f>
        <v>Germany</v>
      </c>
      <c r="L44">
        <v>1</v>
      </c>
      <c r="M44">
        <v>4</v>
      </c>
      <c r="N44">
        <v>2</v>
      </c>
      <c r="O44">
        <v>2</v>
      </c>
      <c r="P44">
        <v>1</v>
      </c>
      <c r="Q44">
        <v>5</v>
      </c>
      <c r="S44">
        <v>3</v>
      </c>
      <c r="T44">
        <v>2</v>
      </c>
      <c r="V44">
        <v>3</v>
      </c>
      <c r="W44">
        <v>2</v>
      </c>
      <c r="X44" s="84">
        <f>VLOOKUP(WordsMain!X44,ScaleII,2,FALSE)</f>
        <v>2</v>
      </c>
      <c r="Y44" s="84">
        <f>VLOOKUP(WordsMain!Y44,ScaleII,2,FALSE)</f>
        <v>1</v>
      </c>
      <c r="Z44" s="84">
        <f>VLOOKUP(WordsMain!Z44,ScaleII,2,FALSE)</f>
        <v>1</v>
      </c>
      <c r="AA44" s="84">
        <f>VLOOKUP(WordsMain!AA44,ScaleII,2,FALSE)</f>
        <v>1</v>
      </c>
      <c r="AB44" s="84"/>
      <c r="AC44" s="84">
        <f>VLOOKUP(WordsMain!AC44,ScaleII,2,FALSE)</f>
        <v>1</v>
      </c>
      <c r="AD44" s="84">
        <f>VLOOKUP(WordsMain!AD44,ScaleDD,2,FALSE)</f>
        <v>0</v>
      </c>
      <c r="AE44" s="84">
        <f>VLOOKUP(WordsMain!AE44,ScaleDD,2,FALSE)</f>
        <v>3</v>
      </c>
      <c r="AF44" s="84">
        <f>VLOOKUP(WordsMain!AF44,ScaleDD,2,FALSE)</f>
        <v>4</v>
      </c>
      <c r="AG44" s="84">
        <f>VLOOKUP(WordsMain!AG44,ScaleDD,2,FALSE)</f>
        <v>1</v>
      </c>
      <c r="AH44" s="84">
        <f>VLOOKUP(WordsMain!AH44,ScaleDD,2,FALSE)</f>
        <v>2</v>
      </c>
      <c r="AI44" s="84">
        <f>VLOOKUP(WordsMain!AI44,ScaleDD,2,FALSE)</f>
        <v>3</v>
      </c>
      <c r="AJ44" s="84">
        <f>VLOOKUP(WordsMain!AJ44,ScaleDD,2,FALSE)</f>
        <v>2</v>
      </c>
      <c r="AK44" s="84">
        <f>VLOOKUP(WordsMain!AK44,ScaleDD,2,FALSE)</f>
        <v>4</v>
      </c>
      <c r="AL44" s="84">
        <f>VLOOKUP(WordsMain!AL44,ScaleDD,2,FALSE)</f>
        <v>3</v>
      </c>
      <c r="AN44" s="84">
        <f>VLOOKUP(WordsMain!AN44,ScaleJJ,2,FALSE)</f>
        <v>2</v>
      </c>
      <c r="AO44" s="84">
        <f>VLOOKUP(WordsMain!AO44,ScaleJJ,2,FALSE)</f>
        <v>1</v>
      </c>
      <c r="AP44" s="84">
        <f>VLOOKUP(WordsMain!AP44,ScaleJJ,2,FALSE)</f>
        <v>1</v>
      </c>
      <c r="AQ44" s="84">
        <f>VLOOKUP(WordsMain!AQ44,ScaleJJ,2,FALSE)</f>
        <v>1</v>
      </c>
      <c r="AR44" s="84">
        <f>VLOOKUP(WordsMain!AR44,ScaleJJ,2,FALSE)</f>
        <v>1</v>
      </c>
      <c r="AS44" s="84">
        <f>VLOOKUP(WordsMain!AS44,ScaleJJ,2,FALSE)</f>
        <v>1</v>
      </c>
      <c r="AT44" s="84">
        <f>VLOOKUP(WordsMain!AT44,ScaleJJ,2,FALSE)</f>
        <v>0</v>
      </c>
      <c r="AU44" s="84">
        <f>VLOOKUP(WordsMain!AU44,ScaleJJ,2,FALSE)</f>
        <v>0</v>
      </c>
      <c r="ADZ44">
        <f t="shared" si="78"/>
        <v>0</v>
      </c>
      <c r="AEA44">
        <f t="shared" si="80"/>
        <v>0</v>
      </c>
      <c r="AEB44">
        <f t="shared" si="79"/>
        <v>0</v>
      </c>
    </row>
    <row r="45" spans="1:808" x14ac:dyDescent="0.2">
      <c r="A45">
        <v>110002848396</v>
      </c>
      <c r="B45">
        <v>270118596</v>
      </c>
      <c r="C45" s="2">
        <v>43637.119560185187</v>
      </c>
      <c r="D45" s="2">
        <v>43637.121319444443</v>
      </c>
      <c r="E45" t="s">
        <v>1918</v>
      </c>
      <c r="J45">
        <v>18</v>
      </c>
      <c r="K45" s="84" t="str">
        <f t="shared" si="82"/>
        <v>Switzerland</v>
      </c>
      <c r="L45">
        <v>1</v>
      </c>
      <c r="M45">
        <v>2</v>
      </c>
      <c r="N45">
        <v>5</v>
      </c>
      <c r="ADZ45">
        <f t="shared" si="78"/>
        <v>0</v>
      </c>
      <c r="AEA45">
        <f t="shared" si="80"/>
        <v>0</v>
      </c>
      <c r="AEB45">
        <f t="shared" si="79"/>
        <v>0</v>
      </c>
    </row>
    <row r="46" spans="1:808" x14ac:dyDescent="0.2">
      <c r="A46">
        <v>110002848367</v>
      </c>
      <c r="B46">
        <v>270118609</v>
      </c>
      <c r="C46" s="2">
        <v>43637.096134259264</v>
      </c>
      <c r="D46" s="2">
        <v>43637.097384259258</v>
      </c>
      <c r="E46" t="s">
        <v>1918</v>
      </c>
      <c r="J46">
        <v>18</v>
      </c>
      <c r="K46" s="84" t="str">
        <f t="shared" si="82"/>
        <v>Switzerland</v>
      </c>
      <c r="L46">
        <v>1</v>
      </c>
      <c r="M46">
        <v>3</v>
      </c>
      <c r="N46">
        <v>4</v>
      </c>
      <c r="ADZ46">
        <f t="shared" si="78"/>
        <v>0</v>
      </c>
      <c r="AEA46">
        <f t="shared" si="80"/>
        <v>0</v>
      </c>
      <c r="AEB46">
        <f t="shared" si="79"/>
        <v>0</v>
      </c>
    </row>
    <row r="47" spans="1:808" x14ac:dyDescent="0.2">
      <c r="A47">
        <v>110002846045</v>
      </c>
      <c r="B47">
        <v>270115228</v>
      </c>
      <c r="C47" s="2">
        <v>43636.594247685192</v>
      </c>
      <c r="D47" s="2">
        <v>43636.645983796298</v>
      </c>
      <c r="E47" t="s">
        <v>1918</v>
      </c>
      <c r="J47">
        <v>2</v>
      </c>
      <c r="K47" s="84" t="str">
        <f t="shared" si="82"/>
        <v>USA</v>
      </c>
      <c r="L47">
        <v>1</v>
      </c>
      <c r="M47">
        <v>3</v>
      </c>
      <c r="N47">
        <v>3</v>
      </c>
      <c r="O47">
        <v>2</v>
      </c>
      <c r="P47">
        <v>1</v>
      </c>
      <c r="Q47">
        <v>3</v>
      </c>
      <c r="S47">
        <v>3</v>
      </c>
      <c r="T47">
        <v>4</v>
      </c>
      <c r="V47">
        <v>3</v>
      </c>
      <c r="W47">
        <v>2</v>
      </c>
      <c r="X47" s="84">
        <f>VLOOKUP(WordsMain!X47,ScaleII,2,FALSE)</f>
        <v>1</v>
      </c>
      <c r="Y47" s="84">
        <f>VLOOKUP(WordsMain!Y47,ScaleII,2,FALSE)</f>
        <v>1</v>
      </c>
      <c r="Z47" s="84">
        <f>VLOOKUP(WordsMain!Z47,ScaleII,2,FALSE)</f>
        <v>1</v>
      </c>
      <c r="AA47" s="84">
        <f>VLOOKUP(WordsMain!AA47,ScaleII,2,FALSE)</f>
        <v>1</v>
      </c>
      <c r="AB47" s="84">
        <f>VLOOKUP(WordsMain!AB47,ScaleII,2,FALSE)</f>
        <v>1</v>
      </c>
      <c r="AC47" s="84">
        <f>VLOOKUP(WordsMain!AC47,ScaleII,2,FALSE)</f>
        <v>1</v>
      </c>
      <c r="AD47" s="84">
        <f>VLOOKUP(WordsMain!AD47,ScaleDD,2,FALSE)</f>
        <v>2</v>
      </c>
      <c r="AE47" s="84">
        <f>VLOOKUP(WordsMain!AE47,ScaleDD,2,FALSE)</f>
        <v>3</v>
      </c>
      <c r="AF47" s="84">
        <f>VLOOKUP(WordsMain!AF47,ScaleDD,2,FALSE)</f>
        <v>3</v>
      </c>
      <c r="AG47" s="84">
        <f>VLOOKUP(WordsMain!AG47,ScaleDD,2,FALSE)</f>
        <v>3</v>
      </c>
      <c r="AH47" s="84">
        <f>VLOOKUP(WordsMain!AH47,ScaleDD,2,FALSE)</f>
        <v>3</v>
      </c>
      <c r="AI47" s="84">
        <f>VLOOKUP(WordsMain!AI47,ScaleDD,2,FALSE)</f>
        <v>3</v>
      </c>
      <c r="AJ47" s="84">
        <f>VLOOKUP(WordsMain!AJ47,ScaleDD,2,FALSE)</f>
        <v>3</v>
      </c>
      <c r="AK47" s="84">
        <f>VLOOKUP(WordsMain!AK47,ScaleDD,2,FALSE)</f>
        <v>3</v>
      </c>
      <c r="AL47" s="84">
        <f>VLOOKUP(WordsMain!AL47,ScaleDD,2,FALSE)</f>
        <v>3</v>
      </c>
      <c r="AN47" s="84">
        <f>VLOOKUP(WordsMain!AN47,ScaleJJ,2,FALSE)</f>
        <v>2</v>
      </c>
      <c r="AO47" s="84">
        <f>VLOOKUP(WordsMain!AO47,ScaleJJ,2,FALSE)</f>
        <v>2</v>
      </c>
      <c r="AP47" s="84">
        <f>VLOOKUP(WordsMain!AP47,ScaleJJ,2,FALSE)</f>
        <v>0</v>
      </c>
      <c r="AQ47" s="84">
        <f>VLOOKUP(WordsMain!AQ47,ScaleJJ,2,FALSE)</f>
        <v>0</v>
      </c>
      <c r="AR47" s="84">
        <f>VLOOKUP(WordsMain!AR47,ScaleJJ,2,FALSE)</f>
        <v>3</v>
      </c>
      <c r="AS47" s="84">
        <f>VLOOKUP(WordsMain!AS47,ScaleJJ,2,FALSE)</f>
        <v>0</v>
      </c>
      <c r="AT47" s="84">
        <f>VLOOKUP(WordsMain!AT47,ScaleJJ,2,FALSE)</f>
        <v>0</v>
      </c>
      <c r="AU47" s="84">
        <f>VLOOKUP(WordsMain!AU47,ScaleJJ,2,FALSE)</f>
        <v>0</v>
      </c>
      <c r="DQ47" s="84">
        <f>VLOOKUP(WordsMain!DQ47,ScaleEE,2,FALSE)</f>
        <v>2</v>
      </c>
      <c r="DR47" s="84">
        <f>VLOOKUP(WordsMain!DR47,ScaleEE,2,FALSE)</f>
        <v>3</v>
      </c>
      <c r="DS47" s="84"/>
      <c r="DT47" s="84">
        <f>VLOOKUP(WordsMain!DT47,ScaleEE,2,FALSE)</f>
        <v>2</v>
      </c>
      <c r="DU47" s="84">
        <f>VLOOKUP(WordsMain!DU47,ScaleEE,2,FALSE)</f>
        <v>3</v>
      </c>
      <c r="DV47" s="84">
        <f>VLOOKUP(WordsMain!DV47,ScaleEE,2,FALSE)</f>
        <v>3</v>
      </c>
      <c r="DW47" s="84">
        <f>VLOOKUP(WordsMain!DW47,ScaleEE,2,FALSE)</f>
        <v>3</v>
      </c>
      <c r="DX47" s="84">
        <f>VLOOKUP(WordsMain!DX47,ScaleEE,2,FALSE)</f>
        <v>3</v>
      </c>
      <c r="DY47" s="84">
        <f>VLOOKUP(WordsMain!DY47,ScaleEE,2,FALSE)</f>
        <v>2</v>
      </c>
      <c r="DZ47" s="84">
        <f>VLOOKUP(WordsMain!DZ47,ScaleEE,2,FALSE)</f>
        <v>3</v>
      </c>
      <c r="EB47" s="84">
        <f>VLOOKUP(WordsMain!EB47,ScaleCC,2,FALSE)</f>
        <v>2</v>
      </c>
      <c r="EC47" s="84">
        <f>VLOOKUP(WordsMain!EC47,ScaleCC,2,FALSE)</f>
        <v>2</v>
      </c>
      <c r="ED47" s="84">
        <f>VLOOKUP(WordsMain!ED47,ScaleCC,2,FALSE)</f>
        <v>2</v>
      </c>
      <c r="EE47" s="84">
        <f>VLOOKUP(WordsMain!EE47,ScaleCC,2,FALSE)</f>
        <v>2</v>
      </c>
      <c r="EF47" s="84">
        <f>VLOOKUP(WordsMain!EF47,ScaleCC,2,FALSE)</f>
        <v>0</v>
      </c>
      <c r="EG47" s="84">
        <f>VLOOKUP(WordsMain!EG47,ScaleCC,2,FALSE)</f>
        <v>0</v>
      </c>
      <c r="EH47" s="84">
        <f>VLOOKUP(WordsMain!EH47,ScaleCC,2,FALSE)</f>
        <v>0</v>
      </c>
      <c r="EI47" s="84">
        <f>VLOOKUP(WordsMain!EI47,ScaleCC,2,FALSE)</f>
        <v>0</v>
      </c>
      <c r="EJ47" s="84">
        <f>VLOOKUP(WordsMain!EJ47,ScaleCC,2,FALSE)</f>
        <v>0</v>
      </c>
      <c r="EK47" s="84">
        <f>VLOOKUP(WordsMain!EK47,ScaleCC,2,FALSE)</f>
        <v>0</v>
      </c>
      <c r="EL47" s="84">
        <f>VLOOKUP(WordsMain!EL47,ScaleCC,2,FALSE)</f>
        <v>0</v>
      </c>
      <c r="EM47" s="84">
        <f>VLOOKUP(WordsMain!EM47,ScaleCC,2,FALSE)</f>
        <v>0</v>
      </c>
      <c r="EN47" s="84">
        <f>VLOOKUP(WordsMain!EN47,ScaleCC,2,FALSE)</f>
        <v>0</v>
      </c>
      <c r="EO47" s="84">
        <f>VLOOKUP(WordsMain!EO47,ScaleCC,2,FALSE)</f>
        <v>0</v>
      </c>
      <c r="EP47" s="84">
        <f>VLOOKUP(WordsMain!EP47,ScaleCC,2,FALSE)</f>
        <v>0</v>
      </c>
      <c r="EQ47" s="84">
        <f>VLOOKUP(WordsMain!EQ47,ScaleCC,2,FALSE)</f>
        <v>1</v>
      </c>
      <c r="ER47" s="84">
        <f>VLOOKUP(WordsMain!ER47,ScaleCC,2,FALSE)</f>
        <v>0</v>
      </c>
      <c r="ES47" s="84">
        <f>VLOOKUP(WordsMain!ES47,ScaleCC,2,FALSE)</f>
        <v>0</v>
      </c>
      <c r="EW47">
        <v>3</v>
      </c>
      <c r="EX47">
        <v>4</v>
      </c>
      <c r="EY47">
        <v>5</v>
      </c>
      <c r="EZ47">
        <v>6</v>
      </c>
      <c r="FC47">
        <v>9</v>
      </c>
      <c r="FH47">
        <v>2</v>
      </c>
      <c r="FI47">
        <v>3</v>
      </c>
      <c r="FJ47">
        <v>4</v>
      </c>
      <c r="FK47">
        <v>5</v>
      </c>
      <c r="FL47">
        <v>6</v>
      </c>
      <c r="FM47">
        <v>7</v>
      </c>
      <c r="FO47">
        <v>9</v>
      </c>
      <c r="FT47">
        <v>2</v>
      </c>
      <c r="FU47">
        <v>3</v>
      </c>
      <c r="FV47">
        <v>4</v>
      </c>
      <c r="FW47">
        <v>5</v>
      </c>
      <c r="FX47">
        <v>6</v>
      </c>
      <c r="FY47">
        <v>7</v>
      </c>
      <c r="GA47">
        <v>9</v>
      </c>
      <c r="GF47">
        <v>2</v>
      </c>
      <c r="GG47">
        <v>3</v>
      </c>
      <c r="GH47">
        <v>4</v>
      </c>
      <c r="GI47">
        <v>5</v>
      </c>
      <c r="GJ47">
        <v>6</v>
      </c>
      <c r="GK47">
        <v>7</v>
      </c>
      <c r="GM47">
        <v>9</v>
      </c>
      <c r="ND47">
        <v>2</v>
      </c>
      <c r="NG47">
        <v>5</v>
      </c>
      <c r="NH47">
        <v>6</v>
      </c>
      <c r="NI47">
        <v>7</v>
      </c>
      <c r="NJ47">
        <v>8</v>
      </c>
      <c r="NR47">
        <v>2</v>
      </c>
      <c r="OF47">
        <v>2</v>
      </c>
      <c r="OT47">
        <v>2</v>
      </c>
      <c r="WU47" s="84">
        <f>VLOOKUP(WordsMain!WU47,ScaleHH,2,FALSE)</f>
        <v>3</v>
      </c>
      <c r="WV47" s="84">
        <f>VLOOKUP(WordsMain!WV47,ScaleHH,2,FALSE)</f>
        <v>2</v>
      </c>
      <c r="WW47" s="84">
        <f>VLOOKUP(WordsMain!WW47,ScaleHH,2,FALSE)</f>
        <v>3</v>
      </c>
      <c r="WX47" s="84">
        <f>VLOOKUP(WordsMain!WX47,ScaleHH,2,FALSE)</f>
        <v>3</v>
      </c>
      <c r="WY47" s="84">
        <f>VLOOKUP(WordsMain!WY47,ScaleHH,2,FALSE)</f>
        <v>2</v>
      </c>
      <c r="WZ47" s="84">
        <f>VLOOKUP(WordsMain!WZ47,ScaleHH,2,FALSE)</f>
        <v>2</v>
      </c>
      <c r="XA47" s="84">
        <f>VLOOKUP(WordsMain!XA47,ScaleHH,2,FALSE)</f>
        <v>2</v>
      </c>
      <c r="XB47" s="84">
        <f>VLOOKUP(WordsMain!XB47,ScaleHH,2,FALSE)</f>
        <v>2</v>
      </c>
      <c r="XC47" s="84">
        <f>VLOOKUP(WordsMain!XC47,ScaleHH,2,FALSE)</f>
        <v>2</v>
      </c>
      <c r="XD47" s="84">
        <f>VLOOKUP(WordsMain!XD47,ScaleHH,2,FALSE)</f>
        <v>2</v>
      </c>
      <c r="XE47" s="84">
        <f>VLOOKUP(WordsMain!XE47,ScaleHH,2,FALSE)</f>
        <v>2</v>
      </c>
      <c r="XF47" s="84">
        <f>VLOOKUP(WordsMain!XF47,ScaleHH,2,FALSE)</f>
        <v>2</v>
      </c>
      <c r="XG47" s="84">
        <f>VLOOKUP(WordsMain!XG47,ScaleHH,2,FALSE)</f>
        <v>3</v>
      </c>
      <c r="XH47" s="84">
        <f>VLOOKUP(WordsMain!XH47,ScaleHH,2,FALSE)</f>
        <v>3</v>
      </c>
      <c r="XI47" s="84">
        <f>VLOOKUP(WordsMain!XI47,ScaleHH,2,FALSE)</f>
        <v>3</v>
      </c>
      <c r="XJ47" s="84">
        <f>VLOOKUP(WordsMain!XJ47,ScaleHH,2,FALSE)</f>
        <v>2</v>
      </c>
      <c r="XK47" s="84">
        <f>VLOOKUP(WordsMain!XK47,ScaleHH,2,FALSE)</f>
        <v>2</v>
      </c>
      <c r="XL47" s="84">
        <f>VLOOKUP(WordsMain!XL47,ScaleHH,2,FALSE)</f>
        <v>2</v>
      </c>
      <c r="XM47" s="84">
        <f>VLOOKUP(WordsMain!XM47,ScaleHH,2,FALSE)</f>
        <v>3</v>
      </c>
      <c r="XN47" s="84">
        <f>VLOOKUP(WordsMain!XN47,ScaleHH,2,FALSE)</f>
        <v>2</v>
      </c>
      <c r="XO47" s="84">
        <f>VLOOKUP(WordsMain!XO47,ScaleHH,2,FALSE)</f>
        <v>2</v>
      </c>
      <c r="XP47" s="84">
        <f>VLOOKUP(WordsMain!XP47,ScaleHH,2,FALSE)</f>
        <v>2</v>
      </c>
      <c r="XQ47" s="84">
        <f>VLOOKUP(WordsMain!XQ47,ScaleHH,2,FALSE)</f>
        <v>2</v>
      </c>
      <c r="XR47" s="84">
        <f>VLOOKUP(WordsMain!XR47,ScaleHH,2,FALSE)</f>
        <v>2</v>
      </c>
      <c r="XS47" s="84">
        <f>VLOOKUP(WordsMain!XS47,ScaleHH,2,FALSE)</f>
        <v>3</v>
      </c>
      <c r="XT47" s="84">
        <f>VLOOKUP(WordsMain!XT47,ScaleHH,2,FALSE)</f>
        <v>3</v>
      </c>
      <c r="XU47" s="84">
        <f>VLOOKUP(WordsMain!XU47,ScaleHH,2,FALSE)</f>
        <v>2</v>
      </c>
      <c r="XV47" s="84">
        <f>VLOOKUP(WordsMain!XV47,ScaleHH,2,FALSE)</f>
        <v>2</v>
      </c>
      <c r="XW47" s="84">
        <f>VLOOKUP(WordsMain!XW47,ScaleHH,2,FALSE)</f>
        <v>2</v>
      </c>
      <c r="XX47" s="84">
        <f>VLOOKUP(WordsMain!XX47,ScaleHH,2,FALSE)</f>
        <v>2</v>
      </c>
      <c r="XY47" s="84">
        <f>VLOOKUP(WordsMain!XY47,ScaleHH,2,FALSE)</f>
        <v>2</v>
      </c>
      <c r="XZ47" s="84">
        <f>VLOOKUP(WordsMain!XZ47,ScaleHH,2,FALSE)</f>
        <v>2</v>
      </c>
      <c r="YA47" s="84">
        <f>VLOOKUP(WordsMain!YA47,ScaleHH,2,FALSE)</f>
        <v>2</v>
      </c>
      <c r="YB47" s="84">
        <f>VLOOKUP(WordsMain!YB47,ScaleHH,2,FALSE)</f>
        <v>1</v>
      </c>
      <c r="YC47" s="84">
        <f>VLOOKUP(WordsMain!YC47,ScaleHH,2,FALSE)</f>
        <v>1</v>
      </c>
      <c r="YD47" s="84">
        <f>VLOOKUP(WordsMain!YD47,ScaleHH,2,FALSE)</f>
        <v>1</v>
      </c>
      <c r="YE47" s="84">
        <f>VLOOKUP(WordsMain!YE47,ScaleHH,2,FALSE)</f>
        <v>1</v>
      </c>
      <c r="YF47" s="84">
        <f>VLOOKUP(WordsMain!YF47,ScaleHH,2,FALSE)</f>
        <v>2</v>
      </c>
      <c r="YG47" s="84">
        <f>VLOOKUP(WordsMain!YG47,ScaleHH,2,FALSE)</f>
        <v>2</v>
      </c>
      <c r="YJ47" s="84">
        <f>VLOOKUP(WordsMain!YJ47,ScaleBB,2,FALSE)</f>
        <v>-1</v>
      </c>
      <c r="YK47" s="84">
        <f>VLOOKUP(WordsMain!YK47,ScaleAA,2,FALSE)</f>
        <v>3</v>
      </c>
      <c r="YL47" s="84">
        <f>VLOOKUP(WordsMain!YL47,ScaleAA,2,FALSE)</f>
        <v>2</v>
      </c>
      <c r="YM47" s="84">
        <f>VLOOKUP(WordsMain!YM47,ScaleAA,2,FALSE)</f>
        <v>3</v>
      </c>
      <c r="YN47" s="84">
        <f>VLOOKUP(WordsMain!YN47,ScaleAA,2,FALSE)</f>
        <v>3</v>
      </c>
      <c r="YO47" s="84">
        <f>VLOOKUP(WordsMain!YO47,ScaleAA,2,FALSE)</f>
        <v>3</v>
      </c>
      <c r="YP47" s="84">
        <f>VLOOKUP(WordsMain!YP47,ScaleAA,2,FALSE)</f>
        <v>2</v>
      </c>
      <c r="YQ47" s="84">
        <f>VLOOKUP(WordsMain!YQ47,ScaleAA,2,FALSE)</f>
        <v>2</v>
      </c>
      <c r="YR47" s="84">
        <f>VLOOKUP(WordsMain!YR47,ScaleAA,2,FALSE)</f>
        <v>3</v>
      </c>
      <c r="YS47" s="84">
        <f>VLOOKUP(WordsMain!YS47,ScaleAA,2,FALSE)</f>
        <v>4</v>
      </c>
      <c r="YT47" s="84">
        <f>VLOOKUP(WordsMain!YT47,ScaleAA,2,FALSE)</f>
        <v>3</v>
      </c>
      <c r="YU47" s="84">
        <f>VLOOKUP(WordsMain!YU47,ScaleAA,2,FALSE)</f>
        <v>3</v>
      </c>
      <c r="YV47" s="84">
        <f>VLOOKUP(WordsMain!YV47,ScaleAA,2,FALSE)</f>
        <v>3</v>
      </c>
      <c r="YW47" s="84">
        <f>VLOOKUP(WordsMain!YW47,ScaleAA,2,FALSE)</f>
        <v>3</v>
      </c>
      <c r="YX47" s="84">
        <f>VLOOKUP(WordsMain!YX47,ScaleAA,2,FALSE)</f>
        <v>3</v>
      </c>
      <c r="YY47" s="84">
        <f>VLOOKUP(WordsMain!YY47,ScaleAA,2,FALSE)</f>
        <v>3</v>
      </c>
      <c r="YZ47" s="84">
        <f>VLOOKUP(WordsMain!YZ47,ScaleAA,2,FALSE)</f>
        <v>3</v>
      </c>
      <c r="ZA47" s="84">
        <f>VLOOKUP(WordsMain!ZA47,ScaleAA,2,FALSE)</f>
        <v>3</v>
      </c>
      <c r="ZB47" s="84">
        <f>VLOOKUP(WordsMain!ZB47,ScaleAA,2,FALSE)</f>
        <v>3</v>
      </c>
      <c r="ZC47" s="84">
        <f>VLOOKUP(WordsMain!ZC47,ScaleAA,2,FALSE)</f>
        <v>3</v>
      </c>
      <c r="ZD47" s="84">
        <f>VLOOKUP(WordsMain!ZD47,ScaleAA,2,FALSE)</f>
        <v>2</v>
      </c>
      <c r="ZE47" s="84">
        <f>VLOOKUP(WordsMain!ZE47,ScaleAA,2,FALSE)</f>
        <v>2</v>
      </c>
      <c r="ZF47" s="84">
        <f>VLOOKUP(WordsMain!ZF47,ScaleAA,2,FALSE)</f>
        <v>3</v>
      </c>
      <c r="ZG47" s="84">
        <f>VLOOKUP(WordsMain!ZG47,ScaleAA,2,FALSE)</f>
        <v>3</v>
      </c>
      <c r="ZH47" s="84">
        <f>VLOOKUP(WordsMain!ZH47,ScaleAA,2,FALSE)</f>
        <v>3</v>
      </c>
      <c r="ZI47" s="84">
        <f>VLOOKUP(WordsMain!ZI47,ScaleAA,2,FALSE)</f>
        <v>3</v>
      </c>
      <c r="ZJ47" s="84">
        <f>VLOOKUP(WordsMain!ZJ47,ScaleAA,2,FALSE)</f>
        <v>3</v>
      </c>
      <c r="ZK47" s="84">
        <f>VLOOKUP(WordsMain!ZK47,ScaleAA,2,FALSE)</f>
        <v>3</v>
      </c>
      <c r="ZL47" s="84">
        <f>VLOOKUP(WordsMain!ZL47,ScaleAA,2,FALSE)</f>
        <v>3</v>
      </c>
      <c r="ZM47" s="84">
        <f>VLOOKUP(WordsMain!ZM47,ScaleAA,2,FALSE)</f>
        <v>3</v>
      </c>
      <c r="ZN47" s="84">
        <f>VLOOKUP(WordsMain!ZN47,ScaleAA,2,FALSE)</f>
        <v>3</v>
      </c>
      <c r="ZO47" s="84">
        <f>VLOOKUP(WordsMain!ZO47,ScaleAA,2,FALSE)</f>
        <v>3</v>
      </c>
      <c r="ZP47" s="84">
        <f>VLOOKUP(WordsMain!ZP47,ScaleAA,2,FALSE)</f>
        <v>2</v>
      </c>
      <c r="ZR47" s="84">
        <f>VLOOKUP(WordsMain!ZR47,ScaleFF,2,FALSE)</f>
        <v>3</v>
      </c>
      <c r="ZS47" s="84">
        <f>VLOOKUP(WordsMain!ZS47,ScaleFF,2,FALSE)</f>
        <v>3</v>
      </c>
      <c r="ZT47" s="84">
        <f>VLOOKUP(WordsMain!ZT47,ScaleFF,2,FALSE)</f>
        <v>1</v>
      </c>
      <c r="ZU47" s="84">
        <f>VLOOKUP(WordsMain!ZU47,ScaleFF,2,FALSE)</f>
        <v>2</v>
      </c>
      <c r="ZV47" s="84">
        <f>VLOOKUP(WordsMain!ZV47,ScaleFF,2,FALSE)</f>
        <v>2</v>
      </c>
      <c r="ZW47" s="84">
        <f>VLOOKUP(WordsMain!ZW47,ScaleFF,2,FALSE)</f>
        <v>2</v>
      </c>
      <c r="ZX47" s="84">
        <f>VLOOKUP(WordsMain!ZX47,ScaleFF,2,FALSE)</f>
        <v>2</v>
      </c>
      <c r="ZY47" s="84">
        <f>VLOOKUP(WordsMain!ZY47,ScaleFF,2,FALSE)</f>
        <v>3</v>
      </c>
      <c r="ZZ47" s="84">
        <f>VLOOKUP(WordsMain!ZZ47,ScaleFF,2,FALSE)</f>
        <v>2</v>
      </c>
      <c r="AAA47" s="84">
        <f>VLOOKUP(WordsMain!AAA47,ScaleFF,2,FALSE)</f>
        <v>1</v>
      </c>
      <c r="AAB47" s="84">
        <f>VLOOKUP(WordsMain!AAB47,ScaleFF,2,FALSE)</f>
        <v>2</v>
      </c>
      <c r="AAC47" s="84">
        <f>VLOOKUP(WordsMain!AAC47,ScaleFF,2,FALSE)</f>
        <v>2</v>
      </c>
      <c r="AAD47" s="84">
        <f>VLOOKUP(WordsMain!AAD47,ScaleFF,2,FALSE)</f>
        <v>2</v>
      </c>
      <c r="AAE47" s="84">
        <f>VLOOKUP(WordsMain!AAE47,ScaleFF,2,FALSE)</f>
        <v>1</v>
      </c>
      <c r="AAF47" s="84">
        <f>VLOOKUP(WordsMain!AAF47,ScaleFF,2,FALSE)</f>
        <v>2</v>
      </c>
      <c r="AAG47" s="84">
        <f>VLOOKUP(WordsMain!AAG47,ScaleFF,2,FALSE)</f>
        <v>1</v>
      </c>
      <c r="AAH47" s="84">
        <f>VLOOKUP(WordsMain!AAH47,ScaleFF,2,FALSE)</f>
        <v>2</v>
      </c>
      <c r="AAI47" s="84">
        <f>VLOOKUP(WordsMain!AAI47,ScaleFF,2,FALSE)</f>
        <v>1</v>
      </c>
      <c r="AAJ47" s="84">
        <f>VLOOKUP(WordsMain!AAJ47,ScaleFF,2,FALSE)</f>
        <v>2</v>
      </c>
      <c r="AAK47" s="84">
        <f>VLOOKUP(WordsMain!AAK47,ScaleFF,2,FALSE)</f>
        <v>2</v>
      </c>
      <c r="AAL47" s="84">
        <f>VLOOKUP(WordsMain!AAL47,ScaleFF,2,FALSE)</f>
        <v>2</v>
      </c>
      <c r="AAM47" s="84">
        <f>VLOOKUP(WordsMain!AAM47,ScaleFF,2,FALSE)</f>
        <v>2</v>
      </c>
      <c r="AAN47" s="84">
        <f>VLOOKUP(WordsMain!AAN47,ScaleFF,2,FALSE)</f>
        <v>3</v>
      </c>
      <c r="AAO47" s="84">
        <f>VLOOKUP(WordsMain!AAO47,ScaleFF,2,FALSE)</f>
        <v>2</v>
      </c>
      <c r="AAP47" s="84">
        <f>VLOOKUP(WordsMain!AAP47,ScaleFF,2,FALSE)</f>
        <v>1</v>
      </c>
      <c r="AAQ47" s="84">
        <f>VLOOKUP(WordsMain!AAQ47,ScaleFF,2,FALSE)</f>
        <v>1</v>
      </c>
      <c r="AAR47" s="84">
        <f>VLOOKUP(WordsMain!AAR47,ScaleFF,2,FALSE)</f>
        <v>2</v>
      </c>
      <c r="AAS47" s="84">
        <f>VLOOKUP(WordsMain!AAS47,ScaleFF,2,FALSE)</f>
        <v>1</v>
      </c>
      <c r="AAT47" s="84">
        <f>VLOOKUP(WordsMain!AAT47,ScaleFF,2,FALSE)</f>
        <v>3</v>
      </c>
      <c r="AAU47" s="84">
        <f>VLOOKUP(WordsMain!AAU47,ScaleFF,2,FALSE)</f>
        <v>2</v>
      </c>
      <c r="AAV47" s="84">
        <f>VLOOKUP(WordsMain!AAV47,ScaleFF,2,FALSE)</f>
        <v>3</v>
      </c>
      <c r="AAW47" s="84">
        <f>VLOOKUP(WordsMain!AAW47,ScaleFF,2,FALSE)</f>
        <v>3</v>
      </c>
      <c r="AAX47" s="84">
        <f>VLOOKUP(WordsMain!AAX47,ScaleFF,2,FALSE)</f>
        <v>1</v>
      </c>
      <c r="AAY47" s="84">
        <f>VLOOKUP(WordsMain!AAY47,ScaleFF,2,FALSE)</f>
        <v>3</v>
      </c>
      <c r="AAZ47" s="84">
        <f>VLOOKUP(WordsMain!AAZ47,ScaleFF,2,FALSE)</f>
        <v>2</v>
      </c>
      <c r="ABB47">
        <v>1</v>
      </c>
      <c r="ABC47">
        <v>1</v>
      </c>
      <c r="ABD47">
        <v>-1</v>
      </c>
      <c r="ABE47">
        <v>-1</v>
      </c>
      <c r="ABF47">
        <v>0</v>
      </c>
      <c r="ABG47">
        <v>-1</v>
      </c>
      <c r="ABH47">
        <v>0</v>
      </c>
      <c r="ABI47">
        <v>-1</v>
      </c>
      <c r="ABJ47">
        <v>-2</v>
      </c>
      <c r="ABK47">
        <v>-2</v>
      </c>
      <c r="ABL47">
        <v>0</v>
      </c>
      <c r="ABM47">
        <v>-1</v>
      </c>
      <c r="ABN47">
        <v>-1</v>
      </c>
      <c r="ABX47">
        <v>10</v>
      </c>
      <c r="ABY47">
        <v>11</v>
      </c>
      <c r="ACB47">
        <v>14</v>
      </c>
      <c r="ACC47">
        <v>15</v>
      </c>
      <c r="ACD47">
        <v>16</v>
      </c>
      <c r="ACK47">
        <v>23</v>
      </c>
      <c r="ACM47">
        <v>25</v>
      </c>
      <c r="ACR47" s="84">
        <f>VLOOKUP(WordsMain!ACR47,ScaleGG,2,FALSE)</f>
        <v>1</v>
      </c>
      <c r="ACS47">
        <v>-1</v>
      </c>
      <c r="ACT47">
        <v>0</v>
      </c>
      <c r="ACU47">
        <v>-1</v>
      </c>
      <c r="ACV47">
        <v>0</v>
      </c>
      <c r="ACW47">
        <v>-1</v>
      </c>
      <c r="ACX47">
        <v>0</v>
      </c>
      <c r="ACY47">
        <v>1</v>
      </c>
      <c r="ACZ47">
        <v>0</v>
      </c>
      <c r="ADA47">
        <v>-1</v>
      </c>
      <c r="ADB47">
        <v>-1</v>
      </c>
      <c r="ADC47">
        <v>0</v>
      </c>
      <c r="ADD47">
        <v>1</v>
      </c>
      <c r="ADE47">
        <v>0</v>
      </c>
      <c r="ADF47">
        <v>-1</v>
      </c>
      <c r="ADG47">
        <v>-1</v>
      </c>
      <c r="ADH47">
        <v>-1</v>
      </c>
      <c r="ADI47">
        <v>-1</v>
      </c>
      <c r="ADJ47">
        <v>1</v>
      </c>
      <c r="ADK47">
        <v>1</v>
      </c>
      <c r="ADL47">
        <v>0</v>
      </c>
      <c r="ADM47">
        <v>-1</v>
      </c>
      <c r="ADN47">
        <v>1</v>
      </c>
      <c r="ADO47">
        <v>0</v>
      </c>
      <c r="ADP47">
        <v>1</v>
      </c>
      <c r="ADQ47">
        <v>-1</v>
      </c>
      <c r="ADR47">
        <v>1</v>
      </c>
      <c r="ADS47">
        <v>1</v>
      </c>
      <c r="ADT47">
        <v>1</v>
      </c>
      <c r="ADU47">
        <v>1</v>
      </c>
      <c r="ADV47">
        <v>-1</v>
      </c>
      <c r="ADZ47">
        <f t="shared" si="78"/>
        <v>34</v>
      </c>
      <c r="AEA47">
        <f t="shared" si="80"/>
        <v>1</v>
      </c>
      <c r="AEB47">
        <f t="shared" si="79"/>
        <v>1</v>
      </c>
    </row>
    <row r="48" spans="1:808" x14ac:dyDescent="0.2">
      <c r="A48">
        <v>110002845875</v>
      </c>
      <c r="B48">
        <v>270117646</v>
      </c>
      <c r="C48" s="2">
        <v>43636.572129629632</v>
      </c>
      <c r="D48" s="2">
        <v>43636.585069444453</v>
      </c>
      <c r="E48" t="s">
        <v>1918</v>
      </c>
      <c r="J48">
        <v>3</v>
      </c>
      <c r="K48" s="84" t="str">
        <f t="shared" si="82"/>
        <v>UK</v>
      </c>
      <c r="L48">
        <v>1</v>
      </c>
      <c r="M48">
        <v>3</v>
      </c>
      <c r="N48">
        <v>1</v>
      </c>
      <c r="O48">
        <v>2</v>
      </c>
      <c r="P48">
        <v>1</v>
      </c>
      <c r="Q48">
        <v>2</v>
      </c>
      <c r="S48">
        <v>1</v>
      </c>
      <c r="T48">
        <v>4</v>
      </c>
      <c r="V48">
        <v>3</v>
      </c>
      <c r="W48">
        <v>1</v>
      </c>
      <c r="X48" s="84">
        <f>VLOOKUP(WordsMain!X48,ScaleII,2,FALSE)</f>
        <v>1</v>
      </c>
      <c r="Y48" s="84">
        <f>VLOOKUP(WordsMain!Y48,ScaleII,2,FALSE)</f>
        <v>1</v>
      </c>
      <c r="Z48" s="84">
        <f>VLOOKUP(WordsMain!Z48,ScaleII,2,FALSE)</f>
        <v>1</v>
      </c>
      <c r="AA48" s="84">
        <f>VLOOKUP(WordsMain!AA48,ScaleII,2,FALSE)</f>
        <v>1</v>
      </c>
      <c r="AB48" s="84">
        <f>VLOOKUP(WordsMain!AB48,ScaleII,2,FALSE)</f>
        <v>1</v>
      </c>
      <c r="AC48" s="84">
        <f>VLOOKUP(WordsMain!AC48,ScaleII,2,FALSE)</f>
        <v>2</v>
      </c>
      <c r="AD48" s="84">
        <f>VLOOKUP(WordsMain!AD48,ScaleDD,2,FALSE)</f>
        <v>0</v>
      </c>
      <c r="AE48" s="84">
        <f>VLOOKUP(WordsMain!AE48,ScaleDD,2,FALSE)</f>
        <v>4</v>
      </c>
      <c r="AF48" s="84">
        <f>VLOOKUP(WordsMain!AF48,ScaleDD,2,FALSE)</f>
        <v>4</v>
      </c>
      <c r="AG48" s="84">
        <f>VLOOKUP(WordsMain!AG48,ScaleDD,2,FALSE)</f>
        <v>4</v>
      </c>
      <c r="AH48" s="84">
        <f>VLOOKUP(WordsMain!AH48,ScaleDD,2,FALSE)</f>
        <v>3</v>
      </c>
      <c r="AI48" s="84">
        <f>VLOOKUP(WordsMain!AI48,ScaleDD,2,FALSE)</f>
        <v>3</v>
      </c>
      <c r="AJ48" s="84">
        <f>VLOOKUP(WordsMain!AJ48,ScaleDD,2,FALSE)</f>
        <v>4</v>
      </c>
      <c r="AK48" s="84">
        <f>VLOOKUP(WordsMain!AK48,ScaleDD,2,FALSE)</f>
        <v>4</v>
      </c>
      <c r="AL48" s="84">
        <f>VLOOKUP(WordsMain!AL48,ScaleDD,2,FALSE)</f>
        <v>4</v>
      </c>
      <c r="AN48" s="84">
        <f>VLOOKUP(WordsMain!AN48,ScaleJJ,2,FALSE)</f>
        <v>5</v>
      </c>
      <c r="AO48" s="84">
        <f>VLOOKUP(WordsMain!AO48,ScaleJJ,2,FALSE)</f>
        <v>0</v>
      </c>
      <c r="AP48" s="84">
        <f>VLOOKUP(WordsMain!AP48,ScaleJJ,2,FALSE)</f>
        <v>4</v>
      </c>
      <c r="AQ48" s="84">
        <f>VLOOKUP(WordsMain!AQ48,ScaleJJ,2,FALSE)</f>
        <v>0</v>
      </c>
      <c r="AR48" s="84">
        <f>VLOOKUP(WordsMain!AR48,ScaleJJ,2,FALSE)</f>
        <v>3</v>
      </c>
      <c r="AS48" s="84">
        <f>VLOOKUP(WordsMain!AS48,ScaleJJ,2,FALSE)</f>
        <v>4</v>
      </c>
      <c r="AT48" s="84">
        <f>VLOOKUP(WordsMain!AT48,ScaleJJ,2,FALSE)</f>
        <v>0</v>
      </c>
      <c r="AU48" s="84">
        <f>VLOOKUP(WordsMain!AU48,ScaleJJ,2,FALSE)</f>
        <v>0</v>
      </c>
      <c r="AV48" t="s">
        <v>876</v>
      </c>
      <c r="AZ48">
        <v>4</v>
      </c>
      <c r="BQ48">
        <v>3</v>
      </c>
      <c r="CU48">
        <v>6</v>
      </c>
      <c r="DQ48" s="84">
        <f>VLOOKUP(WordsMain!DQ48,ScaleEE,2,FALSE)</f>
        <v>3</v>
      </c>
      <c r="DR48" s="84">
        <f>VLOOKUP(WordsMain!DR48,ScaleEE,2,FALSE)</f>
        <v>1</v>
      </c>
      <c r="DS48" s="84">
        <f>VLOOKUP(WordsMain!DS48,ScaleEE,2,FALSE)</f>
        <v>2</v>
      </c>
      <c r="DT48" s="84">
        <f>VLOOKUP(WordsMain!DT48,ScaleEE,2,FALSE)</f>
        <v>4</v>
      </c>
      <c r="DU48" s="84">
        <f>VLOOKUP(WordsMain!DU48,ScaleEE,2,FALSE)</f>
        <v>4</v>
      </c>
      <c r="DV48" s="84">
        <f>VLOOKUP(WordsMain!DV48,ScaleEE,2,FALSE)</f>
        <v>4</v>
      </c>
      <c r="DW48" s="84">
        <f>VLOOKUP(WordsMain!DW48,ScaleEE,2,FALSE)</f>
        <v>4</v>
      </c>
      <c r="DX48" s="84">
        <f>VLOOKUP(WordsMain!DX48,ScaleEE,2,FALSE)</f>
        <v>2</v>
      </c>
      <c r="DY48" s="84">
        <f>VLOOKUP(WordsMain!DY48,ScaleEE,2,FALSE)</f>
        <v>3</v>
      </c>
      <c r="DZ48" s="84">
        <f>VLOOKUP(WordsMain!DZ48,ScaleEE,2,FALSE)</f>
        <v>3</v>
      </c>
      <c r="EB48" s="84">
        <f>VLOOKUP(WordsMain!EB48,ScaleCC,2,FALSE)</f>
        <v>3</v>
      </c>
      <c r="EC48" s="84">
        <f>VLOOKUP(WordsMain!EC48,ScaleCC,2,FALSE)</f>
        <v>3</v>
      </c>
      <c r="ED48" s="84">
        <f>VLOOKUP(WordsMain!ED48,ScaleCC,2,FALSE)</f>
        <v>3</v>
      </c>
      <c r="EE48" s="84">
        <f>VLOOKUP(WordsMain!EE48,ScaleCC,2,FALSE)</f>
        <v>3</v>
      </c>
      <c r="EF48" s="84">
        <f>VLOOKUP(WordsMain!EF48,ScaleCC,2,FALSE)</f>
        <v>0</v>
      </c>
      <c r="EG48" s="84">
        <f>VLOOKUP(WordsMain!EG48,ScaleCC,2,FALSE)</f>
        <v>1</v>
      </c>
      <c r="EH48" s="84">
        <f>VLOOKUP(WordsMain!EH48,ScaleCC,2,FALSE)</f>
        <v>0</v>
      </c>
      <c r="EI48" s="84">
        <f>VLOOKUP(WordsMain!EI48,ScaleCC,2,FALSE)</f>
        <v>0</v>
      </c>
      <c r="EJ48" s="84">
        <f>VLOOKUP(WordsMain!EJ48,ScaleCC,2,FALSE)</f>
        <v>0</v>
      </c>
      <c r="EK48" s="84">
        <f>VLOOKUP(WordsMain!EK48,ScaleCC,2,FALSE)</f>
        <v>0</v>
      </c>
      <c r="EL48" s="84">
        <f>VLOOKUP(WordsMain!EL48,ScaleCC,2,FALSE)</f>
        <v>0</v>
      </c>
      <c r="EM48" s="84">
        <f>VLOOKUP(WordsMain!EM48,ScaleCC,2,FALSE)</f>
        <v>0</v>
      </c>
      <c r="EN48" s="84">
        <f>VLOOKUP(WordsMain!EN48,ScaleCC,2,FALSE)</f>
        <v>0</v>
      </c>
      <c r="EO48" s="84">
        <f>VLOOKUP(WordsMain!EO48,ScaleCC,2,FALSE)</f>
        <v>0</v>
      </c>
      <c r="EP48" s="84">
        <f>VLOOKUP(WordsMain!EP48,ScaleCC,2,FALSE)</f>
        <v>0</v>
      </c>
      <c r="EQ48" s="84">
        <f>VLOOKUP(WordsMain!EQ48,ScaleCC,2,FALSE)</f>
        <v>0</v>
      </c>
      <c r="ER48" s="84">
        <f>VLOOKUP(WordsMain!ER48,ScaleCC,2,FALSE)</f>
        <v>0</v>
      </c>
      <c r="ES48" s="84">
        <f>VLOOKUP(WordsMain!ES48,ScaleCC,2,FALSE)</f>
        <v>0</v>
      </c>
      <c r="FC48">
        <v>9</v>
      </c>
      <c r="FM48">
        <v>7</v>
      </c>
      <c r="FV48">
        <v>4</v>
      </c>
      <c r="FY48">
        <v>7</v>
      </c>
      <c r="GH48">
        <v>4</v>
      </c>
      <c r="GK48">
        <v>7</v>
      </c>
      <c r="GM48">
        <v>9</v>
      </c>
      <c r="NE48">
        <v>3</v>
      </c>
      <c r="NZ48">
        <v>10</v>
      </c>
      <c r="ON48">
        <v>10</v>
      </c>
      <c r="PB48">
        <v>10</v>
      </c>
      <c r="WU48" s="84">
        <f>VLOOKUP(WordsMain!WU48,ScaleHH,2,FALSE)</f>
        <v>3</v>
      </c>
      <c r="WV48" s="84">
        <f>VLOOKUP(WordsMain!WV48,ScaleHH,2,FALSE)</f>
        <v>3</v>
      </c>
      <c r="WW48" s="84">
        <f>VLOOKUP(WordsMain!WW48,ScaleHH,2,FALSE)</f>
        <v>2</v>
      </c>
      <c r="WX48" s="84">
        <f>VLOOKUP(WordsMain!WX48,ScaleHH,2,FALSE)</f>
        <v>2</v>
      </c>
      <c r="WY48" s="84">
        <f>VLOOKUP(WordsMain!WY48,ScaleHH,2,FALSE)</f>
        <v>3</v>
      </c>
      <c r="WZ48" s="84">
        <f>VLOOKUP(WordsMain!WZ48,ScaleHH,2,FALSE)</f>
        <v>2</v>
      </c>
      <c r="XA48" s="84">
        <f>VLOOKUP(WordsMain!XA48,ScaleHH,2,FALSE)</f>
        <v>2</v>
      </c>
      <c r="XB48" s="84">
        <f>VLOOKUP(WordsMain!XB48,ScaleHH,2,FALSE)</f>
        <v>2</v>
      </c>
      <c r="XC48" s="84">
        <f>VLOOKUP(WordsMain!XC48,ScaleHH,2,FALSE)</f>
        <v>3</v>
      </c>
      <c r="XD48" s="84">
        <f>VLOOKUP(WordsMain!XD48,ScaleHH,2,FALSE)</f>
        <v>2</v>
      </c>
      <c r="XE48" s="84">
        <f>VLOOKUP(WordsMain!XE48,ScaleHH,2,FALSE)</f>
        <v>3</v>
      </c>
      <c r="XF48" s="84">
        <f>VLOOKUP(WordsMain!XF48,ScaleHH,2,FALSE)</f>
        <v>3</v>
      </c>
      <c r="XG48" s="84">
        <f>VLOOKUP(WordsMain!XG48,ScaleHH,2,FALSE)</f>
        <v>2</v>
      </c>
      <c r="XH48" s="84">
        <f>VLOOKUP(WordsMain!XH48,ScaleHH,2,FALSE)</f>
        <v>3</v>
      </c>
      <c r="XI48" s="84">
        <f>VLOOKUP(WordsMain!XI48,ScaleHH,2,FALSE)</f>
        <v>1</v>
      </c>
      <c r="XJ48" s="84">
        <f>VLOOKUP(WordsMain!XJ48,ScaleHH,2,FALSE)</f>
        <v>2</v>
      </c>
      <c r="XK48" s="84">
        <f>VLOOKUP(WordsMain!XK48,ScaleHH,2,FALSE)</f>
        <v>1</v>
      </c>
      <c r="XL48" s="84">
        <f>VLOOKUP(WordsMain!XL48,ScaleHH,2,FALSE)</f>
        <v>2</v>
      </c>
      <c r="XM48" s="84">
        <f>VLOOKUP(WordsMain!XM48,ScaleHH,2,FALSE)</f>
        <v>2</v>
      </c>
      <c r="XN48" s="84">
        <f>VLOOKUP(WordsMain!XN48,ScaleHH,2,FALSE)</f>
        <v>2</v>
      </c>
      <c r="XO48" s="84">
        <f>VLOOKUP(WordsMain!XO48,ScaleHH,2,FALSE)</f>
        <v>2</v>
      </c>
      <c r="XP48" s="84">
        <f>VLOOKUP(WordsMain!XP48,ScaleHH,2,FALSE)</f>
        <v>2</v>
      </c>
      <c r="XQ48" s="84">
        <f>VLOOKUP(WordsMain!XQ48,ScaleHH,2,FALSE)</f>
        <v>2</v>
      </c>
      <c r="XR48" s="84">
        <f>VLOOKUP(WordsMain!XR48,ScaleHH,2,FALSE)</f>
        <v>2</v>
      </c>
      <c r="XS48" s="84">
        <f>VLOOKUP(WordsMain!XS48,ScaleHH,2,FALSE)</f>
        <v>2</v>
      </c>
      <c r="XT48" s="84">
        <f>VLOOKUP(WordsMain!XT48,ScaleHH,2,FALSE)</f>
        <v>2</v>
      </c>
      <c r="XU48" s="84">
        <f>VLOOKUP(WordsMain!XU48,ScaleHH,2,FALSE)</f>
        <v>3</v>
      </c>
      <c r="XV48" s="84">
        <f>VLOOKUP(WordsMain!XV48,ScaleHH,2,FALSE)</f>
        <v>3</v>
      </c>
      <c r="XW48" s="84">
        <f>VLOOKUP(WordsMain!XW48,ScaleHH,2,FALSE)</f>
        <v>1</v>
      </c>
      <c r="XX48" s="84">
        <f>VLOOKUP(WordsMain!XX48,ScaleHH,2,FALSE)</f>
        <v>1</v>
      </c>
      <c r="XY48" s="84">
        <f>VLOOKUP(WordsMain!XY48,ScaleHH,2,FALSE)</f>
        <v>3</v>
      </c>
      <c r="XZ48" s="84">
        <f>VLOOKUP(WordsMain!XZ48,ScaleHH,2,FALSE)</f>
        <v>2</v>
      </c>
      <c r="YA48" s="84">
        <f>VLOOKUP(WordsMain!YA48,ScaleHH,2,FALSE)</f>
        <v>3</v>
      </c>
      <c r="YB48" s="84">
        <f>VLOOKUP(WordsMain!YB48,ScaleHH,2,FALSE)</f>
        <v>3</v>
      </c>
      <c r="YC48" s="84">
        <f>VLOOKUP(WordsMain!YC48,ScaleHH,2,FALSE)</f>
        <v>3</v>
      </c>
      <c r="YD48" s="84">
        <f>VLOOKUP(WordsMain!YD48,ScaleHH,2,FALSE)</f>
        <v>2</v>
      </c>
      <c r="YE48" s="84">
        <f>VLOOKUP(WordsMain!YE48,ScaleHH,2,FALSE)</f>
        <v>2</v>
      </c>
      <c r="YF48" s="84">
        <f>VLOOKUP(WordsMain!YF48,ScaleHH,2,FALSE)</f>
        <v>3</v>
      </c>
      <c r="YG48" s="84">
        <f>VLOOKUP(WordsMain!YG48,ScaleHH,2,FALSE)</f>
        <v>2</v>
      </c>
      <c r="YJ48" s="84">
        <f>VLOOKUP(WordsMain!YJ48,ScaleBB,2,FALSE)</f>
        <v>2</v>
      </c>
      <c r="YK48" s="84">
        <f>VLOOKUP(WordsMain!YK48,ScaleAA,2,FALSE)</f>
        <v>4</v>
      </c>
      <c r="YL48" s="84">
        <f>VLOOKUP(WordsMain!YL48,ScaleAA,2,FALSE)</f>
        <v>3</v>
      </c>
      <c r="YM48" s="84">
        <f>VLOOKUP(WordsMain!YM48,ScaleAA,2,FALSE)</f>
        <v>4</v>
      </c>
      <c r="YN48" s="84">
        <f>VLOOKUP(WordsMain!YN48,ScaleAA,2,FALSE)</f>
        <v>2</v>
      </c>
      <c r="YO48" s="84">
        <f>VLOOKUP(WordsMain!YO48,ScaleAA,2,FALSE)</f>
        <v>3</v>
      </c>
      <c r="YP48" s="84">
        <f>VLOOKUP(WordsMain!YP48,ScaleAA,2,FALSE)</f>
        <v>4</v>
      </c>
      <c r="YQ48" s="84">
        <f>VLOOKUP(WordsMain!YQ48,ScaleAA,2,FALSE)</f>
        <v>3</v>
      </c>
      <c r="YR48" s="84">
        <f>VLOOKUP(WordsMain!YR48,ScaleAA,2,FALSE)</f>
        <v>3</v>
      </c>
      <c r="YS48" s="84">
        <f>VLOOKUP(WordsMain!YS48,ScaleAA,2,FALSE)</f>
        <v>3</v>
      </c>
      <c r="YT48" s="84">
        <f>VLOOKUP(WordsMain!YT48,ScaleAA,2,FALSE)</f>
        <v>3</v>
      </c>
      <c r="YU48" s="84">
        <f>VLOOKUP(WordsMain!YU48,ScaleAA,2,FALSE)</f>
        <v>4</v>
      </c>
      <c r="YV48" s="84">
        <f>VLOOKUP(WordsMain!YV48,ScaleAA,2,FALSE)</f>
        <v>4</v>
      </c>
      <c r="YW48" s="84">
        <f>VLOOKUP(WordsMain!YW48,ScaleAA,2,FALSE)</f>
        <v>4</v>
      </c>
      <c r="YX48" s="84">
        <f>VLOOKUP(WordsMain!YX48,ScaleAA,2,FALSE)</f>
        <v>3</v>
      </c>
      <c r="YY48" s="84">
        <f>VLOOKUP(WordsMain!YY48,ScaleAA,2,FALSE)</f>
        <v>3</v>
      </c>
      <c r="YZ48" s="84">
        <f>VLOOKUP(WordsMain!YZ48,ScaleAA,2,FALSE)</f>
        <v>3</v>
      </c>
      <c r="ZA48" s="84">
        <f>VLOOKUP(WordsMain!ZA48,ScaleAA,2,FALSE)</f>
        <v>4</v>
      </c>
      <c r="ZB48" s="84">
        <f>VLOOKUP(WordsMain!ZB48,ScaleAA,2,FALSE)</f>
        <v>3</v>
      </c>
      <c r="ZC48" s="84">
        <f>VLOOKUP(WordsMain!ZC48,ScaleAA,2,FALSE)</f>
        <v>4</v>
      </c>
      <c r="ZD48" s="84">
        <f>VLOOKUP(WordsMain!ZD48,ScaleAA,2,FALSE)</f>
        <v>3</v>
      </c>
      <c r="ZE48" s="84">
        <f>VLOOKUP(WordsMain!ZE48,ScaleAA,2,FALSE)</f>
        <v>1</v>
      </c>
      <c r="ZF48" s="84">
        <f>VLOOKUP(WordsMain!ZF48,ScaleAA,2,FALSE)</f>
        <v>0</v>
      </c>
      <c r="ZG48" s="84">
        <f>VLOOKUP(WordsMain!ZG48,ScaleAA,2,FALSE)</f>
        <v>3</v>
      </c>
      <c r="ZH48" s="84">
        <f>VLOOKUP(WordsMain!ZH48,ScaleAA,2,FALSE)</f>
        <v>3</v>
      </c>
      <c r="ZI48" s="84">
        <f>VLOOKUP(WordsMain!ZI48,ScaleAA,2,FALSE)</f>
        <v>3</v>
      </c>
      <c r="ZJ48" s="84">
        <f>VLOOKUP(WordsMain!ZJ48,ScaleAA,2,FALSE)</f>
        <v>4</v>
      </c>
      <c r="ZK48" s="84">
        <f>VLOOKUP(WordsMain!ZK48,ScaleAA,2,FALSE)</f>
        <v>3</v>
      </c>
      <c r="ZL48" s="84">
        <f>VLOOKUP(WordsMain!ZL48,ScaleAA,2,FALSE)</f>
        <v>2</v>
      </c>
      <c r="ZM48" s="84">
        <f>VLOOKUP(WordsMain!ZM48,ScaleAA,2,FALSE)</f>
        <v>4</v>
      </c>
      <c r="ZN48" s="84">
        <f>VLOOKUP(WordsMain!ZN48,ScaleAA,2,FALSE)</f>
        <v>3</v>
      </c>
      <c r="ZO48" s="84">
        <f>VLOOKUP(WordsMain!ZO48,ScaleAA,2,FALSE)</f>
        <v>3</v>
      </c>
      <c r="ZP48" s="84">
        <f>VLOOKUP(WordsMain!ZP48,ScaleAA,2,FALSE)</f>
        <v>4</v>
      </c>
      <c r="ZR48" s="84">
        <f>VLOOKUP(WordsMain!ZR48,ScaleFF,2,FALSE)</f>
        <v>3</v>
      </c>
      <c r="ZS48" s="84">
        <f>VLOOKUP(WordsMain!ZS48,ScaleFF,2,FALSE)</f>
        <v>1</v>
      </c>
      <c r="ZT48" s="84">
        <f>VLOOKUP(WordsMain!ZT48,ScaleFF,2,FALSE)</f>
        <v>1</v>
      </c>
      <c r="ZU48" s="84">
        <f>VLOOKUP(WordsMain!ZU48,ScaleFF,2,FALSE)</f>
        <v>1</v>
      </c>
      <c r="ZV48" s="84">
        <f>VLOOKUP(WordsMain!ZV48,ScaleFF,2,FALSE)</f>
        <v>3</v>
      </c>
      <c r="ZW48" s="84">
        <f>VLOOKUP(WordsMain!ZW48,ScaleFF,2,FALSE)</f>
        <v>1</v>
      </c>
      <c r="ZX48" s="84">
        <f>VLOOKUP(WordsMain!ZX48,ScaleFF,2,FALSE)</f>
        <v>4</v>
      </c>
      <c r="ZY48" s="84">
        <f>VLOOKUP(WordsMain!ZY48,ScaleFF,2,FALSE)</f>
        <v>3</v>
      </c>
      <c r="ZZ48" s="84">
        <f>VLOOKUP(WordsMain!ZZ48,ScaleFF,2,FALSE)</f>
        <v>2</v>
      </c>
      <c r="AAA48" s="84">
        <f>VLOOKUP(WordsMain!AAA48,ScaleFF,2,FALSE)</f>
        <v>1</v>
      </c>
      <c r="AAB48" s="84">
        <f>VLOOKUP(WordsMain!AAB48,ScaleFF,2,FALSE)</f>
        <v>4</v>
      </c>
      <c r="AAC48" s="84">
        <f>VLOOKUP(WordsMain!AAC48,ScaleFF,2,FALSE)</f>
        <v>0</v>
      </c>
      <c r="AAD48" s="84">
        <f>VLOOKUP(WordsMain!AAD48,ScaleFF,2,FALSE)</f>
        <v>1</v>
      </c>
      <c r="AAE48" s="84">
        <f>VLOOKUP(WordsMain!AAE48,ScaleFF,2,FALSE)</f>
        <v>2</v>
      </c>
      <c r="AAF48" s="84">
        <f>VLOOKUP(WordsMain!AAF48,ScaleFF,2,FALSE)</f>
        <v>2</v>
      </c>
      <c r="AAG48" s="84">
        <f>VLOOKUP(WordsMain!AAG48,ScaleFF,2,FALSE)</f>
        <v>2</v>
      </c>
      <c r="AAH48" s="84">
        <f>VLOOKUP(WordsMain!AAH48,ScaleFF,2,FALSE)</f>
        <v>2</v>
      </c>
      <c r="AAI48" s="84">
        <f>VLOOKUP(WordsMain!AAI48,ScaleFF,2,FALSE)</f>
        <v>1</v>
      </c>
      <c r="AAJ48" s="84">
        <f>VLOOKUP(WordsMain!AAJ48,ScaleFF,2,FALSE)</f>
        <v>1</v>
      </c>
      <c r="AAK48" s="84">
        <f>VLOOKUP(WordsMain!AAK48,ScaleFF,2,FALSE)</f>
        <v>2</v>
      </c>
      <c r="AAL48" s="84">
        <f>VLOOKUP(WordsMain!AAL48,ScaleFF,2,FALSE)</f>
        <v>2</v>
      </c>
      <c r="AAM48" s="84">
        <f>VLOOKUP(WordsMain!AAM48,ScaleFF,2,FALSE)</f>
        <v>3</v>
      </c>
      <c r="AAN48" s="84">
        <f>VLOOKUP(WordsMain!AAN48,ScaleFF,2,FALSE)</f>
        <v>2</v>
      </c>
      <c r="AAO48" s="84">
        <f>VLOOKUP(WordsMain!AAO48,ScaleFF,2,FALSE)</f>
        <v>1</v>
      </c>
      <c r="AAP48" s="84">
        <f>VLOOKUP(WordsMain!AAP48,ScaleFF,2,FALSE)</f>
        <v>2</v>
      </c>
      <c r="AAQ48" s="84">
        <f>VLOOKUP(WordsMain!AAQ48,ScaleFF,2,FALSE)</f>
        <v>1</v>
      </c>
      <c r="AAR48" s="84">
        <f>VLOOKUP(WordsMain!AAR48,ScaleFF,2,FALSE)</f>
        <v>0</v>
      </c>
      <c r="AAS48" s="84">
        <f>VLOOKUP(WordsMain!AAS48,ScaleFF,2,FALSE)</f>
        <v>1</v>
      </c>
      <c r="AAT48" s="84">
        <f>VLOOKUP(WordsMain!AAT48,ScaleFF,2,FALSE)</f>
        <v>4</v>
      </c>
      <c r="AAU48" s="84">
        <f>VLOOKUP(WordsMain!AAU48,ScaleFF,2,FALSE)</f>
        <v>1</v>
      </c>
      <c r="AAV48" s="84">
        <f>VLOOKUP(WordsMain!AAV48,ScaleFF,2,FALSE)</f>
        <v>3</v>
      </c>
      <c r="AAW48" s="84">
        <f>VLOOKUP(WordsMain!AAW48,ScaleFF,2,FALSE)</f>
        <v>1</v>
      </c>
      <c r="AAX48" s="84">
        <f>VLOOKUP(WordsMain!AAX48,ScaleFF,2,FALSE)</f>
        <v>1</v>
      </c>
      <c r="AAY48" s="84">
        <f>VLOOKUP(WordsMain!AAY48,ScaleFF,2,FALSE)</f>
        <v>3</v>
      </c>
      <c r="AAZ48" s="84">
        <f>VLOOKUP(WordsMain!AAZ48,ScaleFF,2,FALSE)</f>
        <v>3</v>
      </c>
      <c r="ABB48">
        <v>3</v>
      </c>
      <c r="ABC48">
        <v>2</v>
      </c>
      <c r="ABD48">
        <v>1</v>
      </c>
      <c r="ABE48">
        <v>3</v>
      </c>
      <c r="ABF48">
        <v>2</v>
      </c>
      <c r="ABG48">
        <v>1</v>
      </c>
      <c r="ABH48">
        <v>1</v>
      </c>
      <c r="ABI48">
        <v>3</v>
      </c>
      <c r="ABJ48">
        <v>1</v>
      </c>
      <c r="ABK48">
        <v>0</v>
      </c>
      <c r="ABL48">
        <v>1</v>
      </c>
      <c r="ABM48">
        <v>1</v>
      </c>
      <c r="ABN48">
        <v>0</v>
      </c>
      <c r="ABT48">
        <v>6</v>
      </c>
      <c r="ABX48">
        <v>10</v>
      </c>
      <c r="ABZ48">
        <v>12</v>
      </c>
      <c r="ACA48">
        <v>13</v>
      </c>
      <c r="ACC48">
        <v>15</v>
      </c>
      <c r="ACF48">
        <v>18</v>
      </c>
      <c r="ACG48">
        <v>19</v>
      </c>
      <c r="ACK48">
        <v>23</v>
      </c>
      <c r="ACM48">
        <v>25</v>
      </c>
      <c r="ACO48">
        <v>27</v>
      </c>
      <c r="ACR48" s="84">
        <f>VLOOKUP(WordsMain!ACR48,ScaleGG,2,FALSE)</f>
        <v>2</v>
      </c>
      <c r="ACS48">
        <v>0</v>
      </c>
      <c r="ACT48">
        <v>0</v>
      </c>
      <c r="ACU48">
        <v>-1</v>
      </c>
      <c r="ACV48">
        <v>-2</v>
      </c>
      <c r="ACW48">
        <v>-1</v>
      </c>
      <c r="ACX48">
        <v>-1</v>
      </c>
      <c r="ACY48">
        <v>1</v>
      </c>
      <c r="ACZ48">
        <v>1</v>
      </c>
      <c r="ADA48">
        <v>0</v>
      </c>
      <c r="ADB48">
        <v>0</v>
      </c>
      <c r="ADC48">
        <v>0</v>
      </c>
      <c r="ADD48">
        <v>2</v>
      </c>
      <c r="ADE48">
        <v>-2</v>
      </c>
      <c r="ADF48">
        <v>-1</v>
      </c>
      <c r="ADG48">
        <v>-1</v>
      </c>
      <c r="ADH48">
        <v>1</v>
      </c>
      <c r="ADI48">
        <v>1</v>
      </c>
      <c r="ADJ48">
        <v>-2</v>
      </c>
      <c r="ADK48">
        <v>0</v>
      </c>
      <c r="ADL48">
        <v>1</v>
      </c>
      <c r="ADM48">
        <v>1</v>
      </c>
      <c r="ADN48">
        <v>2</v>
      </c>
      <c r="ADO48">
        <v>2</v>
      </c>
      <c r="ADP48">
        <v>1</v>
      </c>
      <c r="ADQ48">
        <v>0</v>
      </c>
      <c r="ADR48">
        <v>0</v>
      </c>
      <c r="ADS48">
        <v>0</v>
      </c>
      <c r="ADT48">
        <v>0</v>
      </c>
      <c r="ADU48">
        <v>0</v>
      </c>
      <c r="ADV48">
        <v>0</v>
      </c>
      <c r="ADZ48">
        <f t="shared" si="78"/>
        <v>33</v>
      </c>
      <c r="AEA48">
        <f t="shared" si="80"/>
        <v>1</v>
      </c>
      <c r="AEB48">
        <f t="shared" si="79"/>
        <v>1</v>
      </c>
    </row>
    <row r="49" spans="1:808" x14ac:dyDescent="0.2">
      <c r="A49">
        <v>110002843947</v>
      </c>
      <c r="B49">
        <v>270118462</v>
      </c>
      <c r="C49" s="2">
        <v>43636.192106481481</v>
      </c>
      <c r="D49" s="2">
        <v>43636.199236111112</v>
      </c>
      <c r="E49" t="s">
        <v>1918</v>
      </c>
      <c r="J49">
        <v>13</v>
      </c>
      <c r="K49" s="84" t="str">
        <f t="shared" si="82"/>
        <v>Ireland</v>
      </c>
      <c r="L49">
        <v>1</v>
      </c>
      <c r="M49">
        <v>3</v>
      </c>
      <c r="N49">
        <v>4</v>
      </c>
      <c r="ADZ49">
        <f t="shared" si="78"/>
        <v>0</v>
      </c>
      <c r="AEA49">
        <f t="shared" si="80"/>
        <v>0</v>
      </c>
      <c r="AEB49">
        <f t="shared" si="79"/>
        <v>0</v>
      </c>
    </row>
    <row r="50" spans="1:808" x14ac:dyDescent="0.2">
      <c r="A50">
        <v>110002843939</v>
      </c>
      <c r="B50">
        <v>270118464</v>
      </c>
      <c r="C50" s="2">
        <v>43636.15861111111</v>
      </c>
      <c r="D50" s="2">
        <v>43636.432245370372</v>
      </c>
      <c r="E50" t="s">
        <v>1918</v>
      </c>
      <c r="J50">
        <v>3</v>
      </c>
      <c r="K50" s="84" t="str">
        <f t="shared" si="82"/>
        <v>UK</v>
      </c>
      <c r="L50">
        <v>1</v>
      </c>
      <c r="M50">
        <v>3</v>
      </c>
      <c r="N50">
        <v>3</v>
      </c>
      <c r="O50">
        <v>1</v>
      </c>
      <c r="P50">
        <v>1</v>
      </c>
      <c r="Q50">
        <v>1</v>
      </c>
      <c r="S50">
        <v>1</v>
      </c>
      <c r="T50">
        <v>0</v>
      </c>
      <c r="U50" t="s">
        <v>898</v>
      </c>
      <c r="V50">
        <v>3</v>
      </c>
      <c r="W50">
        <v>2</v>
      </c>
      <c r="X50" s="84">
        <f>VLOOKUP(WordsMain!X50,ScaleII,2,FALSE)</f>
        <v>1</v>
      </c>
      <c r="Y50" s="84">
        <f>VLOOKUP(WordsMain!Y50,ScaleII,2,FALSE)</f>
        <v>1</v>
      </c>
      <c r="Z50" s="84">
        <f>VLOOKUP(WordsMain!Z50,ScaleII,2,FALSE)</f>
        <v>0</v>
      </c>
      <c r="AA50" s="84">
        <f>VLOOKUP(WordsMain!AA50,ScaleII,2,FALSE)</f>
        <v>0</v>
      </c>
      <c r="AB50" s="84">
        <f>VLOOKUP(WordsMain!AB50,ScaleII,2,FALSE)</f>
        <v>0</v>
      </c>
      <c r="AC50" s="84">
        <f>VLOOKUP(WordsMain!AC50,ScaleII,2,FALSE)</f>
        <v>0</v>
      </c>
      <c r="AD50" s="84">
        <f>VLOOKUP(WordsMain!AD50,ScaleDD,2,FALSE)</f>
        <v>0</v>
      </c>
      <c r="AE50" s="84">
        <f>VLOOKUP(WordsMain!AE50,ScaleDD,2,FALSE)</f>
        <v>4</v>
      </c>
      <c r="AF50" s="84">
        <f>VLOOKUP(WordsMain!AF50,ScaleDD,2,FALSE)</f>
        <v>2</v>
      </c>
      <c r="AG50" s="84">
        <f>VLOOKUP(WordsMain!AG50,ScaleDD,2,FALSE)</f>
        <v>2</v>
      </c>
      <c r="AH50" s="84">
        <f>VLOOKUP(WordsMain!AH50,ScaleDD,2,FALSE)</f>
        <v>3</v>
      </c>
      <c r="AI50" s="84">
        <f>VLOOKUP(WordsMain!AI50,ScaleDD,2,FALSE)</f>
        <v>2</v>
      </c>
      <c r="AJ50" s="84">
        <f>VLOOKUP(WordsMain!AJ50,ScaleDD,2,FALSE)</f>
        <v>3</v>
      </c>
      <c r="AK50" s="84">
        <f>VLOOKUP(WordsMain!AK50,ScaleDD,2,FALSE)</f>
        <v>3</v>
      </c>
      <c r="AL50" s="84">
        <f>VLOOKUP(WordsMain!AL50,ScaleDD,2,FALSE)</f>
        <v>3</v>
      </c>
      <c r="AN50" s="84">
        <f>VLOOKUP(WordsMain!AN50,ScaleJJ,2,FALSE)</f>
        <v>2</v>
      </c>
      <c r="AO50" s="84">
        <f>VLOOKUP(WordsMain!AO50,ScaleJJ,2,FALSE)</f>
        <v>1</v>
      </c>
      <c r="AP50" s="84">
        <f>VLOOKUP(WordsMain!AP50,ScaleJJ,2,FALSE)</f>
        <v>1</v>
      </c>
      <c r="AQ50" s="84">
        <f>VLOOKUP(WordsMain!AQ50,ScaleJJ,2,FALSE)</f>
        <v>1</v>
      </c>
      <c r="AR50" s="84">
        <f>VLOOKUP(WordsMain!AR50,ScaleJJ,2,FALSE)</f>
        <v>1</v>
      </c>
      <c r="AS50" s="84">
        <f>VLOOKUP(WordsMain!AS50,ScaleJJ,2,FALSE)</f>
        <v>1</v>
      </c>
      <c r="AT50" s="84">
        <f>VLOOKUP(WordsMain!AT50,ScaleJJ,2,FALSE)</f>
        <v>1</v>
      </c>
      <c r="AU50" s="84">
        <f>VLOOKUP(WordsMain!AU50,ScaleJJ,2,FALSE)</f>
        <v>1</v>
      </c>
      <c r="DQ50" s="84">
        <f>VLOOKUP(WordsMain!DQ50,ScaleEE,2,FALSE)</f>
        <v>0</v>
      </c>
      <c r="DR50" s="84">
        <f>VLOOKUP(WordsMain!DR50,ScaleEE,2,FALSE)</f>
        <v>0</v>
      </c>
      <c r="DS50" s="84">
        <f>VLOOKUP(WordsMain!DS50,ScaleEE,2,FALSE)</f>
        <v>1</v>
      </c>
      <c r="DT50" s="84">
        <f>VLOOKUP(WordsMain!DT50,ScaleEE,2,FALSE)</f>
        <v>1</v>
      </c>
      <c r="DU50" s="84">
        <f>VLOOKUP(WordsMain!DU50,ScaleEE,2,FALSE)</f>
        <v>1</v>
      </c>
      <c r="DV50" s="84">
        <f>VLOOKUP(WordsMain!DV50,ScaleEE,2,FALSE)</f>
        <v>1</v>
      </c>
      <c r="DW50" s="84">
        <f>VLOOKUP(WordsMain!DW50,ScaleEE,2,FALSE)</f>
        <v>0</v>
      </c>
      <c r="DX50" s="84">
        <f>VLOOKUP(WordsMain!DX50,ScaleEE,2,FALSE)</f>
        <v>0</v>
      </c>
      <c r="DY50" s="84">
        <f>VLOOKUP(WordsMain!DY50,ScaleEE,2,FALSE)</f>
        <v>0</v>
      </c>
      <c r="DZ50" s="84">
        <f>VLOOKUP(WordsMain!DZ50,ScaleEE,2,FALSE)</f>
        <v>0</v>
      </c>
      <c r="EB50" s="84">
        <f>VLOOKUP(WordsMain!EB50,ScaleCC,2,FALSE)</f>
        <v>2</v>
      </c>
      <c r="EC50" s="84">
        <f>VLOOKUP(WordsMain!EC50,ScaleCC,2,FALSE)</f>
        <v>2</v>
      </c>
      <c r="ED50" s="84">
        <f>VLOOKUP(WordsMain!ED50,ScaleCC,2,FALSE)</f>
        <v>2</v>
      </c>
      <c r="EE50" s="84">
        <f>VLOOKUP(WordsMain!EE50,ScaleCC,2,FALSE)</f>
        <v>2</v>
      </c>
      <c r="EF50" s="84">
        <f>VLOOKUP(WordsMain!EF50,ScaleCC,2,FALSE)</f>
        <v>0</v>
      </c>
      <c r="EG50" s="84">
        <f>VLOOKUP(WordsMain!EG50,ScaleCC,2,FALSE)</f>
        <v>0</v>
      </c>
      <c r="EH50" s="84">
        <f>VLOOKUP(WordsMain!EH50,ScaleCC,2,FALSE)</f>
        <v>0</v>
      </c>
      <c r="EI50" s="84">
        <f>VLOOKUP(WordsMain!EI50,ScaleCC,2,FALSE)</f>
        <v>0</v>
      </c>
      <c r="EJ50" s="84">
        <f>VLOOKUP(WordsMain!EJ50,ScaleCC,2,FALSE)</f>
        <v>0</v>
      </c>
      <c r="EK50" s="84">
        <f>VLOOKUP(WordsMain!EK50,ScaleCC,2,FALSE)</f>
        <v>0</v>
      </c>
      <c r="EL50" s="84">
        <f>VLOOKUP(WordsMain!EL50,ScaleCC,2,FALSE)</f>
        <v>0</v>
      </c>
      <c r="EM50" s="84">
        <f>VLOOKUP(WordsMain!EM50,ScaleCC,2,FALSE)</f>
        <v>0</v>
      </c>
      <c r="EN50" s="84">
        <f>VLOOKUP(WordsMain!EN50,ScaleCC,2,FALSE)</f>
        <v>0</v>
      </c>
      <c r="EO50" s="84">
        <f>VLOOKUP(WordsMain!EO50,ScaleCC,2,FALSE)</f>
        <v>0</v>
      </c>
      <c r="EP50" s="84">
        <f>VLOOKUP(WordsMain!EP50,ScaleCC,2,FALSE)</f>
        <v>0</v>
      </c>
      <c r="EQ50" s="84">
        <f>VLOOKUP(WordsMain!EQ50,ScaleCC,2,FALSE)</f>
        <v>0</v>
      </c>
      <c r="ER50" s="84">
        <f>VLOOKUP(WordsMain!ER50,ScaleCC,2,FALSE)</f>
        <v>0</v>
      </c>
      <c r="ES50" s="84">
        <f>VLOOKUP(WordsMain!ES50,ScaleCC,2,FALSE)</f>
        <v>0</v>
      </c>
      <c r="EX50">
        <v>4</v>
      </c>
      <c r="EZ50">
        <v>6</v>
      </c>
      <c r="FB50">
        <v>8</v>
      </c>
      <c r="FI50">
        <v>3</v>
      </c>
      <c r="FJ50">
        <v>4</v>
      </c>
      <c r="FL50">
        <v>6</v>
      </c>
      <c r="FU50">
        <v>3</v>
      </c>
      <c r="FV50">
        <v>4</v>
      </c>
      <c r="FX50">
        <v>6</v>
      </c>
      <c r="GG50">
        <v>3</v>
      </c>
      <c r="GH50">
        <v>4</v>
      </c>
      <c r="GJ50">
        <v>6</v>
      </c>
      <c r="NC50">
        <v>1</v>
      </c>
      <c r="ND50">
        <v>2</v>
      </c>
      <c r="NH50">
        <v>6</v>
      </c>
      <c r="NI50">
        <v>7</v>
      </c>
      <c r="NJ50">
        <v>8</v>
      </c>
      <c r="NL50">
        <v>10</v>
      </c>
      <c r="NP50">
        <v>14</v>
      </c>
      <c r="NQ50">
        <v>1</v>
      </c>
      <c r="NR50">
        <v>2</v>
      </c>
      <c r="NV50">
        <v>6</v>
      </c>
      <c r="NW50">
        <v>7</v>
      </c>
      <c r="NX50">
        <v>8</v>
      </c>
      <c r="NZ50">
        <v>10</v>
      </c>
      <c r="OD50">
        <v>14</v>
      </c>
      <c r="OE50">
        <v>1</v>
      </c>
      <c r="OF50">
        <v>2</v>
      </c>
      <c r="OJ50">
        <v>6</v>
      </c>
      <c r="OK50">
        <v>7</v>
      </c>
      <c r="OL50">
        <v>8</v>
      </c>
      <c r="ON50">
        <v>10</v>
      </c>
      <c r="OR50">
        <v>14</v>
      </c>
      <c r="OS50">
        <v>1</v>
      </c>
      <c r="OT50">
        <v>2</v>
      </c>
      <c r="OX50">
        <v>6</v>
      </c>
      <c r="OY50">
        <v>7</v>
      </c>
      <c r="OZ50">
        <v>8</v>
      </c>
      <c r="PB50">
        <v>10</v>
      </c>
      <c r="PF50">
        <v>14</v>
      </c>
      <c r="WU50" s="84">
        <f>VLOOKUP(WordsMain!WU50,ScaleHH,2,FALSE)</f>
        <v>2</v>
      </c>
      <c r="WV50" s="84">
        <f>VLOOKUP(WordsMain!WV50,ScaleHH,2,FALSE)</f>
        <v>1</v>
      </c>
      <c r="WW50" s="84">
        <f>VLOOKUP(WordsMain!WW50,ScaleHH,2,FALSE)</f>
        <v>0</v>
      </c>
      <c r="WX50" s="84">
        <f>VLOOKUP(WordsMain!WX50,ScaleHH,2,FALSE)</f>
        <v>0</v>
      </c>
      <c r="WY50" s="84">
        <f>VLOOKUP(WordsMain!WY50,ScaleHH,2,FALSE)</f>
        <v>0</v>
      </c>
      <c r="WZ50" s="84">
        <f>VLOOKUP(WordsMain!WZ50,ScaleHH,2,FALSE)</f>
        <v>1</v>
      </c>
      <c r="XA50" s="84">
        <f>VLOOKUP(WordsMain!XA50,ScaleHH,2,FALSE)</f>
        <v>0</v>
      </c>
      <c r="XB50" s="84">
        <f>VLOOKUP(WordsMain!XB50,ScaleHH,2,FALSE)</f>
        <v>0</v>
      </c>
      <c r="XC50" s="84">
        <f>VLOOKUP(WordsMain!XC50,ScaleHH,2,FALSE)</f>
        <v>1</v>
      </c>
      <c r="XD50" s="84">
        <f>VLOOKUP(WordsMain!XD50,ScaleHH,2,FALSE)</f>
        <v>1</v>
      </c>
      <c r="XE50" s="84">
        <f>VLOOKUP(WordsMain!XE50,ScaleHH,2,FALSE)</f>
        <v>0</v>
      </c>
      <c r="XF50" s="84">
        <f>VLOOKUP(WordsMain!XF50,ScaleHH,2,FALSE)</f>
        <v>0</v>
      </c>
      <c r="XG50" s="84">
        <f>VLOOKUP(WordsMain!XG50,ScaleHH,2,FALSE)</f>
        <v>0</v>
      </c>
      <c r="XH50" s="84">
        <f>VLOOKUP(WordsMain!XH50,ScaleHH,2,FALSE)</f>
        <v>0</v>
      </c>
      <c r="XI50" s="84">
        <f>VLOOKUP(WordsMain!XI50,ScaleHH,2,FALSE)</f>
        <v>1</v>
      </c>
      <c r="XJ50" s="84">
        <f>VLOOKUP(WordsMain!XJ50,ScaleHH,2,FALSE)</f>
        <v>1</v>
      </c>
      <c r="XK50" s="84">
        <f>VLOOKUP(WordsMain!XK50,ScaleHH,2,FALSE)</f>
        <v>1</v>
      </c>
      <c r="XL50" s="84">
        <f>VLOOKUP(WordsMain!XL50,ScaleHH,2,FALSE)</f>
        <v>0</v>
      </c>
      <c r="XM50" s="84">
        <f>VLOOKUP(WordsMain!XM50,ScaleHH,2,FALSE)</f>
        <v>1</v>
      </c>
      <c r="XN50" s="84">
        <f>VLOOKUP(WordsMain!XN50,ScaleHH,2,FALSE)</f>
        <v>1</v>
      </c>
      <c r="XO50" s="84">
        <f>VLOOKUP(WordsMain!XO50,ScaleHH,2,FALSE)</f>
        <v>1</v>
      </c>
      <c r="XP50" s="84">
        <f>VLOOKUP(WordsMain!XP50,ScaleHH,2,FALSE)</f>
        <v>1</v>
      </c>
      <c r="XQ50" s="84">
        <f>VLOOKUP(WordsMain!XQ50,ScaleHH,2,FALSE)</f>
        <v>1</v>
      </c>
      <c r="XR50" s="84">
        <f>VLOOKUP(WordsMain!XR50,ScaleHH,2,FALSE)</f>
        <v>1</v>
      </c>
      <c r="XS50" s="84">
        <f>VLOOKUP(WordsMain!XS50,ScaleHH,2,FALSE)</f>
        <v>1</v>
      </c>
      <c r="XT50" s="84">
        <f>VLOOKUP(WordsMain!XT50,ScaleHH,2,FALSE)</f>
        <v>0</v>
      </c>
      <c r="XU50" s="84">
        <f>VLOOKUP(WordsMain!XU50,ScaleHH,2,FALSE)</f>
        <v>2</v>
      </c>
      <c r="XV50" s="84">
        <f>VLOOKUP(WordsMain!XV50,ScaleHH,2,FALSE)</f>
        <v>2</v>
      </c>
      <c r="XW50" s="84">
        <f>VLOOKUP(WordsMain!XW50,ScaleHH,2,FALSE)</f>
        <v>1</v>
      </c>
      <c r="XX50" s="84">
        <f>VLOOKUP(WordsMain!XX50,ScaleHH,2,FALSE)</f>
        <v>0</v>
      </c>
      <c r="XY50" s="84">
        <f>VLOOKUP(WordsMain!XY50,ScaleHH,2,FALSE)</f>
        <v>2</v>
      </c>
      <c r="XZ50" s="84">
        <f>VLOOKUP(WordsMain!XZ50,ScaleHH,2,FALSE)</f>
        <v>2</v>
      </c>
      <c r="YA50" s="84">
        <f>VLOOKUP(WordsMain!YA50,ScaleHH,2,FALSE)</f>
        <v>2</v>
      </c>
      <c r="YB50" s="84">
        <f>VLOOKUP(WordsMain!YB50,ScaleHH,2,FALSE)</f>
        <v>1</v>
      </c>
      <c r="YC50" s="84">
        <f>VLOOKUP(WordsMain!YC50,ScaleHH,2,FALSE)</f>
        <v>1</v>
      </c>
      <c r="YD50" s="84">
        <f>VLOOKUP(WordsMain!YD50,ScaleHH,2,FALSE)</f>
        <v>1</v>
      </c>
      <c r="YE50" s="84">
        <f>VLOOKUP(WordsMain!YE50,ScaleHH,2,FALSE)</f>
        <v>1</v>
      </c>
      <c r="YF50" s="84">
        <f>VLOOKUP(WordsMain!YF50,ScaleHH,2,FALSE)</f>
        <v>1</v>
      </c>
      <c r="YG50" s="84">
        <f>VLOOKUP(WordsMain!YG50,ScaleHH,2,FALSE)</f>
        <v>0</v>
      </c>
      <c r="YI50" t="s">
        <v>905</v>
      </c>
      <c r="YJ50" s="84">
        <f>VLOOKUP(WordsMain!YJ50,ScaleBB,2,FALSE)</f>
        <v>0</v>
      </c>
      <c r="YK50" s="84">
        <f>VLOOKUP(WordsMain!YK50,ScaleAA,2,FALSE)</f>
        <v>4</v>
      </c>
      <c r="YL50" s="84">
        <f>VLOOKUP(WordsMain!YL50,ScaleAA,2,FALSE)</f>
        <v>3</v>
      </c>
      <c r="YM50" s="84">
        <f>VLOOKUP(WordsMain!YM50,ScaleAA,2,FALSE)</f>
        <v>3</v>
      </c>
      <c r="YN50" s="84">
        <f>VLOOKUP(WordsMain!YN50,ScaleAA,2,FALSE)</f>
        <v>3</v>
      </c>
      <c r="YO50" s="84">
        <f>VLOOKUP(WordsMain!YO50,ScaleAA,2,FALSE)</f>
        <v>2</v>
      </c>
      <c r="YP50" s="84">
        <f>VLOOKUP(WordsMain!YP50,ScaleAA,2,FALSE)</f>
        <v>3</v>
      </c>
      <c r="YQ50" s="84">
        <f>VLOOKUP(WordsMain!YQ50,ScaleAA,2,FALSE)</f>
        <v>1</v>
      </c>
      <c r="YR50" s="84">
        <f>VLOOKUP(WordsMain!YR50,ScaleAA,2,FALSE)</f>
        <v>2</v>
      </c>
      <c r="YS50" s="84">
        <f>VLOOKUP(WordsMain!YS50,ScaleAA,2,FALSE)</f>
        <v>3</v>
      </c>
      <c r="YT50" s="84">
        <f>VLOOKUP(WordsMain!YT50,ScaleAA,2,FALSE)</f>
        <v>2</v>
      </c>
      <c r="YU50" s="84">
        <f>VLOOKUP(WordsMain!YU50,ScaleAA,2,FALSE)</f>
        <v>4</v>
      </c>
      <c r="YV50" s="84">
        <f>VLOOKUP(WordsMain!YV50,ScaleAA,2,FALSE)</f>
        <v>3</v>
      </c>
      <c r="YW50" s="84">
        <f>VLOOKUP(WordsMain!YW50,ScaleAA,2,FALSE)</f>
        <v>3</v>
      </c>
      <c r="YX50" s="84">
        <f>VLOOKUP(WordsMain!YX50,ScaleAA,2,FALSE)</f>
        <v>3</v>
      </c>
      <c r="YY50" s="84">
        <f>VLOOKUP(WordsMain!YY50,ScaleAA,2,FALSE)</f>
        <v>3</v>
      </c>
      <c r="YZ50" s="84">
        <f>VLOOKUP(WordsMain!YZ50,ScaleAA,2,FALSE)</f>
        <v>1</v>
      </c>
      <c r="ZA50" s="84">
        <f>VLOOKUP(WordsMain!ZA50,ScaleAA,2,FALSE)</f>
        <v>3</v>
      </c>
      <c r="ZB50" s="84">
        <f>VLOOKUP(WordsMain!ZB50,ScaleAA,2,FALSE)</f>
        <v>2</v>
      </c>
      <c r="ZC50" s="84">
        <f>VLOOKUP(WordsMain!ZC50,ScaleAA,2,FALSE)</f>
        <v>3</v>
      </c>
      <c r="ZD50" s="84">
        <f>VLOOKUP(WordsMain!ZD50,ScaleAA,2,FALSE)</f>
        <v>2</v>
      </c>
      <c r="ZE50" s="84">
        <f>VLOOKUP(WordsMain!ZE50,ScaleAA,2,FALSE)</f>
        <v>2</v>
      </c>
      <c r="ZF50" s="84">
        <f>VLOOKUP(WordsMain!ZF50,ScaleAA,2,FALSE)</f>
        <v>1</v>
      </c>
      <c r="ZG50" s="84">
        <f>VLOOKUP(WordsMain!ZG50,ScaleAA,2,FALSE)</f>
        <v>2</v>
      </c>
      <c r="ZH50" s="84">
        <f>VLOOKUP(WordsMain!ZH50,ScaleAA,2,FALSE)</f>
        <v>2</v>
      </c>
      <c r="ZI50" s="84">
        <f>VLOOKUP(WordsMain!ZI50,ScaleAA,2,FALSE)</f>
        <v>3</v>
      </c>
      <c r="ZJ50" s="84">
        <f>VLOOKUP(WordsMain!ZJ50,ScaleAA,2,FALSE)</f>
        <v>4</v>
      </c>
      <c r="ZK50" s="84">
        <f>VLOOKUP(WordsMain!ZK50,ScaleAA,2,FALSE)</f>
        <v>2</v>
      </c>
      <c r="ZL50" s="84">
        <f>VLOOKUP(WordsMain!ZL50,ScaleAA,2,FALSE)</f>
        <v>1</v>
      </c>
      <c r="ZM50" s="84">
        <f>VLOOKUP(WordsMain!ZM50,ScaleAA,2,FALSE)</f>
        <v>2</v>
      </c>
      <c r="ZN50" s="84">
        <f>VLOOKUP(WordsMain!ZN50,ScaleAA,2,FALSE)</f>
        <v>3</v>
      </c>
      <c r="ZO50" s="84">
        <f>VLOOKUP(WordsMain!ZO50,ScaleAA,2,FALSE)</f>
        <v>1</v>
      </c>
      <c r="ZP50" s="84">
        <f>VLOOKUP(WordsMain!ZP50,ScaleAA,2,FALSE)</f>
        <v>3</v>
      </c>
      <c r="ZR50" s="84">
        <f>VLOOKUP(WordsMain!ZR50,ScaleFF,2,FALSE)</f>
        <v>2</v>
      </c>
      <c r="ZS50" s="84">
        <f>VLOOKUP(WordsMain!ZS50,ScaleFF,2,FALSE)</f>
        <v>2</v>
      </c>
      <c r="ZT50" s="84">
        <f>VLOOKUP(WordsMain!ZT50,ScaleFF,2,FALSE)</f>
        <v>1</v>
      </c>
      <c r="ZU50" s="84">
        <f>VLOOKUP(WordsMain!ZU50,ScaleFF,2,FALSE)</f>
        <v>3</v>
      </c>
      <c r="ZV50" s="84">
        <f>VLOOKUP(WordsMain!ZV50,ScaleFF,2,FALSE)</f>
        <v>1</v>
      </c>
      <c r="ZW50" s="84">
        <f>VLOOKUP(WordsMain!ZW50,ScaleFF,2,FALSE)</f>
        <v>1</v>
      </c>
      <c r="ZX50" s="84">
        <f>VLOOKUP(WordsMain!ZX50,ScaleFF,2,FALSE)</f>
        <v>3</v>
      </c>
      <c r="ZY50" s="84">
        <f>VLOOKUP(WordsMain!ZY50,ScaleFF,2,FALSE)</f>
        <v>4</v>
      </c>
      <c r="ZZ50" s="84">
        <f>VLOOKUP(WordsMain!ZZ50,ScaleFF,2,FALSE)</f>
        <v>2</v>
      </c>
      <c r="AAA50" s="84">
        <f>VLOOKUP(WordsMain!AAA50,ScaleFF,2,FALSE)</f>
        <v>1</v>
      </c>
      <c r="AAB50" s="84">
        <f>VLOOKUP(WordsMain!AAB50,ScaleFF,2,FALSE)</f>
        <v>3</v>
      </c>
      <c r="AAC50" s="84">
        <f>VLOOKUP(WordsMain!AAC50,ScaleFF,2,FALSE)</f>
        <v>3</v>
      </c>
      <c r="AAD50" s="84">
        <f>VLOOKUP(WordsMain!AAD50,ScaleFF,2,FALSE)</f>
        <v>1</v>
      </c>
      <c r="AAE50" s="84">
        <f>VLOOKUP(WordsMain!AAE50,ScaleFF,2,FALSE)</f>
        <v>2</v>
      </c>
      <c r="AAF50" s="84">
        <f>VLOOKUP(WordsMain!AAF50,ScaleFF,2,FALSE)</f>
        <v>2</v>
      </c>
      <c r="AAG50" s="84">
        <f>VLOOKUP(WordsMain!AAG50,ScaleFF,2,FALSE)</f>
        <v>2</v>
      </c>
      <c r="AAH50" s="84">
        <f>VLOOKUP(WordsMain!AAH50,ScaleFF,2,FALSE)</f>
        <v>2</v>
      </c>
      <c r="AAI50" s="84">
        <f>VLOOKUP(WordsMain!AAI50,ScaleFF,2,FALSE)</f>
        <v>1</v>
      </c>
      <c r="AAJ50" s="84">
        <f>VLOOKUP(WordsMain!AAJ50,ScaleFF,2,FALSE)</f>
        <v>2</v>
      </c>
      <c r="AAK50" s="84">
        <f>VLOOKUP(WordsMain!AAK50,ScaleFF,2,FALSE)</f>
        <v>4</v>
      </c>
      <c r="AAL50" s="84">
        <f>VLOOKUP(WordsMain!AAL50,ScaleFF,2,FALSE)</f>
        <v>2</v>
      </c>
      <c r="AAM50" s="84">
        <f>VLOOKUP(WordsMain!AAM50,ScaleFF,2,FALSE)</f>
        <v>4</v>
      </c>
      <c r="AAN50" s="84">
        <f>VLOOKUP(WordsMain!AAN50,ScaleFF,2,FALSE)</f>
        <v>4</v>
      </c>
      <c r="AAO50" s="84">
        <f>VLOOKUP(WordsMain!AAO50,ScaleFF,2,FALSE)</f>
        <v>2</v>
      </c>
      <c r="AAP50" s="84">
        <f>VLOOKUP(WordsMain!AAP50,ScaleFF,2,FALSE)</f>
        <v>3</v>
      </c>
      <c r="AAQ50" s="84">
        <f>VLOOKUP(WordsMain!AAQ50,ScaleFF,2,FALSE)</f>
        <v>2</v>
      </c>
      <c r="AAR50" s="84">
        <f>VLOOKUP(WordsMain!AAR50,ScaleFF,2,FALSE)</f>
        <v>3</v>
      </c>
      <c r="AAS50" s="84">
        <f>VLOOKUP(WordsMain!AAS50,ScaleFF,2,FALSE)</f>
        <v>1</v>
      </c>
      <c r="AAT50" s="84">
        <f>VLOOKUP(WordsMain!AAT50,ScaleFF,2,FALSE)</f>
        <v>3</v>
      </c>
      <c r="AAU50" s="84">
        <f>VLOOKUP(WordsMain!AAU50,ScaleFF,2,FALSE)</f>
        <v>1</v>
      </c>
      <c r="AAV50" s="84">
        <f>VLOOKUP(WordsMain!AAV50,ScaleFF,2,FALSE)</f>
        <v>3</v>
      </c>
      <c r="AAW50" s="84">
        <f>VLOOKUP(WordsMain!AAW50,ScaleFF,2,FALSE)</f>
        <v>1</v>
      </c>
      <c r="AAX50" s="84">
        <f>VLOOKUP(WordsMain!AAX50,ScaleFF,2,FALSE)</f>
        <v>2</v>
      </c>
      <c r="AAY50" s="84">
        <f>VLOOKUP(WordsMain!AAY50,ScaleFF,2,FALSE)</f>
        <v>3</v>
      </c>
      <c r="AAZ50" s="84">
        <f>VLOOKUP(WordsMain!AAZ50,ScaleFF,2,FALSE)</f>
        <v>3</v>
      </c>
      <c r="ABB50">
        <v>1</v>
      </c>
      <c r="ABC50">
        <v>1</v>
      </c>
      <c r="ABD50">
        <v>1</v>
      </c>
      <c r="ABE50">
        <v>0</v>
      </c>
      <c r="ABF50">
        <v>0</v>
      </c>
      <c r="ABG50">
        <v>0</v>
      </c>
      <c r="ABH50">
        <v>0</v>
      </c>
      <c r="ABI50">
        <v>0</v>
      </c>
      <c r="ABJ50">
        <v>0</v>
      </c>
      <c r="ABK50">
        <v>0</v>
      </c>
      <c r="ABL50">
        <v>0</v>
      </c>
      <c r="ABM50">
        <v>1</v>
      </c>
      <c r="ABN50">
        <v>0</v>
      </c>
      <c r="ABQ50">
        <v>3</v>
      </c>
      <c r="ABX50">
        <v>10</v>
      </c>
      <c r="ACA50">
        <v>13</v>
      </c>
      <c r="ACQ50" t="s">
        <v>907</v>
      </c>
      <c r="ACR50" s="84">
        <f>VLOOKUP(WordsMain!ACR50,ScaleGG,2,FALSE)</f>
        <v>0</v>
      </c>
      <c r="ACS50">
        <v>0</v>
      </c>
      <c r="ACT50">
        <v>0</v>
      </c>
      <c r="ACU50">
        <v>0</v>
      </c>
      <c r="ACV50">
        <v>-1</v>
      </c>
      <c r="ACW50">
        <v>-1</v>
      </c>
      <c r="ACX50">
        <v>-1</v>
      </c>
      <c r="ACY50">
        <v>-2</v>
      </c>
      <c r="ACZ50">
        <v>-2</v>
      </c>
      <c r="ADA50">
        <v>-2</v>
      </c>
      <c r="ADB50">
        <v>-2</v>
      </c>
      <c r="ADC50">
        <v>-2</v>
      </c>
      <c r="ADD50">
        <v>-2</v>
      </c>
      <c r="ADE50">
        <v>-1</v>
      </c>
      <c r="ADF50">
        <v>0</v>
      </c>
      <c r="ADG50">
        <v>0</v>
      </c>
      <c r="ADH50">
        <v>0</v>
      </c>
      <c r="ADI50">
        <v>0</v>
      </c>
      <c r="ADJ50">
        <v>0</v>
      </c>
      <c r="ADK50">
        <v>0</v>
      </c>
      <c r="ADL50">
        <v>0</v>
      </c>
      <c r="ADM50">
        <v>0</v>
      </c>
      <c r="ADN50">
        <v>0</v>
      </c>
      <c r="ADO50">
        <v>1</v>
      </c>
      <c r="ADP50">
        <v>0</v>
      </c>
      <c r="ADQ50">
        <v>0</v>
      </c>
      <c r="ADR50">
        <v>0</v>
      </c>
      <c r="ADS50">
        <v>1</v>
      </c>
      <c r="ADT50">
        <v>0</v>
      </c>
      <c r="ADU50">
        <v>0</v>
      </c>
      <c r="ADV50">
        <v>0</v>
      </c>
      <c r="ADZ50">
        <f t="shared" si="78"/>
        <v>192</v>
      </c>
      <c r="AEA50">
        <f t="shared" si="80"/>
        <v>0</v>
      </c>
      <c r="AEB50">
        <f t="shared" si="79"/>
        <v>0</v>
      </c>
    </row>
    <row r="51" spans="1:808" x14ac:dyDescent="0.2">
      <c r="A51">
        <v>110002843928</v>
      </c>
      <c r="B51">
        <v>270117651</v>
      </c>
      <c r="C51" s="2">
        <v>43636.135057870371</v>
      </c>
      <c r="D51" s="2">
        <v>43636.136006944442</v>
      </c>
      <c r="E51" t="s">
        <v>1918</v>
      </c>
      <c r="J51">
        <v>3</v>
      </c>
      <c r="K51" s="84" t="str">
        <f t="shared" si="82"/>
        <v>UK</v>
      </c>
      <c r="L51">
        <v>1</v>
      </c>
      <c r="M51">
        <v>3</v>
      </c>
      <c r="N51">
        <v>5</v>
      </c>
      <c r="ADZ51">
        <f t="shared" si="78"/>
        <v>0</v>
      </c>
      <c r="AEA51">
        <f t="shared" si="80"/>
        <v>0</v>
      </c>
      <c r="AEB51">
        <f t="shared" si="79"/>
        <v>0</v>
      </c>
    </row>
    <row r="52" spans="1:808" x14ac:dyDescent="0.2">
      <c r="A52">
        <v>110002841311</v>
      </c>
      <c r="B52">
        <v>270114839</v>
      </c>
      <c r="C52" s="2">
        <v>43635.583854166667</v>
      </c>
      <c r="D52" s="2">
        <v>43635.599398148152</v>
      </c>
      <c r="E52" t="s">
        <v>1918</v>
      </c>
      <c r="J52">
        <v>2</v>
      </c>
      <c r="K52" s="84" t="str">
        <f t="shared" si="82"/>
        <v>USA</v>
      </c>
      <c r="L52">
        <v>1</v>
      </c>
      <c r="M52">
        <v>4</v>
      </c>
      <c r="N52">
        <v>1</v>
      </c>
      <c r="O52">
        <v>1</v>
      </c>
      <c r="P52">
        <v>1</v>
      </c>
      <c r="Q52">
        <v>3</v>
      </c>
      <c r="S52">
        <v>3</v>
      </c>
      <c r="T52">
        <v>2</v>
      </c>
      <c r="V52">
        <v>2</v>
      </c>
      <c r="W52">
        <v>2</v>
      </c>
      <c r="X52" s="84">
        <f>VLOOKUP(WordsMain!X52,ScaleII,2,FALSE)</f>
        <v>1</v>
      </c>
      <c r="Y52" s="84">
        <f>VLOOKUP(WordsMain!Y52,ScaleII,2,FALSE)</f>
        <v>1</v>
      </c>
      <c r="Z52" s="84">
        <f>VLOOKUP(WordsMain!Z52,ScaleII,2,FALSE)</f>
        <v>1</v>
      </c>
      <c r="AA52" s="84">
        <f>VLOOKUP(WordsMain!AA52,ScaleII,2,FALSE)</f>
        <v>1</v>
      </c>
      <c r="AB52" s="84">
        <f>VLOOKUP(WordsMain!AB52,ScaleII,2,FALSE)</f>
        <v>1</v>
      </c>
      <c r="AC52" s="84">
        <f>VLOOKUP(WordsMain!AC52,ScaleII,2,FALSE)</f>
        <v>1</v>
      </c>
      <c r="AD52" s="84">
        <f>VLOOKUP(WordsMain!AD52,ScaleDD,2,FALSE)</f>
        <v>0</v>
      </c>
      <c r="AE52" s="84">
        <f>VLOOKUP(WordsMain!AE52,ScaleDD,2,FALSE)</f>
        <v>3</v>
      </c>
      <c r="AF52" s="84">
        <f>VLOOKUP(WordsMain!AF52,ScaleDD,2,FALSE)</f>
        <v>4</v>
      </c>
      <c r="AG52" s="84">
        <f>VLOOKUP(WordsMain!AG52,ScaleDD,2,FALSE)</f>
        <v>4</v>
      </c>
      <c r="AH52" s="84">
        <f>VLOOKUP(WordsMain!AH52,ScaleDD,2,FALSE)</f>
        <v>2</v>
      </c>
      <c r="AI52" s="84">
        <f>VLOOKUP(WordsMain!AI52,ScaleDD,2,FALSE)</f>
        <v>4</v>
      </c>
      <c r="AJ52" s="84">
        <f>VLOOKUP(WordsMain!AJ52,ScaleDD,2,FALSE)</f>
        <v>3</v>
      </c>
      <c r="AK52" s="84">
        <f>VLOOKUP(WordsMain!AK52,ScaleDD,2,FALSE)</f>
        <v>3</v>
      </c>
      <c r="AL52" s="84">
        <f>VLOOKUP(WordsMain!AL52,ScaleDD,2,FALSE)</f>
        <v>4</v>
      </c>
      <c r="AN52" s="84">
        <f>VLOOKUP(WordsMain!AN52,ScaleJJ,2,FALSE)</f>
        <v>3</v>
      </c>
      <c r="AO52" s="84">
        <f>VLOOKUP(WordsMain!AO52,ScaleJJ,2,FALSE)</f>
        <v>0</v>
      </c>
      <c r="AP52" s="84">
        <f>VLOOKUP(WordsMain!AP52,ScaleJJ,2,FALSE)</f>
        <v>3</v>
      </c>
      <c r="AQ52" s="84">
        <f>VLOOKUP(WordsMain!AQ52,ScaleJJ,2,FALSE)</f>
        <v>0</v>
      </c>
      <c r="AR52" s="84">
        <f>VLOOKUP(WordsMain!AR52,ScaleJJ,2,FALSE)</f>
        <v>3</v>
      </c>
      <c r="AS52" s="84">
        <f>VLOOKUP(WordsMain!AS52,ScaleJJ,2,FALSE)</f>
        <v>4</v>
      </c>
      <c r="AT52" s="84">
        <f>VLOOKUP(WordsMain!AT52,ScaleJJ,2,FALSE)</f>
        <v>0</v>
      </c>
      <c r="AU52" s="84">
        <f>VLOOKUP(WordsMain!AU52,ScaleJJ,2,FALSE)</f>
        <v>3</v>
      </c>
      <c r="CQ52">
        <v>2</v>
      </c>
      <c r="CR52">
        <v>3</v>
      </c>
      <c r="CS52">
        <v>4</v>
      </c>
      <c r="CV52">
        <v>7</v>
      </c>
      <c r="DQ52" s="84">
        <f>VLOOKUP(WordsMain!DQ52,ScaleEE,2,FALSE)</f>
        <v>0</v>
      </c>
      <c r="DR52" s="84">
        <f>VLOOKUP(WordsMain!DR52,ScaleEE,2,FALSE)</f>
        <v>0</v>
      </c>
      <c r="DS52" s="84">
        <f>VLOOKUP(WordsMain!DS52,ScaleEE,2,FALSE)</f>
        <v>2</v>
      </c>
      <c r="DT52" s="84">
        <f>VLOOKUP(WordsMain!DT52,ScaleEE,2,FALSE)</f>
        <v>2</v>
      </c>
      <c r="DU52" s="84">
        <f>VLOOKUP(WordsMain!DU52,ScaleEE,2,FALSE)</f>
        <v>2</v>
      </c>
      <c r="DV52" s="84">
        <f>VLOOKUP(WordsMain!DV52,ScaleEE,2,FALSE)</f>
        <v>2</v>
      </c>
      <c r="DW52" s="84">
        <f>VLOOKUP(WordsMain!DW52,ScaleEE,2,FALSE)</f>
        <v>0</v>
      </c>
      <c r="DX52" s="84">
        <f>VLOOKUP(WordsMain!DX52,ScaleEE,2,FALSE)</f>
        <v>0</v>
      </c>
      <c r="DY52" s="84">
        <f>VLOOKUP(WordsMain!DY52,ScaleEE,2,FALSE)</f>
        <v>0</v>
      </c>
      <c r="DZ52" s="84">
        <f>VLOOKUP(WordsMain!DZ52,ScaleEE,2,FALSE)</f>
        <v>0</v>
      </c>
      <c r="EB52" s="84">
        <f>VLOOKUP(WordsMain!EB52,ScaleCC,2,FALSE)</f>
        <v>3</v>
      </c>
      <c r="EC52" s="84">
        <f>VLOOKUP(WordsMain!EC52,ScaleCC,2,FALSE)</f>
        <v>3</v>
      </c>
      <c r="ED52" s="84">
        <f>VLOOKUP(WordsMain!ED52,ScaleCC,2,FALSE)</f>
        <v>3</v>
      </c>
      <c r="EE52" s="84">
        <f>VLOOKUP(WordsMain!EE52,ScaleCC,2,FALSE)</f>
        <v>3</v>
      </c>
      <c r="EF52" s="84">
        <f>VLOOKUP(WordsMain!EF52,ScaleCC,2,FALSE)</f>
        <v>0</v>
      </c>
      <c r="EG52" s="84">
        <f>VLOOKUP(WordsMain!EG52,ScaleCC,2,FALSE)</f>
        <v>0</v>
      </c>
      <c r="EH52" s="84">
        <f>VLOOKUP(WordsMain!EH52,ScaleCC,2,FALSE)</f>
        <v>0</v>
      </c>
      <c r="EI52" s="84">
        <f>VLOOKUP(WordsMain!EI52,ScaleCC,2,FALSE)</f>
        <v>0</v>
      </c>
      <c r="EJ52" s="84">
        <f>VLOOKUP(WordsMain!EJ52,ScaleCC,2,FALSE)</f>
        <v>0</v>
      </c>
      <c r="EK52" s="84">
        <f>VLOOKUP(WordsMain!EK52,ScaleCC,2,FALSE)</f>
        <v>0</v>
      </c>
      <c r="EL52" s="84">
        <f>VLOOKUP(WordsMain!EL52,ScaleCC,2,FALSE)</f>
        <v>0</v>
      </c>
      <c r="EM52" s="84">
        <f>VLOOKUP(WordsMain!EM52,ScaleCC,2,FALSE)</f>
        <v>0</v>
      </c>
      <c r="EN52" s="84">
        <f>VLOOKUP(WordsMain!EN52,ScaleCC,2,FALSE)</f>
        <v>0</v>
      </c>
      <c r="EO52" s="84">
        <f>VLOOKUP(WordsMain!EO52,ScaleCC,2,FALSE)</f>
        <v>0</v>
      </c>
      <c r="EP52" s="84">
        <f>VLOOKUP(WordsMain!EP52,ScaleCC,2,FALSE)</f>
        <v>0</v>
      </c>
      <c r="EQ52" s="84">
        <f>VLOOKUP(WordsMain!EQ52,ScaleCC,2,FALSE)</f>
        <v>0</v>
      </c>
      <c r="ER52" s="84">
        <f>VLOOKUP(WordsMain!ER52,ScaleCC,2,FALSE)</f>
        <v>0</v>
      </c>
      <c r="ES52" s="84">
        <f>VLOOKUP(WordsMain!ES52,ScaleCC,2,FALSE)</f>
        <v>0</v>
      </c>
      <c r="ET52" t="s">
        <v>915</v>
      </c>
      <c r="EV52">
        <v>2</v>
      </c>
      <c r="EW52">
        <v>3</v>
      </c>
      <c r="EX52">
        <v>4</v>
      </c>
      <c r="EZ52">
        <v>6</v>
      </c>
      <c r="FA52">
        <v>7</v>
      </c>
      <c r="FC52">
        <v>9</v>
      </c>
      <c r="FH52">
        <v>2</v>
      </c>
      <c r="FI52">
        <v>3</v>
      </c>
      <c r="FJ52">
        <v>4</v>
      </c>
      <c r="FL52">
        <v>6</v>
      </c>
      <c r="FM52">
        <v>7</v>
      </c>
      <c r="FO52">
        <v>9</v>
      </c>
      <c r="FT52">
        <v>2</v>
      </c>
      <c r="FU52">
        <v>3</v>
      </c>
      <c r="FV52">
        <v>4</v>
      </c>
      <c r="FX52">
        <v>6</v>
      </c>
      <c r="FY52">
        <v>7</v>
      </c>
      <c r="GA52">
        <v>9</v>
      </c>
      <c r="GF52">
        <v>2</v>
      </c>
      <c r="GG52">
        <v>3</v>
      </c>
      <c r="GH52">
        <v>4</v>
      </c>
      <c r="GJ52">
        <v>6</v>
      </c>
      <c r="GK52">
        <v>7</v>
      </c>
      <c r="GM52">
        <v>9</v>
      </c>
      <c r="NC52">
        <v>1</v>
      </c>
      <c r="NH52">
        <v>6</v>
      </c>
      <c r="NJ52">
        <v>8</v>
      </c>
      <c r="NQ52">
        <v>1</v>
      </c>
      <c r="NV52">
        <v>6</v>
      </c>
      <c r="NX52">
        <v>8</v>
      </c>
      <c r="OE52">
        <v>1</v>
      </c>
      <c r="OJ52">
        <v>6</v>
      </c>
      <c r="OL52">
        <v>8</v>
      </c>
      <c r="OS52">
        <v>1</v>
      </c>
      <c r="OX52">
        <v>6</v>
      </c>
      <c r="OZ52">
        <v>8</v>
      </c>
      <c r="WU52" s="84">
        <f>VLOOKUP(WordsMain!WU52,ScaleHH,2,FALSE)</f>
        <v>2</v>
      </c>
      <c r="WV52" s="84">
        <f>VLOOKUP(WordsMain!WV52,ScaleHH,2,FALSE)</f>
        <v>2</v>
      </c>
      <c r="WW52" s="84">
        <f>VLOOKUP(WordsMain!WW52,ScaleHH,2,FALSE)</f>
        <v>2</v>
      </c>
      <c r="WX52" s="84">
        <f>VLOOKUP(WordsMain!WX52,ScaleHH,2,FALSE)</f>
        <v>2</v>
      </c>
      <c r="WY52" s="84">
        <f>VLOOKUP(WordsMain!WY52,ScaleHH,2,FALSE)</f>
        <v>0</v>
      </c>
      <c r="WZ52" s="84">
        <f>VLOOKUP(WordsMain!WZ52,ScaleHH,2,FALSE)</f>
        <v>2</v>
      </c>
      <c r="XA52" s="84">
        <f>VLOOKUP(WordsMain!XA52,ScaleHH,2,FALSE)</f>
        <v>2</v>
      </c>
      <c r="XB52" s="84">
        <f>VLOOKUP(WordsMain!XB52,ScaleHH,2,FALSE)</f>
        <v>2</v>
      </c>
      <c r="XC52" s="84">
        <f>VLOOKUP(WordsMain!XC52,ScaleHH,2,FALSE)</f>
        <v>1</v>
      </c>
      <c r="XD52" s="84">
        <f>VLOOKUP(WordsMain!XD52,ScaleHH,2,FALSE)</f>
        <v>2</v>
      </c>
      <c r="XE52" s="84">
        <f>VLOOKUP(WordsMain!XE52,ScaleHH,2,FALSE)</f>
        <v>2</v>
      </c>
      <c r="XF52" s="84">
        <f>VLOOKUP(WordsMain!XF52,ScaleHH,2,FALSE)</f>
        <v>1</v>
      </c>
      <c r="XG52" s="84">
        <f>VLOOKUP(WordsMain!XG52,ScaleHH,2,FALSE)</f>
        <v>0</v>
      </c>
      <c r="XH52" s="84">
        <f>VLOOKUP(WordsMain!XH52,ScaleHH,2,FALSE)</f>
        <v>2</v>
      </c>
      <c r="XI52" s="84">
        <f>VLOOKUP(WordsMain!XI52,ScaleHH,2,FALSE)</f>
        <v>0</v>
      </c>
      <c r="XJ52" s="84">
        <f>VLOOKUP(WordsMain!XJ52,ScaleHH,2,FALSE)</f>
        <v>2</v>
      </c>
      <c r="XK52" s="84">
        <f>VLOOKUP(WordsMain!XK52,ScaleHH,2,FALSE)</f>
        <v>2</v>
      </c>
      <c r="XL52" s="84">
        <f>VLOOKUP(WordsMain!XL52,ScaleHH,2,FALSE)</f>
        <v>2</v>
      </c>
      <c r="XM52" s="84">
        <f>VLOOKUP(WordsMain!XM52,ScaleHH,2,FALSE)</f>
        <v>2</v>
      </c>
      <c r="XN52" s="84">
        <f>VLOOKUP(WordsMain!XN52,ScaleHH,2,FALSE)</f>
        <v>2</v>
      </c>
      <c r="XO52" s="84">
        <f>VLOOKUP(WordsMain!XO52,ScaleHH,2,FALSE)</f>
        <v>2</v>
      </c>
      <c r="XP52" s="84">
        <f>VLOOKUP(WordsMain!XP52,ScaleHH,2,FALSE)</f>
        <v>2</v>
      </c>
      <c r="XQ52" s="84">
        <f>VLOOKUP(WordsMain!XQ52,ScaleHH,2,FALSE)</f>
        <v>2</v>
      </c>
      <c r="XR52" s="84">
        <f>VLOOKUP(WordsMain!XR52,ScaleHH,2,FALSE)</f>
        <v>2</v>
      </c>
      <c r="XS52" s="84">
        <f>VLOOKUP(WordsMain!XS52,ScaleHH,2,FALSE)</f>
        <v>2</v>
      </c>
      <c r="XT52" s="84">
        <f>VLOOKUP(WordsMain!XT52,ScaleHH,2,FALSE)</f>
        <v>2</v>
      </c>
      <c r="XU52" s="84">
        <f>VLOOKUP(WordsMain!XU52,ScaleHH,2,FALSE)</f>
        <v>2</v>
      </c>
      <c r="XV52" s="84">
        <f>VLOOKUP(WordsMain!XV52,ScaleHH,2,FALSE)</f>
        <v>2</v>
      </c>
      <c r="XW52" s="84">
        <f>VLOOKUP(WordsMain!XW52,ScaleHH,2,FALSE)</f>
        <v>1</v>
      </c>
      <c r="XX52" s="84">
        <f>VLOOKUP(WordsMain!XX52,ScaleHH,2,FALSE)</f>
        <v>1</v>
      </c>
      <c r="XY52" s="84">
        <f>VLOOKUP(WordsMain!XY52,ScaleHH,2,FALSE)</f>
        <v>2</v>
      </c>
      <c r="XZ52" s="84">
        <f>VLOOKUP(WordsMain!XZ52,ScaleHH,2,FALSE)</f>
        <v>1</v>
      </c>
      <c r="YA52" s="84">
        <f>VLOOKUP(WordsMain!YA52,ScaleHH,2,FALSE)</f>
        <v>2</v>
      </c>
      <c r="YB52" s="84">
        <f>VLOOKUP(WordsMain!YB52,ScaleHH,2,FALSE)</f>
        <v>2</v>
      </c>
      <c r="YC52" s="84">
        <f>VLOOKUP(WordsMain!YC52,ScaleHH,2,FALSE)</f>
        <v>2</v>
      </c>
      <c r="YD52" s="84">
        <f>VLOOKUP(WordsMain!YD52,ScaleHH,2,FALSE)</f>
        <v>2</v>
      </c>
      <c r="YE52" s="84">
        <f>VLOOKUP(WordsMain!YE52,ScaleHH,2,FALSE)</f>
        <v>1</v>
      </c>
      <c r="YF52" s="84">
        <f>VLOOKUP(WordsMain!YF52,ScaleHH,2,FALSE)</f>
        <v>2</v>
      </c>
      <c r="YG52" s="84">
        <f>VLOOKUP(WordsMain!YG52,ScaleHH,2,FALSE)</f>
        <v>2</v>
      </c>
      <c r="YJ52" s="84">
        <f>VLOOKUP(WordsMain!YJ52,ScaleBB,2,FALSE)</f>
        <v>0</v>
      </c>
      <c r="YK52" s="84">
        <f>VLOOKUP(WordsMain!YK52,ScaleAA,2,FALSE)</f>
        <v>3</v>
      </c>
      <c r="YL52" s="84">
        <f>VLOOKUP(WordsMain!YL52,ScaleAA,2,FALSE)</f>
        <v>3</v>
      </c>
      <c r="YM52" s="84">
        <f>VLOOKUP(WordsMain!YM52,ScaleAA,2,FALSE)</f>
        <v>3</v>
      </c>
      <c r="YN52" s="84">
        <f>VLOOKUP(WordsMain!YN52,ScaleAA,2,FALSE)</f>
        <v>3</v>
      </c>
      <c r="YO52" s="84">
        <f>VLOOKUP(WordsMain!YO52,ScaleAA,2,FALSE)</f>
        <v>3</v>
      </c>
      <c r="YP52" s="84">
        <f>VLOOKUP(WordsMain!YP52,ScaleAA,2,FALSE)</f>
        <v>3</v>
      </c>
      <c r="YQ52" s="84">
        <f>VLOOKUP(WordsMain!YQ52,ScaleAA,2,FALSE)</f>
        <v>4</v>
      </c>
      <c r="YR52" s="84">
        <f>VLOOKUP(WordsMain!YR52,ScaleAA,2,FALSE)</f>
        <v>3</v>
      </c>
      <c r="YS52" s="84">
        <f>VLOOKUP(WordsMain!YS52,ScaleAA,2,FALSE)</f>
        <v>3</v>
      </c>
      <c r="YT52" s="84">
        <f>VLOOKUP(WordsMain!YT52,ScaleAA,2,FALSE)</f>
        <v>3</v>
      </c>
      <c r="YU52" s="84">
        <f>VLOOKUP(WordsMain!YU52,ScaleAA,2,FALSE)</f>
        <v>4</v>
      </c>
      <c r="YV52" s="84">
        <f>VLOOKUP(WordsMain!YV52,ScaleAA,2,FALSE)</f>
        <v>3</v>
      </c>
      <c r="YW52" s="84">
        <f>VLOOKUP(WordsMain!YW52,ScaleAA,2,FALSE)</f>
        <v>3</v>
      </c>
      <c r="YX52" s="84">
        <f>VLOOKUP(WordsMain!YX52,ScaleAA,2,FALSE)</f>
        <v>3</v>
      </c>
      <c r="YY52" s="84">
        <f>VLOOKUP(WordsMain!YY52,ScaleAA,2,FALSE)</f>
        <v>3</v>
      </c>
      <c r="YZ52" s="84">
        <f>VLOOKUP(WordsMain!YZ52,ScaleAA,2,FALSE)</f>
        <v>3</v>
      </c>
      <c r="ZA52" s="84">
        <f>VLOOKUP(WordsMain!ZA52,ScaleAA,2,FALSE)</f>
        <v>4</v>
      </c>
      <c r="ZB52" s="84">
        <f>VLOOKUP(WordsMain!ZB52,ScaleAA,2,FALSE)</f>
        <v>3</v>
      </c>
      <c r="ZC52" s="84">
        <f>VLOOKUP(WordsMain!ZC52,ScaleAA,2,FALSE)</f>
        <v>4</v>
      </c>
      <c r="ZD52" s="84">
        <f>VLOOKUP(WordsMain!ZD52,ScaleAA,2,FALSE)</f>
        <v>2</v>
      </c>
      <c r="ZE52" s="84">
        <f>VLOOKUP(WordsMain!ZE52,ScaleAA,2,FALSE)</f>
        <v>4</v>
      </c>
      <c r="ZF52" s="84">
        <f>VLOOKUP(WordsMain!ZF52,ScaleAA,2,FALSE)</f>
        <v>2</v>
      </c>
      <c r="ZG52" s="84">
        <f>VLOOKUP(WordsMain!ZG52,ScaleAA,2,FALSE)</f>
        <v>4</v>
      </c>
      <c r="ZH52" s="84">
        <f>VLOOKUP(WordsMain!ZH52,ScaleAA,2,FALSE)</f>
        <v>3</v>
      </c>
      <c r="ZI52" s="84">
        <f>VLOOKUP(WordsMain!ZI52,ScaleAA,2,FALSE)</f>
        <v>3</v>
      </c>
      <c r="ZJ52" s="84">
        <f>VLOOKUP(WordsMain!ZJ52,ScaleAA,2,FALSE)</f>
        <v>3</v>
      </c>
      <c r="ZK52" s="84">
        <f>VLOOKUP(WordsMain!ZK52,ScaleAA,2,FALSE)</f>
        <v>3</v>
      </c>
      <c r="ZL52" s="84">
        <f>VLOOKUP(WordsMain!ZL52,ScaleAA,2,FALSE)</f>
        <v>3</v>
      </c>
      <c r="ZM52" s="84">
        <f>VLOOKUP(WordsMain!ZM52,ScaleAA,2,FALSE)</f>
        <v>3</v>
      </c>
      <c r="ZN52" s="84">
        <f>VLOOKUP(WordsMain!ZN52,ScaleAA,2,FALSE)</f>
        <v>2</v>
      </c>
      <c r="ZO52" s="84">
        <f>VLOOKUP(WordsMain!ZO52,ScaleAA,2,FALSE)</f>
        <v>3</v>
      </c>
      <c r="ZP52" s="84">
        <f>VLOOKUP(WordsMain!ZP52,ScaleAA,2,FALSE)</f>
        <v>4</v>
      </c>
      <c r="ZR52" s="84">
        <f>VLOOKUP(WordsMain!ZR52,ScaleFF,2,FALSE)</f>
        <v>2</v>
      </c>
      <c r="ZS52" s="84">
        <f>VLOOKUP(WordsMain!ZS52,ScaleFF,2,FALSE)</f>
        <v>0</v>
      </c>
      <c r="ZT52" s="84">
        <f>VLOOKUP(WordsMain!ZT52,ScaleFF,2,FALSE)</f>
        <v>2</v>
      </c>
      <c r="ZU52" s="84">
        <f>VLOOKUP(WordsMain!ZU52,ScaleFF,2,FALSE)</f>
        <v>0</v>
      </c>
      <c r="ZV52" s="84">
        <f>VLOOKUP(WordsMain!ZV52,ScaleFF,2,FALSE)</f>
        <v>0</v>
      </c>
      <c r="ZW52" s="84">
        <f>VLOOKUP(WordsMain!ZW52,ScaleFF,2,FALSE)</f>
        <v>0</v>
      </c>
      <c r="ZX52" s="84">
        <f>VLOOKUP(WordsMain!ZX52,ScaleFF,2,FALSE)</f>
        <v>2</v>
      </c>
      <c r="ZY52" s="84">
        <f>VLOOKUP(WordsMain!ZY52,ScaleFF,2,FALSE)</f>
        <v>3</v>
      </c>
      <c r="ZZ52" s="84">
        <f>VLOOKUP(WordsMain!ZZ52,ScaleFF,2,FALSE)</f>
        <v>3</v>
      </c>
      <c r="AAA52" s="84">
        <f>VLOOKUP(WordsMain!AAA52,ScaleFF,2,FALSE)</f>
        <v>0</v>
      </c>
      <c r="AAB52" s="84">
        <f>VLOOKUP(WordsMain!AAB52,ScaleFF,2,FALSE)</f>
        <v>3</v>
      </c>
      <c r="AAC52" s="84">
        <f>VLOOKUP(WordsMain!AAC52,ScaleFF,2,FALSE)</f>
        <v>0</v>
      </c>
      <c r="AAD52" s="84">
        <f>VLOOKUP(WordsMain!AAD52,ScaleFF,2,FALSE)</f>
        <v>0</v>
      </c>
      <c r="AAE52" s="84">
        <f>VLOOKUP(WordsMain!AAE52,ScaleFF,2,FALSE)</f>
        <v>0</v>
      </c>
      <c r="AAF52" s="84">
        <f>VLOOKUP(WordsMain!AAF52,ScaleFF,2,FALSE)</f>
        <v>2</v>
      </c>
      <c r="AAG52" s="84">
        <f>VLOOKUP(WordsMain!AAG52,ScaleFF,2,FALSE)</f>
        <v>0</v>
      </c>
      <c r="AAH52" s="84">
        <f>VLOOKUP(WordsMain!AAH52,ScaleFF,2,FALSE)</f>
        <v>2</v>
      </c>
      <c r="AAI52" s="84">
        <f>VLOOKUP(WordsMain!AAI52,ScaleFF,2,FALSE)</f>
        <v>3</v>
      </c>
      <c r="AAJ52" s="84">
        <f>VLOOKUP(WordsMain!AAJ52,ScaleFF,2,FALSE)</f>
        <v>0</v>
      </c>
      <c r="AAK52" s="84">
        <f>VLOOKUP(WordsMain!AAK52,ScaleFF,2,FALSE)</f>
        <v>2</v>
      </c>
      <c r="AAL52" s="84">
        <f>VLOOKUP(WordsMain!AAL52,ScaleFF,2,FALSE)</f>
        <v>2</v>
      </c>
      <c r="AAM52" s="84">
        <f>VLOOKUP(WordsMain!AAM52,ScaleFF,2,FALSE)</f>
        <v>3</v>
      </c>
      <c r="AAN52" s="84">
        <f>VLOOKUP(WordsMain!AAN52,ScaleFF,2,FALSE)</f>
        <v>3</v>
      </c>
      <c r="AAO52" s="84">
        <f>VLOOKUP(WordsMain!AAO52,ScaleFF,2,FALSE)</f>
        <v>2</v>
      </c>
      <c r="AAP52" s="84">
        <f>VLOOKUP(WordsMain!AAP52,ScaleFF,2,FALSE)</f>
        <v>0</v>
      </c>
      <c r="AAQ52" s="84">
        <f>VLOOKUP(WordsMain!AAQ52,ScaleFF,2,FALSE)</f>
        <v>0</v>
      </c>
      <c r="AAR52" s="84">
        <f>VLOOKUP(WordsMain!AAR52,ScaleFF,2,FALSE)</f>
        <v>4</v>
      </c>
      <c r="AAS52" s="84">
        <f>VLOOKUP(WordsMain!AAS52,ScaleFF,2,FALSE)</f>
        <v>0</v>
      </c>
      <c r="AAT52" s="84">
        <f>VLOOKUP(WordsMain!AAT52,ScaleFF,2,FALSE)</f>
        <v>0</v>
      </c>
      <c r="AAU52" s="84">
        <f>VLOOKUP(WordsMain!AAU52,ScaleFF,2,FALSE)</f>
        <v>0</v>
      </c>
      <c r="AAV52" s="84">
        <f>VLOOKUP(WordsMain!AAV52,ScaleFF,2,FALSE)</f>
        <v>3</v>
      </c>
      <c r="AAW52" s="84">
        <f>VLOOKUP(WordsMain!AAW52,ScaleFF,2,FALSE)</f>
        <v>0</v>
      </c>
      <c r="AAX52" s="84">
        <f>VLOOKUP(WordsMain!AAX52,ScaleFF,2,FALSE)</f>
        <v>0</v>
      </c>
      <c r="AAY52" s="84">
        <f>VLOOKUP(WordsMain!AAY52,ScaleFF,2,FALSE)</f>
        <v>3</v>
      </c>
      <c r="AAZ52" s="84">
        <f>VLOOKUP(WordsMain!AAZ52,ScaleFF,2,FALSE)</f>
        <v>2</v>
      </c>
      <c r="ABB52">
        <v>1</v>
      </c>
      <c r="ABC52">
        <v>1</v>
      </c>
      <c r="ABD52">
        <v>1</v>
      </c>
      <c r="ABE52">
        <v>1</v>
      </c>
      <c r="ABF52">
        <v>0</v>
      </c>
      <c r="ABG52">
        <v>1</v>
      </c>
      <c r="ABH52">
        <v>1</v>
      </c>
      <c r="ABI52">
        <v>1</v>
      </c>
      <c r="ABJ52">
        <v>1</v>
      </c>
      <c r="ABK52">
        <v>0</v>
      </c>
      <c r="ABL52">
        <v>0</v>
      </c>
      <c r="ABM52">
        <v>1</v>
      </c>
      <c r="ABN52">
        <v>2</v>
      </c>
      <c r="ABS52">
        <v>5</v>
      </c>
      <c r="ACA52">
        <v>13</v>
      </c>
      <c r="ACD52">
        <v>16</v>
      </c>
      <c r="ACK52">
        <v>23</v>
      </c>
      <c r="ACL52">
        <v>24</v>
      </c>
      <c r="ACR52" s="84">
        <f>VLOOKUP(WordsMain!ACR52,ScaleGG,2,FALSE)</f>
        <v>1</v>
      </c>
      <c r="ACS52">
        <v>0</v>
      </c>
      <c r="ACT52">
        <v>-1</v>
      </c>
      <c r="ACU52">
        <v>-1</v>
      </c>
      <c r="ACV52">
        <v>-1</v>
      </c>
      <c r="ACW52">
        <v>0</v>
      </c>
      <c r="ACX52">
        <v>0</v>
      </c>
      <c r="ACY52">
        <v>-2</v>
      </c>
      <c r="ACZ52">
        <v>-2</v>
      </c>
      <c r="ADA52">
        <v>-2</v>
      </c>
      <c r="ADB52">
        <v>0</v>
      </c>
      <c r="ADC52">
        <v>0</v>
      </c>
      <c r="ADD52">
        <v>-2</v>
      </c>
      <c r="ADE52">
        <v>-2</v>
      </c>
      <c r="ADF52">
        <v>-2</v>
      </c>
      <c r="ADG52">
        <v>-2</v>
      </c>
      <c r="ADH52">
        <v>-2</v>
      </c>
      <c r="ADI52">
        <v>0</v>
      </c>
      <c r="ADJ52">
        <v>-1</v>
      </c>
      <c r="ADK52">
        <v>0</v>
      </c>
      <c r="ADL52">
        <v>0</v>
      </c>
      <c r="ADM52">
        <v>0</v>
      </c>
      <c r="ADN52">
        <v>0</v>
      </c>
      <c r="ADO52">
        <v>0</v>
      </c>
      <c r="ADP52">
        <v>1</v>
      </c>
      <c r="ADQ52">
        <v>0</v>
      </c>
      <c r="ADR52">
        <v>1</v>
      </c>
      <c r="ADS52">
        <v>1</v>
      </c>
      <c r="ADT52">
        <v>1</v>
      </c>
      <c r="ADU52">
        <v>0</v>
      </c>
      <c r="ADV52">
        <v>0</v>
      </c>
      <c r="ADZ52">
        <f t="shared" si="78"/>
        <v>60</v>
      </c>
      <c r="AEA52">
        <f t="shared" si="80"/>
        <v>0</v>
      </c>
      <c r="AEB52">
        <f t="shared" si="79"/>
        <v>0</v>
      </c>
    </row>
    <row r="53" spans="1:808" x14ac:dyDescent="0.2">
      <c r="A53">
        <v>110002839765</v>
      </c>
      <c r="B53">
        <v>270117972</v>
      </c>
      <c r="C53" s="2">
        <v>43635.37395833333</v>
      </c>
      <c r="D53" s="2">
        <v>43635.433379629627</v>
      </c>
      <c r="E53" t="s">
        <v>1918</v>
      </c>
      <c r="J53">
        <v>14</v>
      </c>
      <c r="K53" s="84" t="str">
        <f t="shared" si="82"/>
        <v>Netherlands</v>
      </c>
      <c r="L53">
        <v>1</v>
      </c>
      <c r="M53">
        <v>3</v>
      </c>
      <c r="N53">
        <v>4</v>
      </c>
      <c r="ADZ53">
        <f t="shared" si="78"/>
        <v>0</v>
      </c>
      <c r="AEA53">
        <f t="shared" si="80"/>
        <v>0</v>
      </c>
      <c r="AEB53">
        <f t="shared" si="79"/>
        <v>0</v>
      </c>
    </row>
    <row r="54" spans="1:808" x14ac:dyDescent="0.2">
      <c r="A54">
        <v>110002839178</v>
      </c>
      <c r="B54">
        <v>270114738</v>
      </c>
      <c r="C54" s="2">
        <v>43635.190972222219</v>
      </c>
      <c r="D54" s="2">
        <v>43635.205231481479</v>
      </c>
      <c r="E54" t="s">
        <v>1918</v>
      </c>
      <c r="J54">
        <v>3</v>
      </c>
      <c r="K54" s="84" t="str">
        <f t="shared" si="82"/>
        <v>UK</v>
      </c>
      <c r="L54">
        <v>2</v>
      </c>
      <c r="M54">
        <v>4</v>
      </c>
      <c r="N54">
        <v>3</v>
      </c>
      <c r="O54">
        <v>1</v>
      </c>
      <c r="P54">
        <v>1</v>
      </c>
      <c r="Q54">
        <v>4</v>
      </c>
      <c r="S54">
        <v>2</v>
      </c>
      <c r="T54">
        <v>2</v>
      </c>
      <c r="V54">
        <v>2</v>
      </c>
      <c r="W54">
        <v>2</v>
      </c>
      <c r="X54" s="84">
        <f>VLOOKUP(WordsMain!X54,ScaleII,2,FALSE)</f>
        <v>2</v>
      </c>
      <c r="Y54" s="84">
        <f>VLOOKUP(WordsMain!Y54,ScaleII,2,FALSE)</f>
        <v>2</v>
      </c>
      <c r="Z54" s="84">
        <f>VLOOKUP(WordsMain!Z54,ScaleII,2,FALSE)</f>
        <v>0</v>
      </c>
      <c r="AA54" s="84">
        <f>VLOOKUP(WordsMain!AA54,ScaleII,2,FALSE)</f>
        <v>0</v>
      </c>
      <c r="AB54" s="84">
        <f>VLOOKUP(WordsMain!AB54,ScaleII,2,FALSE)</f>
        <v>1</v>
      </c>
      <c r="AC54" s="84">
        <f>VLOOKUP(WordsMain!AC54,ScaleII,2,FALSE)</f>
        <v>1</v>
      </c>
      <c r="AD54" s="84">
        <f>VLOOKUP(WordsMain!AD54,ScaleDD,2,FALSE)</f>
        <v>0</v>
      </c>
      <c r="AE54" s="84">
        <f>VLOOKUP(WordsMain!AE54,ScaleDD,2,FALSE)</f>
        <v>3</v>
      </c>
      <c r="AF54" s="84">
        <f>VLOOKUP(WordsMain!AF54,ScaleDD,2,FALSE)</f>
        <v>1</v>
      </c>
      <c r="AG54" s="84">
        <f>VLOOKUP(WordsMain!AG54,ScaleDD,2,FALSE)</f>
        <v>1</v>
      </c>
      <c r="AH54" s="84">
        <f>VLOOKUP(WordsMain!AH54,ScaleDD,2,FALSE)</f>
        <v>3</v>
      </c>
      <c r="AI54" s="84">
        <f>VLOOKUP(WordsMain!AI54,ScaleDD,2,FALSE)</f>
        <v>1</v>
      </c>
      <c r="AJ54" s="84">
        <f>VLOOKUP(WordsMain!AJ54,ScaleDD,2,FALSE)</f>
        <v>2</v>
      </c>
      <c r="AK54" s="84">
        <f>VLOOKUP(WordsMain!AK54,ScaleDD,2,FALSE)</f>
        <v>2</v>
      </c>
      <c r="AL54" s="84">
        <f>VLOOKUP(WordsMain!AL54,ScaleDD,2,FALSE)</f>
        <v>3</v>
      </c>
      <c r="AN54" s="84">
        <f>VLOOKUP(WordsMain!AN54,ScaleJJ,2,FALSE)</f>
        <v>4</v>
      </c>
      <c r="AO54" s="84">
        <f>VLOOKUP(WordsMain!AO54,ScaleJJ,2,FALSE)</f>
        <v>0</v>
      </c>
      <c r="AP54" s="84">
        <f>VLOOKUP(WordsMain!AP54,ScaleJJ,2,FALSE)</f>
        <v>5</v>
      </c>
      <c r="AQ54" s="84">
        <f>VLOOKUP(WordsMain!AQ54,ScaleJJ,2,FALSE)</f>
        <v>0</v>
      </c>
      <c r="AR54" s="84">
        <f>VLOOKUP(WordsMain!AR54,ScaleJJ,2,FALSE)</f>
        <v>5</v>
      </c>
      <c r="AS54" s="84">
        <f>VLOOKUP(WordsMain!AS54,ScaleJJ,2,FALSE)</f>
        <v>5</v>
      </c>
      <c r="AT54" s="84">
        <f>VLOOKUP(WordsMain!AT54,ScaleJJ,2,FALSE)</f>
        <v>0</v>
      </c>
      <c r="AU54" s="84">
        <f>VLOOKUP(WordsMain!AU54,ScaleJJ,2,FALSE)</f>
        <v>0</v>
      </c>
      <c r="BE54">
        <v>9</v>
      </c>
      <c r="BU54">
        <v>7</v>
      </c>
      <c r="CL54">
        <v>6</v>
      </c>
      <c r="CV54">
        <v>7</v>
      </c>
      <c r="DQ54" s="84">
        <f>VLOOKUP(WordsMain!DQ54,ScaleEE,2,FALSE)</f>
        <v>0</v>
      </c>
      <c r="DR54" s="84">
        <f>VLOOKUP(WordsMain!DR54,ScaleEE,2,FALSE)</f>
        <v>1</v>
      </c>
      <c r="DS54" s="84">
        <f>VLOOKUP(WordsMain!DS54,ScaleEE,2,FALSE)</f>
        <v>1</v>
      </c>
      <c r="DT54" s="84">
        <f>VLOOKUP(WordsMain!DT54,ScaleEE,2,FALSE)</f>
        <v>2</v>
      </c>
      <c r="DU54" s="84">
        <f>VLOOKUP(WordsMain!DU54,ScaleEE,2,FALSE)</f>
        <v>3</v>
      </c>
      <c r="DV54" s="84">
        <f>VLOOKUP(WordsMain!DV54,ScaleEE,2,FALSE)</f>
        <v>3</v>
      </c>
      <c r="DW54" s="84">
        <f>VLOOKUP(WordsMain!DW54,ScaleEE,2,FALSE)</f>
        <v>1</v>
      </c>
      <c r="DX54" s="84">
        <f>VLOOKUP(WordsMain!DX54,ScaleEE,2,FALSE)</f>
        <v>2</v>
      </c>
      <c r="DY54" s="84">
        <f>VLOOKUP(WordsMain!DY54,ScaleEE,2,FALSE)</f>
        <v>2</v>
      </c>
      <c r="DZ54" s="84">
        <f>VLOOKUP(WordsMain!DZ54,ScaleEE,2,FALSE)</f>
        <v>2</v>
      </c>
      <c r="EB54" s="84">
        <f>VLOOKUP(WordsMain!EB54,ScaleCC,2,FALSE)</f>
        <v>3</v>
      </c>
      <c r="EC54" s="84">
        <f>VLOOKUP(WordsMain!EC54,ScaleCC,2,FALSE)</f>
        <v>3</v>
      </c>
      <c r="ED54" s="84">
        <f>VLOOKUP(WordsMain!ED54,ScaleCC,2,FALSE)</f>
        <v>3</v>
      </c>
      <c r="EE54" s="84">
        <f>VLOOKUP(WordsMain!EE54,ScaleCC,2,FALSE)</f>
        <v>3</v>
      </c>
      <c r="EF54" s="84">
        <f>VLOOKUP(WordsMain!EF54,ScaleCC,2,FALSE)</f>
        <v>2</v>
      </c>
      <c r="EG54" s="84">
        <f>VLOOKUP(WordsMain!EG54,ScaleCC,2,FALSE)</f>
        <v>0</v>
      </c>
      <c r="EH54" s="84">
        <f>VLOOKUP(WordsMain!EH54,ScaleCC,2,FALSE)</f>
        <v>1</v>
      </c>
      <c r="EI54" s="84">
        <f>VLOOKUP(WordsMain!EI54,ScaleCC,2,FALSE)</f>
        <v>0</v>
      </c>
      <c r="EJ54" s="84">
        <f>VLOOKUP(WordsMain!EJ54,ScaleCC,2,FALSE)</f>
        <v>0</v>
      </c>
      <c r="EK54" s="84">
        <f>VLOOKUP(WordsMain!EK54,ScaleCC,2,FALSE)</f>
        <v>0</v>
      </c>
      <c r="EL54" s="84">
        <f>VLOOKUP(WordsMain!EL54,ScaleCC,2,FALSE)</f>
        <v>0</v>
      </c>
      <c r="EM54" s="84">
        <f>VLOOKUP(WordsMain!EM54,ScaleCC,2,FALSE)</f>
        <v>3</v>
      </c>
      <c r="EN54" s="84">
        <f>VLOOKUP(WordsMain!EN54,ScaleCC,2,FALSE)</f>
        <v>0</v>
      </c>
      <c r="EO54" s="84">
        <f>VLOOKUP(WordsMain!EO54,ScaleCC,2,FALSE)</f>
        <v>0</v>
      </c>
      <c r="EP54" s="84">
        <f>VLOOKUP(WordsMain!EP54,ScaleCC,2,FALSE)</f>
        <v>0</v>
      </c>
      <c r="EQ54" s="84">
        <f>VLOOKUP(WordsMain!EQ54,ScaleCC,2,FALSE)</f>
        <v>0</v>
      </c>
      <c r="ER54" s="84">
        <f>VLOOKUP(WordsMain!ER54,ScaleCC,2,FALSE)</f>
        <v>0</v>
      </c>
      <c r="ES54" s="84">
        <f>VLOOKUP(WordsMain!ES54,ScaleCC,2,FALSE)</f>
        <v>0</v>
      </c>
      <c r="EW54">
        <v>3</v>
      </c>
      <c r="EX54">
        <v>4</v>
      </c>
      <c r="FC54">
        <v>9</v>
      </c>
      <c r="FI54">
        <v>3</v>
      </c>
      <c r="FJ54">
        <v>4</v>
      </c>
      <c r="FL54">
        <v>6</v>
      </c>
      <c r="FM54">
        <v>7</v>
      </c>
      <c r="FU54">
        <v>3</v>
      </c>
      <c r="FV54">
        <v>4</v>
      </c>
      <c r="FX54">
        <v>6</v>
      </c>
      <c r="FY54">
        <v>7</v>
      </c>
      <c r="GG54">
        <v>3</v>
      </c>
      <c r="GH54">
        <v>4</v>
      </c>
      <c r="GM54">
        <v>9</v>
      </c>
      <c r="GT54">
        <v>4</v>
      </c>
      <c r="GZ54">
        <v>10</v>
      </c>
      <c r="HB54">
        <v>12</v>
      </c>
      <c r="KF54">
        <v>10</v>
      </c>
      <c r="KG54">
        <v>11</v>
      </c>
      <c r="KH54">
        <v>12</v>
      </c>
      <c r="NH54">
        <v>6</v>
      </c>
      <c r="NI54">
        <v>7</v>
      </c>
      <c r="NL54">
        <v>10</v>
      </c>
      <c r="NN54">
        <v>12</v>
      </c>
      <c r="NO54">
        <v>13</v>
      </c>
      <c r="NP54">
        <v>14</v>
      </c>
      <c r="NZ54">
        <v>10</v>
      </c>
      <c r="OB54">
        <v>12</v>
      </c>
      <c r="OD54">
        <v>14</v>
      </c>
      <c r="OE54">
        <v>1</v>
      </c>
      <c r="OF54">
        <v>2</v>
      </c>
      <c r="OX54">
        <v>6</v>
      </c>
      <c r="OY54">
        <v>7</v>
      </c>
      <c r="OZ54">
        <v>8</v>
      </c>
      <c r="PB54">
        <v>10</v>
      </c>
      <c r="PF54">
        <v>14</v>
      </c>
      <c r="PK54">
        <v>5</v>
      </c>
      <c r="PM54">
        <v>7</v>
      </c>
      <c r="PO54">
        <v>9</v>
      </c>
      <c r="PS54">
        <v>13</v>
      </c>
      <c r="TC54">
        <v>3</v>
      </c>
      <c r="TE54">
        <v>5</v>
      </c>
      <c r="TK54">
        <v>11</v>
      </c>
      <c r="TM54">
        <v>13</v>
      </c>
      <c r="WU54" s="84">
        <f>VLOOKUP(WordsMain!WU54,ScaleHH,2,FALSE)</f>
        <v>3</v>
      </c>
      <c r="WV54" s="84">
        <f>VLOOKUP(WordsMain!WV54,ScaleHH,2,FALSE)</f>
        <v>2</v>
      </c>
      <c r="WW54" s="84">
        <f>VLOOKUP(WordsMain!WW54,ScaleHH,2,FALSE)</f>
        <v>3</v>
      </c>
      <c r="WX54" s="84">
        <f>VLOOKUP(WordsMain!WX54,ScaleHH,2,FALSE)</f>
        <v>3</v>
      </c>
      <c r="WY54" s="84">
        <f>VLOOKUP(WordsMain!WY54,ScaleHH,2,FALSE)</f>
        <v>2</v>
      </c>
      <c r="WZ54" s="84">
        <f>VLOOKUP(WordsMain!WZ54,ScaleHH,2,FALSE)</f>
        <v>3</v>
      </c>
      <c r="XA54" s="84">
        <f>VLOOKUP(WordsMain!XA54,ScaleHH,2,FALSE)</f>
        <v>2</v>
      </c>
      <c r="XB54" s="84">
        <f>VLOOKUP(WordsMain!XB54,ScaleHH,2,FALSE)</f>
        <v>1</v>
      </c>
      <c r="XC54" s="84">
        <f>VLOOKUP(WordsMain!XC54,ScaleHH,2,FALSE)</f>
        <v>2</v>
      </c>
      <c r="XD54" s="84">
        <f>VLOOKUP(WordsMain!XD54,ScaleHH,2,FALSE)</f>
        <v>3</v>
      </c>
      <c r="XE54" s="84">
        <f>VLOOKUP(WordsMain!XE54,ScaleHH,2,FALSE)</f>
        <v>3</v>
      </c>
      <c r="XF54" s="84">
        <f>VLOOKUP(WordsMain!XF54,ScaleHH,2,FALSE)</f>
        <v>2</v>
      </c>
      <c r="XG54" s="84">
        <f>VLOOKUP(WordsMain!XG54,ScaleHH,2,FALSE)</f>
        <v>1</v>
      </c>
      <c r="XH54" s="84">
        <f>VLOOKUP(WordsMain!XH54,ScaleHH,2,FALSE)</f>
        <v>3</v>
      </c>
      <c r="XI54" s="84">
        <f>VLOOKUP(WordsMain!XI54,ScaleHH,2,FALSE)</f>
        <v>0</v>
      </c>
      <c r="XJ54" s="84">
        <f>VLOOKUP(WordsMain!XJ54,ScaleHH,2,FALSE)</f>
        <v>1</v>
      </c>
      <c r="XK54" s="84">
        <f>VLOOKUP(WordsMain!XK54,ScaleHH,2,FALSE)</f>
        <v>3</v>
      </c>
      <c r="XL54" s="84">
        <f>VLOOKUP(WordsMain!XL54,ScaleHH,2,FALSE)</f>
        <v>3</v>
      </c>
      <c r="XM54" s="84">
        <f>VLOOKUP(WordsMain!XM54,ScaleHH,2,FALSE)</f>
        <v>3</v>
      </c>
      <c r="XN54" s="84">
        <f>VLOOKUP(WordsMain!XN54,ScaleHH,2,FALSE)</f>
        <v>3</v>
      </c>
      <c r="XO54" s="84">
        <f>VLOOKUP(WordsMain!XO54,ScaleHH,2,FALSE)</f>
        <v>3</v>
      </c>
      <c r="XP54" s="84">
        <f>VLOOKUP(WordsMain!XP54,ScaleHH,2,FALSE)</f>
        <v>3</v>
      </c>
      <c r="XQ54" s="84">
        <f>VLOOKUP(WordsMain!XQ54,ScaleHH,2,FALSE)</f>
        <v>3</v>
      </c>
      <c r="XR54" s="84">
        <f>VLOOKUP(WordsMain!XR54,ScaleHH,2,FALSE)</f>
        <v>3</v>
      </c>
      <c r="XS54" s="84">
        <f>VLOOKUP(WordsMain!XS54,ScaleHH,2,FALSE)</f>
        <v>3</v>
      </c>
      <c r="XT54" s="84">
        <f>VLOOKUP(WordsMain!XT54,ScaleHH,2,FALSE)</f>
        <v>3</v>
      </c>
      <c r="XU54" s="84">
        <f>VLOOKUP(WordsMain!XU54,ScaleHH,2,FALSE)</f>
        <v>3</v>
      </c>
      <c r="XV54" s="84">
        <f>VLOOKUP(WordsMain!XV54,ScaleHH,2,FALSE)</f>
        <v>3</v>
      </c>
      <c r="XW54" s="84">
        <f>VLOOKUP(WordsMain!XW54,ScaleHH,2,FALSE)</f>
        <v>2</v>
      </c>
      <c r="XX54" s="84">
        <f>VLOOKUP(WordsMain!XX54,ScaleHH,2,FALSE)</f>
        <v>1</v>
      </c>
      <c r="XY54" s="84">
        <f>VLOOKUP(WordsMain!XY54,ScaleHH,2,FALSE)</f>
        <v>1</v>
      </c>
      <c r="XZ54" s="84">
        <f>VLOOKUP(WordsMain!XZ54,ScaleHH,2,FALSE)</f>
        <v>1</v>
      </c>
      <c r="YA54" s="84">
        <f>VLOOKUP(WordsMain!YA54,ScaleHH,2,FALSE)</f>
        <v>2</v>
      </c>
      <c r="YB54" s="84">
        <f>VLOOKUP(WordsMain!YB54,ScaleHH,2,FALSE)</f>
        <v>3</v>
      </c>
      <c r="YC54" s="84">
        <f>VLOOKUP(WordsMain!YC54,ScaleHH,2,FALSE)</f>
        <v>3</v>
      </c>
      <c r="YD54" s="84">
        <f>VLOOKUP(WordsMain!YD54,ScaleHH,2,FALSE)</f>
        <v>1</v>
      </c>
      <c r="YE54" s="84">
        <f>VLOOKUP(WordsMain!YE54,ScaleHH,2,FALSE)</f>
        <v>1</v>
      </c>
      <c r="YF54" s="84">
        <f>VLOOKUP(WordsMain!YF54,ScaleHH,2,FALSE)</f>
        <v>3</v>
      </c>
      <c r="YG54" s="84">
        <f>VLOOKUP(WordsMain!YG54,ScaleHH,2,FALSE)</f>
        <v>3</v>
      </c>
      <c r="YJ54" s="84">
        <f>VLOOKUP(WordsMain!YJ54,ScaleBB,2,FALSE)</f>
        <v>-1</v>
      </c>
      <c r="YK54" s="84">
        <f>VLOOKUP(WordsMain!YK54,ScaleAA,2,FALSE)</f>
        <v>4</v>
      </c>
      <c r="YL54" s="84">
        <f>VLOOKUP(WordsMain!YL54,ScaleAA,2,FALSE)</f>
        <v>1</v>
      </c>
      <c r="YM54" s="84">
        <f>VLOOKUP(WordsMain!YM54,ScaleAA,2,FALSE)</f>
        <v>4</v>
      </c>
      <c r="YN54" s="84">
        <f>VLOOKUP(WordsMain!YN54,ScaleAA,2,FALSE)</f>
        <v>4</v>
      </c>
      <c r="YO54" s="84">
        <f>VLOOKUP(WordsMain!YO54,ScaleAA,2,FALSE)</f>
        <v>0</v>
      </c>
      <c r="YP54" s="84">
        <f>VLOOKUP(WordsMain!YP54,ScaleAA,2,FALSE)</f>
        <v>3</v>
      </c>
      <c r="YQ54" s="84">
        <f>VLOOKUP(WordsMain!YQ54,ScaleAA,2,FALSE)</f>
        <v>4</v>
      </c>
      <c r="YR54" s="84">
        <f>VLOOKUP(WordsMain!YR54,ScaleAA,2,FALSE)</f>
        <v>3</v>
      </c>
      <c r="YS54" s="84">
        <f>VLOOKUP(WordsMain!YS54,ScaleAA,2,FALSE)</f>
        <v>4</v>
      </c>
      <c r="YT54" s="84">
        <f>VLOOKUP(WordsMain!YT54,ScaleAA,2,FALSE)</f>
        <v>2</v>
      </c>
      <c r="YU54" s="84">
        <f>VLOOKUP(WordsMain!YU54,ScaleAA,2,FALSE)</f>
        <v>4</v>
      </c>
      <c r="YV54" s="84">
        <f>VLOOKUP(WordsMain!YV54,ScaleAA,2,FALSE)</f>
        <v>2</v>
      </c>
      <c r="YW54" s="84">
        <f>VLOOKUP(WordsMain!YW54,ScaleAA,2,FALSE)</f>
        <v>3</v>
      </c>
      <c r="YX54" s="84">
        <f>VLOOKUP(WordsMain!YX54,ScaleAA,2,FALSE)</f>
        <v>2</v>
      </c>
      <c r="YY54" s="84">
        <f>VLOOKUP(WordsMain!YY54,ScaleAA,2,FALSE)</f>
        <v>1</v>
      </c>
      <c r="YZ54" s="84">
        <f>VLOOKUP(WordsMain!YZ54,ScaleAA,2,FALSE)</f>
        <v>2</v>
      </c>
      <c r="ZA54" s="84">
        <f>VLOOKUP(WordsMain!ZA54,ScaleAA,2,FALSE)</f>
        <v>4</v>
      </c>
      <c r="ZB54" s="84">
        <f>VLOOKUP(WordsMain!ZB54,ScaleAA,2,FALSE)</f>
        <v>4</v>
      </c>
      <c r="ZC54" s="84">
        <f>VLOOKUP(WordsMain!ZC54,ScaleAA,2,FALSE)</f>
        <v>4</v>
      </c>
      <c r="ZD54" s="84">
        <f>VLOOKUP(WordsMain!ZD54,ScaleAA,2,FALSE)</f>
        <v>2</v>
      </c>
      <c r="ZE54" s="84">
        <f>VLOOKUP(WordsMain!ZE54,ScaleAA,2,FALSE)</f>
        <v>2</v>
      </c>
      <c r="ZF54" s="84">
        <f>VLOOKUP(WordsMain!ZF54,ScaleAA,2,FALSE)</f>
        <v>1</v>
      </c>
      <c r="ZG54" s="84">
        <f>VLOOKUP(WordsMain!ZG54,ScaleAA,2,FALSE)</f>
        <v>4</v>
      </c>
      <c r="ZH54" s="84">
        <f>VLOOKUP(WordsMain!ZH54,ScaleAA,2,FALSE)</f>
        <v>3</v>
      </c>
      <c r="ZI54" s="84">
        <f>VLOOKUP(WordsMain!ZI54,ScaleAA,2,FALSE)</f>
        <v>3</v>
      </c>
      <c r="ZJ54" s="84">
        <f>VLOOKUP(WordsMain!ZJ54,ScaleAA,2,FALSE)</f>
        <v>4</v>
      </c>
      <c r="ZK54" s="84">
        <f>VLOOKUP(WordsMain!ZK54,ScaleAA,2,FALSE)</f>
        <v>3</v>
      </c>
      <c r="ZL54" s="84">
        <f>VLOOKUP(WordsMain!ZL54,ScaleAA,2,FALSE)</f>
        <v>4</v>
      </c>
      <c r="ZM54" s="84">
        <f>VLOOKUP(WordsMain!ZM54,ScaleAA,2,FALSE)</f>
        <v>3</v>
      </c>
      <c r="ZN54" s="84">
        <f>VLOOKUP(WordsMain!ZN54,ScaleAA,2,FALSE)</f>
        <v>3</v>
      </c>
      <c r="ZO54" s="84">
        <f>VLOOKUP(WordsMain!ZO54,ScaleAA,2,FALSE)</f>
        <v>4</v>
      </c>
      <c r="ZP54" s="84">
        <f>VLOOKUP(WordsMain!ZP54,ScaleAA,2,FALSE)</f>
        <v>4</v>
      </c>
      <c r="ZR54" s="84">
        <f>VLOOKUP(WordsMain!ZR54,ScaleFF,2,FALSE)</f>
        <v>2</v>
      </c>
      <c r="ZS54" s="84">
        <f>VLOOKUP(WordsMain!ZS54,ScaleFF,2,FALSE)</f>
        <v>3</v>
      </c>
      <c r="ZT54" s="84">
        <f>VLOOKUP(WordsMain!ZT54,ScaleFF,2,FALSE)</f>
        <v>0</v>
      </c>
      <c r="ZU54" s="84">
        <f>VLOOKUP(WordsMain!ZU54,ScaleFF,2,FALSE)</f>
        <v>0</v>
      </c>
      <c r="ZV54" s="84">
        <f>VLOOKUP(WordsMain!ZV54,ScaleFF,2,FALSE)</f>
        <v>2</v>
      </c>
      <c r="ZW54" s="84">
        <f>VLOOKUP(WordsMain!ZW54,ScaleFF,2,FALSE)</f>
        <v>0</v>
      </c>
      <c r="ZX54" s="84">
        <f>VLOOKUP(WordsMain!ZX54,ScaleFF,2,FALSE)</f>
        <v>1</v>
      </c>
      <c r="ZY54" s="84">
        <f>VLOOKUP(WordsMain!ZY54,ScaleFF,2,FALSE)</f>
        <v>1</v>
      </c>
      <c r="ZZ54" s="84">
        <f>VLOOKUP(WordsMain!ZZ54,ScaleFF,2,FALSE)</f>
        <v>2</v>
      </c>
      <c r="AAA54" s="84">
        <f>VLOOKUP(WordsMain!AAA54,ScaleFF,2,FALSE)</f>
        <v>1</v>
      </c>
      <c r="AAB54" s="84">
        <f>VLOOKUP(WordsMain!AAB54,ScaleFF,2,FALSE)</f>
        <v>3</v>
      </c>
      <c r="AAC54" s="84">
        <f>VLOOKUP(WordsMain!AAC54,ScaleFF,2,FALSE)</f>
        <v>2</v>
      </c>
      <c r="AAD54" s="84">
        <f>VLOOKUP(WordsMain!AAD54,ScaleFF,2,FALSE)</f>
        <v>0</v>
      </c>
      <c r="AAE54" s="84">
        <f>VLOOKUP(WordsMain!AAE54,ScaleFF,2,FALSE)</f>
        <v>1</v>
      </c>
      <c r="AAF54" s="84">
        <f>VLOOKUP(WordsMain!AAF54,ScaleFF,2,FALSE)</f>
        <v>1</v>
      </c>
      <c r="AAG54" s="84">
        <f>VLOOKUP(WordsMain!AAG54,ScaleFF,2,FALSE)</f>
        <v>1</v>
      </c>
      <c r="AAH54" s="84">
        <f>VLOOKUP(WordsMain!AAH54,ScaleFF,2,FALSE)</f>
        <v>0</v>
      </c>
      <c r="AAI54" s="84">
        <f>VLOOKUP(WordsMain!AAI54,ScaleFF,2,FALSE)</f>
        <v>3</v>
      </c>
      <c r="AAJ54" s="84">
        <f>VLOOKUP(WordsMain!AAJ54,ScaleFF,2,FALSE)</f>
        <v>0</v>
      </c>
      <c r="AAK54" s="84">
        <f>VLOOKUP(WordsMain!AAK54,ScaleFF,2,FALSE)</f>
        <v>0</v>
      </c>
      <c r="AAL54" s="84">
        <f>VLOOKUP(WordsMain!AAL54,ScaleFF,2,FALSE)</f>
        <v>0</v>
      </c>
      <c r="AAM54" s="84">
        <f>VLOOKUP(WordsMain!AAM54,ScaleFF,2,FALSE)</f>
        <v>1</v>
      </c>
      <c r="AAN54" s="84">
        <f>VLOOKUP(WordsMain!AAN54,ScaleFF,2,FALSE)</f>
        <v>1</v>
      </c>
      <c r="AAO54" s="84">
        <f>VLOOKUP(WordsMain!AAO54,ScaleFF,2,FALSE)</f>
        <v>2</v>
      </c>
      <c r="AAP54" s="84">
        <f>VLOOKUP(WordsMain!AAP54,ScaleFF,2,FALSE)</f>
        <v>3</v>
      </c>
      <c r="AAQ54" s="84">
        <f>VLOOKUP(WordsMain!AAQ54,ScaleFF,2,FALSE)</f>
        <v>1</v>
      </c>
      <c r="AAR54" s="84">
        <f>VLOOKUP(WordsMain!AAR54,ScaleFF,2,FALSE)</f>
        <v>2</v>
      </c>
      <c r="AAS54" s="84">
        <f>VLOOKUP(WordsMain!AAS54,ScaleFF,2,FALSE)</f>
        <v>0</v>
      </c>
      <c r="AAT54" s="84">
        <f>VLOOKUP(WordsMain!AAT54,ScaleFF,2,FALSE)</f>
        <v>3</v>
      </c>
      <c r="AAU54" s="84">
        <f>VLOOKUP(WordsMain!AAU54,ScaleFF,2,FALSE)</f>
        <v>1</v>
      </c>
      <c r="AAV54" s="84">
        <f>VLOOKUP(WordsMain!AAV54,ScaleFF,2,FALSE)</f>
        <v>2</v>
      </c>
      <c r="AAW54" s="84">
        <f>VLOOKUP(WordsMain!AAW54,ScaleFF,2,FALSE)</f>
        <v>2</v>
      </c>
      <c r="AAX54" s="84">
        <f>VLOOKUP(WordsMain!AAX54,ScaleFF,2,FALSE)</f>
        <v>0</v>
      </c>
      <c r="AAY54" s="84">
        <f>VLOOKUP(WordsMain!AAY54,ScaleFF,2,FALSE)</f>
        <v>2</v>
      </c>
      <c r="AAZ54" s="84">
        <f>VLOOKUP(WordsMain!AAZ54,ScaleFF,2,FALSE)</f>
        <v>3</v>
      </c>
      <c r="ABB54">
        <v>2</v>
      </c>
      <c r="ABC54">
        <v>1</v>
      </c>
      <c r="ABD54">
        <v>1</v>
      </c>
      <c r="ABE54">
        <v>1</v>
      </c>
      <c r="ABF54">
        <v>0</v>
      </c>
      <c r="ABG54">
        <v>2</v>
      </c>
      <c r="ABH54">
        <v>1</v>
      </c>
      <c r="ABI54">
        <v>1</v>
      </c>
      <c r="ABJ54">
        <v>1</v>
      </c>
      <c r="ABK54">
        <v>0</v>
      </c>
      <c r="ABL54">
        <v>1</v>
      </c>
      <c r="ABM54">
        <v>1</v>
      </c>
      <c r="ABN54">
        <v>1</v>
      </c>
      <c r="ABP54">
        <v>2</v>
      </c>
      <c r="ABS54">
        <v>5</v>
      </c>
      <c r="ABV54">
        <v>8</v>
      </c>
      <c r="ABW54">
        <v>9</v>
      </c>
      <c r="ACA54">
        <v>13</v>
      </c>
      <c r="ACD54">
        <v>16</v>
      </c>
      <c r="ACG54">
        <v>19</v>
      </c>
      <c r="ACK54">
        <v>23</v>
      </c>
      <c r="ACN54">
        <v>26</v>
      </c>
      <c r="ACO54">
        <v>27</v>
      </c>
      <c r="ACR54" s="84">
        <f>VLOOKUP(WordsMain!ACR54,ScaleGG,2,FALSE)</f>
        <v>2</v>
      </c>
      <c r="ACS54">
        <v>-2</v>
      </c>
      <c r="ACT54">
        <v>-1</v>
      </c>
      <c r="ACU54">
        <v>-2</v>
      </c>
      <c r="ACV54">
        <v>-1</v>
      </c>
      <c r="ACW54">
        <v>-1</v>
      </c>
      <c r="ACX54">
        <v>-1</v>
      </c>
      <c r="ACY54">
        <v>0</v>
      </c>
      <c r="ACZ54">
        <v>1</v>
      </c>
      <c r="ADA54">
        <v>0</v>
      </c>
      <c r="ADB54">
        <v>-1</v>
      </c>
      <c r="ADC54">
        <v>1</v>
      </c>
      <c r="ADD54">
        <v>-1</v>
      </c>
      <c r="ADE54">
        <v>-1</v>
      </c>
      <c r="ADF54">
        <v>-2</v>
      </c>
      <c r="ADG54">
        <v>-2</v>
      </c>
      <c r="ADH54">
        <v>-2</v>
      </c>
      <c r="ADI54">
        <v>0</v>
      </c>
      <c r="ADJ54">
        <v>-1</v>
      </c>
      <c r="ADK54">
        <v>0</v>
      </c>
      <c r="ADL54">
        <v>1</v>
      </c>
      <c r="ADM54">
        <v>0</v>
      </c>
      <c r="ADN54">
        <v>-1</v>
      </c>
      <c r="ADO54">
        <v>1</v>
      </c>
      <c r="ADP54">
        <v>1</v>
      </c>
      <c r="ADQ54">
        <v>1</v>
      </c>
      <c r="ADR54">
        <v>1</v>
      </c>
      <c r="ADS54">
        <v>1</v>
      </c>
      <c r="ADT54">
        <v>0</v>
      </c>
      <c r="ADU54">
        <v>1</v>
      </c>
      <c r="ADV54">
        <v>-1</v>
      </c>
      <c r="ADZ54">
        <f t="shared" si="78"/>
        <v>212</v>
      </c>
      <c r="AEA54">
        <f t="shared" si="80"/>
        <v>3</v>
      </c>
      <c r="AEB54">
        <f t="shared" si="79"/>
        <v>3</v>
      </c>
    </row>
    <row r="55" spans="1:808" x14ac:dyDescent="0.2">
      <c r="A55">
        <v>110002839059</v>
      </c>
      <c r="B55">
        <v>270114710</v>
      </c>
      <c r="C55" s="2">
        <v>43635.117083333331</v>
      </c>
      <c r="D55" s="2">
        <v>43635.118981481479</v>
      </c>
      <c r="E55" t="s">
        <v>1918</v>
      </c>
      <c r="J55">
        <v>3</v>
      </c>
      <c r="K55" s="84" t="str">
        <f t="shared" si="82"/>
        <v>UK</v>
      </c>
      <c r="L55">
        <v>1</v>
      </c>
      <c r="M55">
        <v>3</v>
      </c>
      <c r="N55">
        <v>4</v>
      </c>
      <c r="ADZ55">
        <f t="shared" si="78"/>
        <v>0</v>
      </c>
      <c r="AEA55">
        <f t="shared" si="80"/>
        <v>0</v>
      </c>
      <c r="AEB55">
        <f t="shared" si="79"/>
        <v>0</v>
      </c>
    </row>
    <row r="56" spans="1:808" x14ac:dyDescent="0.2">
      <c r="A56">
        <v>110002838956</v>
      </c>
      <c r="B56">
        <v>270117002</v>
      </c>
      <c r="C56" s="2">
        <v>43635.035462962973</v>
      </c>
      <c r="D56" s="2">
        <v>43635.053993055553</v>
      </c>
      <c r="E56" t="s">
        <v>1918</v>
      </c>
      <c r="J56">
        <v>6</v>
      </c>
      <c r="K56" s="84" t="str">
        <f t="shared" si="82"/>
        <v>Saudi Arabia</v>
      </c>
      <c r="L56">
        <v>1</v>
      </c>
      <c r="M56">
        <v>4</v>
      </c>
      <c r="N56">
        <v>1</v>
      </c>
      <c r="O56">
        <v>5</v>
      </c>
      <c r="P56">
        <v>1</v>
      </c>
      <c r="Q56">
        <v>2</v>
      </c>
      <c r="S56">
        <v>4</v>
      </c>
      <c r="T56">
        <v>2</v>
      </c>
      <c r="V56">
        <v>3</v>
      </c>
      <c r="W56">
        <v>1</v>
      </c>
      <c r="X56" s="84">
        <f>VLOOKUP(WordsMain!X56,ScaleII,2,FALSE)</f>
        <v>2</v>
      </c>
      <c r="Y56" s="84">
        <f>VLOOKUP(WordsMain!Y56,ScaleII,2,FALSE)</f>
        <v>1</v>
      </c>
      <c r="Z56" s="84">
        <f>VLOOKUP(WordsMain!Z56,ScaleII,2,FALSE)</f>
        <v>1</v>
      </c>
      <c r="AA56" s="84">
        <f>VLOOKUP(WordsMain!AA56,ScaleII,2,FALSE)</f>
        <v>2</v>
      </c>
      <c r="AB56" s="84">
        <f>VLOOKUP(WordsMain!AB56,ScaleII,2,FALSE)</f>
        <v>1</v>
      </c>
      <c r="AC56" s="84">
        <f>VLOOKUP(WordsMain!AC56,ScaleII,2,FALSE)</f>
        <v>1</v>
      </c>
      <c r="AD56" s="84">
        <f>VLOOKUP(WordsMain!AD56,ScaleDD,2,FALSE)</f>
        <v>3</v>
      </c>
      <c r="AE56" s="84">
        <f>VLOOKUP(WordsMain!AE56,ScaleDD,2,FALSE)</f>
        <v>3</v>
      </c>
      <c r="AF56" s="84">
        <f>VLOOKUP(WordsMain!AF56,ScaleDD,2,FALSE)</f>
        <v>4</v>
      </c>
      <c r="AG56" s="84">
        <f>VLOOKUP(WordsMain!AG56,ScaleDD,2,FALSE)</f>
        <v>4</v>
      </c>
      <c r="AH56" s="84">
        <f>VLOOKUP(WordsMain!AH56,ScaleDD,2,FALSE)</f>
        <v>3</v>
      </c>
      <c r="AI56" s="84">
        <f>VLOOKUP(WordsMain!AI56,ScaleDD,2,FALSE)</f>
        <v>2</v>
      </c>
      <c r="AJ56" s="84">
        <f>VLOOKUP(WordsMain!AJ56,ScaleDD,2,FALSE)</f>
        <v>4</v>
      </c>
      <c r="AK56" s="84">
        <f>VLOOKUP(WordsMain!AK56,ScaleDD,2,FALSE)</f>
        <v>3</v>
      </c>
      <c r="AL56" s="84">
        <f>VLOOKUP(WordsMain!AL56,ScaleDD,2,FALSE)</f>
        <v>4</v>
      </c>
      <c r="AN56" s="84">
        <f>VLOOKUP(WordsMain!AN56,ScaleJJ,2,FALSE)</f>
        <v>5</v>
      </c>
      <c r="AO56" s="84">
        <f>VLOOKUP(WordsMain!AO56,ScaleJJ,2,FALSE)</f>
        <v>3</v>
      </c>
      <c r="AP56" s="84">
        <f>VLOOKUP(WordsMain!AP56,ScaleJJ,2,FALSE)</f>
        <v>0</v>
      </c>
      <c r="AQ56" s="84">
        <f>VLOOKUP(WordsMain!AQ56,ScaleJJ,2,FALSE)</f>
        <v>0</v>
      </c>
      <c r="AR56" s="84">
        <f>VLOOKUP(WordsMain!AR56,ScaleJJ,2,FALSE)</f>
        <v>3</v>
      </c>
      <c r="AS56" s="84">
        <f>VLOOKUP(WordsMain!AS56,ScaleJJ,2,FALSE)</f>
        <v>0</v>
      </c>
      <c r="AT56" s="84">
        <f>VLOOKUP(WordsMain!AT56,ScaleJJ,2,FALSE)</f>
        <v>6</v>
      </c>
      <c r="AU56" s="84">
        <f>VLOOKUP(WordsMain!AU56,ScaleJJ,2,FALSE)</f>
        <v>1</v>
      </c>
      <c r="AX56">
        <v>2</v>
      </c>
      <c r="AZ56">
        <v>4</v>
      </c>
      <c r="CY56">
        <v>1</v>
      </c>
      <c r="DB56">
        <v>4</v>
      </c>
      <c r="DC56">
        <v>5</v>
      </c>
      <c r="DD56">
        <v>6</v>
      </c>
      <c r="DF56">
        <v>8</v>
      </c>
      <c r="DQ56" s="84">
        <f>VLOOKUP(WordsMain!DQ56,ScaleEE,2,FALSE)</f>
        <v>2</v>
      </c>
      <c r="DR56" s="84">
        <f>VLOOKUP(WordsMain!DR56,ScaleEE,2,FALSE)</f>
        <v>2</v>
      </c>
      <c r="DS56" s="84">
        <f>VLOOKUP(WordsMain!DS56,ScaleEE,2,FALSE)</f>
        <v>3</v>
      </c>
      <c r="DT56" s="84">
        <f>VLOOKUP(WordsMain!DT56,ScaleEE,2,FALSE)</f>
        <v>3</v>
      </c>
      <c r="DU56" s="84">
        <f>VLOOKUP(WordsMain!DU56,ScaleEE,2,FALSE)</f>
        <v>4</v>
      </c>
      <c r="DV56" s="84">
        <f>VLOOKUP(WordsMain!DV56,ScaleEE,2,FALSE)</f>
        <v>4</v>
      </c>
      <c r="DW56" s="84">
        <f>VLOOKUP(WordsMain!DW56,ScaleEE,2,FALSE)</f>
        <v>4</v>
      </c>
      <c r="DX56" s="84">
        <f>VLOOKUP(WordsMain!DX56,ScaleEE,2,FALSE)</f>
        <v>4</v>
      </c>
      <c r="DY56" s="84">
        <f>VLOOKUP(WordsMain!DY56,ScaleEE,2,FALSE)</f>
        <v>4</v>
      </c>
      <c r="DZ56" s="84">
        <f>VLOOKUP(WordsMain!DZ56,ScaleEE,2,FALSE)</f>
        <v>4</v>
      </c>
      <c r="EB56" s="84">
        <f>VLOOKUP(WordsMain!EB56,ScaleCC,2,FALSE)</f>
        <v>1</v>
      </c>
      <c r="EC56" s="84">
        <f>VLOOKUP(WordsMain!EC56,ScaleCC,2,FALSE)</f>
        <v>2</v>
      </c>
      <c r="ED56" s="84">
        <f>VLOOKUP(WordsMain!ED56,ScaleCC,2,FALSE)</f>
        <v>2</v>
      </c>
      <c r="EE56" s="84">
        <f>VLOOKUP(WordsMain!EE56,ScaleCC,2,FALSE)</f>
        <v>3</v>
      </c>
      <c r="EF56" s="84">
        <f>VLOOKUP(WordsMain!EF56,ScaleCC,2,FALSE)</f>
        <v>0</v>
      </c>
      <c r="EG56" s="84">
        <f>VLOOKUP(WordsMain!EG56,ScaleCC,2,FALSE)</f>
        <v>0</v>
      </c>
      <c r="EH56" s="84">
        <f>VLOOKUP(WordsMain!EH56,ScaleCC,2,FALSE)</f>
        <v>0</v>
      </c>
      <c r="EI56" s="84">
        <f>VLOOKUP(WordsMain!EI56,ScaleCC,2,FALSE)</f>
        <v>0</v>
      </c>
      <c r="EJ56" s="84">
        <f>VLOOKUP(WordsMain!EJ56,ScaleCC,2,FALSE)</f>
        <v>0</v>
      </c>
      <c r="EK56" s="84">
        <f>VLOOKUP(WordsMain!EK56,ScaleCC,2,FALSE)</f>
        <v>0</v>
      </c>
      <c r="EL56" s="84">
        <f>VLOOKUP(WordsMain!EL56,ScaleCC,2,FALSE)</f>
        <v>0</v>
      </c>
      <c r="EM56" s="84">
        <f>VLOOKUP(WordsMain!EM56,ScaleCC,2,FALSE)</f>
        <v>0</v>
      </c>
      <c r="EN56" s="84">
        <f>VLOOKUP(WordsMain!EN56,ScaleCC,2,FALSE)</f>
        <v>0</v>
      </c>
      <c r="EO56" s="84">
        <f>VLOOKUP(WordsMain!EO56,ScaleCC,2,FALSE)</f>
        <v>0</v>
      </c>
      <c r="EP56" s="84">
        <f>VLOOKUP(WordsMain!EP56,ScaleCC,2,FALSE)</f>
        <v>0</v>
      </c>
      <c r="EQ56" s="84">
        <f>VLOOKUP(WordsMain!EQ56,ScaleCC,2,FALSE)</f>
        <v>0</v>
      </c>
      <c r="ER56" s="84">
        <f>VLOOKUP(WordsMain!ER56,ScaleCC,2,FALSE)</f>
        <v>0</v>
      </c>
      <c r="ES56" s="84">
        <f>VLOOKUP(WordsMain!ES56,ScaleCC,2,FALSE)</f>
        <v>0</v>
      </c>
      <c r="FI56">
        <v>3</v>
      </c>
      <c r="FJ56">
        <v>4</v>
      </c>
      <c r="FQ56">
        <v>11</v>
      </c>
      <c r="FV56">
        <v>4</v>
      </c>
      <c r="FX56">
        <v>6</v>
      </c>
      <c r="GF56">
        <v>2</v>
      </c>
      <c r="GH56">
        <v>4</v>
      </c>
      <c r="GJ56">
        <v>6</v>
      </c>
      <c r="GM56">
        <v>9</v>
      </c>
      <c r="NQ56">
        <v>1</v>
      </c>
      <c r="NR56">
        <v>2</v>
      </c>
      <c r="NT56">
        <v>4</v>
      </c>
      <c r="NU56">
        <v>5</v>
      </c>
      <c r="NX56">
        <v>8</v>
      </c>
      <c r="OE56">
        <v>1</v>
      </c>
      <c r="OF56">
        <v>2</v>
      </c>
      <c r="OS56">
        <v>1</v>
      </c>
      <c r="OX56">
        <v>6</v>
      </c>
      <c r="OY56">
        <v>7</v>
      </c>
      <c r="WU56" s="84">
        <f>VLOOKUP(WordsMain!WU56,ScaleHH,2,FALSE)</f>
        <v>2</v>
      </c>
      <c r="WV56" s="84">
        <f>VLOOKUP(WordsMain!WV56,ScaleHH,2,FALSE)</f>
        <v>3</v>
      </c>
      <c r="WW56" s="84">
        <f>VLOOKUP(WordsMain!WW56,ScaleHH,2,FALSE)</f>
        <v>2</v>
      </c>
      <c r="WX56" s="84">
        <f>VLOOKUP(WordsMain!WX56,ScaleHH,2,FALSE)</f>
        <v>2</v>
      </c>
      <c r="WY56" s="84">
        <f>VLOOKUP(WordsMain!WY56,ScaleHH,2,FALSE)</f>
        <v>1</v>
      </c>
      <c r="WZ56" s="84">
        <f>VLOOKUP(WordsMain!WZ56,ScaleHH,2,FALSE)</f>
        <v>3</v>
      </c>
      <c r="XA56" s="84">
        <f>VLOOKUP(WordsMain!XA56,ScaleHH,2,FALSE)</f>
        <v>3</v>
      </c>
      <c r="XB56" s="84">
        <f>VLOOKUP(WordsMain!XB56,ScaleHH,2,FALSE)</f>
        <v>2</v>
      </c>
      <c r="XC56" s="84">
        <f>VLOOKUP(WordsMain!XC56,ScaleHH,2,FALSE)</f>
        <v>3</v>
      </c>
      <c r="XD56" s="84">
        <f>VLOOKUP(WordsMain!XD56,ScaleHH,2,FALSE)</f>
        <v>2</v>
      </c>
      <c r="XE56" s="84">
        <f>VLOOKUP(WordsMain!XE56,ScaleHH,2,FALSE)</f>
        <v>1</v>
      </c>
      <c r="XF56" s="84">
        <f>VLOOKUP(WordsMain!XF56,ScaleHH,2,FALSE)</f>
        <v>3</v>
      </c>
      <c r="XG56" s="84">
        <f>VLOOKUP(WordsMain!XG56,ScaleHH,2,FALSE)</f>
        <v>1</v>
      </c>
      <c r="XH56" s="84">
        <f>VLOOKUP(WordsMain!XH56,ScaleHH,2,FALSE)</f>
        <v>3</v>
      </c>
      <c r="XI56" s="84">
        <f>VLOOKUP(WordsMain!XI56,ScaleHH,2,FALSE)</f>
        <v>1</v>
      </c>
      <c r="XJ56" s="84">
        <f>VLOOKUP(WordsMain!XJ56,ScaleHH,2,FALSE)</f>
        <v>2</v>
      </c>
      <c r="XK56" s="84">
        <f>VLOOKUP(WordsMain!XK56,ScaleHH,2,FALSE)</f>
        <v>2</v>
      </c>
      <c r="XL56" s="84">
        <f>VLOOKUP(WordsMain!XL56,ScaleHH,2,FALSE)</f>
        <v>3</v>
      </c>
      <c r="XM56" s="84">
        <f>VLOOKUP(WordsMain!XM56,ScaleHH,2,FALSE)</f>
        <v>2</v>
      </c>
      <c r="XN56" s="84">
        <f>VLOOKUP(WordsMain!XN56,ScaleHH,2,FALSE)</f>
        <v>2</v>
      </c>
      <c r="XO56" s="84">
        <f>VLOOKUP(WordsMain!XO56,ScaleHH,2,FALSE)</f>
        <v>2</v>
      </c>
      <c r="XP56" s="84">
        <f>VLOOKUP(WordsMain!XP56,ScaleHH,2,FALSE)</f>
        <v>3</v>
      </c>
      <c r="XQ56" s="84">
        <f>VLOOKUP(WordsMain!XQ56,ScaleHH,2,FALSE)</f>
        <v>3</v>
      </c>
      <c r="XR56" s="84">
        <f>VLOOKUP(WordsMain!XR56,ScaleHH,2,FALSE)</f>
        <v>3</v>
      </c>
      <c r="XS56" s="84">
        <f>VLOOKUP(WordsMain!XS56,ScaleHH,2,FALSE)</f>
        <v>3</v>
      </c>
      <c r="XT56" s="84">
        <f>VLOOKUP(WordsMain!XT56,ScaleHH,2,FALSE)</f>
        <v>3</v>
      </c>
      <c r="XU56" s="84">
        <f>VLOOKUP(WordsMain!XU56,ScaleHH,2,FALSE)</f>
        <v>3</v>
      </c>
      <c r="XV56" s="84">
        <f>VLOOKUP(WordsMain!XV56,ScaleHH,2,FALSE)</f>
        <v>3</v>
      </c>
      <c r="XW56" s="84">
        <f>VLOOKUP(WordsMain!XW56,ScaleHH,2,FALSE)</f>
        <v>2</v>
      </c>
      <c r="XX56" s="84">
        <f>VLOOKUP(WordsMain!XX56,ScaleHH,2,FALSE)</f>
        <v>2</v>
      </c>
      <c r="XY56" s="84">
        <f>VLOOKUP(WordsMain!XY56,ScaleHH,2,FALSE)</f>
        <v>2</v>
      </c>
      <c r="XZ56" s="84">
        <f>VLOOKUP(WordsMain!XZ56,ScaleHH,2,FALSE)</f>
        <v>1</v>
      </c>
      <c r="YA56" s="84">
        <f>VLOOKUP(WordsMain!YA56,ScaleHH,2,FALSE)</f>
        <v>3</v>
      </c>
      <c r="YB56" s="84">
        <f>VLOOKUP(WordsMain!YB56,ScaleHH,2,FALSE)</f>
        <v>2</v>
      </c>
      <c r="YC56" s="84">
        <f>VLOOKUP(WordsMain!YC56,ScaleHH,2,FALSE)</f>
        <v>2</v>
      </c>
      <c r="YD56" s="84">
        <f>VLOOKUP(WordsMain!YD56,ScaleHH,2,FALSE)</f>
        <v>0</v>
      </c>
      <c r="YE56" s="84">
        <f>VLOOKUP(WordsMain!YE56,ScaleHH,2,FALSE)</f>
        <v>3</v>
      </c>
      <c r="YF56" s="84">
        <f>VLOOKUP(WordsMain!YF56,ScaleHH,2,FALSE)</f>
        <v>2</v>
      </c>
      <c r="YG56" s="84">
        <f>VLOOKUP(WordsMain!YG56,ScaleHH,2,FALSE)</f>
        <v>3</v>
      </c>
      <c r="YJ56" s="84">
        <f>VLOOKUP(WordsMain!YJ56,ScaleBB,2,FALSE)</f>
        <v>-1</v>
      </c>
      <c r="YK56" s="84">
        <f>VLOOKUP(WordsMain!YK56,ScaleAA,2,FALSE)</f>
        <v>4</v>
      </c>
      <c r="YL56" s="84">
        <f>VLOOKUP(WordsMain!YL56,ScaleAA,2,FALSE)</f>
        <v>3</v>
      </c>
      <c r="YM56" s="84">
        <f>VLOOKUP(WordsMain!YM56,ScaleAA,2,FALSE)</f>
        <v>4</v>
      </c>
      <c r="YN56" s="84">
        <f>VLOOKUP(WordsMain!YN56,ScaleAA,2,FALSE)</f>
        <v>2</v>
      </c>
      <c r="YO56" s="84">
        <f>VLOOKUP(WordsMain!YO56,ScaleAA,2,FALSE)</f>
        <v>3</v>
      </c>
      <c r="YP56" s="84">
        <f>VLOOKUP(WordsMain!YP56,ScaleAA,2,FALSE)</f>
        <v>4</v>
      </c>
      <c r="YQ56" s="84">
        <f>VLOOKUP(WordsMain!YQ56,ScaleAA,2,FALSE)</f>
        <v>3</v>
      </c>
      <c r="YR56" s="84">
        <f>VLOOKUP(WordsMain!YR56,ScaleAA,2,FALSE)</f>
        <v>2</v>
      </c>
      <c r="YS56" s="84">
        <f>VLOOKUP(WordsMain!YS56,ScaleAA,2,FALSE)</f>
        <v>3</v>
      </c>
      <c r="YT56" s="84">
        <f>VLOOKUP(WordsMain!YT56,ScaleAA,2,FALSE)</f>
        <v>4</v>
      </c>
      <c r="YU56" s="84">
        <f>VLOOKUP(WordsMain!YU56,ScaleAA,2,FALSE)</f>
        <v>4</v>
      </c>
      <c r="YV56" s="84">
        <f>VLOOKUP(WordsMain!YV56,ScaleAA,2,FALSE)</f>
        <v>1</v>
      </c>
      <c r="YW56" s="84">
        <f>VLOOKUP(WordsMain!YW56,ScaleAA,2,FALSE)</f>
        <v>2</v>
      </c>
      <c r="YX56" s="84">
        <f>VLOOKUP(WordsMain!YX56,ScaleAA,2,FALSE)</f>
        <v>3</v>
      </c>
      <c r="YY56" s="84">
        <f>VLOOKUP(WordsMain!YY56,ScaleAA,2,FALSE)</f>
        <v>2</v>
      </c>
      <c r="YZ56" s="84">
        <f>VLOOKUP(WordsMain!YZ56,ScaleAA,2,FALSE)</f>
        <v>3</v>
      </c>
      <c r="ZA56" s="84">
        <f>VLOOKUP(WordsMain!ZA56,ScaleAA,2,FALSE)</f>
        <v>4</v>
      </c>
      <c r="ZB56" s="84">
        <f>VLOOKUP(WordsMain!ZB56,ScaleAA,2,FALSE)</f>
        <v>3</v>
      </c>
      <c r="ZC56" s="84">
        <f>VLOOKUP(WordsMain!ZC56,ScaleAA,2,FALSE)</f>
        <v>4</v>
      </c>
      <c r="ZD56" s="84">
        <f>VLOOKUP(WordsMain!ZD56,ScaleAA,2,FALSE)</f>
        <v>2</v>
      </c>
      <c r="ZE56" s="84">
        <f>VLOOKUP(WordsMain!ZE56,ScaleAA,2,FALSE)</f>
        <v>4</v>
      </c>
      <c r="ZF56" s="84">
        <f>VLOOKUP(WordsMain!ZF56,ScaleAA,2,FALSE)</f>
        <v>3</v>
      </c>
      <c r="ZG56" s="84">
        <f>VLOOKUP(WordsMain!ZG56,ScaleAA,2,FALSE)</f>
        <v>4</v>
      </c>
      <c r="ZH56" s="84">
        <f>VLOOKUP(WordsMain!ZH56,ScaleAA,2,FALSE)</f>
        <v>3</v>
      </c>
      <c r="ZI56" s="84">
        <f>VLOOKUP(WordsMain!ZI56,ScaleAA,2,FALSE)</f>
        <v>2</v>
      </c>
      <c r="ZJ56" s="84">
        <f>VLOOKUP(WordsMain!ZJ56,ScaleAA,2,FALSE)</f>
        <v>3</v>
      </c>
      <c r="ZK56" s="84">
        <f>VLOOKUP(WordsMain!ZK56,ScaleAA,2,FALSE)</f>
        <v>2</v>
      </c>
      <c r="ZL56" s="84">
        <f>VLOOKUP(WordsMain!ZL56,ScaleAA,2,FALSE)</f>
        <v>2</v>
      </c>
      <c r="ZM56" s="84">
        <f>VLOOKUP(WordsMain!ZM56,ScaleAA,2,FALSE)</f>
        <v>3</v>
      </c>
      <c r="ZN56" s="84">
        <f>VLOOKUP(WordsMain!ZN56,ScaleAA,2,FALSE)</f>
        <v>3</v>
      </c>
      <c r="ZO56" s="84">
        <f>VLOOKUP(WordsMain!ZO56,ScaleAA,2,FALSE)</f>
        <v>3</v>
      </c>
      <c r="ZP56" s="84">
        <f>VLOOKUP(WordsMain!ZP56,ScaleAA,2,FALSE)</f>
        <v>3</v>
      </c>
      <c r="ZR56" s="84">
        <f>VLOOKUP(WordsMain!ZR56,ScaleFF,2,FALSE)</f>
        <v>4</v>
      </c>
      <c r="ZS56" s="84">
        <f>VLOOKUP(WordsMain!ZS56,ScaleFF,2,FALSE)</f>
        <v>4</v>
      </c>
      <c r="ZT56" s="84">
        <f>VLOOKUP(WordsMain!ZT56,ScaleFF,2,FALSE)</f>
        <v>4</v>
      </c>
      <c r="ZU56" s="84">
        <f>VLOOKUP(WordsMain!ZU56,ScaleFF,2,FALSE)</f>
        <v>3</v>
      </c>
      <c r="ZV56" s="84">
        <f>VLOOKUP(WordsMain!ZV56,ScaleFF,2,FALSE)</f>
        <v>1</v>
      </c>
      <c r="ZW56" s="84">
        <f>VLOOKUP(WordsMain!ZW56,ScaleFF,2,FALSE)</f>
        <v>4</v>
      </c>
      <c r="ZX56" s="84">
        <f>VLOOKUP(WordsMain!ZX56,ScaleFF,2,FALSE)</f>
        <v>4</v>
      </c>
      <c r="ZY56" s="84">
        <f>VLOOKUP(WordsMain!ZY56,ScaleFF,2,FALSE)</f>
        <v>1</v>
      </c>
      <c r="ZZ56" s="84">
        <f>VLOOKUP(WordsMain!ZZ56,ScaleFF,2,FALSE)</f>
        <v>3</v>
      </c>
      <c r="AAA56" s="84">
        <f>VLOOKUP(WordsMain!AAA56,ScaleFF,2,FALSE)</f>
        <v>4</v>
      </c>
      <c r="AAB56" s="84">
        <f>VLOOKUP(WordsMain!AAB56,ScaleFF,2,FALSE)</f>
        <v>3</v>
      </c>
      <c r="AAC56" s="84">
        <f>VLOOKUP(WordsMain!AAC56,ScaleFF,2,FALSE)</f>
        <v>4</v>
      </c>
      <c r="AAD56" s="84">
        <f>VLOOKUP(WordsMain!AAD56,ScaleFF,2,FALSE)</f>
        <v>2</v>
      </c>
      <c r="AAE56" s="84">
        <f>VLOOKUP(WordsMain!AAE56,ScaleFF,2,FALSE)</f>
        <v>4</v>
      </c>
      <c r="AAF56" s="84">
        <f>VLOOKUP(WordsMain!AAF56,ScaleFF,2,FALSE)</f>
        <v>4</v>
      </c>
      <c r="AAG56" s="84">
        <f>VLOOKUP(WordsMain!AAG56,ScaleFF,2,FALSE)</f>
        <v>2</v>
      </c>
      <c r="AAH56" s="84">
        <f>VLOOKUP(WordsMain!AAH56,ScaleFF,2,FALSE)</f>
        <v>3</v>
      </c>
      <c r="AAI56" s="84">
        <f>VLOOKUP(WordsMain!AAI56,ScaleFF,2,FALSE)</f>
        <v>3</v>
      </c>
      <c r="AAJ56" s="84">
        <f>VLOOKUP(WordsMain!AAJ56,ScaleFF,2,FALSE)</f>
        <v>0</v>
      </c>
      <c r="AAK56" s="84">
        <f>VLOOKUP(WordsMain!AAK56,ScaleFF,2,FALSE)</f>
        <v>3</v>
      </c>
      <c r="AAL56" s="84">
        <f>VLOOKUP(WordsMain!AAL56,ScaleFF,2,FALSE)</f>
        <v>4</v>
      </c>
      <c r="AAM56" s="84">
        <f>VLOOKUP(WordsMain!AAM56,ScaleFF,2,FALSE)</f>
        <v>4</v>
      </c>
      <c r="AAN56" s="84">
        <f>VLOOKUP(WordsMain!AAN56,ScaleFF,2,FALSE)</f>
        <v>4</v>
      </c>
      <c r="AAO56" s="84">
        <f>VLOOKUP(WordsMain!AAO56,ScaleFF,2,FALSE)</f>
        <v>2</v>
      </c>
      <c r="AAP56" s="84">
        <f>VLOOKUP(WordsMain!AAP56,ScaleFF,2,FALSE)</f>
        <v>3</v>
      </c>
      <c r="AAQ56" s="84">
        <f>VLOOKUP(WordsMain!AAQ56,ScaleFF,2,FALSE)</f>
        <v>2</v>
      </c>
      <c r="AAR56" s="84">
        <f>VLOOKUP(WordsMain!AAR56,ScaleFF,2,FALSE)</f>
        <v>0</v>
      </c>
      <c r="AAS56" s="84">
        <f>VLOOKUP(WordsMain!AAS56,ScaleFF,2,FALSE)</f>
        <v>3</v>
      </c>
      <c r="AAT56" s="84">
        <f>VLOOKUP(WordsMain!AAT56,ScaleFF,2,FALSE)</f>
        <v>2</v>
      </c>
      <c r="AAU56" s="84">
        <f>VLOOKUP(WordsMain!AAU56,ScaleFF,2,FALSE)</f>
        <v>4</v>
      </c>
      <c r="AAV56" s="84">
        <f>VLOOKUP(WordsMain!AAV56,ScaleFF,2,FALSE)</f>
        <v>4</v>
      </c>
      <c r="AAW56" s="84">
        <f>VLOOKUP(WordsMain!AAW56,ScaleFF,2,FALSE)</f>
        <v>0</v>
      </c>
      <c r="AAX56" s="84">
        <f>VLOOKUP(WordsMain!AAX56,ScaleFF,2,FALSE)</f>
        <v>0</v>
      </c>
      <c r="AAY56" s="84">
        <f>VLOOKUP(WordsMain!AAY56,ScaleFF,2,FALSE)</f>
        <v>3</v>
      </c>
      <c r="AAZ56" s="84">
        <f>VLOOKUP(WordsMain!AAZ56,ScaleFF,2,FALSE)</f>
        <v>3</v>
      </c>
      <c r="ABB56">
        <v>3</v>
      </c>
      <c r="ABC56">
        <v>1</v>
      </c>
      <c r="ABD56">
        <v>3</v>
      </c>
      <c r="ABE56">
        <v>3</v>
      </c>
      <c r="ABF56">
        <v>0</v>
      </c>
      <c r="ABG56">
        <v>3</v>
      </c>
      <c r="ABH56">
        <v>0</v>
      </c>
      <c r="ABI56">
        <v>2</v>
      </c>
      <c r="ABJ56">
        <v>3</v>
      </c>
      <c r="ABK56">
        <v>0</v>
      </c>
      <c r="ABL56">
        <v>1</v>
      </c>
      <c r="ABM56">
        <v>2</v>
      </c>
      <c r="ABN56">
        <v>3</v>
      </c>
      <c r="ABS56">
        <v>5</v>
      </c>
      <c r="ABW56">
        <v>9</v>
      </c>
      <c r="ABZ56">
        <v>12</v>
      </c>
      <c r="ACA56">
        <v>13</v>
      </c>
      <c r="ACB56">
        <v>14</v>
      </c>
      <c r="ACC56">
        <v>15</v>
      </c>
      <c r="ACF56">
        <v>18</v>
      </c>
      <c r="ACG56">
        <v>19</v>
      </c>
      <c r="ACL56">
        <v>24</v>
      </c>
      <c r="ACO56">
        <v>27</v>
      </c>
      <c r="ACR56" s="84">
        <f>VLOOKUP(WordsMain!ACR56,ScaleGG,2,FALSE)</f>
        <v>2</v>
      </c>
      <c r="ACS56">
        <v>-2</v>
      </c>
      <c r="ACT56">
        <v>0</v>
      </c>
      <c r="ACU56">
        <v>-1</v>
      </c>
      <c r="ACV56">
        <v>-2</v>
      </c>
      <c r="ACW56">
        <v>-1</v>
      </c>
      <c r="ACX56">
        <v>-2</v>
      </c>
      <c r="ACY56">
        <v>1</v>
      </c>
      <c r="ACZ56">
        <v>0</v>
      </c>
      <c r="ADA56">
        <v>1</v>
      </c>
      <c r="ADB56">
        <v>-2</v>
      </c>
      <c r="ADC56">
        <v>2</v>
      </c>
      <c r="ADD56">
        <v>1</v>
      </c>
      <c r="ADE56">
        <v>-2</v>
      </c>
      <c r="ADF56">
        <v>-2</v>
      </c>
      <c r="ADG56">
        <v>-2</v>
      </c>
      <c r="ADH56">
        <v>-2</v>
      </c>
      <c r="ADI56">
        <v>-2</v>
      </c>
      <c r="ADJ56">
        <v>2</v>
      </c>
      <c r="ADK56">
        <v>2</v>
      </c>
      <c r="ADL56">
        <v>2</v>
      </c>
      <c r="ADM56">
        <v>2</v>
      </c>
      <c r="ADN56">
        <v>1</v>
      </c>
      <c r="ADO56">
        <v>0</v>
      </c>
      <c r="ADP56">
        <v>0</v>
      </c>
      <c r="ADQ56">
        <v>0</v>
      </c>
      <c r="ADR56">
        <v>2</v>
      </c>
      <c r="ADS56">
        <v>0</v>
      </c>
      <c r="ADT56">
        <v>0</v>
      </c>
      <c r="ADU56">
        <v>-1</v>
      </c>
      <c r="ADV56">
        <v>-1</v>
      </c>
      <c r="ADZ56">
        <f t="shared" si="78"/>
        <v>37</v>
      </c>
      <c r="AEA56">
        <f t="shared" si="80"/>
        <v>0</v>
      </c>
      <c r="AEB56">
        <f t="shared" si="79"/>
        <v>0</v>
      </c>
    </row>
    <row r="57" spans="1:808" x14ac:dyDescent="0.2">
      <c r="A57">
        <v>110002838911</v>
      </c>
      <c r="B57">
        <v>270114692</v>
      </c>
      <c r="C57" s="2">
        <v>43635.014513888891</v>
      </c>
      <c r="D57" s="2">
        <v>43635.167638888888</v>
      </c>
      <c r="E57" t="s">
        <v>1918</v>
      </c>
      <c r="J57">
        <v>4</v>
      </c>
      <c r="K57" s="84" t="str">
        <f t="shared" si="82"/>
        <v>Australia</v>
      </c>
      <c r="L57">
        <v>1</v>
      </c>
      <c r="M57">
        <v>3</v>
      </c>
      <c r="N57">
        <v>1</v>
      </c>
      <c r="O57">
        <v>1</v>
      </c>
      <c r="P57">
        <v>1</v>
      </c>
      <c r="Q57">
        <v>1</v>
      </c>
      <c r="S57">
        <v>1</v>
      </c>
      <c r="T57">
        <v>4</v>
      </c>
      <c r="V57">
        <v>3</v>
      </c>
      <c r="W57">
        <v>1</v>
      </c>
      <c r="X57" s="84">
        <f>VLOOKUP(WordsMain!X57,ScaleII,2,FALSE)</f>
        <v>1</v>
      </c>
      <c r="Y57" s="84">
        <f>VLOOKUP(WordsMain!Y57,ScaleII,2,FALSE)</f>
        <v>1</v>
      </c>
      <c r="Z57" s="84">
        <f>VLOOKUP(WordsMain!Z57,ScaleII,2,FALSE)</f>
        <v>1</v>
      </c>
      <c r="AA57" s="84">
        <f>VLOOKUP(WordsMain!AA57,ScaleII,2,FALSE)</f>
        <v>1</v>
      </c>
      <c r="AB57" s="84">
        <f>VLOOKUP(WordsMain!AB57,ScaleII,2,FALSE)</f>
        <v>2</v>
      </c>
      <c r="AC57" s="84">
        <f>VLOOKUP(WordsMain!AC57,ScaleII,2,FALSE)</f>
        <v>1</v>
      </c>
      <c r="AD57" s="84">
        <f>VLOOKUP(WordsMain!AD57,ScaleDD,2,FALSE)</f>
        <v>2</v>
      </c>
      <c r="AE57" s="84">
        <f>VLOOKUP(WordsMain!AE57,ScaleDD,2,FALSE)</f>
        <v>3</v>
      </c>
      <c r="AF57" s="84">
        <f>VLOOKUP(WordsMain!AF57,ScaleDD,2,FALSE)</f>
        <v>4</v>
      </c>
      <c r="AG57" s="84">
        <f>VLOOKUP(WordsMain!AG57,ScaleDD,2,FALSE)</f>
        <v>4</v>
      </c>
      <c r="AH57" s="84">
        <f>VLOOKUP(WordsMain!AH57,ScaleDD,2,FALSE)</f>
        <v>4</v>
      </c>
      <c r="AI57" s="84">
        <f>VLOOKUP(WordsMain!AI57,ScaleDD,2,FALSE)</f>
        <v>3</v>
      </c>
      <c r="AJ57" s="84">
        <f>VLOOKUP(WordsMain!AJ57,ScaleDD,2,FALSE)</f>
        <v>4</v>
      </c>
      <c r="AK57" s="84">
        <f>VLOOKUP(WordsMain!AK57,ScaleDD,2,FALSE)</f>
        <v>4</v>
      </c>
      <c r="AL57" s="84">
        <f>VLOOKUP(WordsMain!AL57,ScaleDD,2,FALSE)</f>
        <v>3</v>
      </c>
      <c r="AN57" s="84">
        <f>VLOOKUP(WordsMain!AN57,ScaleJJ,2,FALSE)</f>
        <v>5</v>
      </c>
      <c r="AO57" s="84">
        <f>VLOOKUP(WordsMain!AO57,ScaleJJ,2,FALSE)</f>
        <v>1</v>
      </c>
      <c r="AP57" s="84">
        <f>VLOOKUP(WordsMain!AP57,ScaleJJ,2,FALSE)</f>
        <v>4</v>
      </c>
      <c r="AQ57" s="84">
        <f>VLOOKUP(WordsMain!AQ57,ScaleJJ,2,FALSE)</f>
        <v>1</v>
      </c>
      <c r="AR57" s="84">
        <f>VLOOKUP(WordsMain!AR57,ScaleJJ,2,FALSE)</f>
        <v>1</v>
      </c>
      <c r="AS57" s="84">
        <f>VLOOKUP(WordsMain!AS57,ScaleJJ,2,FALSE)</f>
        <v>6</v>
      </c>
      <c r="AT57" s="84">
        <f>VLOOKUP(WordsMain!AT57,ScaleJJ,2,FALSE)</f>
        <v>1</v>
      </c>
      <c r="AU57" s="84">
        <f>VLOOKUP(WordsMain!AU57,ScaleJJ,2,FALSE)</f>
        <v>1</v>
      </c>
      <c r="AV57" t="s">
        <v>939</v>
      </c>
      <c r="BB57">
        <v>6</v>
      </c>
      <c r="BR57">
        <v>4</v>
      </c>
      <c r="CV57">
        <v>7</v>
      </c>
      <c r="DQ57" s="84">
        <f>VLOOKUP(WordsMain!DQ57,ScaleEE,2,FALSE)</f>
        <v>3</v>
      </c>
      <c r="DR57" s="84">
        <f>VLOOKUP(WordsMain!DR57,ScaleEE,2,FALSE)</f>
        <v>1</v>
      </c>
      <c r="DS57" s="84">
        <f>VLOOKUP(WordsMain!DS57,ScaleEE,2,FALSE)</f>
        <v>1</v>
      </c>
      <c r="DT57" s="84">
        <f>VLOOKUP(WordsMain!DT57,ScaleEE,2,FALSE)</f>
        <v>4</v>
      </c>
      <c r="DU57" s="84">
        <f>VLOOKUP(WordsMain!DU57,ScaleEE,2,FALSE)</f>
        <v>4</v>
      </c>
      <c r="DV57" s="84">
        <f>VLOOKUP(WordsMain!DV57,ScaleEE,2,FALSE)</f>
        <v>3</v>
      </c>
      <c r="DW57" s="84">
        <f>VLOOKUP(WordsMain!DW57,ScaleEE,2,FALSE)</f>
        <v>4</v>
      </c>
      <c r="DX57" s="84">
        <f>VLOOKUP(WordsMain!DX57,ScaleEE,2,FALSE)</f>
        <v>4</v>
      </c>
      <c r="DY57" s="84">
        <f>VLOOKUP(WordsMain!DY57,ScaleEE,2,FALSE)</f>
        <v>3</v>
      </c>
      <c r="DZ57" s="84">
        <f>VLOOKUP(WordsMain!DZ57,ScaleEE,2,FALSE)</f>
        <v>4</v>
      </c>
      <c r="EB57" s="84">
        <f>VLOOKUP(WordsMain!EB57,ScaleCC,2,FALSE)</f>
        <v>2</v>
      </c>
      <c r="EC57" s="84">
        <f>VLOOKUP(WordsMain!EC57,ScaleCC,2,FALSE)</f>
        <v>2</v>
      </c>
      <c r="ED57" s="84">
        <f>VLOOKUP(WordsMain!ED57,ScaleCC,2,FALSE)</f>
        <v>2</v>
      </c>
      <c r="EE57" s="84">
        <f>VLOOKUP(WordsMain!EE57,ScaleCC,2,FALSE)</f>
        <v>2</v>
      </c>
      <c r="EF57" s="84">
        <f>VLOOKUP(WordsMain!EF57,ScaleCC,2,FALSE)</f>
        <v>0</v>
      </c>
      <c r="EG57" s="84">
        <f>VLOOKUP(WordsMain!EG57,ScaleCC,2,FALSE)</f>
        <v>0</v>
      </c>
      <c r="EH57" s="84">
        <f>VLOOKUP(WordsMain!EH57,ScaleCC,2,FALSE)</f>
        <v>0</v>
      </c>
      <c r="EI57" s="84">
        <f>VLOOKUP(WordsMain!EI57,ScaleCC,2,FALSE)</f>
        <v>0</v>
      </c>
      <c r="EJ57" s="84">
        <f>VLOOKUP(WordsMain!EJ57,ScaleCC,2,FALSE)</f>
        <v>0</v>
      </c>
      <c r="EK57" s="84">
        <f>VLOOKUP(WordsMain!EK57,ScaleCC,2,FALSE)</f>
        <v>0</v>
      </c>
      <c r="EL57" s="84">
        <f>VLOOKUP(WordsMain!EL57,ScaleCC,2,FALSE)</f>
        <v>0</v>
      </c>
      <c r="EM57" s="84">
        <f>VLOOKUP(WordsMain!EM57,ScaleCC,2,FALSE)</f>
        <v>0</v>
      </c>
      <c r="EN57" s="84">
        <f>VLOOKUP(WordsMain!EN57,ScaleCC,2,FALSE)</f>
        <v>0</v>
      </c>
      <c r="EO57" s="84">
        <f>VLOOKUP(WordsMain!EO57,ScaleCC,2,FALSE)</f>
        <v>0</v>
      </c>
      <c r="EP57" s="84">
        <f>VLOOKUP(WordsMain!EP57,ScaleCC,2,FALSE)</f>
        <v>0</v>
      </c>
      <c r="EQ57" s="84">
        <f>VLOOKUP(WordsMain!EQ57,ScaleCC,2,FALSE)</f>
        <v>0</v>
      </c>
      <c r="ER57" s="84">
        <f>VLOOKUP(WordsMain!ER57,ScaleCC,2,FALSE)</f>
        <v>0</v>
      </c>
      <c r="ES57" s="84">
        <f>VLOOKUP(WordsMain!ES57,ScaleCC,2,FALSE)</f>
        <v>0</v>
      </c>
      <c r="FC57">
        <v>9</v>
      </c>
      <c r="FJ57">
        <v>4</v>
      </c>
      <c r="FV57">
        <v>4</v>
      </c>
      <c r="GH57">
        <v>4</v>
      </c>
      <c r="NL57">
        <v>10</v>
      </c>
      <c r="NQ57">
        <v>1</v>
      </c>
      <c r="OE57">
        <v>1</v>
      </c>
      <c r="OS57">
        <v>1</v>
      </c>
      <c r="WU57" s="84">
        <f>VLOOKUP(WordsMain!WU57,ScaleHH,2,FALSE)</f>
        <v>3</v>
      </c>
      <c r="WV57" s="84">
        <f>VLOOKUP(WordsMain!WV57,ScaleHH,2,FALSE)</f>
        <v>2</v>
      </c>
      <c r="WW57" s="84">
        <f>VLOOKUP(WordsMain!WW57,ScaleHH,2,FALSE)</f>
        <v>3</v>
      </c>
      <c r="WX57" s="84">
        <f>VLOOKUP(WordsMain!WX57,ScaleHH,2,FALSE)</f>
        <v>3</v>
      </c>
      <c r="WY57" s="84">
        <f>VLOOKUP(WordsMain!WY57,ScaleHH,2,FALSE)</f>
        <v>2</v>
      </c>
      <c r="WZ57" s="84">
        <f>VLOOKUP(WordsMain!WZ57,ScaleHH,2,FALSE)</f>
        <v>3</v>
      </c>
      <c r="XA57" s="84">
        <f>VLOOKUP(WordsMain!XA57,ScaleHH,2,FALSE)</f>
        <v>2</v>
      </c>
      <c r="XB57" s="84">
        <f>VLOOKUP(WordsMain!XB57,ScaleHH,2,FALSE)</f>
        <v>3</v>
      </c>
      <c r="XC57" s="84">
        <f>VLOOKUP(WordsMain!XC57,ScaleHH,2,FALSE)</f>
        <v>2</v>
      </c>
      <c r="XD57" s="84">
        <f>VLOOKUP(WordsMain!XD57,ScaleHH,2,FALSE)</f>
        <v>3</v>
      </c>
      <c r="XE57" s="84">
        <f>VLOOKUP(WordsMain!XE57,ScaleHH,2,FALSE)</f>
        <v>2</v>
      </c>
      <c r="XF57" s="84">
        <f>VLOOKUP(WordsMain!XF57,ScaleHH,2,FALSE)</f>
        <v>2</v>
      </c>
      <c r="XG57" s="84">
        <f>VLOOKUP(WordsMain!XG57,ScaleHH,2,FALSE)</f>
        <v>2</v>
      </c>
      <c r="XH57" s="84">
        <f>VLOOKUP(WordsMain!XH57,ScaleHH,2,FALSE)</f>
        <v>2</v>
      </c>
      <c r="XI57" s="84">
        <f>VLOOKUP(WordsMain!XI57,ScaleHH,2,FALSE)</f>
        <v>2</v>
      </c>
      <c r="XJ57" s="84">
        <f>VLOOKUP(WordsMain!XJ57,ScaleHH,2,FALSE)</f>
        <v>2</v>
      </c>
      <c r="XK57" s="84">
        <f>VLOOKUP(WordsMain!XK57,ScaleHH,2,FALSE)</f>
        <v>2</v>
      </c>
      <c r="XL57" s="84">
        <f>VLOOKUP(WordsMain!XL57,ScaleHH,2,FALSE)</f>
        <v>3</v>
      </c>
      <c r="XM57" s="84">
        <f>VLOOKUP(WordsMain!XM57,ScaleHH,2,FALSE)</f>
        <v>3</v>
      </c>
      <c r="XN57" s="84">
        <f>VLOOKUP(WordsMain!XN57,ScaleHH,2,FALSE)</f>
        <v>3</v>
      </c>
      <c r="XO57" s="84">
        <f>VLOOKUP(WordsMain!XO57,ScaleHH,2,FALSE)</f>
        <v>3</v>
      </c>
      <c r="XP57" s="84">
        <f>VLOOKUP(WordsMain!XP57,ScaleHH,2,FALSE)</f>
        <v>3</v>
      </c>
      <c r="XQ57" s="84">
        <f>VLOOKUP(WordsMain!XQ57,ScaleHH,2,FALSE)</f>
        <v>3</v>
      </c>
      <c r="XR57" s="84">
        <f>VLOOKUP(WordsMain!XR57,ScaleHH,2,FALSE)</f>
        <v>3</v>
      </c>
      <c r="XS57" s="84">
        <f>VLOOKUP(WordsMain!XS57,ScaleHH,2,FALSE)</f>
        <v>3</v>
      </c>
      <c r="XT57" s="84">
        <f>VLOOKUP(WordsMain!XT57,ScaleHH,2,FALSE)</f>
        <v>3</v>
      </c>
      <c r="XU57" s="84">
        <f>VLOOKUP(WordsMain!XU57,ScaleHH,2,FALSE)</f>
        <v>2</v>
      </c>
      <c r="XV57" s="84">
        <f>VLOOKUP(WordsMain!XV57,ScaleHH,2,FALSE)</f>
        <v>2</v>
      </c>
      <c r="XW57" s="84">
        <f>VLOOKUP(WordsMain!XW57,ScaleHH,2,FALSE)</f>
        <v>2</v>
      </c>
      <c r="XX57" s="84">
        <f>VLOOKUP(WordsMain!XX57,ScaleHH,2,FALSE)</f>
        <v>2</v>
      </c>
      <c r="XY57" s="84">
        <f>VLOOKUP(WordsMain!XY57,ScaleHH,2,FALSE)</f>
        <v>3</v>
      </c>
      <c r="XZ57" s="84">
        <f>VLOOKUP(WordsMain!XZ57,ScaleHH,2,FALSE)</f>
        <v>1</v>
      </c>
      <c r="YA57" s="84">
        <f>VLOOKUP(WordsMain!YA57,ScaleHH,2,FALSE)</f>
        <v>3</v>
      </c>
      <c r="YB57" s="84">
        <f>VLOOKUP(WordsMain!YB57,ScaleHH,2,FALSE)</f>
        <v>3</v>
      </c>
      <c r="YC57" s="84">
        <f>VLOOKUP(WordsMain!YC57,ScaleHH,2,FALSE)</f>
        <v>3</v>
      </c>
      <c r="YD57" s="84">
        <f>VLOOKUP(WordsMain!YD57,ScaleHH,2,FALSE)</f>
        <v>3</v>
      </c>
      <c r="YE57" s="84">
        <f>VLOOKUP(WordsMain!YE57,ScaleHH,2,FALSE)</f>
        <v>2</v>
      </c>
      <c r="YF57" s="84">
        <f>VLOOKUP(WordsMain!YF57,ScaleHH,2,FALSE)</f>
        <v>3</v>
      </c>
      <c r="YG57" s="84">
        <f>VLOOKUP(WordsMain!YG57,ScaleHH,2,FALSE)</f>
        <v>3</v>
      </c>
      <c r="YJ57" s="84">
        <f>VLOOKUP(WordsMain!YJ57,ScaleBB,2,FALSE)</f>
        <v>0</v>
      </c>
      <c r="YK57" s="84">
        <f>VLOOKUP(WordsMain!YK57,ScaleAA,2,FALSE)</f>
        <v>3</v>
      </c>
      <c r="YL57" s="84">
        <f>VLOOKUP(WordsMain!YL57,ScaleAA,2,FALSE)</f>
        <v>3</v>
      </c>
      <c r="YM57" s="84">
        <f>VLOOKUP(WordsMain!YM57,ScaleAA,2,FALSE)</f>
        <v>3</v>
      </c>
      <c r="YN57" s="84">
        <f>VLOOKUP(WordsMain!YN57,ScaleAA,2,FALSE)</f>
        <v>3</v>
      </c>
      <c r="YO57" s="84">
        <f>VLOOKUP(WordsMain!YO57,ScaleAA,2,FALSE)</f>
        <v>3</v>
      </c>
      <c r="YP57" s="84">
        <f>VLOOKUP(WordsMain!YP57,ScaleAA,2,FALSE)</f>
        <v>3</v>
      </c>
      <c r="YQ57" s="84">
        <f>VLOOKUP(WordsMain!YQ57,ScaleAA,2,FALSE)</f>
        <v>3</v>
      </c>
      <c r="YR57" s="84">
        <f>VLOOKUP(WordsMain!YR57,ScaleAA,2,FALSE)</f>
        <v>3</v>
      </c>
      <c r="YS57" s="84">
        <f>VLOOKUP(WordsMain!YS57,ScaleAA,2,FALSE)</f>
        <v>3</v>
      </c>
      <c r="YT57" s="84">
        <f>VLOOKUP(WordsMain!YT57,ScaleAA,2,FALSE)</f>
        <v>3</v>
      </c>
      <c r="YU57" s="84">
        <f>VLOOKUP(WordsMain!YU57,ScaleAA,2,FALSE)</f>
        <v>3</v>
      </c>
      <c r="YV57" s="84">
        <f>VLOOKUP(WordsMain!YV57,ScaleAA,2,FALSE)</f>
        <v>4</v>
      </c>
      <c r="YW57" s="84">
        <f>VLOOKUP(WordsMain!YW57,ScaleAA,2,FALSE)</f>
        <v>3</v>
      </c>
      <c r="YX57" s="84">
        <f>VLOOKUP(WordsMain!YX57,ScaleAA,2,FALSE)</f>
        <v>3</v>
      </c>
      <c r="YY57" s="84">
        <f>VLOOKUP(WordsMain!YY57,ScaleAA,2,FALSE)</f>
        <v>2</v>
      </c>
      <c r="YZ57" s="84">
        <f>VLOOKUP(WordsMain!YZ57,ScaleAA,2,FALSE)</f>
        <v>3</v>
      </c>
      <c r="ZA57" s="84">
        <f>VLOOKUP(WordsMain!ZA57,ScaleAA,2,FALSE)</f>
        <v>4</v>
      </c>
      <c r="ZB57" s="84">
        <f>VLOOKUP(WordsMain!ZB57,ScaleAA,2,FALSE)</f>
        <v>3</v>
      </c>
      <c r="ZC57" s="84">
        <f>VLOOKUP(WordsMain!ZC57,ScaleAA,2,FALSE)</f>
        <v>4</v>
      </c>
      <c r="ZD57" s="84">
        <f>VLOOKUP(WordsMain!ZD57,ScaleAA,2,FALSE)</f>
        <v>3</v>
      </c>
      <c r="ZE57" s="84">
        <f>VLOOKUP(WordsMain!ZE57,ScaleAA,2,FALSE)</f>
        <v>2</v>
      </c>
      <c r="ZF57" s="84">
        <f>VLOOKUP(WordsMain!ZF57,ScaleAA,2,FALSE)</f>
        <v>2</v>
      </c>
      <c r="ZG57" s="84">
        <f>VLOOKUP(WordsMain!ZG57,ScaleAA,2,FALSE)</f>
        <v>4</v>
      </c>
      <c r="ZH57" s="84">
        <f>VLOOKUP(WordsMain!ZH57,ScaleAA,2,FALSE)</f>
        <v>4</v>
      </c>
      <c r="ZI57" s="84">
        <f>VLOOKUP(WordsMain!ZI57,ScaleAA,2,FALSE)</f>
        <v>4</v>
      </c>
      <c r="ZJ57" s="84">
        <f>VLOOKUP(WordsMain!ZJ57,ScaleAA,2,FALSE)</f>
        <v>3</v>
      </c>
      <c r="ZK57" s="84">
        <f>VLOOKUP(WordsMain!ZK57,ScaleAA,2,FALSE)</f>
        <v>3</v>
      </c>
      <c r="ZL57" s="84">
        <f>VLOOKUP(WordsMain!ZL57,ScaleAA,2,FALSE)</f>
        <v>3</v>
      </c>
      <c r="ZM57" s="84">
        <f>VLOOKUP(WordsMain!ZM57,ScaleAA,2,FALSE)</f>
        <v>4</v>
      </c>
      <c r="ZN57" s="84">
        <f>VLOOKUP(WordsMain!ZN57,ScaleAA,2,FALSE)</f>
        <v>3</v>
      </c>
      <c r="ZO57" s="84">
        <f>VLOOKUP(WordsMain!ZO57,ScaleAA,2,FALSE)</f>
        <v>3</v>
      </c>
      <c r="ZP57" s="84">
        <f>VLOOKUP(WordsMain!ZP57,ScaleAA,2,FALSE)</f>
        <v>3</v>
      </c>
      <c r="ZR57" s="84">
        <f>VLOOKUP(WordsMain!ZR57,ScaleFF,2,FALSE)</f>
        <v>3</v>
      </c>
      <c r="ZS57" s="84">
        <f>VLOOKUP(WordsMain!ZS57,ScaleFF,2,FALSE)</f>
        <v>2</v>
      </c>
      <c r="ZT57" s="84">
        <f>VLOOKUP(WordsMain!ZT57,ScaleFF,2,FALSE)</f>
        <v>0</v>
      </c>
      <c r="ZU57" s="84">
        <f>VLOOKUP(WordsMain!ZU57,ScaleFF,2,FALSE)</f>
        <v>1</v>
      </c>
      <c r="ZV57" s="84">
        <f>VLOOKUP(WordsMain!ZV57,ScaleFF,2,FALSE)</f>
        <v>0</v>
      </c>
      <c r="ZW57" s="84">
        <f>VLOOKUP(WordsMain!ZW57,ScaleFF,2,FALSE)</f>
        <v>0</v>
      </c>
      <c r="ZX57" s="84">
        <f>VLOOKUP(WordsMain!ZX57,ScaleFF,2,FALSE)</f>
        <v>2</v>
      </c>
      <c r="ZY57" s="84">
        <f>VLOOKUP(WordsMain!ZY57,ScaleFF,2,FALSE)</f>
        <v>3</v>
      </c>
      <c r="ZZ57" s="84">
        <f>VLOOKUP(WordsMain!ZZ57,ScaleFF,2,FALSE)</f>
        <v>2</v>
      </c>
      <c r="AAA57" s="84">
        <f>VLOOKUP(WordsMain!AAA57,ScaleFF,2,FALSE)</f>
        <v>1</v>
      </c>
      <c r="AAB57" s="84">
        <f>VLOOKUP(WordsMain!AAB57,ScaleFF,2,FALSE)</f>
        <v>3</v>
      </c>
      <c r="AAC57" s="84">
        <f>VLOOKUP(WordsMain!AAC57,ScaleFF,2,FALSE)</f>
        <v>2</v>
      </c>
      <c r="AAD57" s="84">
        <f>VLOOKUP(WordsMain!AAD57,ScaleFF,2,FALSE)</f>
        <v>2</v>
      </c>
      <c r="AAE57" s="84">
        <f>VLOOKUP(WordsMain!AAE57,ScaleFF,2,FALSE)</f>
        <v>3</v>
      </c>
      <c r="AAF57" s="84">
        <f>VLOOKUP(WordsMain!AAF57,ScaleFF,2,FALSE)</f>
        <v>0</v>
      </c>
      <c r="AAG57" s="84">
        <f>VLOOKUP(WordsMain!AAG57,ScaleFF,2,FALSE)</f>
        <v>2</v>
      </c>
      <c r="AAH57" s="84">
        <f>VLOOKUP(WordsMain!AAH57,ScaleFF,2,FALSE)</f>
        <v>2</v>
      </c>
      <c r="AAI57" s="84">
        <f>VLOOKUP(WordsMain!AAI57,ScaleFF,2,FALSE)</f>
        <v>2</v>
      </c>
      <c r="AAJ57" s="84">
        <f>VLOOKUP(WordsMain!AAJ57,ScaleFF,2,FALSE)</f>
        <v>1</v>
      </c>
      <c r="AAK57" s="84">
        <f>VLOOKUP(WordsMain!AAK57,ScaleFF,2,FALSE)</f>
        <v>3</v>
      </c>
      <c r="AAL57" s="84">
        <f>VLOOKUP(WordsMain!AAL57,ScaleFF,2,FALSE)</f>
        <v>3</v>
      </c>
      <c r="AAM57" s="84">
        <f>VLOOKUP(WordsMain!AAM57,ScaleFF,2,FALSE)</f>
        <v>3</v>
      </c>
      <c r="AAN57" s="84">
        <f>VLOOKUP(WordsMain!AAN57,ScaleFF,2,FALSE)</f>
        <v>3</v>
      </c>
      <c r="AAO57" s="84">
        <f>VLOOKUP(WordsMain!AAO57,ScaleFF,2,FALSE)</f>
        <v>3</v>
      </c>
      <c r="AAP57" s="84">
        <f>VLOOKUP(WordsMain!AAP57,ScaleFF,2,FALSE)</f>
        <v>3</v>
      </c>
      <c r="AAQ57" s="84">
        <f>VLOOKUP(WordsMain!AAQ57,ScaleFF,2,FALSE)</f>
        <v>3</v>
      </c>
      <c r="AAR57" s="84">
        <f>VLOOKUP(WordsMain!AAR57,ScaleFF,2,FALSE)</f>
        <v>0</v>
      </c>
      <c r="AAS57" s="84">
        <f>VLOOKUP(WordsMain!AAS57,ScaleFF,2,FALSE)</f>
        <v>2</v>
      </c>
      <c r="AAT57" s="84">
        <f>VLOOKUP(WordsMain!AAT57,ScaleFF,2,FALSE)</f>
        <v>3</v>
      </c>
      <c r="AAU57" s="84">
        <f>VLOOKUP(WordsMain!AAU57,ScaleFF,2,FALSE)</f>
        <v>3</v>
      </c>
      <c r="AAV57" s="84">
        <f>VLOOKUP(WordsMain!AAV57,ScaleFF,2,FALSE)</f>
        <v>2</v>
      </c>
      <c r="AAW57" s="84">
        <f>VLOOKUP(WordsMain!AAW57,ScaleFF,2,FALSE)</f>
        <v>3</v>
      </c>
      <c r="AAX57" s="84">
        <f>VLOOKUP(WordsMain!AAX57,ScaleFF,2,FALSE)</f>
        <v>1</v>
      </c>
      <c r="AAY57" s="84">
        <f>VLOOKUP(WordsMain!AAY57,ScaleFF,2,FALSE)</f>
        <v>3</v>
      </c>
      <c r="AAZ57" s="84">
        <f>VLOOKUP(WordsMain!AAZ57,ScaleFF,2,FALSE)</f>
        <v>3</v>
      </c>
      <c r="ABB57">
        <v>2</v>
      </c>
      <c r="ABC57">
        <v>1</v>
      </c>
      <c r="ABD57">
        <v>1</v>
      </c>
      <c r="ABE57">
        <v>1</v>
      </c>
      <c r="ABF57">
        <v>2</v>
      </c>
      <c r="ABG57">
        <v>0</v>
      </c>
      <c r="ABH57">
        <v>2</v>
      </c>
      <c r="ABI57">
        <v>1</v>
      </c>
      <c r="ABJ57">
        <v>1</v>
      </c>
      <c r="ABK57">
        <v>1</v>
      </c>
      <c r="ABL57">
        <v>1</v>
      </c>
      <c r="ABM57">
        <v>1</v>
      </c>
      <c r="ABN57">
        <v>0</v>
      </c>
      <c r="ABU57">
        <v>7</v>
      </c>
      <c r="ABW57">
        <v>9</v>
      </c>
      <c r="ACA57">
        <v>13</v>
      </c>
      <c r="ACH57">
        <v>20</v>
      </c>
      <c r="ACI57">
        <v>21</v>
      </c>
      <c r="ACK57">
        <v>23</v>
      </c>
      <c r="ACR57" s="84">
        <f>VLOOKUP(WordsMain!ACR57,ScaleGG,2,FALSE)</f>
        <v>2</v>
      </c>
      <c r="ACS57">
        <v>0</v>
      </c>
      <c r="ACT57">
        <v>-1</v>
      </c>
      <c r="ACU57">
        <v>1</v>
      </c>
      <c r="ACV57">
        <v>0</v>
      </c>
      <c r="ACW57">
        <v>-1</v>
      </c>
      <c r="ACX57">
        <v>0</v>
      </c>
      <c r="ACY57">
        <v>0</v>
      </c>
      <c r="ACZ57">
        <v>1</v>
      </c>
      <c r="ADA57">
        <v>0</v>
      </c>
      <c r="ADB57">
        <v>0</v>
      </c>
      <c r="ADC57">
        <v>1</v>
      </c>
      <c r="ADD57">
        <v>-2</v>
      </c>
      <c r="ADE57">
        <v>0</v>
      </c>
      <c r="ADF57">
        <v>0</v>
      </c>
      <c r="ADG57">
        <v>0</v>
      </c>
      <c r="ADH57">
        <v>0</v>
      </c>
      <c r="ADI57">
        <v>0</v>
      </c>
      <c r="ADJ57">
        <v>0</v>
      </c>
      <c r="ADK57">
        <v>0</v>
      </c>
      <c r="ADL57">
        <v>0</v>
      </c>
      <c r="ADM57">
        <v>0</v>
      </c>
      <c r="ADN57">
        <v>0</v>
      </c>
      <c r="ADO57">
        <v>0</v>
      </c>
      <c r="ADP57">
        <v>0</v>
      </c>
      <c r="ADQ57">
        <v>0</v>
      </c>
      <c r="ADR57">
        <v>1</v>
      </c>
      <c r="ADS57">
        <v>1</v>
      </c>
      <c r="ADT57">
        <v>0</v>
      </c>
      <c r="ADU57">
        <v>0</v>
      </c>
      <c r="ADV57">
        <v>0</v>
      </c>
      <c r="ADZ57">
        <f t="shared" si="78"/>
        <v>13</v>
      </c>
      <c r="AEA57">
        <f t="shared" si="80"/>
        <v>0</v>
      </c>
      <c r="AEB57">
        <f t="shared" si="79"/>
        <v>0</v>
      </c>
    </row>
    <row r="58" spans="1:808" x14ac:dyDescent="0.2">
      <c r="A58">
        <v>110002837791</v>
      </c>
      <c r="B58">
        <v>270114706</v>
      </c>
      <c r="C58" s="2">
        <v>43634.744895833333</v>
      </c>
      <c r="D58" s="2">
        <v>43634.750868055547</v>
      </c>
      <c r="E58" t="s">
        <v>1918</v>
      </c>
      <c r="J58">
        <v>6</v>
      </c>
      <c r="K58" s="84" t="str">
        <f t="shared" si="82"/>
        <v>Saudi Arabia</v>
      </c>
      <c r="L58">
        <v>1</v>
      </c>
      <c r="M58">
        <v>4</v>
      </c>
      <c r="N58">
        <v>4</v>
      </c>
      <c r="ADZ58">
        <f t="shared" si="78"/>
        <v>0</v>
      </c>
      <c r="AEA58">
        <f t="shared" si="80"/>
        <v>0</v>
      </c>
      <c r="AEB58">
        <f t="shared" si="79"/>
        <v>0</v>
      </c>
    </row>
    <row r="59" spans="1:808" x14ac:dyDescent="0.2">
      <c r="A59">
        <v>110002834668</v>
      </c>
      <c r="B59">
        <v>270118008</v>
      </c>
      <c r="C59" s="2">
        <v>43634.34097222222</v>
      </c>
      <c r="D59" s="2">
        <v>43634.349259259259</v>
      </c>
      <c r="E59" t="s">
        <v>1918</v>
      </c>
      <c r="J59">
        <v>0</v>
      </c>
      <c r="K59" t="s">
        <v>967</v>
      </c>
      <c r="L59">
        <v>2</v>
      </c>
      <c r="M59">
        <v>2</v>
      </c>
      <c r="N59">
        <v>4</v>
      </c>
      <c r="ADZ59">
        <f t="shared" si="78"/>
        <v>0</v>
      </c>
      <c r="AEA59">
        <f t="shared" si="80"/>
        <v>0</v>
      </c>
      <c r="AEB59">
        <f t="shared" si="79"/>
        <v>0</v>
      </c>
    </row>
    <row r="60" spans="1:808" x14ac:dyDescent="0.2">
      <c r="A60">
        <v>110002834551</v>
      </c>
      <c r="B60">
        <v>270117970</v>
      </c>
      <c r="C60" s="2">
        <v>43634.264548611107</v>
      </c>
      <c r="D60" s="2">
        <v>43634.315266203703</v>
      </c>
      <c r="E60" t="s">
        <v>1918</v>
      </c>
      <c r="J60">
        <v>14</v>
      </c>
      <c r="K60" s="84" t="str">
        <f>VLOOKUP(J60,CountryLookup,2,TRUE)</f>
        <v>Netherlands</v>
      </c>
      <c r="L60">
        <v>1</v>
      </c>
      <c r="M60">
        <v>3</v>
      </c>
      <c r="N60">
        <v>3</v>
      </c>
      <c r="O60">
        <v>4</v>
      </c>
      <c r="P60">
        <v>2</v>
      </c>
      <c r="Q60">
        <v>3</v>
      </c>
      <c r="S60">
        <v>3</v>
      </c>
      <c r="T60">
        <v>2</v>
      </c>
      <c r="V60">
        <v>2</v>
      </c>
      <c r="W60">
        <v>1</v>
      </c>
      <c r="X60" s="84">
        <f>VLOOKUP(WordsMain!X60,ScaleII,2,FALSE)</f>
        <v>2</v>
      </c>
      <c r="Y60" s="84">
        <f>VLOOKUP(WordsMain!Y60,ScaleII,2,FALSE)</f>
        <v>2</v>
      </c>
      <c r="Z60" s="84">
        <f>VLOOKUP(WordsMain!Z60,ScaleII,2,FALSE)</f>
        <v>1</v>
      </c>
      <c r="AA60" s="84">
        <f>VLOOKUP(WordsMain!AA60,ScaleII,2,FALSE)</f>
        <v>1</v>
      </c>
      <c r="AB60" s="84">
        <f>VLOOKUP(WordsMain!AB60,ScaleII,2,FALSE)</f>
        <v>2</v>
      </c>
      <c r="AC60" s="84">
        <f>VLOOKUP(WordsMain!AC60,ScaleII,2,FALSE)</f>
        <v>1</v>
      </c>
      <c r="AD60" s="84">
        <f>VLOOKUP(WordsMain!AD60,ScaleDD,2,FALSE)</f>
        <v>0</v>
      </c>
      <c r="AE60" s="84">
        <f>VLOOKUP(WordsMain!AE60,ScaleDD,2,FALSE)</f>
        <v>1</v>
      </c>
      <c r="AF60" s="84">
        <f>VLOOKUP(WordsMain!AF60,ScaleDD,2,FALSE)</f>
        <v>2</v>
      </c>
      <c r="AG60" s="84">
        <f>VLOOKUP(WordsMain!AG60,ScaleDD,2,FALSE)</f>
        <v>1</v>
      </c>
      <c r="AH60" s="84">
        <f>VLOOKUP(WordsMain!AH60,ScaleDD,2,FALSE)</f>
        <v>1</v>
      </c>
      <c r="AI60" s="84">
        <f>VLOOKUP(WordsMain!AI60,ScaleDD,2,FALSE)</f>
        <v>3</v>
      </c>
      <c r="AJ60" s="84">
        <f>VLOOKUP(WordsMain!AJ60,ScaleDD,2,FALSE)</f>
        <v>3</v>
      </c>
      <c r="AK60" s="84">
        <f>VLOOKUP(WordsMain!AK60,ScaleDD,2,FALSE)</f>
        <v>2</v>
      </c>
      <c r="AL60" s="84">
        <f>VLOOKUP(WordsMain!AL60,ScaleDD,2,FALSE)</f>
        <v>1</v>
      </c>
      <c r="AM60" t="s">
        <v>944</v>
      </c>
      <c r="AN60" s="84">
        <f>VLOOKUP(WordsMain!AN60,ScaleJJ,2,FALSE)</f>
        <v>3</v>
      </c>
      <c r="AO60" s="84">
        <f>VLOOKUP(WordsMain!AO60,ScaleJJ,2,FALSE)</f>
        <v>1</v>
      </c>
      <c r="AP60" s="84">
        <f>VLOOKUP(WordsMain!AP60,ScaleJJ,2,FALSE)</f>
        <v>1</v>
      </c>
      <c r="AQ60" s="84">
        <f>VLOOKUP(WordsMain!AQ60,ScaleJJ,2,FALSE)</f>
        <v>0</v>
      </c>
      <c r="AR60" s="84">
        <f>VLOOKUP(WordsMain!AR60,ScaleJJ,2,FALSE)</f>
        <v>1</v>
      </c>
      <c r="AS60" s="84">
        <f>VLOOKUP(WordsMain!AS60,ScaleJJ,2,FALSE)</f>
        <v>0</v>
      </c>
      <c r="AT60" s="84">
        <f>VLOOKUP(WordsMain!AT60,ScaleJJ,2,FALSE)</f>
        <v>4</v>
      </c>
      <c r="AU60" s="84">
        <f>VLOOKUP(WordsMain!AU60,ScaleJJ,2,FALSE)</f>
        <v>0</v>
      </c>
      <c r="AV60" t="s">
        <v>945</v>
      </c>
      <c r="CY60">
        <v>1</v>
      </c>
      <c r="CZ60">
        <v>2</v>
      </c>
      <c r="DQ60" s="84">
        <f>VLOOKUP(WordsMain!DQ60,ScaleEE,2,FALSE)</f>
        <v>1</v>
      </c>
      <c r="DR60" s="84">
        <f>VLOOKUP(WordsMain!DR60,ScaleEE,2,FALSE)</f>
        <v>0</v>
      </c>
      <c r="DS60" s="84">
        <f>VLOOKUP(WordsMain!DS60,ScaleEE,2,FALSE)</f>
        <v>1</v>
      </c>
      <c r="DT60" s="84">
        <f>VLOOKUP(WordsMain!DT60,ScaleEE,2,FALSE)</f>
        <v>2</v>
      </c>
      <c r="DU60" s="84">
        <f>VLOOKUP(WordsMain!DU60,ScaleEE,2,FALSE)</f>
        <v>3</v>
      </c>
      <c r="DV60" s="84">
        <f>VLOOKUP(WordsMain!DV60,ScaleEE,2,FALSE)</f>
        <v>1</v>
      </c>
      <c r="DW60" s="84">
        <f>VLOOKUP(WordsMain!DW60,ScaleEE,2,FALSE)</f>
        <v>1</v>
      </c>
      <c r="DX60" s="84">
        <f>VLOOKUP(WordsMain!DX60,ScaleEE,2,FALSE)</f>
        <v>0</v>
      </c>
      <c r="DY60" s="84">
        <f>VLOOKUP(WordsMain!DY60,ScaleEE,2,FALSE)</f>
        <v>1</v>
      </c>
      <c r="DZ60" s="84">
        <f>VLOOKUP(WordsMain!DZ60,ScaleEE,2,FALSE)</f>
        <v>0</v>
      </c>
      <c r="EB60" s="84">
        <f>VLOOKUP(WordsMain!EB60,ScaleCC,2,FALSE)</f>
        <v>1</v>
      </c>
      <c r="EC60" s="84">
        <f>VLOOKUP(WordsMain!EC60,ScaleCC,2,FALSE)</f>
        <v>1</v>
      </c>
      <c r="ED60" s="84">
        <f>VLOOKUP(WordsMain!ED60,ScaleCC,2,FALSE)</f>
        <v>2</v>
      </c>
      <c r="EE60" s="84">
        <f>VLOOKUP(WordsMain!EE60,ScaleCC,2,FALSE)</f>
        <v>2</v>
      </c>
      <c r="EF60" s="84">
        <f>VLOOKUP(WordsMain!EF60,ScaleCC,2,FALSE)</f>
        <v>3</v>
      </c>
      <c r="EG60" s="84">
        <f>VLOOKUP(WordsMain!EG60,ScaleCC,2,FALSE)</f>
        <v>0</v>
      </c>
      <c r="EH60" s="84">
        <f>VLOOKUP(WordsMain!EH60,ScaleCC,2,FALSE)</f>
        <v>0</v>
      </c>
      <c r="EI60" s="84">
        <f>VLOOKUP(WordsMain!EI60,ScaleCC,2,FALSE)</f>
        <v>0</v>
      </c>
      <c r="EJ60" s="84">
        <f>VLOOKUP(WordsMain!EJ60,ScaleCC,2,FALSE)</f>
        <v>0</v>
      </c>
      <c r="EK60" s="84">
        <f>VLOOKUP(WordsMain!EK60,ScaleCC,2,FALSE)</f>
        <v>0</v>
      </c>
      <c r="EL60" s="84">
        <f>VLOOKUP(WordsMain!EL60,ScaleCC,2,FALSE)</f>
        <v>0</v>
      </c>
      <c r="EM60" s="84">
        <f>VLOOKUP(WordsMain!EM60,ScaleCC,2,FALSE)</f>
        <v>0</v>
      </c>
      <c r="EN60" s="84">
        <f>VLOOKUP(WordsMain!EN60,ScaleCC,2,FALSE)</f>
        <v>3</v>
      </c>
      <c r="EO60" s="84">
        <f>VLOOKUP(WordsMain!EO60,ScaleCC,2,FALSE)</f>
        <v>0</v>
      </c>
      <c r="EP60" s="84">
        <f>VLOOKUP(WordsMain!EP60,ScaleCC,2,FALSE)</f>
        <v>0</v>
      </c>
      <c r="EQ60" s="84">
        <f>VLOOKUP(WordsMain!EQ60,ScaleCC,2,FALSE)</f>
        <v>0</v>
      </c>
      <c r="ER60" s="84">
        <f>VLOOKUP(WordsMain!ER60,ScaleCC,2,FALSE)</f>
        <v>0</v>
      </c>
      <c r="ES60" s="84">
        <f>VLOOKUP(WordsMain!ES60,ScaleCC,2,FALSE)</f>
        <v>0</v>
      </c>
      <c r="FV60">
        <v>4</v>
      </c>
      <c r="FX60">
        <v>6</v>
      </c>
      <c r="FY60">
        <v>7</v>
      </c>
      <c r="GH60">
        <v>4</v>
      </c>
      <c r="GJ60">
        <v>6</v>
      </c>
      <c r="GK60">
        <v>7</v>
      </c>
      <c r="GQ60">
        <v>1</v>
      </c>
      <c r="GU60">
        <v>5</v>
      </c>
      <c r="GW60">
        <v>7</v>
      </c>
      <c r="GX60">
        <v>8</v>
      </c>
      <c r="KM60">
        <v>5</v>
      </c>
      <c r="KO60">
        <v>7</v>
      </c>
      <c r="KP60">
        <v>8</v>
      </c>
      <c r="KS60">
        <v>11</v>
      </c>
      <c r="KT60">
        <v>12</v>
      </c>
      <c r="OE60">
        <v>1</v>
      </c>
      <c r="OF60">
        <v>2</v>
      </c>
      <c r="OJ60">
        <v>6</v>
      </c>
      <c r="ON60">
        <v>10</v>
      </c>
      <c r="OS60">
        <v>1</v>
      </c>
      <c r="OT60">
        <v>2</v>
      </c>
      <c r="OX60">
        <v>6</v>
      </c>
      <c r="PB60">
        <v>10</v>
      </c>
      <c r="PJ60">
        <v>4</v>
      </c>
      <c r="TQ60">
        <v>3</v>
      </c>
      <c r="TR60">
        <v>4</v>
      </c>
      <c r="UA60">
        <v>13</v>
      </c>
      <c r="WU60" s="84">
        <f>VLOOKUP(WordsMain!WU60,ScaleHH,2,FALSE)</f>
        <v>2</v>
      </c>
      <c r="WV60" s="84">
        <f>VLOOKUP(WordsMain!WV60,ScaleHH,2,FALSE)</f>
        <v>3</v>
      </c>
      <c r="WW60" s="84">
        <f>VLOOKUP(WordsMain!WW60,ScaleHH,2,FALSE)</f>
        <v>3</v>
      </c>
      <c r="WX60" s="84">
        <f>VLOOKUP(WordsMain!WX60,ScaleHH,2,FALSE)</f>
        <v>2</v>
      </c>
      <c r="WY60" s="84">
        <f>VLOOKUP(WordsMain!WY60,ScaleHH,2,FALSE)</f>
        <v>2</v>
      </c>
      <c r="WZ60" s="84">
        <f>VLOOKUP(WordsMain!WZ60,ScaleHH,2,FALSE)</f>
        <v>2</v>
      </c>
      <c r="XA60" s="84">
        <f>VLOOKUP(WordsMain!XA60,ScaleHH,2,FALSE)</f>
        <v>0</v>
      </c>
      <c r="XB60" s="84">
        <f>VLOOKUP(WordsMain!XB60,ScaleHH,2,FALSE)</f>
        <v>1</v>
      </c>
      <c r="XC60" s="84">
        <f>VLOOKUP(WordsMain!XC60,ScaleHH,2,FALSE)</f>
        <v>1</v>
      </c>
      <c r="XD60" s="84">
        <f>VLOOKUP(WordsMain!XD60,ScaleHH,2,FALSE)</f>
        <v>3</v>
      </c>
      <c r="XE60" s="84">
        <f>VLOOKUP(WordsMain!XE60,ScaleHH,2,FALSE)</f>
        <v>2</v>
      </c>
      <c r="XF60" s="84">
        <f>VLOOKUP(WordsMain!XF60,ScaleHH,2,FALSE)</f>
        <v>1</v>
      </c>
      <c r="XG60" s="84">
        <f>VLOOKUP(WordsMain!XG60,ScaleHH,2,FALSE)</f>
        <v>0</v>
      </c>
      <c r="XH60" s="84">
        <f>VLOOKUP(WordsMain!XH60,ScaleHH,2,FALSE)</f>
        <v>3</v>
      </c>
      <c r="XI60" s="84">
        <f>VLOOKUP(WordsMain!XI60,ScaleHH,2,FALSE)</f>
        <v>0</v>
      </c>
      <c r="XJ60" s="84">
        <f>VLOOKUP(WordsMain!XJ60,ScaleHH,2,FALSE)</f>
        <v>1</v>
      </c>
      <c r="XK60" s="84">
        <f>VLOOKUP(WordsMain!XK60,ScaleHH,2,FALSE)</f>
        <v>1</v>
      </c>
      <c r="XL60" s="84">
        <f>VLOOKUP(WordsMain!XL60,ScaleHH,2,FALSE)</f>
        <v>3</v>
      </c>
      <c r="XM60" s="84">
        <f>VLOOKUP(WordsMain!XM60,ScaleHH,2,FALSE)</f>
        <v>1</v>
      </c>
      <c r="XN60" s="84">
        <f>VLOOKUP(WordsMain!XN60,ScaleHH,2,FALSE)</f>
        <v>1</v>
      </c>
      <c r="XO60" s="84">
        <f>VLOOKUP(WordsMain!XO60,ScaleHH,2,FALSE)</f>
        <v>0</v>
      </c>
      <c r="XP60" s="84">
        <f>VLOOKUP(WordsMain!XP60,ScaleHH,2,FALSE)</f>
        <v>3</v>
      </c>
      <c r="XQ60" s="84">
        <f>VLOOKUP(WordsMain!XQ60,ScaleHH,2,FALSE)</f>
        <v>1</v>
      </c>
      <c r="XR60" s="84">
        <f>VLOOKUP(WordsMain!XR60,ScaleHH,2,FALSE)</f>
        <v>3</v>
      </c>
      <c r="XS60" s="84">
        <f>VLOOKUP(WordsMain!XS60,ScaleHH,2,FALSE)</f>
        <v>1</v>
      </c>
      <c r="XT60" s="84">
        <f>VLOOKUP(WordsMain!XT60,ScaleHH,2,FALSE)</f>
        <v>1</v>
      </c>
      <c r="XU60" s="84">
        <f>VLOOKUP(WordsMain!XU60,ScaleHH,2,FALSE)</f>
        <v>3</v>
      </c>
      <c r="XV60" s="84">
        <f>VLOOKUP(WordsMain!XV60,ScaleHH,2,FALSE)</f>
        <v>3</v>
      </c>
      <c r="XW60" s="84">
        <f>VLOOKUP(WordsMain!XW60,ScaleHH,2,FALSE)</f>
        <v>2</v>
      </c>
      <c r="XX60" s="84">
        <f>VLOOKUP(WordsMain!XX60,ScaleHH,2,FALSE)</f>
        <v>2</v>
      </c>
      <c r="XY60" s="84">
        <f>VLOOKUP(WordsMain!XY60,ScaleHH,2,FALSE)</f>
        <v>3</v>
      </c>
      <c r="XZ60" s="84">
        <f>VLOOKUP(WordsMain!XZ60,ScaleHH,2,FALSE)</f>
        <v>3</v>
      </c>
      <c r="YA60" s="84">
        <f>VLOOKUP(WordsMain!YA60,ScaleHH,2,FALSE)</f>
        <v>3</v>
      </c>
      <c r="YB60" s="84">
        <f>VLOOKUP(WordsMain!YB60,ScaleHH,2,FALSE)</f>
        <v>3</v>
      </c>
      <c r="YC60" s="84">
        <f>VLOOKUP(WordsMain!YC60,ScaleHH,2,FALSE)</f>
        <v>3</v>
      </c>
      <c r="YD60" s="84">
        <f>VLOOKUP(WordsMain!YD60,ScaleHH,2,FALSE)</f>
        <v>3</v>
      </c>
      <c r="YE60" s="84">
        <f>VLOOKUP(WordsMain!YE60,ScaleHH,2,FALSE)</f>
        <v>0</v>
      </c>
      <c r="YF60" s="84">
        <f>VLOOKUP(WordsMain!YF60,ScaleHH,2,FALSE)</f>
        <v>3</v>
      </c>
      <c r="YG60" s="84">
        <f>VLOOKUP(WordsMain!YG60,ScaleHH,2,FALSE)</f>
        <v>3</v>
      </c>
      <c r="YH60" t="s">
        <v>947</v>
      </c>
      <c r="YI60" t="s">
        <v>948</v>
      </c>
      <c r="YJ60" s="84">
        <f>VLOOKUP(WordsMain!YJ60,ScaleBB,2,FALSE)</f>
        <v>1</v>
      </c>
      <c r="YK60" s="84">
        <f>VLOOKUP(WordsMain!YK60,ScaleAA,2,FALSE)</f>
        <v>3</v>
      </c>
      <c r="YL60" s="84">
        <f>VLOOKUP(WordsMain!YL60,ScaleAA,2,FALSE)</f>
        <v>2</v>
      </c>
      <c r="YM60" s="84">
        <f>VLOOKUP(WordsMain!YM60,ScaleAA,2,FALSE)</f>
        <v>4</v>
      </c>
      <c r="YN60" s="84">
        <f>VLOOKUP(WordsMain!YN60,ScaleAA,2,FALSE)</f>
        <v>4</v>
      </c>
      <c r="YO60" s="84">
        <f>VLOOKUP(WordsMain!YO60,ScaleAA,2,FALSE)</f>
        <v>3</v>
      </c>
      <c r="YP60" s="84">
        <f>VLOOKUP(WordsMain!YP60,ScaleAA,2,FALSE)</f>
        <v>2</v>
      </c>
      <c r="YQ60" s="84">
        <f>VLOOKUP(WordsMain!YQ60,ScaleAA,2,FALSE)</f>
        <v>1</v>
      </c>
      <c r="YR60" s="84">
        <f>VLOOKUP(WordsMain!YR60,ScaleAA,2,FALSE)</f>
        <v>2</v>
      </c>
      <c r="YS60" s="84">
        <f>VLOOKUP(WordsMain!YS60,ScaleAA,2,FALSE)</f>
        <v>0</v>
      </c>
      <c r="YT60" s="84">
        <f>VLOOKUP(WordsMain!YT60,ScaleAA,2,FALSE)</f>
        <v>4</v>
      </c>
      <c r="YU60" s="84">
        <f>VLOOKUP(WordsMain!YU60,ScaleAA,2,FALSE)</f>
        <v>2</v>
      </c>
      <c r="YV60" s="84">
        <f>VLOOKUP(WordsMain!YV60,ScaleAA,2,FALSE)</f>
        <v>2</v>
      </c>
      <c r="YW60" s="84">
        <f>VLOOKUP(WordsMain!YW60,ScaleAA,2,FALSE)</f>
        <v>1</v>
      </c>
      <c r="YX60" s="84">
        <f>VLOOKUP(WordsMain!YX60,ScaleAA,2,FALSE)</f>
        <v>1</v>
      </c>
      <c r="YY60" s="84">
        <f>VLOOKUP(WordsMain!YY60,ScaleAA,2,FALSE)</f>
        <v>2</v>
      </c>
      <c r="YZ60" s="84">
        <f>VLOOKUP(WordsMain!YZ60,ScaleAA,2,FALSE)</f>
        <v>2</v>
      </c>
      <c r="ZA60" s="84">
        <f>VLOOKUP(WordsMain!ZA60,ScaleAA,2,FALSE)</f>
        <v>2</v>
      </c>
      <c r="ZB60" s="84">
        <f>VLOOKUP(WordsMain!ZB60,ScaleAA,2,FALSE)</f>
        <v>1</v>
      </c>
      <c r="ZC60" s="84">
        <f>VLOOKUP(WordsMain!ZC60,ScaleAA,2,FALSE)</f>
        <v>3</v>
      </c>
      <c r="ZD60" s="84">
        <f>VLOOKUP(WordsMain!ZD60,ScaleAA,2,FALSE)</f>
        <v>0</v>
      </c>
      <c r="ZE60" s="84">
        <f>VLOOKUP(WordsMain!ZE60,ScaleAA,2,FALSE)</f>
        <v>1</v>
      </c>
      <c r="ZF60" s="84">
        <f>VLOOKUP(WordsMain!ZF60,ScaleAA,2,FALSE)</f>
        <v>1</v>
      </c>
      <c r="ZG60" s="84">
        <f>VLOOKUP(WordsMain!ZG60,ScaleAA,2,FALSE)</f>
        <v>2</v>
      </c>
      <c r="ZH60" s="84">
        <f>VLOOKUP(WordsMain!ZH60,ScaleAA,2,FALSE)</f>
        <v>4</v>
      </c>
      <c r="ZI60" s="84">
        <f>VLOOKUP(WordsMain!ZI60,ScaleAA,2,FALSE)</f>
        <v>2</v>
      </c>
      <c r="ZJ60" s="84">
        <f>VLOOKUP(WordsMain!ZJ60,ScaleAA,2,FALSE)</f>
        <v>3</v>
      </c>
      <c r="ZK60" s="84">
        <f>VLOOKUP(WordsMain!ZK60,ScaleAA,2,FALSE)</f>
        <v>2</v>
      </c>
      <c r="ZL60" s="84">
        <f>VLOOKUP(WordsMain!ZL60,ScaleAA,2,FALSE)</f>
        <v>4</v>
      </c>
      <c r="ZM60" s="84">
        <f>VLOOKUP(WordsMain!ZM60,ScaleAA,2,FALSE)</f>
        <v>3</v>
      </c>
      <c r="ZN60" s="84">
        <f>VLOOKUP(WordsMain!ZN60,ScaleAA,2,FALSE)</f>
        <v>3</v>
      </c>
      <c r="ZO60" s="84">
        <f>VLOOKUP(WordsMain!ZO60,ScaleAA,2,FALSE)</f>
        <v>3</v>
      </c>
      <c r="ZP60" s="84">
        <f>VLOOKUP(WordsMain!ZP60,ScaleAA,2,FALSE)</f>
        <v>2</v>
      </c>
      <c r="ZR60" s="84">
        <f>VLOOKUP(WordsMain!ZR60,ScaleFF,2,FALSE)</f>
        <v>2</v>
      </c>
      <c r="ZS60" s="84">
        <f>VLOOKUP(WordsMain!ZS60,ScaleFF,2,FALSE)</f>
        <v>0</v>
      </c>
      <c r="ZT60" s="84">
        <f>VLOOKUP(WordsMain!ZT60,ScaleFF,2,FALSE)</f>
        <v>0</v>
      </c>
      <c r="ZU60" s="84">
        <f>VLOOKUP(WordsMain!ZU60,ScaleFF,2,FALSE)</f>
        <v>2</v>
      </c>
      <c r="ZV60" s="84">
        <f>VLOOKUP(WordsMain!ZV60,ScaleFF,2,FALSE)</f>
        <v>0</v>
      </c>
      <c r="ZW60" s="84">
        <f>VLOOKUP(WordsMain!ZW60,ScaleFF,2,FALSE)</f>
        <v>0</v>
      </c>
      <c r="ZX60" s="84">
        <f>VLOOKUP(WordsMain!ZX60,ScaleFF,2,FALSE)</f>
        <v>1</v>
      </c>
      <c r="ZY60" s="84">
        <f>VLOOKUP(WordsMain!ZY60,ScaleFF,2,FALSE)</f>
        <v>2</v>
      </c>
      <c r="ZZ60" s="84">
        <f>VLOOKUP(WordsMain!ZZ60,ScaleFF,2,FALSE)</f>
        <v>2</v>
      </c>
      <c r="AAA60" s="84">
        <f>VLOOKUP(WordsMain!AAA60,ScaleFF,2,FALSE)</f>
        <v>3</v>
      </c>
      <c r="AAB60" s="84">
        <f>VLOOKUP(WordsMain!AAB60,ScaleFF,2,FALSE)</f>
        <v>2</v>
      </c>
      <c r="AAC60" s="84">
        <f>VLOOKUP(WordsMain!AAC60,ScaleFF,2,FALSE)</f>
        <v>2</v>
      </c>
      <c r="AAD60" s="84">
        <f>VLOOKUP(WordsMain!AAD60,ScaleFF,2,FALSE)</f>
        <v>0</v>
      </c>
      <c r="AAE60" s="84">
        <f>VLOOKUP(WordsMain!AAE60,ScaleFF,2,FALSE)</f>
        <v>1</v>
      </c>
      <c r="AAF60" s="84">
        <f>VLOOKUP(WordsMain!AAF60,ScaleFF,2,FALSE)</f>
        <v>4</v>
      </c>
      <c r="AAG60" s="84">
        <f>VLOOKUP(WordsMain!AAG60,ScaleFF,2,FALSE)</f>
        <v>0</v>
      </c>
      <c r="AAH60" s="84">
        <f>VLOOKUP(WordsMain!AAH60,ScaleFF,2,FALSE)</f>
        <v>4</v>
      </c>
      <c r="AAI60" s="84">
        <f>VLOOKUP(WordsMain!AAI60,ScaleFF,2,FALSE)</f>
        <v>1</v>
      </c>
      <c r="AAJ60" s="84">
        <f>VLOOKUP(WordsMain!AAJ60,ScaleFF,2,FALSE)</f>
        <v>0</v>
      </c>
      <c r="AAK60" s="84">
        <f>VLOOKUP(WordsMain!AAK60,ScaleFF,2,FALSE)</f>
        <v>3</v>
      </c>
      <c r="AAL60" s="84">
        <f>VLOOKUP(WordsMain!AAL60,ScaleFF,2,FALSE)</f>
        <v>4</v>
      </c>
      <c r="AAM60" s="84">
        <f>VLOOKUP(WordsMain!AAM60,ScaleFF,2,FALSE)</f>
        <v>1</v>
      </c>
      <c r="AAN60" s="84">
        <f>VLOOKUP(WordsMain!AAN60,ScaleFF,2,FALSE)</f>
        <v>1</v>
      </c>
      <c r="AAO60" s="84">
        <f>VLOOKUP(WordsMain!AAO60,ScaleFF,2,FALSE)</f>
        <v>2</v>
      </c>
      <c r="AAP60" s="84">
        <f>VLOOKUP(WordsMain!AAP60,ScaleFF,2,FALSE)</f>
        <v>0</v>
      </c>
      <c r="AAQ60" s="84">
        <f>VLOOKUP(WordsMain!AAQ60,ScaleFF,2,FALSE)</f>
        <v>0</v>
      </c>
      <c r="AAR60" s="84">
        <f>VLOOKUP(WordsMain!AAR60,ScaleFF,2,FALSE)</f>
        <v>1</v>
      </c>
      <c r="AAS60" s="84">
        <f>VLOOKUP(WordsMain!AAS60,ScaleFF,2,FALSE)</f>
        <v>2</v>
      </c>
      <c r="AAT60" s="84">
        <f>VLOOKUP(WordsMain!AAT60,ScaleFF,2,FALSE)</f>
        <v>1</v>
      </c>
      <c r="AAU60" s="84">
        <f>VLOOKUP(WordsMain!AAU60,ScaleFF,2,FALSE)</f>
        <v>1</v>
      </c>
      <c r="AAV60" s="84">
        <f>VLOOKUP(WordsMain!AAV60,ScaleFF,2,FALSE)</f>
        <v>2</v>
      </c>
      <c r="AAW60" s="84">
        <f>VLOOKUP(WordsMain!AAW60,ScaleFF,2,FALSE)</f>
        <v>2</v>
      </c>
      <c r="AAX60" s="84">
        <f>VLOOKUP(WordsMain!AAX60,ScaleFF,2,FALSE)</f>
        <v>1</v>
      </c>
      <c r="AAY60" s="84">
        <f>VLOOKUP(WordsMain!AAY60,ScaleFF,2,FALSE)</f>
        <v>3</v>
      </c>
      <c r="AAZ60" s="84">
        <f>VLOOKUP(WordsMain!AAZ60,ScaleFF,2,FALSE)</f>
        <v>2</v>
      </c>
      <c r="ABA60" t="s">
        <v>950</v>
      </c>
      <c r="ABB60">
        <v>2</v>
      </c>
      <c r="ABC60">
        <v>1</v>
      </c>
      <c r="ABD60">
        <v>1</v>
      </c>
      <c r="ABE60">
        <v>0</v>
      </c>
      <c r="ABF60">
        <v>0</v>
      </c>
      <c r="ABG60">
        <v>0</v>
      </c>
      <c r="ABH60">
        <v>1</v>
      </c>
      <c r="ABI60">
        <v>1</v>
      </c>
      <c r="ABJ60">
        <v>2</v>
      </c>
      <c r="ABK60">
        <v>1</v>
      </c>
      <c r="ABL60">
        <v>-1</v>
      </c>
      <c r="ABM60">
        <v>2</v>
      </c>
      <c r="ABN60">
        <v>1</v>
      </c>
      <c r="ABS60">
        <v>5</v>
      </c>
      <c r="ABZ60">
        <v>12</v>
      </c>
      <c r="ACA60">
        <v>13</v>
      </c>
      <c r="ACH60">
        <v>20</v>
      </c>
      <c r="ACL60">
        <v>24</v>
      </c>
      <c r="ACQ60" t="s">
        <v>951</v>
      </c>
      <c r="ACR60" s="84">
        <f>VLOOKUP(WordsMain!ACR60,ScaleGG,2,FALSE)</f>
        <v>1</v>
      </c>
      <c r="ACS60">
        <v>-1</v>
      </c>
      <c r="ACT60">
        <v>-1</v>
      </c>
      <c r="ACU60">
        <v>-2</v>
      </c>
      <c r="ACV60">
        <v>-2</v>
      </c>
      <c r="ACW60">
        <v>-2</v>
      </c>
      <c r="ACX60">
        <v>0</v>
      </c>
      <c r="ACY60">
        <v>1</v>
      </c>
      <c r="ACZ60">
        <v>-1</v>
      </c>
      <c r="ADA60">
        <v>-1</v>
      </c>
      <c r="ADB60">
        <v>-1</v>
      </c>
      <c r="ADC60">
        <v>0</v>
      </c>
      <c r="ADD60">
        <v>0</v>
      </c>
      <c r="ADE60">
        <v>0</v>
      </c>
      <c r="ADF60">
        <v>0</v>
      </c>
      <c r="ADG60">
        <v>-1</v>
      </c>
      <c r="ADH60">
        <v>0</v>
      </c>
      <c r="ADI60">
        <v>0</v>
      </c>
      <c r="ADJ60">
        <v>0</v>
      </c>
      <c r="ADK60">
        <v>1</v>
      </c>
      <c r="ADL60">
        <v>0</v>
      </c>
      <c r="ADM60">
        <v>0</v>
      </c>
      <c r="ADN60">
        <v>0</v>
      </c>
      <c r="ADO60">
        <v>1</v>
      </c>
      <c r="ADP60">
        <v>1</v>
      </c>
      <c r="ADQ60">
        <v>-1</v>
      </c>
      <c r="ADR60">
        <v>2</v>
      </c>
      <c r="ADS60">
        <v>0</v>
      </c>
      <c r="ADT60">
        <v>0</v>
      </c>
      <c r="ADU60">
        <v>-1</v>
      </c>
      <c r="ADV60">
        <v>0</v>
      </c>
      <c r="ADZ60">
        <f t="shared" si="78"/>
        <v>62</v>
      </c>
      <c r="AEA60">
        <f t="shared" si="80"/>
        <v>3</v>
      </c>
      <c r="AEB60">
        <f t="shared" si="79"/>
        <v>3</v>
      </c>
    </row>
    <row r="61" spans="1:808" x14ac:dyDescent="0.2">
      <c r="A61">
        <v>110002834505</v>
      </c>
      <c r="B61">
        <v>270114769</v>
      </c>
      <c r="C61" s="2">
        <v>43634.172511574077</v>
      </c>
      <c r="D61" s="2">
        <v>43634.194976851853</v>
      </c>
      <c r="E61" t="s">
        <v>1918</v>
      </c>
      <c r="J61">
        <v>12</v>
      </c>
      <c r="K61" s="84" t="str">
        <f>VLOOKUP(J61,CountryLookup,2,TRUE)</f>
        <v>India</v>
      </c>
      <c r="L61">
        <v>1</v>
      </c>
      <c r="M61">
        <v>1</v>
      </c>
      <c r="N61">
        <v>3</v>
      </c>
      <c r="O61">
        <v>2</v>
      </c>
      <c r="P61">
        <v>2</v>
      </c>
      <c r="Q61">
        <v>3</v>
      </c>
      <c r="S61">
        <v>1</v>
      </c>
      <c r="T61">
        <v>2</v>
      </c>
      <c r="V61">
        <v>1</v>
      </c>
      <c r="W61">
        <v>2</v>
      </c>
      <c r="X61" s="84">
        <f>VLOOKUP(WordsMain!X61,ScaleII,2,FALSE)</f>
        <v>2</v>
      </c>
      <c r="Y61" s="84">
        <f>VLOOKUP(WordsMain!Y61,ScaleII,2,FALSE)</f>
        <v>1</v>
      </c>
      <c r="Z61" s="84">
        <f>VLOOKUP(WordsMain!Z61,ScaleII,2,FALSE)</f>
        <v>0</v>
      </c>
      <c r="AA61" s="84">
        <f>VLOOKUP(WordsMain!AA61,ScaleII,2,FALSE)</f>
        <v>0</v>
      </c>
      <c r="AB61" s="84">
        <f>VLOOKUP(WordsMain!AB61,ScaleII,2,FALSE)</f>
        <v>1</v>
      </c>
      <c r="AC61" s="84">
        <f>VLOOKUP(WordsMain!AC61,ScaleII,2,FALSE)</f>
        <v>1</v>
      </c>
      <c r="AD61" s="84">
        <f>VLOOKUP(WordsMain!AD61,ScaleDD,2,FALSE)</f>
        <v>0</v>
      </c>
      <c r="AE61" s="84">
        <f>VLOOKUP(WordsMain!AE61,ScaleDD,2,FALSE)</f>
        <v>4</v>
      </c>
      <c r="AF61" s="84">
        <f>VLOOKUP(WordsMain!AF61,ScaleDD,2,FALSE)</f>
        <v>3</v>
      </c>
      <c r="AG61" s="84">
        <f>VLOOKUP(WordsMain!AG61,ScaleDD,2,FALSE)</f>
        <v>2</v>
      </c>
      <c r="AH61" s="84">
        <f>VLOOKUP(WordsMain!AH61,ScaleDD,2,FALSE)</f>
        <v>3</v>
      </c>
      <c r="AI61" s="84">
        <f>VLOOKUP(WordsMain!AI61,ScaleDD,2,FALSE)</f>
        <v>2</v>
      </c>
      <c r="AJ61" s="84">
        <f>VLOOKUP(WordsMain!AJ61,ScaleDD,2,FALSE)</f>
        <v>4</v>
      </c>
      <c r="AK61" s="84">
        <f>VLOOKUP(WordsMain!AK61,ScaleDD,2,FALSE)</f>
        <v>2</v>
      </c>
      <c r="AL61" s="84">
        <f>VLOOKUP(WordsMain!AL61,ScaleDD,2,FALSE)</f>
        <v>2</v>
      </c>
      <c r="AN61" s="84">
        <f>VLOOKUP(WordsMain!AN61,ScaleJJ,2,FALSE)</f>
        <v>3</v>
      </c>
      <c r="AO61" s="84">
        <f>VLOOKUP(WordsMain!AO61,ScaleJJ,2,FALSE)</f>
        <v>1</v>
      </c>
      <c r="AP61" s="84">
        <f>VLOOKUP(WordsMain!AP61,ScaleJJ,2,FALSE)</f>
        <v>0</v>
      </c>
      <c r="AQ61" s="84">
        <f>VLOOKUP(WordsMain!AQ61,ScaleJJ,2,FALSE)</f>
        <v>1</v>
      </c>
      <c r="AR61" s="84">
        <f>VLOOKUP(WordsMain!AR61,ScaleJJ,2,FALSE)</f>
        <v>3</v>
      </c>
      <c r="AS61" s="84">
        <f>VLOOKUP(WordsMain!AS61,ScaleJJ,2,FALSE)</f>
        <v>0</v>
      </c>
      <c r="AT61" s="84">
        <f>VLOOKUP(WordsMain!AT61,ScaleJJ,2,FALSE)</f>
        <v>0</v>
      </c>
      <c r="AU61" s="84">
        <f>VLOOKUP(WordsMain!AU61,ScaleJJ,2,FALSE)</f>
        <v>0</v>
      </c>
      <c r="DQ61" s="84">
        <f>VLOOKUP(WordsMain!DQ61,ScaleEE,2,FALSE)</f>
        <v>2</v>
      </c>
      <c r="DR61" s="84">
        <f>VLOOKUP(WordsMain!DR61,ScaleEE,2,FALSE)</f>
        <v>2</v>
      </c>
      <c r="DS61" s="84">
        <f>VLOOKUP(WordsMain!DS61,ScaleEE,2,FALSE)</f>
        <v>3</v>
      </c>
      <c r="DT61" s="84">
        <f>VLOOKUP(WordsMain!DT61,ScaleEE,2,FALSE)</f>
        <v>3</v>
      </c>
      <c r="DU61" s="84">
        <f>VLOOKUP(WordsMain!DU61,ScaleEE,2,FALSE)</f>
        <v>2</v>
      </c>
      <c r="DV61" s="84">
        <f>VLOOKUP(WordsMain!DV61,ScaleEE,2,FALSE)</f>
        <v>3</v>
      </c>
      <c r="DW61" s="84">
        <f>VLOOKUP(WordsMain!DW61,ScaleEE,2,FALSE)</f>
        <v>3</v>
      </c>
      <c r="DX61" s="84">
        <f>VLOOKUP(WordsMain!DX61,ScaleEE,2,FALSE)</f>
        <v>3</v>
      </c>
      <c r="DY61" s="84">
        <f>VLOOKUP(WordsMain!DY61,ScaleEE,2,FALSE)</f>
        <v>1</v>
      </c>
      <c r="DZ61" s="84">
        <f>VLOOKUP(WordsMain!DZ61,ScaleEE,2,FALSE)</f>
        <v>1</v>
      </c>
      <c r="EB61" s="84">
        <f>VLOOKUP(WordsMain!EB61,ScaleCC,2,FALSE)</f>
        <v>2</v>
      </c>
      <c r="EC61" s="84">
        <f>VLOOKUP(WordsMain!EC61,ScaleCC,2,FALSE)</f>
        <v>3</v>
      </c>
      <c r="ED61" s="84">
        <f>VLOOKUP(WordsMain!ED61,ScaleCC,2,FALSE)</f>
        <v>3</v>
      </c>
      <c r="EE61" s="84">
        <f>VLOOKUP(WordsMain!EE61,ScaleCC,2,FALSE)</f>
        <v>3</v>
      </c>
      <c r="EF61" s="84">
        <f>VLOOKUP(WordsMain!EF61,ScaleCC,2,FALSE)</f>
        <v>0</v>
      </c>
      <c r="EG61" s="84">
        <f>VLOOKUP(WordsMain!EG61,ScaleCC,2,FALSE)</f>
        <v>0</v>
      </c>
      <c r="EH61" s="84">
        <f>VLOOKUP(WordsMain!EH61,ScaleCC,2,FALSE)</f>
        <v>0</v>
      </c>
      <c r="EI61" s="84">
        <f>VLOOKUP(WordsMain!EI61,ScaleCC,2,FALSE)</f>
        <v>0</v>
      </c>
      <c r="EJ61" s="84">
        <f>VLOOKUP(WordsMain!EJ61,ScaleCC,2,FALSE)</f>
        <v>0</v>
      </c>
      <c r="EK61" s="84">
        <f>VLOOKUP(WordsMain!EK61,ScaleCC,2,FALSE)</f>
        <v>0</v>
      </c>
      <c r="EL61" s="84">
        <f>VLOOKUP(WordsMain!EL61,ScaleCC,2,FALSE)</f>
        <v>0</v>
      </c>
      <c r="EM61" s="84">
        <f>VLOOKUP(WordsMain!EM61,ScaleCC,2,FALSE)</f>
        <v>0</v>
      </c>
      <c r="EN61" s="84">
        <f>VLOOKUP(WordsMain!EN61,ScaleCC,2,FALSE)</f>
        <v>0</v>
      </c>
      <c r="EO61" s="84">
        <f>VLOOKUP(WordsMain!EO61,ScaleCC,2,FALSE)</f>
        <v>0</v>
      </c>
      <c r="EP61" s="84">
        <f>VLOOKUP(WordsMain!EP61,ScaleCC,2,FALSE)</f>
        <v>0</v>
      </c>
      <c r="EQ61" s="84">
        <f>VLOOKUP(WordsMain!EQ61,ScaleCC,2,FALSE)</f>
        <v>0</v>
      </c>
      <c r="ER61" s="84">
        <f>VLOOKUP(WordsMain!ER61,ScaleCC,2,FALSE)</f>
        <v>2</v>
      </c>
      <c r="ES61" s="84">
        <f>VLOOKUP(WordsMain!ES61,ScaleCC,2,FALSE)</f>
        <v>0</v>
      </c>
      <c r="FB61">
        <v>8</v>
      </c>
      <c r="FC61">
        <v>9</v>
      </c>
      <c r="FI61">
        <v>3</v>
      </c>
      <c r="FJ61">
        <v>4</v>
      </c>
      <c r="FL61">
        <v>6</v>
      </c>
      <c r="FM61">
        <v>7</v>
      </c>
      <c r="FU61">
        <v>3</v>
      </c>
      <c r="FV61">
        <v>4</v>
      </c>
      <c r="FX61">
        <v>6</v>
      </c>
      <c r="FY61">
        <v>7</v>
      </c>
      <c r="GJ61">
        <v>6</v>
      </c>
      <c r="GK61">
        <v>7</v>
      </c>
      <c r="GM61">
        <v>9</v>
      </c>
      <c r="MK61">
        <v>7</v>
      </c>
      <c r="NH61">
        <v>6</v>
      </c>
      <c r="NI61">
        <v>7</v>
      </c>
      <c r="NL61">
        <v>10</v>
      </c>
      <c r="NV61">
        <v>6</v>
      </c>
      <c r="OD61">
        <v>14</v>
      </c>
      <c r="OJ61">
        <v>6</v>
      </c>
      <c r="ON61">
        <v>10</v>
      </c>
      <c r="OS61">
        <v>1</v>
      </c>
      <c r="PB61">
        <v>10</v>
      </c>
      <c r="VS61">
        <v>1</v>
      </c>
      <c r="WU61" s="84">
        <f>VLOOKUP(WordsMain!WU61,ScaleHH,2,FALSE)</f>
        <v>2</v>
      </c>
      <c r="WV61" s="84">
        <f>VLOOKUP(WordsMain!WV61,ScaleHH,2,FALSE)</f>
        <v>1</v>
      </c>
      <c r="WW61" s="84">
        <f>VLOOKUP(WordsMain!WW61,ScaleHH,2,FALSE)</f>
        <v>2</v>
      </c>
      <c r="WX61" s="84">
        <f>VLOOKUP(WordsMain!WX61,ScaleHH,2,FALSE)</f>
        <v>2</v>
      </c>
      <c r="WY61" s="84">
        <f>VLOOKUP(WordsMain!WY61,ScaleHH,2,FALSE)</f>
        <v>1</v>
      </c>
      <c r="WZ61" s="84">
        <f>VLOOKUP(WordsMain!WZ61,ScaleHH,2,FALSE)</f>
        <v>2</v>
      </c>
      <c r="XA61" s="84">
        <f>VLOOKUP(WordsMain!XA61,ScaleHH,2,FALSE)</f>
        <v>2</v>
      </c>
      <c r="XB61" s="84">
        <f>VLOOKUP(WordsMain!XB61,ScaleHH,2,FALSE)</f>
        <v>2</v>
      </c>
      <c r="XC61" s="84">
        <f>VLOOKUP(WordsMain!XC61,ScaleHH,2,FALSE)</f>
        <v>3</v>
      </c>
      <c r="XD61" s="84">
        <f>VLOOKUP(WordsMain!XD61,ScaleHH,2,FALSE)</f>
        <v>3</v>
      </c>
      <c r="XE61" s="84">
        <f>VLOOKUP(WordsMain!XE61,ScaleHH,2,FALSE)</f>
        <v>3</v>
      </c>
      <c r="XF61" s="84">
        <f>VLOOKUP(WordsMain!XF61,ScaleHH,2,FALSE)</f>
        <v>2</v>
      </c>
      <c r="XG61" s="84">
        <f>VLOOKUP(WordsMain!XG61,ScaleHH,2,FALSE)</f>
        <v>2</v>
      </c>
      <c r="XH61" s="84">
        <f>VLOOKUP(WordsMain!XH61,ScaleHH,2,FALSE)</f>
        <v>2</v>
      </c>
      <c r="XI61" s="84">
        <f>VLOOKUP(WordsMain!XI61,ScaleHH,2,FALSE)</f>
        <v>3</v>
      </c>
      <c r="XJ61" s="84">
        <f>VLOOKUP(WordsMain!XJ61,ScaleHH,2,FALSE)</f>
        <v>3</v>
      </c>
      <c r="XK61" s="84">
        <f>VLOOKUP(WordsMain!XK61,ScaleHH,2,FALSE)</f>
        <v>2</v>
      </c>
      <c r="XL61" s="84">
        <f>VLOOKUP(WordsMain!XL61,ScaleHH,2,FALSE)</f>
        <v>1</v>
      </c>
      <c r="XM61" s="84">
        <f>VLOOKUP(WordsMain!XM61,ScaleHH,2,FALSE)</f>
        <v>2</v>
      </c>
      <c r="XN61" s="84">
        <f>VLOOKUP(WordsMain!XN61,ScaleHH,2,FALSE)</f>
        <v>3</v>
      </c>
      <c r="XO61" s="84">
        <f>VLOOKUP(WordsMain!XO61,ScaleHH,2,FALSE)</f>
        <v>1</v>
      </c>
      <c r="XP61" s="84">
        <f>VLOOKUP(WordsMain!XP61,ScaleHH,2,FALSE)</f>
        <v>3</v>
      </c>
      <c r="XQ61" s="84">
        <f>VLOOKUP(WordsMain!XQ61,ScaleHH,2,FALSE)</f>
        <v>3</v>
      </c>
      <c r="XR61" s="84">
        <f>VLOOKUP(WordsMain!XR61,ScaleHH,2,FALSE)</f>
        <v>2</v>
      </c>
      <c r="XS61" s="84">
        <f>VLOOKUP(WordsMain!XS61,ScaleHH,2,FALSE)</f>
        <v>0</v>
      </c>
      <c r="XT61" s="84">
        <f>VLOOKUP(WordsMain!XT61,ScaleHH,2,FALSE)</f>
        <v>2</v>
      </c>
      <c r="XU61" s="84">
        <f>VLOOKUP(WordsMain!XU61,ScaleHH,2,FALSE)</f>
        <v>3</v>
      </c>
      <c r="XV61" s="84">
        <f>VLOOKUP(WordsMain!XV61,ScaleHH,2,FALSE)</f>
        <v>3</v>
      </c>
      <c r="XW61" s="84">
        <f>VLOOKUP(WordsMain!XW61,ScaleHH,2,FALSE)</f>
        <v>1</v>
      </c>
      <c r="XX61" s="84">
        <f>VLOOKUP(WordsMain!XX61,ScaleHH,2,FALSE)</f>
        <v>2</v>
      </c>
      <c r="XY61" s="84">
        <f>VLOOKUP(WordsMain!XY61,ScaleHH,2,FALSE)</f>
        <v>3</v>
      </c>
      <c r="XZ61" s="84">
        <f>VLOOKUP(WordsMain!XZ61,ScaleHH,2,FALSE)</f>
        <v>0</v>
      </c>
      <c r="YA61" s="84">
        <f>VLOOKUP(WordsMain!YA61,ScaleHH,2,FALSE)</f>
        <v>3</v>
      </c>
      <c r="YB61" s="84">
        <f>VLOOKUP(WordsMain!YB61,ScaleHH,2,FALSE)</f>
        <v>3</v>
      </c>
      <c r="YC61" s="84">
        <f>VLOOKUP(WordsMain!YC61,ScaleHH,2,FALSE)</f>
        <v>1</v>
      </c>
      <c r="YD61" s="84">
        <f>VLOOKUP(WordsMain!YD61,ScaleHH,2,FALSE)</f>
        <v>1</v>
      </c>
      <c r="YE61" s="84">
        <f>VLOOKUP(WordsMain!YE61,ScaleHH,2,FALSE)</f>
        <v>2</v>
      </c>
      <c r="YF61" s="84">
        <f>VLOOKUP(WordsMain!YF61,ScaleHH,2,FALSE)</f>
        <v>2</v>
      </c>
      <c r="YG61" s="84">
        <f>VLOOKUP(WordsMain!YG61,ScaleHH,2,FALSE)</f>
        <v>3</v>
      </c>
      <c r="YI61" t="s">
        <v>956</v>
      </c>
      <c r="YJ61" s="84">
        <f>VLOOKUP(WordsMain!YJ61,ScaleBB,2,FALSE)</f>
        <v>1</v>
      </c>
      <c r="YK61" s="84">
        <f>VLOOKUP(WordsMain!YK61,ScaleAA,2,FALSE)</f>
        <v>4</v>
      </c>
      <c r="YL61" s="84">
        <f>VLOOKUP(WordsMain!YL61,ScaleAA,2,FALSE)</f>
        <v>3</v>
      </c>
      <c r="YM61" s="84">
        <f>VLOOKUP(WordsMain!YM61,ScaleAA,2,FALSE)</f>
        <v>3</v>
      </c>
      <c r="YN61" s="84">
        <f>VLOOKUP(WordsMain!YN61,ScaleAA,2,FALSE)</f>
        <v>4</v>
      </c>
      <c r="YO61" s="84">
        <f>VLOOKUP(WordsMain!YO61,ScaleAA,2,FALSE)</f>
        <v>1</v>
      </c>
      <c r="YP61" s="84">
        <f>VLOOKUP(WordsMain!YP61,ScaleAA,2,FALSE)</f>
        <v>3</v>
      </c>
      <c r="YQ61" s="84">
        <f>VLOOKUP(WordsMain!YQ61,ScaleAA,2,FALSE)</f>
        <v>1</v>
      </c>
      <c r="YR61" s="84">
        <f>VLOOKUP(WordsMain!YR61,ScaleAA,2,FALSE)</f>
        <v>3</v>
      </c>
      <c r="YS61" s="84">
        <f>VLOOKUP(WordsMain!YS61,ScaleAA,2,FALSE)</f>
        <v>2</v>
      </c>
      <c r="YT61" s="84">
        <f>VLOOKUP(WordsMain!YT61,ScaleAA,2,FALSE)</f>
        <v>3</v>
      </c>
      <c r="YU61" s="84">
        <f>VLOOKUP(WordsMain!YU61,ScaleAA,2,FALSE)</f>
        <v>3</v>
      </c>
      <c r="YV61" s="84">
        <f>VLOOKUP(WordsMain!YV61,ScaleAA,2,FALSE)</f>
        <v>3</v>
      </c>
      <c r="YW61" s="84">
        <f>VLOOKUP(WordsMain!YW61,ScaleAA,2,FALSE)</f>
        <v>3</v>
      </c>
      <c r="YX61" s="84">
        <f>VLOOKUP(WordsMain!YX61,ScaleAA,2,FALSE)</f>
        <v>3</v>
      </c>
      <c r="YY61" s="84">
        <f>VLOOKUP(WordsMain!YY61,ScaleAA,2,FALSE)</f>
        <v>4</v>
      </c>
      <c r="YZ61" s="84">
        <f>VLOOKUP(WordsMain!YZ61,ScaleAA,2,FALSE)</f>
        <v>3</v>
      </c>
      <c r="ZA61" s="84">
        <f>VLOOKUP(WordsMain!ZA61,ScaleAA,2,FALSE)</f>
        <v>3</v>
      </c>
      <c r="ZB61" s="84">
        <f>VLOOKUP(WordsMain!ZB61,ScaleAA,2,FALSE)</f>
        <v>3</v>
      </c>
      <c r="ZC61" s="84">
        <f>VLOOKUP(WordsMain!ZC61,ScaleAA,2,FALSE)</f>
        <v>3</v>
      </c>
      <c r="ZD61" s="84">
        <f>VLOOKUP(WordsMain!ZD61,ScaleAA,2,FALSE)</f>
        <v>3</v>
      </c>
      <c r="ZE61" s="84">
        <f>VLOOKUP(WordsMain!ZE61,ScaleAA,2,FALSE)</f>
        <v>2</v>
      </c>
      <c r="ZF61" s="84">
        <f>VLOOKUP(WordsMain!ZF61,ScaleAA,2,FALSE)</f>
        <v>1</v>
      </c>
      <c r="ZG61" s="84">
        <f>VLOOKUP(WordsMain!ZG61,ScaleAA,2,FALSE)</f>
        <v>2</v>
      </c>
      <c r="ZH61" s="84">
        <f>VLOOKUP(WordsMain!ZH61,ScaleAA,2,FALSE)</f>
        <v>3</v>
      </c>
      <c r="ZI61" s="84">
        <f>VLOOKUP(WordsMain!ZI61,ScaleAA,2,FALSE)</f>
        <v>4</v>
      </c>
      <c r="ZJ61" s="84">
        <f>VLOOKUP(WordsMain!ZJ61,ScaleAA,2,FALSE)</f>
        <v>3</v>
      </c>
      <c r="ZK61" s="84">
        <f>VLOOKUP(WordsMain!ZK61,ScaleAA,2,FALSE)</f>
        <v>3</v>
      </c>
      <c r="ZL61" s="84">
        <f>VLOOKUP(WordsMain!ZL61,ScaleAA,2,FALSE)</f>
        <v>4</v>
      </c>
      <c r="ZM61" s="84">
        <f>VLOOKUP(WordsMain!ZM61,ScaleAA,2,FALSE)</f>
        <v>3</v>
      </c>
      <c r="ZN61" s="84">
        <f>VLOOKUP(WordsMain!ZN61,ScaleAA,2,FALSE)</f>
        <v>2</v>
      </c>
      <c r="ZO61" s="84">
        <f>VLOOKUP(WordsMain!ZO61,ScaleAA,2,FALSE)</f>
        <v>4</v>
      </c>
      <c r="ZP61" s="84">
        <f>VLOOKUP(WordsMain!ZP61,ScaleAA,2,FALSE)</f>
        <v>3</v>
      </c>
      <c r="ZR61" s="84">
        <f>VLOOKUP(WordsMain!ZR61,ScaleFF,2,FALSE)</f>
        <v>4</v>
      </c>
      <c r="ZS61" s="84">
        <f>VLOOKUP(WordsMain!ZS61,ScaleFF,2,FALSE)</f>
        <v>4</v>
      </c>
      <c r="ZT61" s="84">
        <f>VLOOKUP(WordsMain!ZT61,ScaleFF,2,FALSE)</f>
        <v>2</v>
      </c>
      <c r="ZU61" s="84">
        <f>VLOOKUP(WordsMain!ZU61,ScaleFF,2,FALSE)</f>
        <v>1</v>
      </c>
      <c r="ZV61" s="84">
        <f>VLOOKUP(WordsMain!ZV61,ScaleFF,2,FALSE)</f>
        <v>2</v>
      </c>
      <c r="ZW61" s="84">
        <f>VLOOKUP(WordsMain!ZW61,ScaleFF,2,FALSE)</f>
        <v>1</v>
      </c>
      <c r="ZX61" s="84">
        <f>VLOOKUP(WordsMain!ZX61,ScaleFF,2,FALSE)</f>
        <v>3</v>
      </c>
      <c r="ZY61" s="84">
        <f>VLOOKUP(WordsMain!ZY61,ScaleFF,2,FALSE)</f>
        <v>3</v>
      </c>
      <c r="ZZ61" s="84">
        <f>VLOOKUP(WordsMain!ZZ61,ScaleFF,2,FALSE)</f>
        <v>4</v>
      </c>
      <c r="AAA61" s="84">
        <f>VLOOKUP(WordsMain!AAA61,ScaleFF,2,FALSE)</f>
        <v>2</v>
      </c>
      <c r="AAB61" s="84">
        <f>VLOOKUP(WordsMain!AAB61,ScaleFF,2,FALSE)</f>
        <v>3</v>
      </c>
      <c r="AAC61" s="84">
        <f>VLOOKUP(WordsMain!AAC61,ScaleFF,2,FALSE)</f>
        <v>2</v>
      </c>
      <c r="AAD61" s="84">
        <f>VLOOKUP(WordsMain!AAD61,ScaleFF,2,FALSE)</f>
        <v>1</v>
      </c>
      <c r="AAE61" s="84">
        <f>VLOOKUP(WordsMain!AAE61,ScaleFF,2,FALSE)</f>
        <v>2</v>
      </c>
      <c r="AAF61" s="84">
        <f>VLOOKUP(WordsMain!AAF61,ScaleFF,2,FALSE)</f>
        <v>2</v>
      </c>
      <c r="AAG61" s="84">
        <f>VLOOKUP(WordsMain!AAG61,ScaleFF,2,FALSE)</f>
        <v>2</v>
      </c>
      <c r="AAH61" s="84">
        <f>VLOOKUP(WordsMain!AAH61,ScaleFF,2,FALSE)</f>
        <v>2</v>
      </c>
      <c r="AAI61" s="84">
        <f>VLOOKUP(WordsMain!AAI61,ScaleFF,2,FALSE)</f>
        <v>2</v>
      </c>
      <c r="AAJ61" s="84">
        <f>VLOOKUP(WordsMain!AAJ61,ScaleFF,2,FALSE)</f>
        <v>2</v>
      </c>
      <c r="AAK61" s="84">
        <f>VLOOKUP(WordsMain!AAK61,ScaleFF,2,FALSE)</f>
        <v>3</v>
      </c>
      <c r="AAL61" s="84">
        <f>VLOOKUP(WordsMain!AAL61,ScaleFF,2,FALSE)</f>
        <v>2</v>
      </c>
      <c r="AAM61" s="84">
        <f>VLOOKUP(WordsMain!AAM61,ScaleFF,2,FALSE)</f>
        <v>1</v>
      </c>
      <c r="AAN61" s="84">
        <f>VLOOKUP(WordsMain!AAN61,ScaleFF,2,FALSE)</f>
        <v>1</v>
      </c>
      <c r="AAO61" s="84">
        <f>VLOOKUP(WordsMain!AAO61,ScaleFF,2,FALSE)</f>
        <v>3</v>
      </c>
      <c r="AAP61" s="84">
        <f>VLOOKUP(WordsMain!AAP61,ScaleFF,2,FALSE)</f>
        <v>2</v>
      </c>
      <c r="AAQ61" s="84">
        <f>VLOOKUP(WordsMain!AAQ61,ScaleFF,2,FALSE)</f>
        <v>2</v>
      </c>
      <c r="AAR61" s="84">
        <f>VLOOKUP(WordsMain!AAR61,ScaleFF,2,FALSE)</f>
        <v>3</v>
      </c>
      <c r="AAS61" s="84">
        <f>VLOOKUP(WordsMain!AAS61,ScaleFF,2,FALSE)</f>
        <v>1</v>
      </c>
      <c r="AAT61" s="84">
        <f>VLOOKUP(WordsMain!AAT61,ScaleFF,2,FALSE)</f>
        <v>3</v>
      </c>
      <c r="AAU61" s="84">
        <f>VLOOKUP(WordsMain!AAU61,ScaleFF,2,FALSE)</f>
        <v>3</v>
      </c>
      <c r="AAV61" s="84">
        <f>VLOOKUP(WordsMain!AAV61,ScaleFF,2,FALSE)</f>
        <v>1</v>
      </c>
      <c r="AAW61" s="84">
        <f>VLOOKUP(WordsMain!AAW61,ScaleFF,2,FALSE)</f>
        <v>2</v>
      </c>
      <c r="AAX61" s="84">
        <f>VLOOKUP(WordsMain!AAX61,ScaleFF,2,FALSE)</f>
        <v>3</v>
      </c>
      <c r="AAY61" s="84">
        <f>VLOOKUP(WordsMain!AAY61,ScaleFF,2,FALSE)</f>
        <v>2</v>
      </c>
      <c r="AAZ61" s="84">
        <f>VLOOKUP(WordsMain!AAZ61,ScaleFF,2,FALSE)</f>
        <v>2</v>
      </c>
      <c r="ABB61">
        <v>1</v>
      </c>
      <c r="ABC61">
        <v>0</v>
      </c>
      <c r="ABD61">
        <v>2</v>
      </c>
      <c r="ABE61">
        <v>1</v>
      </c>
      <c r="ABF61">
        <v>0</v>
      </c>
      <c r="ABG61">
        <v>1</v>
      </c>
      <c r="ABH61">
        <v>1</v>
      </c>
      <c r="ABI61">
        <v>2</v>
      </c>
      <c r="ABJ61">
        <v>2</v>
      </c>
      <c r="ABK61">
        <v>0</v>
      </c>
      <c r="ABL61">
        <v>1</v>
      </c>
      <c r="ABM61">
        <v>1</v>
      </c>
      <c r="ABN61">
        <v>1</v>
      </c>
      <c r="ABS61">
        <v>5</v>
      </c>
      <c r="ACA61">
        <v>13</v>
      </c>
      <c r="ACB61">
        <v>14</v>
      </c>
      <c r="ACF61">
        <v>18</v>
      </c>
      <c r="ACI61">
        <v>21</v>
      </c>
      <c r="ACJ61">
        <v>22</v>
      </c>
      <c r="ACK61">
        <v>23</v>
      </c>
      <c r="ACM61">
        <v>25</v>
      </c>
      <c r="ACR61" s="84">
        <f>VLOOKUP(WordsMain!ACR61,ScaleGG,2,FALSE)</f>
        <v>2</v>
      </c>
      <c r="ACS61">
        <v>0</v>
      </c>
      <c r="ACT61">
        <v>-1</v>
      </c>
      <c r="ACU61">
        <v>1</v>
      </c>
      <c r="ACV61">
        <v>0</v>
      </c>
      <c r="ACW61">
        <v>-2</v>
      </c>
      <c r="ACX61">
        <v>-1</v>
      </c>
      <c r="ACY61">
        <v>1</v>
      </c>
      <c r="ACZ61">
        <v>-1</v>
      </c>
      <c r="ADA61">
        <v>-1</v>
      </c>
      <c r="ADB61">
        <v>-1</v>
      </c>
      <c r="ADC61">
        <v>1</v>
      </c>
      <c r="ADD61">
        <v>0</v>
      </c>
      <c r="ADE61">
        <v>0</v>
      </c>
      <c r="ADF61">
        <v>-1</v>
      </c>
      <c r="ADG61">
        <v>-1</v>
      </c>
      <c r="ADH61">
        <v>0</v>
      </c>
      <c r="ADI61">
        <v>1</v>
      </c>
      <c r="ADJ61">
        <v>1</v>
      </c>
      <c r="ADK61">
        <v>0</v>
      </c>
      <c r="ADL61">
        <v>1</v>
      </c>
      <c r="ADM61">
        <v>-1</v>
      </c>
      <c r="ADN61">
        <v>1</v>
      </c>
      <c r="ADO61">
        <v>0</v>
      </c>
      <c r="ADP61">
        <v>1</v>
      </c>
      <c r="ADQ61">
        <v>1</v>
      </c>
      <c r="ADR61">
        <v>1</v>
      </c>
      <c r="ADS61">
        <v>0</v>
      </c>
      <c r="ADT61">
        <v>0</v>
      </c>
      <c r="ADU61">
        <v>1</v>
      </c>
      <c r="ADV61">
        <v>-1</v>
      </c>
      <c r="ADX61" t="s">
        <v>957</v>
      </c>
      <c r="ADZ61">
        <f t="shared" si="78"/>
        <v>71</v>
      </c>
      <c r="AEA61">
        <f t="shared" si="80"/>
        <v>2</v>
      </c>
      <c r="AEB61">
        <f t="shared" si="79"/>
        <v>2</v>
      </c>
    </row>
    <row r="62" spans="1:808" x14ac:dyDescent="0.2">
      <c r="A62">
        <v>110002834477</v>
      </c>
      <c r="B62">
        <v>270117977</v>
      </c>
      <c r="C62" s="2">
        <v>43634.119050925918</v>
      </c>
      <c r="D62" s="2">
        <v>43634.193831018521</v>
      </c>
      <c r="E62" t="s">
        <v>1918</v>
      </c>
      <c r="J62">
        <v>9</v>
      </c>
      <c r="K62" s="84" t="str">
        <f>VLOOKUP(J62,CountryLookup,2,TRUE)</f>
        <v>Denmark</v>
      </c>
      <c r="L62">
        <v>1</v>
      </c>
      <c r="M62">
        <v>2</v>
      </c>
      <c r="N62">
        <v>1</v>
      </c>
      <c r="O62">
        <v>2</v>
      </c>
      <c r="P62">
        <v>2</v>
      </c>
      <c r="Q62">
        <v>2</v>
      </c>
      <c r="S62">
        <v>3</v>
      </c>
      <c r="T62">
        <v>2</v>
      </c>
      <c r="V62">
        <v>3</v>
      </c>
      <c r="W62">
        <v>1</v>
      </c>
      <c r="X62" s="84">
        <f>VLOOKUP(WordsMain!X62,ScaleII,2,FALSE)</f>
        <v>1</v>
      </c>
      <c r="Y62" s="84">
        <f>VLOOKUP(WordsMain!Y62,ScaleII,2,FALSE)</f>
        <v>2</v>
      </c>
      <c r="Z62" s="84">
        <f>VLOOKUP(WordsMain!Z62,ScaleII,2,FALSE)</f>
        <v>1</v>
      </c>
      <c r="AA62" s="84">
        <f>VLOOKUP(WordsMain!AA62,ScaleII,2,FALSE)</f>
        <v>1</v>
      </c>
      <c r="AB62" s="84">
        <f>VLOOKUP(WordsMain!AB62,ScaleII,2,FALSE)</f>
        <v>2</v>
      </c>
      <c r="AC62" s="84">
        <f>VLOOKUP(WordsMain!AC62,ScaleII,2,FALSE)</f>
        <v>0</v>
      </c>
      <c r="AD62" s="84">
        <f>VLOOKUP(WordsMain!AD62,ScaleDD,2,FALSE)</f>
        <v>0</v>
      </c>
      <c r="AE62" s="84">
        <f>VLOOKUP(WordsMain!AE62,ScaleDD,2,FALSE)</f>
        <v>4</v>
      </c>
      <c r="AF62" s="84">
        <f>VLOOKUP(WordsMain!AF62,ScaleDD,2,FALSE)</f>
        <v>3</v>
      </c>
      <c r="AG62" s="84">
        <f>VLOOKUP(WordsMain!AG62,ScaleDD,2,FALSE)</f>
        <v>3</v>
      </c>
      <c r="AH62" s="84">
        <f>VLOOKUP(WordsMain!AH62,ScaleDD,2,FALSE)</f>
        <v>4</v>
      </c>
      <c r="AI62" s="84">
        <f>VLOOKUP(WordsMain!AI62,ScaleDD,2,FALSE)</f>
        <v>3</v>
      </c>
      <c r="AJ62" s="84">
        <f>VLOOKUP(WordsMain!AJ62,ScaleDD,2,FALSE)</f>
        <v>3</v>
      </c>
      <c r="AK62" s="84">
        <f>VLOOKUP(WordsMain!AK62,ScaleDD,2,FALSE)</f>
        <v>4</v>
      </c>
      <c r="AL62" s="84">
        <f>VLOOKUP(WordsMain!AL62,ScaleDD,2,FALSE)</f>
        <v>2</v>
      </c>
      <c r="AN62" s="84">
        <f>VLOOKUP(WordsMain!AN62,ScaleJJ,2,FALSE)</f>
        <v>4</v>
      </c>
      <c r="AO62" s="84">
        <f>VLOOKUP(WordsMain!AO62,ScaleJJ,2,FALSE)</f>
        <v>1</v>
      </c>
      <c r="AP62" s="84">
        <f>VLOOKUP(WordsMain!AP62,ScaleJJ,2,FALSE)</f>
        <v>4</v>
      </c>
      <c r="AQ62" s="84">
        <f>VLOOKUP(WordsMain!AQ62,ScaleJJ,2,FALSE)</f>
        <v>0</v>
      </c>
      <c r="AR62" s="84">
        <f>VLOOKUP(WordsMain!AR62,ScaleJJ,2,FALSE)</f>
        <v>4</v>
      </c>
      <c r="AS62" s="84">
        <f>VLOOKUP(WordsMain!AS62,ScaleJJ,2,FALSE)</f>
        <v>0</v>
      </c>
      <c r="AT62" s="84">
        <f>VLOOKUP(WordsMain!AT62,ScaleJJ,2,FALSE)</f>
        <v>3</v>
      </c>
      <c r="AU62" s="84">
        <f>VLOOKUP(WordsMain!AU62,ScaleJJ,2,FALSE)</f>
        <v>0</v>
      </c>
      <c r="AX62">
        <v>2</v>
      </c>
      <c r="BP62">
        <v>2</v>
      </c>
      <c r="BQ62">
        <v>3</v>
      </c>
      <c r="BR62">
        <v>4</v>
      </c>
      <c r="BT62">
        <v>6</v>
      </c>
      <c r="CJ62">
        <v>4</v>
      </c>
      <c r="CL62">
        <v>6</v>
      </c>
      <c r="DQ62" s="84"/>
      <c r="DR62" s="84">
        <f>VLOOKUP(WordsMain!DR62,ScaleEE,2,FALSE)</f>
        <v>4</v>
      </c>
      <c r="DS62" s="84">
        <f>VLOOKUP(WordsMain!DS62,ScaleEE,2,FALSE)</f>
        <v>4</v>
      </c>
      <c r="DT62" s="84">
        <f>VLOOKUP(WordsMain!DT62,ScaleEE,2,FALSE)</f>
        <v>2</v>
      </c>
      <c r="DU62" s="84">
        <f>VLOOKUP(WordsMain!DU62,ScaleEE,2,FALSE)</f>
        <v>4</v>
      </c>
      <c r="DV62" s="84">
        <f>VLOOKUP(WordsMain!DV62,ScaleEE,2,FALSE)</f>
        <v>3</v>
      </c>
      <c r="DW62" s="84">
        <f>VLOOKUP(WordsMain!DW62,ScaleEE,2,FALSE)</f>
        <v>0</v>
      </c>
      <c r="DX62" s="84">
        <f>VLOOKUP(WordsMain!DX62,ScaleEE,2,FALSE)</f>
        <v>0</v>
      </c>
      <c r="DY62" s="84">
        <f>VLOOKUP(WordsMain!DY62,ScaleEE,2,FALSE)</f>
        <v>2</v>
      </c>
      <c r="DZ62" s="84">
        <f>VLOOKUP(WordsMain!DZ62,ScaleEE,2,FALSE)</f>
        <v>3</v>
      </c>
      <c r="EB62" s="84">
        <f>VLOOKUP(WordsMain!EB62,ScaleCC,2,FALSE)</f>
        <v>3</v>
      </c>
      <c r="EC62" s="84">
        <f>VLOOKUP(WordsMain!EC62,ScaleCC,2,FALSE)</f>
        <v>1</v>
      </c>
      <c r="ED62" s="84">
        <f>VLOOKUP(WordsMain!ED62,ScaleCC,2,FALSE)</f>
        <v>1</v>
      </c>
      <c r="EE62" s="84">
        <f>VLOOKUP(WordsMain!EE62,ScaleCC,2,FALSE)</f>
        <v>3</v>
      </c>
      <c r="EF62" s="84">
        <f>VLOOKUP(WordsMain!EF62,ScaleCC,2,FALSE)</f>
        <v>1</v>
      </c>
      <c r="EG62" s="84">
        <f>VLOOKUP(WordsMain!EG62,ScaleCC,2,FALSE)</f>
        <v>0</v>
      </c>
      <c r="EH62" s="84">
        <f>VLOOKUP(WordsMain!EH62,ScaleCC,2,FALSE)</f>
        <v>0</v>
      </c>
      <c r="EI62" s="84">
        <f>VLOOKUP(WordsMain!EI62,ScaleCC,2,FALSE)</f>
        <v>0</v>
      </c>
      <c r="EJ62" s="84">
        <f>VLOOKUP(WordsMain!EJ62,ScaleCC,2,FALSE)</f>
        <v>0</v>
      </c>
      <c r="EK62" s="84">
        <f>VLOOKUP(WordsMain!EK62,ScaleCC,2,FALSE)</f>
        <v>0</v>
      </c>
      <c r="EL62" s="84">
        <f>VLOOKUP(WordsMain!EL62,ScaleCC,2,FALSE)</f>
        <v>0</v>
      </c>
      <c r="EM62" s="84">
        <f>VLOOKUP(WordsMain!EM62,ScaleCC,2,FALSE)</f>
        <v>0</v>
      </c>
      <c r="EN62" s="84">
        <f>VLOOKUP(WordsMain!EN62,ScaleCC,2,FALSE)</f>
        <v>0</v>
      </c>
      <c r="EO62" s="84">
        <f>VLOOKUP(WordsMain!EO62,ScaleCC,2,FALSE)</f>
        <v>0</v>
      </c>
      <c r="EP62" s="84">
        <f>VLOOKUP(WordsMain!EP62,ScaleCC,2,FALSE)</f>
        <v>0</v>
      </c>
      <c r="EQ62" s="84">
        <f>VLOOKUP(WordsMain!EQ62,ScaleCC,2,FALSE)</f>
        <v>0</v>
      </c>
      <c r="ER62" s="84">
        <f>VLOOKUP(WordsMain!ER62,ScaleCC,2,FALSE)</f>
        <v>0</v>
      </c>
      <c r="ES62" s="84">
        <f>VLOOKUP(WordsMain!ES62,ScaleCC,2,FALSE)</f>
        <v>0</v>
      </c>
      <c r="ET62" t="s">
        <v>961</v>
      </c>
      <c r="EX62">
        <v>4</v>
      </c>
      <c r="EZ62">
        <v>6</v>
      </c>
      <c r="FC62">
        <v>9</v>
      </c>
      <c r="GG62">
        <v>3</v>
      </c>
      <c r="GH62">
        <v>4</v>
      </c>
      <c r="GJ62">
        <v>6</v>
      </c>
      <c r="GK62">
        <v>7</v>
      </c>
      <c r="GM62">
        <v>9</v>
      </c>
      <c r="NC62">
        <v>1</v>
      </c>
      <c r="ND62">
        <v>2</v>
      </c>
      <c r="NI62">
        <v>7</v>
      </c>
      <c r="NL62">
        <v>10</v>
      </c>
      <c r="NN62">
        <v>12</v>
      </c>
      <c r="PB62">
        <v>10</v>
      </c>
      <c r="WU62" s="84">
        <f>VLOOKUP(WordsMain!WU62,ScaleHH,2,FALSE)</f>
        <v>3</v>
      </c>
      <c r="WV62" s="84">
        <f>VLOOKUP(WordsMain!WV62,ScaleHH,2,FALSE)</f>
        <v>2</v>
      </c>
      <c r="WW62" s="84">
        <f>VLOOKUP(WordsMain!WW62,ScaleHH,2,FALSE)</f>
        <v>3</v>
      </c>
      <c r="WX62" s="84">
        <f>VLOOKUP(WordsMain!WX62,ScaleHH,2,FALSE)</f>
        <v>3</v>
      </c>
      <c r="WY62" s="84">
        <f>VLOOKUP(WordsMain!WY62,ScaleHH,2,FALSE)</f>
        <v>3</v>
      </c>
      <c r="WZ62" s="84">
        <f>VLOOKUP(WordsMain!WZ62,ScaleHH,2,FALSE)</f>
        <v>2</v>
      </c>
      <c r="XA62" s="84">
        <f>VLOOKUP(WordsMain!XA62,ScaleHH,2,FALSE)</f>
        <v>2</v>
      </c>
      <c r="XB62" s="84">
        <f>VLOOKUP(WordsMain!XB62,ScaleHH,2,FALSE)</f>
        <v>2</v>
      </c>
      <c r="XC62" s="84">
        <f>VLOOKUP(WordsMain!XC62,ScaleHH,2,FALSE)</f>
        <v>3</v>
      </c>
      <c r="XD62" s="84">
        <f>VLOOKUP(WordsMain!XD62,ScaleHH,2,FALSE)</f>
        <v>3</v>
      </c>
      <c r="XE62" s="84">
        <f>VLOOKUP(WordsMain!XE62,ScaleHH,2,FALSE)</f>
        <v>2</v>
      </c>
      <c r="XF62" s="84">
        <f>VLOOKUP(WordsMain!XF62,ScaleHH,2,FALSE)</f>
        <v>2</v>
      </c>
      <c r="XG62" s="84">
        <f>VLOOKUP(WordsMain!XG62,ScaleHH,2,FALSE)</f>
        <v>1</v>
      </c>
      <c r="XH62" s="84">
        <f>VLOOKUP(WordsMain!XH62,ScaleHH,2,FALSE)</f>
        <v>3</v>
      </c>
      <c r="XI62" s="84">
        <f>VLOOKUP(WordsMain!XI62,ScaleHH,2,FALSE)</f>
        <v>1</v>
      </c>
      <c r="XJ62" s="84">
        <f>VLOOKUP(WordsMain!XJ62,ScaleHH,2,FALSE)</f>
        <v>2</v>
      </c>
      <c r="XK62" s="84">
        <f>VLOOKUP(WordsMain!XK62,ScaleHH,2,FALSE)</f>
        <v>3</v>
      </c>
      <c r="XL62" s="84">
        <f>VLOOKUP(WordsMain!XL62,ScaleHH,2,FALSE)</f>
        <v>3</v>
      </c>
      <c r="XM62" s="84">
        <f>VLOOKUP(WordsMain!XM62,ScaleHH,2,FALSE)</f>
        <v>2</v>
      </c>
      <c r="XN62" s="84">
        <f>VLOOKUP(WordsMain!XN62,ScaleHH,2,FALSE)</f>
        <v>2</v>
      </c>
      <c r="XO62" s="84">
        <f>VLOOKUP(WordsMain!XO62,ScaleHH,2,FALSE)</f>
        <v>0</v>
      </c>
      <c r="XP62" s="84">
        <f>VLOOKUP(WordsMain!XP62,ScaleHH,2,FALSE)</f>
        <v>3</v>
      </c>
      <c r="XQ62" s="84">
        <f>VLOOKUP(WordsMain!XQ62,ScaleHH,2,FALSE)</f>
        <v>2</v>
      </c>
      <c r="XR62" s="84">
        <f>VLOOKUP(WordsMain!XR62,ScaleHH,2,FALSE)</f>
        <v>3</v>
      </c>
      <c r="XS62" s="84">
        <f>VLOOKUP(WordsMain!XS62,ScaleHH,2,FALSE)</f>
        <v>1</v>
      </c>
      <c r="XT62" s="84">
        <f>VLOOKUP(WordsMain!XT62,ScaleHH,2,FALSE)</f>
        <v>2</v>
      </c>
      <c r="XU62" s="84">
        <f>VLOOKUP(WordsMain!XU62,ScaleHH,2,FALSE)</f>
        <v>2</v>
      </c>
      <c r="XV62" s="84">
        <f>VLOOKUP(WordsMain!XV62,ScaleHH,2,FALSE)</f>
        <v>3</v>
      </c>
      <c r="XW62" s="84">
        <f>VLOOKUP(WordsMain!XW62,ScaleHH,2,FALSE)</f>
        <v>3</v>
      </c>
      <c r="XX62" s="84">
        <f>VLOOKUP(WordsMain!XX62,ScaleHH,2,FALSE)</f>
        <v>3</v>
      </c>
      <c r="XY62" s="84">
        <f>VLOOKUP(WordsMain!XY62,ScaleHH,2,FALSE)</f>
        <v>3</v>
      </c>
      <c r="XZ62" s="84">
        <f>VLOOKUP(WordsMain!XZ62,ScaleHH,2,FALSE)</f>
        <v>3</v>
      </c>
      <c r="YA62" s="84">
        <f>VLOOKUP(WordsMain!YA62,ScaleHH,2,FALSE)</f>
        <v>3</v>
      </c>
      <c r="YB62" s="84">
        <f>VLOOKUP(WordsMain!YB62,ScaleHH,2,FALSE)</f>
        <v>2</v>
      </c>
      <c r="YC62" s="84">
        <f>VLOOKUP(WordsMain!YC62,ScaleHH,2,FALSE)</f>
        <v>2</v>
      </c>
      <c r="YD62" s="84">
        <f>VLOOKUP(WordsMain!YD62,ScaleHH,2,FALSE)</f>
        <v>3</v>
      </c>
      <c r="YE62" s="84">
        <f>VLOOKUP(WordsMain!YE62,ScaleHH,2,FALSE)</f>
        <v>1</v>
      </c>
      <c r="YF62" s="84">
        <f>VLOOKUP(WordsMain!YF62,ScaleHH,2,FALSE)</f>
        <v>3</v>
      </c>
      <c r="YG62" s="84">
        <f>VLOOKUP(WordsMain!YG62,ScaleHH,2,FALSE)</f>
        <v>3</v>
      </c>
      <c r="YH62" t="s">
        <v>962</v>
      </c>
      <c r="YI62" t="s">
        <v>963</v>
      </c>
      <c r="YJ62" s="84">
        <f>VLOOKUP(WordsMain!YJ62,ScaleBB,2,FALSE)</f>
        <v>-1</v>
      </c>
      <c r="YK62" s="84">
        <f>VLOOKUP(WordsMain!YK62,ScaleAA,2,FALSE)</f>
        <v>3</v>
      </c>
      <c r="YL62" s="84">
        <f>VLOOKUP(WordsMain!YL62,ScaleAA,2,FALSE)</f>
        <v>2</v>
      </c>
      <c r="YM62" s="84">
        <f>VLOOKUP(WordsMain!YM62,ScaleAA,2,FALSE)</f>
        <v>3</v>
      </c>
      <c r="YN62" s="84">
        <f>VLOOKUP(WordsMain!YN62,ScaleAA,2,FALSE)</f>
        <v>2</v>
      </c>
      <c r="YO62" s="84">
        <f>VLOOKUP(WordsMain!YO62,ScaleAA,2,FALSE)</f>
        <v>2</v>
      </c>
      <c r="YP62" s="84">
        <f>VLOOKUP(WordsMain!YP62,ScaleAA,2,FALSE)</f>
        <v>3</v>
      </c>
      <c r="YQ62" s="84">
        <f>VLOOKUP(WordsMain!YQ62,ScaleAA,2,FALSE)</f>
        <v>4</v>
      </c>
      <c r="YR62" s="84">
        <f>VLOOKUP(WordsMain!YR62,ScaleAA,2,FALSE)</f>
        <v>4</v>
      </c>
      <c r="YS62" s="84">
        <f>VLOOKUP(WordsMain!YS62,ScaleAA,2,FALSE)</f>
        <v>4</v>
      </c>
      <c r="YT62" s="84">
        <f>VLOOKUP(WordsMain!YT62,ScaleAA,2,FALSE)</f>
        <v>2</v>
      </c>
      <c r="YU62" s="84">
        <f>VLOOKUP(WordsMain!YU62,ScaleAA,2,FALSE)</f>
        <v>3</v>
      </c>
      <c r="YV62" s="84">
        <f>VLOOKUP(WordsMain!YV62,ScaleAA,2,FALSE)</f>
        <v>2</v>
      </c>
      <c r="YW62" s="84">
        <f>VLOOKUP(WordsMain!YW62,ScaleAA,2,FALSE)</f>
        <v>2</v>
      </c>
      <c r="YX62" s="84">
        <f>VLOOKUP(WordsMain!YX62,ScaleAA,2,FALSE)</f>
        <v>2</v>
      </c>
      <c r="YY62" s="84">
        <f>VLOOKUP(WordsMain!YY62,ScaleAA,2,FALSE)</f>
        <v>2</v>
      </c>
      <c r="YZ62" s="84">
        <f>VLOOKUP(WordsMain!YZ62,ScaleAA,2,FALSE)</f>
        <v>2</v>
      </c>
      <c r="ZA62" s="84">
        <f>VLOOKUP(WordsMain!ZA62,ScaleAA,2,FALSE)</f>
        <v>4</v>
      </c>
      <c r="ZB62" s="84">
        <f>VLOOKUP(WordsMain!ZB62,ScaleAA,2,FALSE)</f>
        <v>3</v>
      </c>
      <c r="ZC62" s="84">
        <f>VLOOKUP(WordsMain!ZC62,ScaleAA,2,FALSE)</f>
        <v>4</v>
      </c>
      <c r="ZD62" s="84">
        <f>VLOOKUP(WordsMain!ZD62,ScaleAA,2,FALSE)</f>
        <v>1</v>
      </c>
      <c r="ZE62" s="84">
        <f>VLOOKUP(WordsMain!ZE62,ScaleAA,2,FALSE)</f>
        <v>3</v>
      </c>
      <c r="ZF62" s="84">
        <f>VLOOKUP(WordsMain!ZF62,ScaleAA,2,FALSE)</f>
        <v>3</v>
      </c>
      <c r="ZG62" s="84">
        <f>VLOOKUP(WordsMain!ZG62,ScaleAA,2,FALSE)</f>
        <v>3</v>
      </c>
      <c r="ZH62" s="84">
        <f>VLOOKUP(WordsMain!ZH62,ScaleAA,2,FALSE)</f>
        <v>4</v>
      </c>
      <c r="ZI62" s="84">
        <f>VLOOKUP(WordsMain!ZI62,ScaleAA,2,FALSE)</f>
        <v>2</v>
      </c>
      <c r="ZJ62" s="84">
        <f>VLOOKUP(WordsMain!ZJ62,ScaleAA,2,FALSE)</f>
        <v>4</v>
      </c>
      <c r="ZK62" s="84">
        <f>VLOOKUP(WordsMain!ZK62,ScaleAA,2,FALSE)</f>
        <v>2</v>
      </c>
      <c r="ZL62" s="84">
        <f>VLOOKUP(WordsMain!ZL62,ScaleAA,2,FALSE)</f>
        <v>4</v>
      </c>
      <c r="ZM62" s="84">
        <f>VLOOKUP(WordsMain!ZM62,ScaleAA,2,FALSE)</f>
        <v>3</v>
      </c>
      <c r="ZN62" s="84">
        <f>VLOOKUP(WordsMain!ZN62,ScaleAA,2,FALSE)</f>
        <v>4</v>
      </c>
      <c r="ZO62" s="84">
        <f>VLOOKUP(WordsMain!ZO62,ScaleAA,2,FALSE)</f>
        <v>3</v>
      </c>
      <c r="ZP62" s="84">
        <f>VLOOKUP(WordsMain!ZP62,ScaleAA,2,FALSE)</f>
        <v>4</v>
      </c>
      <c r="ZR62" s="84">
        <f>VLOOKUP(WordsMain!ZR62,ScaleFF,2,FALSE)</f>
        <v>4</v>
      </c>
      <c r="ZS62" s="84">
        <f>VLOOKUP(WordsMain!ZS62,ScaleFF,2,FALSE)</f>
        <v>4</v>
      </c>
      <c r="ZT62" s="84">
        <f>VLOOKUP(WordsMain!ZT62,ScaleFF,2,FALSE)</f>
        <v>2</v>
      </c>
      <c r="ZU62" s="84">
        <f>VLOOKUP(WordsMain!ZU62,ScaleFF,2,FALSE)</f>
        <v>3</v>
      </c>
      <c r="ZV62" s="84">
        <f>VLOOKUP(WordsMain!ZV62,ScaleFF,2,FALSE)</f>
        <v>4</v>
      </c>
      <c r="ZW62" s="84">
        <f>VLOOKUP(WordsMain!ZW62,ScaleFF,2,FALSE)</f>
        <v>3</v>
      </c>
      <c r="ZX62" s="84">
        <f>VLOOKUP(WordsMain!ZX62,ScaleFF,2,FALSE)</f>
        <v>1</v>
      </c>
      <c r="ZY62" s="84"/>
      <c r="ZZ62" s="84">
        <f>VLOOKUP(WordsMain!ZZ62,ScaleFF,2,FALSE)</f>
        <v>4</v>
      </c>
      <c r="AAA62" s="84">
        <f>VLOOKUP(WordsMain!AAA62,ScaleFF,2,FALSE)</f>
        <v>3</v>
      </c>
      <c r="AAB62" s="84">
        <f>VLOOKUP(WordsMain!AAB62,ScaleFF,2,FALSE)</f>
        <v>2</v>
      </c>
      <c r="AAC62" s="84">
        <f>VLOOKUP(WordsMain!AAC62,ScaleFF,2,FALSE)</f>
        <v>2</v>
      </c>
      <c r="AAD62" s="84">
        <f>VLOOKUP(WordsMain!AAD62,ScaleFF,2,FALSE)</f>
        <v>4</v>
      </c>
      <c r="AAE62" s="84">
        <f>VLOOKUP(WordsMain!AAE62,ScaleFF,2,FALSE)</f>
        <v>1</v>
      </c>
      <c r="AAF62" s="84">
        <f>VLOOKUP(WordsMain!AAF62,ScaleFF,2,FALSE)</f>
        <v>4</v>
      </c>
      <c r="AAG62" s="84">
        <f>VLOOKUP(WordsMain!AAG62,ScaleFF,2,FALSE)</f>
        <v>4</v>
      </c>
      <c r="AAH62" s="84">
        <f>VLOOKUP(WordsMain!AAH62,ScaleFF,2,FALSE)</f>
        <v>3</v>
      </c>
      <c r="AAI62" s="84">
        <f>VLOOKUP(WordsMain!AAI62,ScaleFF,2,FALSE)</f>
        <v>2</v>
      </c>
      <c r="AAJ62" s="84">
        <f>VLOOKUP(WordsMain!AAJ62,ScaleFF,2,FALSE)</f>
        <v>0</v>
      </c>
      <c r="AAK62" s="84">
        <f>VLOOKUP(WordsMain!AAK62,ScaleFF,2,FALSE)</f>
        <v>4</v>
      </c>
      <c r="AAL62" s="84">
        <f>VLOOKUP(WordsMain!AAL62,ScaleFF,2,FALSE)</f>
        <v>3</v>
      </c>
      <c r="AAM62" s="84">
        <f>VLOOKUP(WordsMain!AAM62,ScaleFF,2,FALSE)</f>
        <v>1</v>
      </c>
      <c r="AAN62" s="84">
        <f>VLOOKUP(WordsMain!AAN62,ScaleFF,2,FALSE)</f>
        <v>0</v>
      </c>
      <c r="AAO62" s="84">
        <f>VLOOKUP(WordsMain!AAO62,ScaleFF,2,FALSE)</f>
        <v>1</v>
      </c>
      <c r="AAP62" s="84">
        <f>VLOOKUP(WordsMain!AAP62,ScaleFF,2,FALSE)</f>
        <v>3</v>
      </c>
      <c r="AAQ62" s="84">
        <f>VLOOKUP(WordsMain!AAQ62,ScaleFF,2,FALSE)</f>
        <v>4</v>
      </c>
      <c r="AAR62" s="84">
        <f>VLOOKUP(WordsMain!AAR62,ScaleFF,2,FALSE)</f>
        <v>4</v>
      </c>
      <c r="AAS62" s="84">
        <f>VLOOKUP(WordsMain!AAS62,ScaleFF,2,FALSE)</f>
        <v>0</v>
      </c>
      <c r="AAT62" s="84">
        <f>VLOOKUP(WordsMain!AAT62,ScaleFF,2,FALSE)</f>
        <v>0</v>
      </c>
      <c r="AAU62" s="84">
        <f>VLOOKUP(WordsMain!AAU62,ScaleFF,2,FALSE)</f>
        <v>3</v>
      </c>
      <c r="AAV62" s="84">
        <f>VLOOKUP(WordsMain!AAV62,ScaleFF,2,FALSE)</f>
        <v>4</v>
      </c>
      <c r="AAW62" s="84">
        <f>VLOOKUP(WordsMain!AAW62,ScaleFF,2,FALSE)</f>
        <v>3</v>
      </c>
      <c r="AAX62" s="84">
        <f>VLOOKUP(WordsMain!AAX62,ScaleFF,2,FALSE)</f>
        <v>3</v>
      </c>
      <c r="AAY62" s="84">
        <f>VLOOKUP(WordsMain!AAY62,ScaleFF,2,FALSE)</f>
        <v>4</v>
      </c>
      <c r="AAZ62" s="84">
        <f>VLOOKUP(WordsMain!AAZ62,ScaleFF,2,FALSE)</f>
        <v>2</v>
      </c>
      <c r="ABB62">
        <v>1</v>
      </c>
      <c r="ABC62">
        <v>3</v>
      </c>
      <c r="ABD62">
        <v>2</v>
      </c>
      <c r="ABE62">
        <v>3</v>
      </c>
      <c r="ABF62">
        <v>0</v>
      </c>
      <c r="ABG62">
        <v>2</v>
      </c>
      <c r="ABH62">
        <v>1</v>
      </c>
      <c r="ABI62">
        <v>2</v>
      </c>
      <c r="ABJ62">
        <v>2</v>
      </c>
      <c r="ABK62">
        <v>1</v>
      </c>
      <c r="ABL62">
        <v>1</v>
      </c>
      <c r="ABM62">
        <v>0</v>
      </c>
      <c r="ABN62">
        <v>3</v>
      </c>
      <c r="ABO62">
        <v>1</v>
      </c>
      <c r="ABV62">
        <v>8</v>
      </c>
      <c r="ACA62">
        <v>13</v>
      </c>
      <c r="ACC62">
        <v>15</v>
      </c>
      <c r="ACD62">
        <v>16</v>
      </c>
      <c r="ACE62">
        <v>17</v>
      </c>
      <c r="ACF62">
        <v>18</v>
      </c>
      <c r="ACH62">
        <v>20</v>
      </c>
      <c r="ACI62">
        <v>21</v>
      </c>
      <c r="ACK62">
        <v>23</v>
      </c>
      <c r="ACR62" s="84">
        <f>VLOOKUP(WordsMain!ACR62,ScaleGG,2,FALSE)</f>
        <v>3</v>
      </c>
      <c r="ACS62">
        <v>-1</v>
      </c>
      <c r="ACT62">
        <v>-1</v>
      </c>
      <c r="ACU62">
        <v>1</v>
      </c>
      <c r="ACV62">
        <v>-1</v>
      </c>
      <c r="ACW62">
        <v>-2</v>
      </c>
      <c r="ACX62">
        <v>-2</v>
      </c>
      <c r="ACY62">
        <v>-1</v>
      </c>
      <c r="ACZ62">
        <v>-2</v>
      </c>
      <c r="ADA62">
        <v>-2</v>
      </c>
      <c r="ADB62">
        <v>0</v>
      </c>
      <c r="ADC62">
        <v>1</v>
      </c>
      <c r="ADD62">
        <v>1</v>
      </c>
      <c r="ADE62">
        <v>-1</v>
      </c>
      <c r="ADF62">
        <v>1</v>
      </c>
      <c r="ADG62">
        <v>2</v>
      </c>
      <c r="ADH62">
        <v>2</v>
      </c>
      <c r="ADI62">
        <v>2</v>
      </c>
      <c r="ADJ62">
        <v>2</v>
      </c>
      <c r="ADK62">
        <v>1</v>
      </c>
      <c r="ADL62">
        <v>2</v>
      </c>
      <c r="ADM62">
        <v>2</v>
      </c>
      <c r="ADN62">
        <v>2</v>
      </c>
      <c r="ADO62">
        <v>2</v>
      </c>
      <c r="ADP62">
        <v>2</v>
      </c>
      <c r="ADQ62">
        <v>-1</v>
      </c>
      <c r="ADR62">
        <v>2</v>
      </c>
      <c r="ADS62">
        <v>1</v>
      </c>
      <c r="ADT62">
        <v>0</v>
      </c>
      <c r="ADU62">
        <v>0</v>
      </c>
      <c r="ADV62">
        <v>0</v>
      </c>
      <c r="ADX62" t="s">
        <v>965</v>
      </c>
      <c r="ADZ62">
        <f t="shared" si="78"/>
        <v>42</v>
      </c>
      <c r="AEA62">
        <f t="shared" si="80"/>
        <v>1</v>
      </c>
      <c r="AEB62">
        <f t="shared" si="79"/>
        <v>0</v>
      </c>
    </row>
    <row r="63" spans="1:808" x14ac:dyDescent="0.2">
      <c r="A63">
        <v>110002834409</v>
      </c>
      <c r="B63">
        <v>270118007</v>
      </c>
      <c r="C63" s="2">
        <v>43634.027349537027</v>
      </c>
      <c r="D63" s="2">
        <v>43634.063449074078</v>
      </c>
      <c r="E63" t="s">
        <v>1918</v>
      </c>
      <c r="J63">
        <v>0</v>
      </c>
      <c r="K63" t="s">
        <v>967</v>
      </c>
      <c r="L63">
        <v>1</v>
      </c>
      <c r="M63">
        <v>2</v>
      </c>
      <c r="N63">
        <v>1</v>
      </c>
      <c r="O63">
        <v>2</v>
      </c>
      <c r="P63">
        <v>1</v>
      </c>
      <c r="Q63">
        <v>2</v>
      </c>
      <c r="S63">
        <v>3</v>
      </c>
      <c r="T63">
        <v>4</v>
      </c>
      <c r="V63">
        <v>1</v>
      </c>
      <c r="W63">
        <v>2</v>
      </c>
      <c r="X63" s="84">
        <f>VLOOKUP(WordsMain!X63,ScaleII,2,FALSE)</f>
        <v>1</v>
      </c>
      <c r="Y63" s="84">
        <f>VLOOKUP(WordsMain!Y63,ScaleII,2,FALSE)</f>
        <v>1</v>
      </c>
      <c r="Z63" s="84">
        <f>VLOOKUP(WordsMain!Z63,ScaleII,2,FALSE)</f>
        <v>1</v>
      </c>
      <c r="AA63" s="84">
        <f>VLOOKUP(WordsMain!AA63,ScaleII,2,FALSE)</f>
        <v>1</v>
      </c>
      <c r="AB63" s="84">
        <f>VLOOKUP(WordsMain!AB63,ScaleII,2,FALSE)</f>
        <v>1</v>
      </c>
      <c r="AC63" s="84">
        <f>VLOOKUP(WordsMain!AC63,ScaleII,2,FALSE)</f>
        <v>1</v>
      </c>
      <c r="AD63" s="84">
        <f>VLOOKUP(WordsMain!AD63,ScaleDD,2,FALSE)</f>
        <v>3</v>
      </c>
      <c r="AE63" s="84">
        <f>VLOOKUP(WordsMain!AE63,ScaleDD,2,FALSE)</f>
        <v>3</v>
      </c>
      <c r="AF63" s="84">
        <f>VLOOKUP(WordsMain!AF63,ScaleDD,2,FALSE)</f>
        <v>3</v>
      </c>
      <c r="AG63" s="84">
        <f>VLOOKUP(WordsMain!AG63,ScaleDD,2,FALSE)</f>
        <v>3</v>
      </c>
      <c r="AH63" s="84">
        <f>VLOOKUP(WordsMain!AH63,ScaleDD,2,FALSE)</f>
        <v>3</v>
      </c>
      <c r="AI63" s="84">
        <f>VLOOKUP(WordsMain!AI63,ScaleDD,2,FALSE)</f>
        <v>3</v>
      </c>
      <c r="AJ63" s="84">
        <f>VLOOKUP(WordsMain!AJ63,ScaleDD,2,FALSE)</f>
        <v>3</v>
      </c>
      <c r="AK63" s="84">
        <f>VLOOKUP(WordsMain!AK63,ScaleDD,2,FALSE)</f>
        <v>3</v>
      </c>
      <c r="AL63" s="84">
        <f>VLOOKUP(WordsMain!AL63,ScaleDD,2,FALSE)</f>
        <v>3</v>
      </c>
      <c r="AN63" s="84">
        <f>VLOOKUP(WordsMain!AN63,ScaleJJ,2,FALSE)</f>
        <v>1</v>
      </c>
      <c r="AO63" s="84">
        <f>VLOOKUP(WordsMain!AO63,ScaleJJ,2,FALSE)</f>
        <v>1</v>
      </c>
      <c r="AP63" s="84">
        <f>VLOOKUP(WordsMain!AP63,ScaleJJ,2,FALSE)</f>
        <v>1</v>
      </c>
      <c r="AQ63" s="84">
        <f>VLOOKUP(WordsMain!AQ63,ScaleJJ,2,FALSE)</f>
        <v>1</v>
      </c>
      <c r="AR63" s="84">
        <f>VLOOKUP(WordsMain!AR63,ScaleJJ,2,FALSE)</f>
        <v>1</v>
      </c>
      <c r="AS63" s="84">
        <f>VLOOKUP(WordsMain!AS63,ScaleJJ,2,FALSE)</f>
        <v>1</v>
      </c>
      <c r="AT63" s="84">
        <f>VLOOKUP(WordsMain!AT63,ScaleJJ,2,FALSE)</f>
        <v>1</v>
      </c>
      <c r="AU63" s="84">
        <f>VLOOKUP(WordsMain!AU63,ScaleJJ,2,FALSE)</f>
        <v>1</v>
      </c>
      <c r="DQ63" s="84">
        <f>VLOOKUP(WordsMain!DQ63,ScaleEE,2,FALSE)</f>
        <v>2</v>
      </c>
      <c r="DR63" s="84">
        <f>VLOOKUP(WordsMain!DR63,ScaleEE,2,FALSE)</f>
        <v>3</v>
      </c>
      <c r="DS63" s="84">
        <f>VLOOKUP(WordsMain!DS63,ScaleEE,2,FALSE)</f>
        <v>3</v>
      </c>
      <c r="DT63" s="84">
        <f>VLOOKUP(WordsMain!DT63,ScaleEE,2,FALSE)</f>
        <v>1</v>
      </c>
      <c r="DU63" s="84">
        <f>VLOOKUP(WordsMain!DU63,ScaleEE,2,FALSE)</f>
        <v>3</v>
      </c>
      <c r="DV63" s="84">
        <f>VLOOKUP(WordsMain!DV63,ScaleEE,2,FALSE)</f>
        <v>3</v>
      </c>
      <c r="DW63" s="84">
        <f>VLOOKUP(WordsMain!DW63,ScaleEE,2,FALSE)</f>
        <v>3</v>
      </c>
      <c r="DX63" s="84">
        <f>VLOOKUP(WordsMain!DX63,ScaleEE,2,FALSE)</f>
        <v>3</v>
      </c>
      <c r="DY63" s="84">
        <f>VLOOKUP(WordsMain!DY63,ScaleEE,2,FALSE)</f>
        <v>3</v>
      </c>
      <c r="DZ63" s="84">
        <f>VLOOKUP(WordsMain!DZ63,ScaleEE,2,FALSE)</f>
        <v>3</v>
      </c>
      <c r="EB63" s="84">
        <f>VLOOKUP(WordsMain!EB63,ScaleCC,2,FALSE)</f>
        <v>2</v>
      </c>
      <c r="EC63" s="84">
        <f>VLOOKUP(WordsMain!EC63,ScaleCC,2,FALSE)</f>
        <v>2</v>
      </c>
      <c r="ED63" s="84">
        <f>VLOOKUP(WordsMain!ED63,ScaleCC,2,FALSE)</f>
        <v>2</v>
      </c>
      <c r="EE63" s="84">
        <f>VLOOKUP(WordsMain!EE63,ScaleCC,2,FALSE)</f>
        <v>2</v>
      </c>
      <c r="EF63" s="84">
        <f>VLOOKUP(WordsMain!EF63,ScaleCC,2,FALSE)</f>
        <v>0</v>
      </c>
      <c r="EG63" s="84">
        <f>VLOOKUP(WordsMain!EG63,ScaleCC,2,FALSE)</f>
        <v>0</v>
      </c>
      <c r="EH63" s="84">
        <f>VLOOKUP(WordsMain!EH63,ScaleCC,2,FALSE)</f>
        <v>0</v>
      </c>
      <c r="EI63" s="84">
        <f>VLOOKUP(WordsMain!EI63,ScaleCC,2,FALSE)</f>
        <v>0</v>
      </c>
      <c r="EJ63" s="84">
        <f>VLOOKUP(WordsMain!EJ63,ScaleCC,2,FALSE)</f>
        <v>0</v>
      </c>
      <c r="EK63" s="84">
        <f>VLOOKUP(WordsMain!EK63,ScaleCC,2,FALSE)</f>
        <v>0</v>
      </c>
      <c r="EL63" s="84">
        <f>VLOOKUP(WordsMain!EL63,ScaleCC,2,FALSE)</f>
        <v>0</v>
      </c>
      <c r="EM63" s="84">
        <f>VLOOKUP(WordsMain!EM63,ScaleCC,2,FALSE)</f>
        <v>0</v>
      </c>
      <c r="EN63" s="84">
        <f>VLOOKUP(WordsMain!EN63,ScaleCC,2,FALSE)</f>
        <v>0</v>
      </c>
      <c r="EO63" s="84">
        <f>VLOOKUP(WordsMain!EO63,ScaleCC,2,FALSE)</f>
        <v>0</v>
      </c>
      <c r="EP63" s="84">
        <f>VLOOKUP(WordsMain!EP63,ScaleCC,2,FALSE)</f>
        <v>0</v>
      </c>
      <c r="EQ63" s="84">
        <f>VLOOKUP(WordsMain!EQ63,ScaleCC,2,FALSE)</f>
        <v>0</v>
      </c>
      <c r="ER63" s="84">
        <f>VLOOKUP(WordsMain!ER63,ScaleCC,2,FALSE)</f>
        <v>0</v>
      </c>
      <c r="ES63" s="84">
        <f>VLOOKUP(WordsMain!ES63,ScaleCC,2,FALSE)</f>
        <v>0</v>
      </c>
      <c r="EZ63">
        <v>6</v>
      </c>
      <c r="FA63">
        <v>7</v>
      </c>
      <c r="FL63">
        <v>6</v>
      </c>
      <c r="FM63">
        <v>7</v>
      </c>
      <c r="FX63">
        <v>6</v>
      </c>
      <c r="FY63">
        <v>7</v>
      </c>
      <c r="GJ63">
        <v>6</v>
      </c>
      <c r="GK63">
        <v>7</v>
      </c>
      <c r="NI63">
        <v>7</v>
      </c>
      <c r="NJ63">
        <v>8</v>
      </c>
      <c r="NL63">
        <v>10</v>
      </c>
      <c r="NW63">
        <v>7</v>
      </c>
      <c r="NX63">
        <v>8</v>
      </c>
      <c r="NZ63">
        <v>10</v>
      </c>
      <c r="OK63">
        <v>7</v>
      </c>
      <c r="OL63">
        <v>8</v>
      </c>
      <c r="ON63">
        <v>10</v>
      </c>
      <c r="OY63">
        <v>7</v>
      </c>
      <c r="OZ63">
        <v>8</v>
      </c>
      <c r="PB63">
        <v>10</v>
      </c>
      <c r="WU63" s="84">
        <f>VLOOKUP(WordsMain!WU63,ScaleHH,2,FALSE)</f>
        <v>2</v>
      </c>
      <c r="WV63" s="84">
        <f>VLOOKUP(WordsMain!WV63,ScaleHH,2,FALSE)</f>
        <v>2</v>
      </c>
      <c r="WW63" s="84">
        <f>VLOOKUP(WordsMain!WW63,ScaleHH,2,FALSE)</f>
        <v>1</v>
      </c>
      <c r="WX63" s="84">
        <f>VLOOKUP(WordsMain!WX63,ScaleHH,2,FALSE)</f>
        <v>2</v>
      </c>
      <c r="WY63" s="84">
        <f>VLOOKUP(WordsMain!WY63,ScaleHH,2,FALSE)</f>
        <v>1</v>
      </c>
      <c r="WZ63" s="84">
        <f>VLOOKUP(WordsMain!WZ63,ScaleHH,2,FALSE)</f>
        <v>2</v>
      </c>
      <c r="XA63" s="84">
        <f>VLOOKUP(WordsMain!XA63,ScaleHH,2,FALSE)</f>
        <v>2</v>
      </c>
      <c r="XB63" s="84">
        <f>VLOOKUP(WordsMain!XB63,ScaleHH,2,FALSE)</f>
        <v>1</v>
      </c>
      <c r="XC63" s="84">
        <f>VLOOKUP(WordsMain!XC63,ScaleHH,2,FALSE)</f>
        <v>2</v>
      </c>
      <c r="XD63" s="84">
        <f>VLOOKUP(WordsMain!XD63,ScaleHH,2,FALSE)</f>
        <v>2</v>
      </c>
      <c r="XE63" s="84">
        <f>VLOOKUP(WordsMain!XE63,ScaleHH,2,FALSE)</f>
        <v>2</v>
      </c>
      <c r="XF63" s="84">
        <f>VLOOKUP(WordsMain!XF63,ScaleHH,2,FALSE)</f>
        <v>2</v>
      </c>
      <c r="XG63" s="84">
        <f>VLOOKUP(WordsMain!XG63,ScaleHH,2,FALSE)</f>
        <v>2</v>
      </c>
      <c r="XH63" s="84">
        <f>VLOOKUP(WordsMain!XH63,ScaleHH,2,FALSE)</f>
        <v>2</v>
      </c>
      <c r="XI63" s="84">
        <f>VLOOKUP(WordsMain!XI63,ScaleHH,2,FALSE)</f>
        <v>2</v>
      </c>
      <c r="XJ63" s="84">
        <f>VLOOKUP(WordsMain!XJ63,ScaleHH,2,FALSE)</f>
        <v>1</v>
      </c>
      <c r="XK63" s="84">
        <f>VLOOKUP(WordsMain!XK63,ScaleHH,2,FALSE)</f>
        <v>2</v>
      </c>
      <c r="XL63" s="84">
        <f>VLOOKUP(WordsMain!XL63,ScaleHH,2,FALSE)</f>
        <v>2</v>
      </c>
      <c r="XM63" s="84">
        <f>VLOOKUP(WordsMain!XM63,ScaleHH,2,FALSE)</f>
        <v>2</v>
      </c>
      <c r="XN63" s="84">
        <f>VLOOKUP(WordsMain!XN63,ScaleHH,2,FALSE)</f>
        <v>2</v>
      </c>
      <c r="XO63" s="84">
        <f>VLOOKUP(WordsMain!XO63,ScaleHH,2,FALSE)</f>
        <v>2</v>
      </c>
      <c r="XP63" s="84">
        <f>VLOOKUP(WordsMain!XP63,ScaleHH,2,FALSE)</f>
        <v>2</v>
      </c>
      <c r="XQ63" s="84">
        <f>VLOOKUP(WordsMain!XQ63,ScaleHH,2,FALSE)</f>
        <v>2</v>
      </c>
      <c r="XR63" s="84">
        <f>VLOOKUP(WordsMain!XR63,ScaleHH,2,FALSE)</f>
        <v>2</v>
      </c>
      <c r="XS63" s="84">
        <f>VLOOKUP(WordsMain!XS63,ScaleHH,2,FALSE)</f>
        <v>0</v>
      </c>
      <c r="XT63" s="84">
        <f>VLOOKUP(WordsMain!XT63,ScaleHH,2,FALSE)</f>
        <v>1</v>
      </c>
      <c r="XU63" s="84">
        <f>VLOOKUP(WordsMain!XU63,ScaleHH,2,FALSE)</f>
        <v>2</v>
      </c>
      <c r="XV63" s="84">
        <f>VLOOKUP(WordsMain!XV63,ScaleHH,2,FALSE)</f>
        <v>2</v>
      </c>
      <c r="XW63" s="84">
        <f>VLOOKUP(WordsMain!XW63,ScaleHH,2,FALSE)</f>
        <v>2</v>
      </c>
      <c r="XX63" s="84">
        <f>VLOOKUP(WordsMain!XX63,ScaleHH,2,FALSE)</f>
        <v>1</v>
      </c>
      <c r="XY63" s="84">
        <f>VLOOKUP(WordsMain!XY63,ScaleHH,2,FALSE)</f>
        <v>1</v>
      </c>
      <c r="XZ63" s="84">
        <f>VLOOKUP(WordsMain!XZ63,ScaleHH,2,FALSE)</f>
        <v>1</v>
      </c>
      <c r="YA63" s="84">
        <f>VLOOKUP(WordsMain!YA63,ScaleHH,2,FALSE)</f>
        <v>2</v>
      </c>
      <c r="YB63" s="84">
        <f>VLOOKUP(WordsMain!YB63,ScaleHH,2,FALSE)</f>
        <v>2</v>
      </c>
      <c r="YC63" s="84">
        <f>VLOOKUP(WordsMain!YC63,ScaleHH,2,FALSE)</f>
        <v>2</v>
      </c>
      <c r="YD63" s="84">
        <f>VLOOKUP(WordsMain!YD63,ScaleHH,2,FALSE)</f>
        <v>1</v>
      </c>
      <c r="YE63" s="84">
        <f>VLOOKUP(WordsMain!YE63,ScaleHH,2,FALSE)</f>
        <v>0</v>
      </c>
      <c r="YF63" s="84">
        <f>VLOOKUP(WordsMain!YF63,ScaleHH,2,FALSE)</f>
        <v>2</v>
      </c>
      <c r="YG63" s="84">
        <f>VLOOKUP(WordsMain!YG63,ScaleHH,2,FALSE)</f>
        <v>2</v>
      </c>
      <c r="YJ63" s="84">
        <f>VLOOKUP(WordsMain!YJ63,ScaleBB,2,FALSE)</f>
        <v>1</v>
      </c>
      <c r="YK63" s="84">
        <f>VLOOKUP(WordsMain!YK63,ScaleAA,2,FALSE)</f>
        <v>4</v>
      </c>
      <c r="YL63" s="84">
        <f>VLOOKUP(WordsMain!YL63,ScaleAA,2,FALSE)</f>
        <v>3</v>
      </c>
      <c r="YM63" s="84">
        <f>VLOOKUP(WordsMain!YM63,ScaleAA,2,FALSE)</f>
        <v>4</v>
      </c>
      <c r="YN63" s="84">
        <f>VLOOKUP(WordsMain!YN63,ScaleAA,2,FALSE)</f>
        <v>4</v>
      </c>
      <c r="YO63" s="84">
        <f>VLOOKUP(WordsMain!YO63,ScaleAA,2,FALSE)</f>
        <v>3</v>
      </c>
      <c r="YP63" s="84">
        <f>VLOOKUP(WordsMain!YP63,ScaleAA,2,FALSE)</f>
        <v>4</v>
      </c>
      <c r="YQ63" s="84">
        <f>VLOOKUP(WordsMain!YQ63,ScaleAA,2,FALSE)</f>
        <v>4</v>
      </c>
      <c r="YR63" s="84">
        <f>VLOOKUP(WordsMain!YR63,ScaleAA,2,FALSE)</f>
        <v>3</v>
      </c>
      <c r="YS63" s="84">
        <f>VLOOKUP(WordsMain!YS63,ScaleAA,2,FALSE)</f>
        <v>4</v>
      </c>
      <c r="YT63" s="84">
        <f>VLOOKUP(WordsMain!YT63,ScaleAA,2,FALSE)</f>
        <v>4</v>
      </c>
      <c r="YU63" s="84">
        <f>VLOOKUP(WordsMain!YU63,ScaleAA,2,FALSE)</f>
        <v>4</v>
      </c>
      <c r="YV63" s="84">
        <f>VLOOKUP(WordsMain!YV63,ScaleAA,2,FALSE)</f>
        <v>4</v>
      </c>
      <c r="YW63" s="84">
        <f>VLOOKUP(WordsMain!YW63,ScaleAA,2,FALSE)</f>
        <v>3</v>
      </c>
      <c r="YX63" s="84">
        <f>VLOOKUP(WordsMain!YX63,ScaleAA,2,FALSE)</f>
        <v>3</v>
      </c>
      <c r="YY63" s="84">
        <f>VLOOKUP(WordsMain!YY63,ScaleAA,2,FALSE)</f>
        <v>3</v>
      </c>
      <c r="YZ63" s="84">
        <f>VLOOKUP(WordsMain!YZ63,ScaleAA,2,FALSE)</f>
        <v>3</v>
      </c>
      <c r="ZA63" s="84">
        <f>VLOOKUP(WordsMain!ZA63,ScaleAA,2,FALSE)</f>
        <v>3</v>
      </c>
      <c r="ZB63" s="84">
        <f>VLOOKUP(WordsMain!ZB63,ScaleAA,2,FALSE)</f>
        <v>3</v>
      </c>
      <c r="ZC63" s="84">
        <f>VLOOKUP(WordsMain!ZC63,ScaleAA,2,FALSE)</f>
        <v>4</v>
      </c>
      <c r="ZD63" s="84">
        <f>VLOOKUP(WordsMain!ZD63,ScaleAA,2,FALSE)</f>
        <v>2</v>
      </c>
      <c r="ZE63" s="84">
        <f>VLOOKUP(WordsMain!ZE63,ScaleAA,2,FALSE)</f>
        <v>3</v>
      </c>
      <c r="ZF63" s="84">
        <f>VLOOKUP(WordsMain!ZF63,ScaleAA,2,FALSE)</f>
        <v>3</v>
      </c>
      <c r="ZG63" s="84">
        <f>VLOOKUP(WordsMain!ZG63,ScaleAA,2,FALSE)</f>
        <v>4</v>
      </c>
      <c r="ZH63" s="84">
        <f>VLOOKUP(WordsMain!ZH63,ScaleAA,2,FALSE)</f>
        <v>4</v>
      </c>
      <c r="ZI63" s="84">
        <f>VLOOKUP(WordsMain!ZI63,ScaleAA,2,FALSE)</f>
        <v>3</v>
      </c>
      <c r="ZJ63" s="84">
        <f>VLOOKUP(WordsMain!ZJ63,ScaleAA,2,FALSE)</f>
        <v>4</v>
      </c>
      <c r="ZK63" s="84">
        <f>VLOOKUP(WordsMain!ZK63,ScaleAA,2,FALSE)</f>
        <v>3</v>
      </c>
      <c r="ZL63" s="84">
        <f>VLOOKUP(WordsMain!ZL63,ScaleAA,2,FALSE)</f>
        <v>3</v>
      </c>
      <c r="ZM63" s="84">
        <f>VLOOKUP(WordsMain!ZM63,ScaleAA,2,FALSE)</f>
        <v>4</v>
      </c>
      <c r="ZN63" s="84">
        <f>VLOOKUP(WordsMain!ZN63,ScaleAA,2,FALSE)</f>
        <v>4</v>
      </c>
      <c r="ZO63" s="84">
        <f>VLOOKUP(WordsMain!ZO63,ScaleAA,2,FALSE)</f>
        <v>3</v>
      </c>
      <c r="ZP63" s="84">
        <f>VLOOKUP(WordsMain!ZP63,ScaleAA,2,FALSE)</f>
        <v>4</v>
      </c>
      <c r="ZR63" s="84">
        <f>VLOOKUP(WordsMain!ZR63,ScaleFF,2,FALSE)</f>
        <v>4</v>
      </c>
      <c r="ZS63" s="84">
        <f>VLOOKUP(WordsMain!ZS63,ScaleFF,2,FALSE)</f>
        <v>4</v>
      </c>
      <c r="ZT63" s="84">
        <f>VLOOKUP(WordsMain!ZT63,ScaleFF,2,FALSE)</f>
        <v>3</v>
      </c>
      <c r="ZU63" s="84">
        <f>VLOOKUP(WordsMain!ZU63,ScaleFF,2,FALSE)</f>
        <v>2</v>
      </c>
      <c r="ZV63" s="84">
        <f>VLOOKUP(WordsMain!ZV63,ScaleFF,2,FALSE)</f>
        <v>3</v>
      </c>
      <c r="ZW63" s="84">
        <f>VLOOKUP(WordsMain!ZW63,ScaleFF,2,FALSE)</f>
        <v>3</v>
      </c>
      <c r="ZX63" s="84">
        <f>VLOOKUP(WordsMain!ZX63,ScaleFF,2,FALSE)</f>
        <v>3</v>
      </c>
      <c r="ZY63" s="84">
        <f>VLOOKUP(WordsMain!ZY63,ScaleFF,2,FALSE)</f>
        <v>3</v>
      </c>
      <c r="ZZ63" s="84">
        <f>VLOOKUP(WordsMain!ZZ63,ScaleFF,2,FALSE)</f>
        <v>3</v>
      </c>
      <c r="AAA63" s="84">
        <f>VLOOKUP(WordsMain!AAA63,ScaleFF,2,FALSE)</f>
        <v>3</v>
      </c>
      <c r="AAB63" s="84">
        <f>VLOOKUP(WordsMain!AAB63,ScaleFF,2,FALSE)</f>
        <v>3</v>
      </c>
      <c r="AAC63" s="84">
        <f>VLOOKUP(WordsMain!AAC63,ScaleFF,2,FALSE)</f>
        <v>3</v>
      </c>
      <c r="AAD63" s="84">
        <f>VLOOKUP(WordsMain!AAD63,ScaleFF,2,FALSE)</f>
        <v>3</v>
      </c>
      <c r="AAE63" s="84">
        <f>VLOOKUP(WordsMain!AAE63,ScaleFF,2,FALSE)</f>
        <v>3</v>
      </c>
      <c r="AAF63" s="84">
        <f>VLOOKUP(WordsMain!AAF63,ScaleFF,2,FALSE)</f>
        <v>3</v>
      </c>
      <c r="AAG63" s="84">
        <f>VLOOKUP(WordsMain!AAG63,ScaleFF,2,FALSE)</f>
        <v>3</v>
      </c>
      <c r="AAH63" s="84">
        <f>VLOOKUP(WordsMain!AAH63,ScaleFF,2,FALSE)</f>
        <v>4</v>
      </c>
      <c r="AAI63" s="84">
        <f>VLOOKUP(WordsMain!AAI63,ScaleFF,2,FALSE)</f>
        <v>3</v>
      </c>
      <c r="AAJ63" s="84">
        <f>VLOOKUP(WordsMain!AAJ63,ScaleFF,2,FALSE)</f>
        <v>3</v>
      </c>
      <c r="AAK63" s="84">
        <f>VLOOKUP(WordsMain!AAK63,ScaleFF,2,FALSE)</f>
        <v>3</v>
      </c>
      <c r="AAL63" s="84">
        <f>VLOOKUP(WordsMain!AAL63,ScaleFF,2,FALSE)</f>
        <v>3</v>
      </c>
      <c r="AAM63" s="84">
        <f>VLOOKUP(WordsMain!AAM63,ScaleFF,2,FALSE)</f>
        <v>3</v>
      </c>
      <c r="AAN63" s="84">
        <f>VLOOKUP(WordsMain!AAN63,ScaleFF,2,FALSE)</f>
        <v>3</v>
      </c>
      <c r="AAO63" s="84">
        <f>VLOOKUP(WordsMain!AAO63,ScaleFF,2,FALSE)</f>
        <v>3</v>
      </c>
      <c r="AAP63" s="84">
        <f>VLOOKUP(WordsMain!AAP63,ScaleFF,2,FALSE)</f>
        <v>3</v>
      </c>
      <c r="AAQ63" s="84">
        <f>VLOOKUP(WordsMain!AAQ63,ScaleFF,2,FALSE)</f>
        <v>4</v>
      </c>
      <c r="AAR63" s="84">
        <f>VLOOKUP(WordsMain!AAR63,ScaleFF,2,FALSE)</f>
        <v>3</v>
      </c>
      <c r="AAS63" s="84">
        <f>VLOOKUP(WordsMain!AAS63,ScaleFF,2,FALSE)</f>
        <v>0</v>
      </c>
      <c r="AAT63" s="84">
        <f>VLOOKUP(WordsMain!AAT63,ScaleFF,2,FALSE)</f>
        <v>2</v>
      </c>
      <c r="AAU63" s="84">
        <f>VLOOKUP(WordsMain!AAU63,ScaleFF,2,FALSE)</f>
        <v>3</v>
      </c>
      <c r="AAV63" s="84">
        <f>VLOOKUP(WordsMain!AAV63,ScaleFF,2,FALSE)</f>
        <v>3</v>
      </c>
      <c r="AAW63" s="84">
        <f>VLOOKUP(WordsMain!AAW63,ScaleFF,2,FALSE)</f>
        <v>3</v>
      </c>
      <c r="AAX63" s="84">
        <f>VLOOKUP(WordsMain!AAX63,ScaleFF,2,FALSE)</f>
        <v>3</v>
      </c>
      <c r="AAY63" s="84">
        <f>VLOOKUP(WordsMain!AAY63,ScaleFF,2,FALSE)</f>
        <v>3</v>
      </c>
      <c r="AAZ63" s="84">
        <f>VLOOKUP(WordsMain!AAZ63,ScaleFF,2,FALSE)</f>
        <v>4</v>
      </c>
      <c r="ABB63">
        <v>2</v>
      </c>
      <c r="ABC63">
        <v>0</v>
      </c>
      <c r="ABD63">
        <v>2</v>
      </c>
      <c r="ABE63">
        <v>2</v>
      </c>
      <c r="ABF63">
        <v>0</v>
      </c>
      <c r="ABG63">
        <v>2</v>
      </c>
      <c r="ABH63">
        <v>2</v>
      </c>
      <c r="ABI63">
        <v>2</v>
      </c>
      <c r="ABJ63">
        <v>2</v>
      </c>
      <c r="ABK63">
        <v>2</v>
      </c>
      <c r="ABL63">
        <v>1</v>
      </c>
      <c r="ABM63">
        <v>2</v>
      </c>
      <c r="ABN63">
        <v>2</v>
      </c>
      <c r="ABV63">
        <v>8</v>
      </c>
      <c r="ACA63">
        <v>13</v>
      </c>
      <c r="ACB63">
        <v>14</v>
      </c>
      <c r="ACF63">
        <v>18</v>
      </c>
      <c r="ACG63">
        <v>19</v>
      </c>
      <c r="ACH63">
        <v>20</v>
      </c>
      <c r="ACJ63">
        <v>22</v>
      </c>
      <c r="ACK63">
        <v>23</v>
      </c>
      <c r="ACR63" s="84">
        <f>VLOOKUP(WordsMain!ACR63,ScaleGG,2,FALSE)</f>
        <v>1</v>
      </c>
      <c r="ACS63">
        <v>-1</v>
      </c>
      <c r="ACT63">
        <v>-1</v>
      </c>
      <c r="ACU63">
        <v>-1</v>
      </c>
      <c r="ACV63">
        <v>-1</v>
      </c>
      <c r="ACW63">
        <v>-1</v>
      </c>
      <c r="ACX63">
        <v>-2</v>
      </c>
      <c r="ACY63">
        <v>-2</v>
      </c>
      <c r="ACZ63">
        <v>-1</v>
      </c>
      <c r="ADA63">
        <v>-2</v>
      </c>
      <c r="ADB63">
        <v>-2</v>
      </c>
      <c r="ADC63">
        <v>-2</v>
      </c>
      <c r="ADD63">
        <v>-2</v>
      </c>
      <c r="ADE63">
        <v>-2</v>
      </c>
      <c r="ADF63">
        <v>-2</v>
      </c>
      <c r="ADG63">
        <v>-2</v>
      </c>
      <c r="ADH63">
        <v>-2</v>
      </c>
      <c r="ADI63">
        <v>0</v>
      </c>
      <c r="ADJ63">
        <v>2</v>
      </c>
      <c r="ADK63">
        <v>0</v>
      </c>
      <c r="ADL63">
        <v>-1</v>
      </c>
      <c r="ADM63">
        <v>-1</v>
      </c>
      <c r="ADN63">
        <v>-1</v>
      </c>
      <c r="ADO63">
        <v>-1</v>
      </c>
      <c r="ADP63">
        <v>-2</v>
      </c>
      <c r="ADQ63">
        <v>-1</v>
      </c>
      <c r="ADR63">
        <v>-1</v>
      </c>
      <c r="ADS63">
        <v>-2</v>
      </c>
      <c r="ADT63">
        <v>-1</v>
      </c>
      <c r="ADU63">
        <v>2</v>
      </c>
      <c r="ADV63">
        <v>-2</v>
      </c>
      <c r="ADZ63">
        <f t="shared" si="78"/>
        <v>100</v>
      </c>
      <c r="AEA63">
        <f t="shared" si="80"/>
        <v>0</v>
      </c>
      <c r="AEB63">
        <f t="shared" si="79"/>
        <v>0</v>
      </c>
    </row>
    <row r="64" spans="1:808" x14ac:dyDescent="0.2">
      <c r="A64">
        <v>110002833299</v>
      </c>
      <c r="B64">
        <v>270117983</v>
      </c>
      <c r="C64" s="2">
        <v>43633.709618055553</v>
      </c>
      <c r="D64" s="2">
        <v>43633.719270833331</v>
      </c>
      <c r="E64" t="s">
        <v>1918</v>
      </c>
      <c r="J64">
        <v>0</v>
      </c>
      <c r="K64" t="s">
        <v>1560</v>
      </c>
      <c r="L64">
        <v>2</v>
      </c>
      <c r="M64">
        <v>1</v>
      </c>
      <c r="N64">
        <v>2</v>
      </c>
      <c r="O64">
        <v>1</v>
      </c>
      <c r="P64">
        <v>1</v>
      </c>
      <c r="Q64">
        <v>6</v>
      </c>
      <c r="S64">
        <v>3</v>
      </c>
      <c r="T64">
        <v>2</v>
      </c>
      <c r="V64">
        <v>1</v>
      </c>
      <c r="W64">
        <v>1</v>
      </c>
      <c r="X64" s="84">
        <f>VLOOKUP(WordsMain!X64,ScaleII,2,FALSE)</f>
        <v>1</v>
      </c>
      <c r="Y64" s="84">
        <f>VLOOKUP(WordsMain!Y64,ScaleII,2,FALSE)</f>
        <v>1</v>
      </c>
      <c r="Z64" s="84">
        <f>VLOOKUP(WordsMain!Z64,ScaleII,2,FALSE)</f>
        <v>2</v>
      </c>
      <c r="AA64" s="84">
        <f>VLOOKUP(WordsMain!AA64,ScaleII,2,FALSE)</f>
        <v>2</v>
      </c>
      <c r="AB64" s="84">
        <f>VLOOKUP(WordsMain!AB64,ScaleII,2,FALSE)</f>
        <v>2</v>
      </c>
      <c r="AC64" s="84">
        <f>VLOOKUP(WordsMain!AC64,ScaleII,2,FALSE)</f>
        <v>1</v>
      </c>
      <c r="AD64" s="84">
        <f>VLOOKUP(WordsMain!AD64,ScaleDD,2,FALSE)</f>
        <v>0</v>
      </c>
      <c r="AE64" s="84">
        <f>VLOOKUP(WordsMain!AE64,ScaleDD,2,FALSE)</f>
        <v>4</v>
      </c>
      <c r="AF64" s="84">
        <f>VLOOKUP(WordsMain!AF64,ScaleDD,2,FALSE)</f>
        <v>3</v>
      </c>
      <c r="AG64" s="84">
        <f>VLOOKUP(WordsMain!AG64,ScaleDD,2,FALSE)</f>
        <v>1</v>
      </c>
      <c r="AH64" s="84">
        <f>VLOOKUP(WordsMain!AH64,ScaleDD,2,FALSE)</f>
        <v>4</v>
      </c>
      <c r="AI64" s="84">
        <f>VLOOKUP(WordsMain!AI64,ScaleDD,2,FALSE)</f>
        <v>4</v>
      </c>
      <c r="AJ64" s="84">
        <f>VLOOKUP(WordsMain!AJ64,ScaleDD,2,FALSE)</f>
        <v>4</v>
      </c>
      <c r="AK64" s="84">
        <f>VLOOKUP(WordsMain!AK64,ScaleDD,2,FALSE)</f>
        <v>3</v>
      </c>
      <c r="AL64" s="84">
        <f>VLOOKUP(WordsMain!AL64,ScaleDD,2,FALSE)</f>
        <v>2</v>
      </c>
      <c r="AN64" s="84">
        <f>VLOOKUP(WordsMain!AN64,ScaleJJ,2,FALSE)</f>
        <v>1</v>
      </c>
      <c r="AO64" s="84">
        <f>VLOOKUP(WordsMain!AO64,ScaleJJ,2,FALSE)</f>
        <v>1</v>
      </c>
      <c r="AP64" s="84">
        <f>VLOOKUP(WordsMain!AP64,ScaleJJ,2,FALSE)</f>
        <v>1</v>
      </c>
      <c r="AQ64" s="84">
        <f>VLOOKUP(WordsMain!AQ64,ScaleJJ,2,FALSE)</f>
        <v>1</v>
      </c>
      <c r="AR64" s="84">
        <f>VLOOKUP(WordsMain!AR64,ScaleJJ,2,FALSE)</f>
        <v>2</v>
      </c>
      <c r="AS64" s="84">
        <f>VLOOKUP(WordsMain!AS64,ScaleJJ,2,FALSE)</f>
        <v>1</v>
      </c>
      <c r="AT64" s="84">
        <f>VLOOKUP(WordsMain!AT64,ScaleJJ,2,FALSE)</f>
        <v>1</v>
      </c>
      <c r="AU64" s="84">
        <f>VLOOKUP(WordsMain!AU64,ScaleJJ,2,FALSE)</f>
        <v>1</v>
      </c>
      <c r="DQ64" s="84">
        <f>VLOOKUP(WordsMain!DQ64,ScaleEE,2,FALSE)</f>
        <v>2</v>
      </c>
      <c r="DR64" s="84">
        <f>VLOOKUP(WordsMain!DR64,ScaleEE,2,FALSE)</f>
        <v>2</v>
      </c>
      <c r="DS64" s="84">
        <f>VLOOKUP(WordsMain!DS64,ScaleEE,2,FALSE)</f>
        <v>3</v>
      </c>
      <c r="DT64" s="84">
        <f>VLOOKUP(WordsMain!DT64,ScaleEE,2,FALSE)</f>
        <v>0</v>
      </c>
      <c r="DU64" s="84">
        <f>VLOOKUP(WordsMain!DU64,ScaleEE,2,FALSE)</f>
        <v>3</v>
      </c>
      <c r="DV64" s="84">
        <f>VLOOKUP(WordsMain!DV64,ScaleEE,2,FALSE)</f>
        <v>3</v>
      </c>
      <c r="DW64" s="84">
        <f>VLOOKUP(WordsMain!DW64,ScaleEE,2,FALSE)</f>
        <v>2</v>
      </c>
      <c r="DX64" s="84">
        <f>VLOOKUP(WordsMain!DX64,ScaleEE,2,FALSE)</f>
        <v>0</v>
      </c>
      <c r="DY64" s="84">
        <f>VLOOKUP(WordsMain!DY64,ScaleEE,2,FALSE)</f>
        <v>0</v>
      </c>
      <c r="DZ64" s="84"/>
      <c r="EB64" s="84">
        <f>VLOOKUP(WordsMain!EB64,ScaleCC,2,FALSE)</f>
        <v>3</v>
      </c>
      <c r="EC64" s="84">
        <f>VLOOKUP(WordsMain!EC64,ScaleCC,2,FALSE)</f>
        <v>3</v>
      </c>
      <c r="ED64" s="84">
        <f>VLOOKUP(WordsMain!ED64,ScaleCC,2,FALSE)</f>
        <v>2</v>
      </c>
      <c r="EE64" s="84">
        <f>VLOOKUP(WordsMain!EE64,ScaleCC,2,FALSE)</f>
        <v>2</v>
      </c>
      <c r="EF64" s="84">
        <f>VLOOKUP(WordsMain!EF64,ScaleCC,2,FALSE)</f>
        <v>0</v>
      </c>
      <c r="EG64" s="84">
        <f>VLOOKUP(WordsMain!EG64,ScaleCC,2,FALSE)</f>
        <v>0</v>
      </c>
      <c r="EH64" s="84">
        <f>VLOOKUP(WordsMain!EH64,ScaleCC,2,FALSE)</f>
        <v>0</v>
      </c>
      <c r="EI64" s="84">
        <f>VLOOKUP(WordsMain!EI64,ScaleCC,2,FALSE)</f>
        <v>0</v>
      </c>
      <c r="EJ64" s="84">
        <f>VLOOKUP(WordsMain!EJ64,ScaleCC,2,FALSE)</f>
        <v>0</v>
      </c>
      <c r="EK64" s="84">
        <f>VLOOKUP(WordsMain!EK64,ScaleCC,2,FALSE)</f>
        <v>0</v>
      </c>
      <c r="EL64" s="84">
        <f>VLOOKUP(WordsMain!EL64,ScaleCC,2,FALSE)</f>
        <v>0</v>
      </c>
      <c r="EM64" s="84">
        <f>VLOOKUP(WordsMain!EM64,ScaleCC,2,FALSE)</f>
        <v>0</v>
      </c>
      <c r="EN64" s="84">
        <f>VLOOKUP(WordsMain!EN64,ScaleCC,2,FALSE)</f>
        <v>0</v>
      </c>
      <c r="EO64" s="84">
        <f>VLOOKUP(WordsMain!EO64,ScaleCC,2,FALSE)</f>
        <v>0</v>
      </c>
      <c r="EP64" s="84">
        <f>VLOOKUP(WordsMain!EP64,ScaleCC,2,FALSE)</f>
        <v>0</v>
      </c>
      <c r="EQ64" s="84">
        <f>VLOOKUP(WordsMain!EQ64,ScaleCC,2,FALSE)</f>
        <v>0</v>
      </c>
      <c r="ER64" s="84">
        <f>VLOOKUP(WordsMain!ER64,ScaleCC,2,FALSE)</f>
        <v>0</v>
      </c>
      <c r="ES64" s="84">
        <f>VLOOKUP(WordsMain!ES64,ScaleCC,2,FALSE)</f>
        <v>1</v>
      </c>
      <c r="ADZ64">
        <f t="shared" si="78"/>
        <v>0</v>
      </c>
      <c r="AEA64">
        <f t="shared" si="80"/>
        <v>1</v>
      </c>
      <c r="AEB64">
        <f t="shared" si="79"/>
        <v>1</v>
      </c>
    </row>
    <row r="65" spans="1:808" x14ac:dyDescent="0.2">
      <c r="A65">
        <v>110002832985</v>
      </c>
      <c r="B65">
        <v>270117974</v>
      </c>
      <c r="C65" s="2">
        <v>43633.666944444441</v>
      </c>
      <c r="D65" s="2">
        <v>43633.700092592589</v>
      </c>
      <c r="E65" t="s">
        <v>1918</v>
      </c>
      <c r="J65">
        <v>14</v>
      </c>
      <c r="K65" s="84" t="str">
        <f t="shared" ref="K65:K70" si="83">VLOOKUP(J65,CountryLookup,2,TRUE)</f>
        <v>Netherlands</v>
      </c>
      <c r="L65">
        <v>1</v>
      </c>
      <c r="M65">
        <v>3</v>
      </c>
      <c r="N65">
        <v>1</v>
      </c>
      <c r="O65">
        <v>1</v>
      </c>
      <c r="P65">
        <v>1</v>
      </c>
      <c r="Q65">
        <v>3</v>
      </c>
      <c r="S65">
        <v>3</v>
      </c>
      <c r="T65">
        <v>2</v>
      </c>
      <c r="V65">
        <v>3</v>
      </c>
      <c r="W65">
        <v>2</v>
      </c>
      <c r="X65" s="84">
        <f>VLOOKUP(WordsMain!X65,ScaleII,2,FALSE)</f>
        <v>1</v>
      </c>
      <c r="Y65" s="84">
        <f>VLOOKUP(WordsMain!Y65,ScaleII,2,FALSE)</f>
        <v>1</v>
      </c>
      <c r="Z65" s="84">
        <f>VLOOKUP(WordsMain!Z65,ScaleII,2,FALSE)</f>
        <v>0</v>
      </c>
      <c r="AA65" s="84">
        <f>VLOOKUP(WordsMain!AA65,ScaleII,2,FALSE)</f>
        <v>1</v>
      </c>
      <c r="AB65" s="84">
        <f>VLOOKUP(WordsMain!AB65,ScaleII,2,FALSE)</f>
        <v>2</v>
      </c>
      <c r="AC65" s="84">
        <f>VLOOKUP(WordsMain!AC65,ScaleII,2,FALSE)</f>
        <v>2</v>
      </c>
      <c r="AD65" s="84">
        <f>VLOOKUP(WordsMain!AD65,ScaleDD,2,FALSE)</f>
        <v>0</v>
      </c>
      <c r="AE65" s="84">
        <f>VLOOKUP(WordsMain!AE65,ScaleDD,2,FALSE)</f>
        <v>3</v>
      </c>
      <c r="AF65" s="84">
        <f>VLOOKUP(WordsMain!AF65,ScaleDD,2,FALSE)</f>
        <v>4</v>
      </c>
      <c r="AG65" s="84">
        <f>VLOOKUP(WordsMain!AG65,ScaleDD,2,FALSE)</f>
        <v>3</v>
      </c>
      <c r="AH65" s="84">
        <f>VLOOKUP(WordsMain!AH65,ScaleDD,2,FALSE)</f>
        <v>3</v>
      </c>
      <c r="AI65" s="84">
        <f>VLOOKUP(WordsMain!AI65,ScaleDD,2,FALSE)</f>
        <v>3</v>
      </c>
      <c r="AJ65" s="84">
        <f>VLOOKUP(WordsMain!AJ65,ScaleDD,2,FALSE)</f>
        <v>4</v>
      </c>
      <c r="AK65" s="84">
        <f>VLOOKUP(WordsMain!AK65,ScaleDD,2,FALSE)</f>
        <v>4</v>
      </c>
      <c r="AL65" s="84">
        <f>VLOOKUP(WordsMain!AL65,ScaleDD,2,FALSE)</f>
        <v>4</v>
      </c>
      <c r="AN65" s="84">
        <f>VLOOKUP(WordsMain!AN65,ScaleJJ,2,FALSE)</f>
        <v>4</v>
      </c>
      <c r="AO65" s="84">
        <f>VLOOKUP(WordsMain!AO65,ScaleJJ,2,FALSE)</f>
        <v>0</v>
      </c>
      <c r="AP65" s="84">
        <f>VLOOKUP(WordsMain!AP65,ScaleJJ,2,FALSE)</f>
        <v>4</v>
      </c>
      <c r="AQ65" s="84">
        <f>VLOOKUP(WordsMain!AQ65,ScaleJJ,2,FALSE)</f>
        <v>0</v>
      </c>
      <c r="AR65" s="84">
        <f>VLOOKUP(WordsMain!AR65,ScaleJJ,2,FALSE)</f>
        <v>3</v>
      </c>
      <c r="AS65" s="84">
        <f>VLOOKUP(WordsMain!AS65,ScaleJJ,2,FALSE)</f>
        <v>0</v>
      </c>
      <c r="AT65" s="84">
        <f>VLOOKUP(WordsMain!AT65,ScaleJJ,2,FALSE)</f>
        <v>6</v>
      </c>
      <c r="AU65" s="84">
        <f>VLOOKUP(WordsMain!AU65,ScaleJJ,2,FALSE)</f>
        <v>0</v>
      </c>
      <c r="AV65" t="s">
        <v>969</v>
      </c>
      <c r="AW65">
        <v>1</v>
      </c>
      <c r="BQ65">
        <v>3</v>
      </c>
      <c r="DF65">
        <v>8</v>
      </c>
      <c r="DQ65" s="84">
        <f>VLOOKUP(WordsMain!DQ65,ScaleEE,2,FALSE)</f>
        <v>1</v>
      </c>
      <c r="DR65" s="84">
        <f>VLOOKUP(WordsMain!DR65,ScaleEE,2,FALSE)</f>
        <v>2</v>
      </c>
      <c r="DS65" s="84">
        <f>VLOOKUP(WordsMain!DS65,ScaleEE,2,FALSE)</f>
        <v>2</v>
      </c>
      <c r="DT65" s="84">
        <f>VLOOKUP(WordsMain!DT65,ScaleEE,2,FALSE)</f>
        <v>3</v>
      </c>
      <c r="DU65" s="84">
        <f>VLOOKUP(WordsMain!DU65,ScaleEE,2,FALSE)</f>
        <v>4</v>
      </c>
      <c r="DV65" s="84">
        <f>VLOOKUP(WordsMain!DV65,ScaleEE,2,FALSE)</f>
        <v>2</v>
      </c>
      <c r="DW65" s="84">
        <f>VLOOKUP(WordsMain!DW65,ScaleEE,2,FALSE)</f>
        <v>2</v>
      </c>
      <c r="DX65" s="84">
        <f>VLOOKUP(WordsMain!DX65,ScaleEE,2,FALSE)</f>
        <v>1</v>
      </c>
      <c r="DY65" s="84">
        <f>VLOOKUP(WordsMain!DY65,ScaleEE,2,FALSE)</f>
        <v>2</v>
      </c>
      <c r="DZ65" s="84">
        <f>VLOOKUP(WordsMain!DZ65,ScaleEE,2,FALSE)</f>
        <v>2</v>
      </c>
      <c r="EA65" t="s">
        <v>970</v>
      </c>
      <c r="EB65" s="84">
        <f>VLOOKUP(WordsMain!EB65,ScaleCC,2,FALSE)</f>
        <v>2</v>
      </c>
      <c r="EC65" s="84">
        <f>VLOOKUP(WordsMain!EC65,ScaleCC,2,FALSE)</f>
        <v>3</v>
      </c>
      <c r="ED65" s="84">
        <f>VLOOKUP(WordsMain!ED65,ScaleCC,2,FALSE)</f>
        <v>3</v>
      </c>
      <c r="EE65" s="84">
        <f>VLOOKUP(WordsMain!EE65,ScaleCC,2,FALSE)</f>
        <v>3</v>
      </c>
      <c r="EF65" s="84">
        <f>VLOOKUP(WordsMain!EF65,ScaleCC,2,FALSE)</f>
        <v>3</v>
      </c>
      <c r="EG65" s="84">
        <f>VLOOKUP(WordsMain!EG65,ScaleCC,2,FALSE)</f>
        <v>0</v>
      </c>
      <c r="EH65" s="84">
        <f>VLOOKUP(WordsMain!EH65,ScaleCC,2,FALSE)</f>
        <v>0</v>
      </c>
      <c r="EI65" s="84">
        <f>VLOOKUP(WordsMain!EI65,ScaleCC,2,FALSE)</f>
        <v>0</v>
      </c>
      <c r="EJ65" s="84">
        <f>VLOOKUP(WordsMain!EJ65,ScaleCC,2,FALSE)</f>
        <v>0</v>
      </c>
      <c r="EK65" s="84">
        <f>VLOOKUP(WordsMain!EK65,ScaleCC,2,FALSE)</f>
        <v>0</v>
      </c>
      <c r="EL65" s="84">
        <f>VLOOKUP(WordsMain!EL65,ScaleCC,2,FALSE)</f>
        <v>0</v>
      </c>
      <c r="EM65" s="84">
        <f>VLOOKUP(WordsMain!EM65,ScaleCC,2,FALSE)</f>
        <v>0</v>
      </c>
      <c r="EN65" s="84">
        <f>VLOOKUP(WordsMain!EN65,ScaleCC,2,FALSE)</f>
        <v>0</v>
      </c>
      <c r="EO65" s="84">
        <f>VLOOKUP(WordsMain!EO65,ScaleCC,2,FALSE)</f>
        <v>0</v>
      </c>
      <c r="EP65" s="84">
        <f>VLOOKUP(WordsMain!EP65,ScaleCC,2,FALSE)</f>
        <v>0</v>
      </c>
      <c r="EQ65" s="84">
        <f>VLOOKUP(WordsMain!EQ65,ScaleCC,2,FALSE)</f>
        <v>0</v>
      </c>
      <c r="ER65" s="84">
        <f>VLOOKUP(WordsMain!ER65,ScaleCC,2,FALSE)</f>
        <v>0</v>
      </c>
      <c r="ES65" s="84">
        <f>VLOOKUP(WordsMain!ES65,ScaleCC,2,FALSE)</f>
        <v>0</v>
      </c>
      <c r="EZ65">
        <v>6</v>
      </c>
      <c r="FA65">
        <v>7</v>
      </c>
      <c r="FC65">
        <v>9</v>
      </c>
      <c r="FH65">
        <v>2</v>
      </c>
      <c r="FL65">
        <v>6</v>
      </c>
      <c r="FM65">
        <v>7</v>
      </c>
      <c r="FN65">
        <v>8</v>
      </c>
      <c r="FS65">
        <v>1</v>
      </c>
      <c r="FU65">
        <v>3</v>
      </c>
      <c r="FX65">
        <v>6</v>
      </c>
      <c r="FY65">
        <v>7</v>
      </c>
      <c r="GA65">
        <v>9</v>
      </c>
      <c r="GJ65">
        <v>6</v>
      </c>
      <c r="GK65">
        <v>7</v>
      </c>
      <c r="GQ65">
        <v>1</v>
      </c>
      <c r="GR65">
        <v>2</v>
      </c>
      <c r="GS65">
        <v>3</v>
      </c>
      <c r="GT65">
        <v>4</v>
      </c>
      <c r="GV65">
        <v>6</v>
      </c>
      <c r="GX65">
        <v>8</v>
      </c>
      <c r="GZ65">
        <v>10</v>
      </c>
      <c r="ND65">
        <v>2</v>
      </c>
      <c r="NH65">
        <v>6</v>
      </c>
      <c r="NI65">
        <v>7</v>
      </c>
      <c r="NL65">
        <v>10</v>
      </c>
      <c r="NZ65">
        <v>10</v>
      </c>
      <c r="OJ65">
        <v>6</v>
      </c>
      <c r="OK65">
        <v>7</v>
      </c>
      <c r="OL65">
        <v>8</v>
      </c>
      <c r="OX65">
        <v>6</v>
      </c>
      <c r="OY65">
        <v>7</v>
      </c>
      <c r="OZ65">
        <v>8</v>
      </c>
      <c r="PK65">
        <v>5</v>
      </c>
      <c r="PM65">
        <v>7</v>
      </c>
      <c r="PO65">
        <v>9</v>
      </c>
      <c r="PP65">
        <v>10</v>
      </c>
      <c r="PS65">
        <v>13</v>
      </c>
      <c r="WU65" s="84">
        <f>VLOOKUP(WordsMain!WU65,ScaleHH,2,FALSE)</f>
        <v>3</v>
      </c>
      <c r="WV65" s="84">
        <f>VLOOKUP(WordsMain!WV65,ScaleHH,2,FALSE)</f>
        <v>1</v>
      </c>
      <c r="WW65" s="84">
        <f>VLOOKUP(WordsMain!WW65,ScaleHH,2,FALSE)</f>
        <v>2</v>
      </c>
      <c r="WX65" s="84">
        <f>VLOOKUP(WordsMain!WX65,ScaleHH,2,FALSE)</f>
        <v>3</v>
      </c>
      <c r="WY65" s="84">
        <f>VLOOKUP(WordsMain!WY65,ScaleHH,2,FALSE)</f>
        <v>3</v>
      </c>
      <c r="WZ65" s="84">
        <f>VLOOKUP(WordsMain!WZ65,ScaleHH,2,FALSE)</f>
        <v>3</v>
      </c>
      <c r="XA65" s="84">
        <f>VLOOKUP(WordsMain!XA65,ScaleHH,2,FALSE)</f>
        <v>3</v>
      </c>
      <c r="XB65" s="84">
        <f>VLOOKUP(WordsMain!XB65,ScaleHH,2,FALSE)</f>
        <v>3</v>
      </c>
      <c r="XC65" s="84">
        <f>VLOOKUP(WordsMain!XC65,ScaleHH,2,FALSE)</f>
        <v>3</v>
      </c>
      <c r="XD65" s="84">
        <f>VLOOKUP(WordsMain!XD65,ScaleHH,2,FALSE)</f>
        <v>1</v>
      </c>
      <c r="XE65" s="84">
        <f>VLOOKUP(WordsMain!XE65,ScaleHH,2,FALSE)</f>
        <v>3</v>
      </c>
      <c r="XF65" s="84">
        <f>VLOOKUP(WordsMain!XF65,ScaleHH,2,FALSE)</f>
        <v>2</v>
      </c>
      <c r="XG65" s="84">
        <f>VLOOKUP(WordsMain!XG65,ScaleHH,2,FALSE)</f>
        <v>0</v>
      </c>
      <c r="XH65" s="84">
        <f>VLOOKUP(WordsMain!XH65,ScaleHH,2,FALSE)</f>
        <v>3</v>
      </c>
      <c r="XI65" s="84">
        <f>VLOOKUP(WordsMain!XI65,ScaleHH,2,FALSE)</f>
        <v>2</v>
      </c>
      <c r="XJ65" s="84">
        <f>VLOOKUP(WordsMain!XJ65,ScaleHH,2,FALSE)</f>
        <v>3</v>
      </c>
      <c r="XK65" s="84">
        <f>VLOOKUP(WordsMain!XK65,ScaleHH,2,FALSE)</f>
        <v>2</v>
      </c>
      <c r="XL65" s="84">
        <f>VLOOKUP(WordsMain!XL65,ScaleHH,2,FALSE)</f>
        <v>1</v>
      </c>
      <c r="XM65" s="84">
        <f>VLOOKUP(WordsMain!XM65,ScaleHH,2,FALSE)</f>
        <v>3</v>
      </c>
      <c r="XN65" s="84">
        <f>VLOOKUP(WordsMain!XN65,ScaleHH,2,FALSE)</f>
        <v>3</v>
      </c>
      <c r="XO65" s="84">
        <f>VLOOKUP(WordsMain!XO65,ScaleHH,2,FALSE)</f>
        <v>3</v>
      </c>
      <c r="XP65" s="84">
        <f>VLOOKUP(WordsMain!XP65,ScaleHH,2,FALSE)</f>
        <v>3</v>
      </c>
      <c r="XQ65" s="84">
        <f>VLOOKUP(WordsMain!XQ65,ScaleHH,2,FALSE)</f>
        <v>3</v>
      </c>
      <c r="XR65" s="84">
        <f>VLOOKUP(WordsMain!XR65,ScaleHH,2,FALSE)</f>
        <v>3</v>
      </c>
      <c r="XS65" s="84">
        <f>VLOOKUP(WordsMain!XS65,ScaleHH,2,FALSE)</f>
        <v>3</v>
      </c>
      <c r="XT65" s="84">
        <f>VLOOKUP(WordsMain!XT65,ScaleHH,2,FALSE)</f>
        <v>3</v>
      </c>
      <c r="XU65" s="84">
        <f>VLOOKUP(WordsMain!XU65,ScaleHH,2,FALSE)</f>
        <v>3</v>
      </c>
      <c r="XV65" s="84">
        <f>VLOOKUP(WordsMain!XV65,ScaleHH,2,FALSE)</f>
        <v>2</v>
      </c>
      <c r="XW65" s="84">
        <f>VLOOKUP(WordsMain!XW65,ScaleHH,2,FALSE)</f>
        <v>1</v>
      </c>
      <c r="XX65" s="84">
        <f>VLOOKUP(WordsMain!XX65,ScaleHH,2,FALSE)</f>
        <v>1</v>
      </c>
      <c r="XY65" s="84">
        <f>VLOOKUP(WordsMain!XY65,ScaleHH,2,FALSE)</f>
        <v>3</v>
      </c>
      <c r="XZ65" s="84">
        <f>VLOOKUP(WordsMain!XZ65,ScaleHH,2,FALSE)</f>
        <v>0</v>
      </c>
      <c r="YA65" s="84">
        <f>VLOOKUP(WordsMain!YA65,ScaleHH,2,FALSE)</f>
        <v>3</v>
      </c>
      <c r="YB65" s="84">
        <f>VLOOKUP(WordsMain!YB65,ScaleHH,2,FALSE)</f>
        <v>3</v>
      </c>
      <c r="YC65" s="84">
        <f>VLOOKUP(WordsMain!YC65,ScaleHH,2,FALSE)</f>
        <v>2</v>
      </c>
      <c r="YD65" s="84">
        <f>VLOOKUP(WordsMain!YD65,ScaleHH,2,FALSE)</f>
        <v>2</v>
      </c>
      <c r="YE65" s="84">
        <f>VLOOKUP(WordsMain!YE65,ScaleHH,2,FALSE)</f>
        <v>2</v>
      </c>
      <c r="YF65" s="84">
        <f>VLOOKUP(WordsMain!YF65,ScaleHH,2,FALSE)</f>
        <v>3</v>
      </c>
      <c r="YG65" s="84">
        <f>VLOOKUP(WordsMain!YG65,ScaleHH,2,FALSE)</f>
        <v>3</v>
      </c>
      <c r="YH65" t="s">
        <v>971</v>
      </c>
      <c r="YI65" t="s">
        <v>972</v>
      </c>
      <c r="YJ65" s="84">
        <f>VLOOKUP(WordsMain!YJ65,ScaleBB,2,FALSE)</f>
        <v>1</v>
      </c>
      <c r="YK65" s="84">
        <f>VLOOKUP(WordsMain!YK65,ScaleAA,2,FALSE)</f>
        <v>4</v>
      </c>
      <c r="YL65" s="84">
        <f>VLOOKUP(WordsMain!YL65,ScaleAA,2,FALSE)</f>
        <v>4</v>
      </c>
      <c r="YM65" s="84">
        <f>VLOOKUP(WordsMain!YM65,ScaleAA,2,FALSE)</f>
        <v>4</v>
      </c>
      <c r="YN65" s="84">
        <f>VLOOKUP(WordsMain!YN65,ScaleAA,2,FALSE)</f>
        <v>4</v>
      </c>
      <c r="YO65" s="84">
        <f>VLOOKUP(WordsMain!YO65,ScaleAA,2,FALSE)</f>
        <v>3</v>
      </c>
      <c r="YP65" s="84">
        <f>VLOOKUP(WordsMain!YP65,ScaleAA,2,FALSE)</f>
        <v>4</v>
      </c>
      <c r="YQ65" s="84">
        <f>VLOOKUP(WordsMain!YQ65,ScaleAA,2,FALSE)</f>
        <v>3</v>
      </c>
      <c r="YR65" s="84">
        <f>VLOOKUP(WordsMain!YR65,ScaleAA,2,FALSE)</f>
        <v>4</v>
      </c>
      <c r="YS65" s="84">
        <f>VLOOKUP(WordsMain!YS65,ScaleAA,2,FALSE)</f>
        <v>4</v>
      </c>
      <c r="YT65" s="84">
        <f>VLOOKUP(WordsMain!YT65,ScaleAA,2,FALSE)</f>
        <v>3</v>
      </c>
      <c r="YU65" s="84">
        <f>VLOOKUP(WordsMain!YU65,ScaleAA,2,FALSE)</f>
        <v>2</v>
      </c>
      <c r="YV65" s="84">
        <f>VLOOKUP(WordsMain!YV65,ScaleAA,2,FALSE)</f>
        <v>4</v>
      </c>
      <c r="YW65" s="84">
        <f>VLOOKUP(WordsMain!YW65,ScaleAA,2,FALSE)</f>
        <v>3</v>
      </c>
      <c r="YX65" s="84">
        <f>VLOOKUP(WordsMain!YX65,ScaleAA,2,FALSE)</f>
        <v>3</v>
      </c>
      <c r="YY65" s="84">
        <f>VLOOKUP(WordsMain!YY65,ScaleAA,2,FALSE)</f>
        <v>2</v>
      </c>
      <c r="YZ65" s="84">
        <f>VLOOKUP(WordsMain!YZ65,ScaleAA,2,FALSE)</f>
        <v>1</v>
      </c>
      <c r="ZA65" s="84">
        <f>VLOOKUP(WordsMain!ZA65,ScaleAA,2,FALSE)</f>
        <v>3</v>
      </c>
      <c r="ZB65" s="84">
        <f>VLOOKUP(WordsMain!ZB65,ScaleAA,2,FALSE)</f>
        <v>2</v>
      </c>
      <c r="ZC65" s="84">
        <f>VLOOKUP(WordsMain!ZC65,ScaleAA,2,FALSE)</f>
        <v>4</v>
      </c>
      <c r="ZD65" s="84">
        <f>VLOOKUP(WordsMain!ZD65,ScaleAA,2,FALSE)</f>
        <v>2</v>
      </c>
      <c r="ZE65" s="84">
        <f>VLOOKUP(WordsMain!ZE65,ScaleAA,2,FALSE)</f>
        <v>2</v>
      </c>
      <c r="ZF65" s="84">
        <f>VLOOKUP(WordsMain!ZF65,ScaleAA,2,FALSE)</f>
        <v>2</v>
      </c>
      <c r="ZG65" s="84">
        <f>VLOOKUP(WordsMain!ZG65,ScaleAA,2,FALSE)</f>
        <v>3</v>
      </c>
      <c r="ZH65" s="84">
        <f>VLOOKUP(WordsMain!ZH65,ScaleAA,2,FALSE)</f>
        <v>4</v>
      </c>
      <c r="ZI65" s="84">
        <f>VLOOKUP(WordsMain!ZI65,ScaleAA,2,FALSE)</f>
        <v>3</v>
      </c>
      <c r="ZJ65" s="84">
        <f>VLOOKUP(WordsMain!ZJ65,ScaleAA,2,FALSE)</f>
        <v>4</v>
      </c>
      <c r="ZK65" s="84">
        <f>VLOOKUP(WordsMain!ZK65,ScaleAA,2,FALSE)</f>
        <v>4</v>
      </c>
      <c r="ZL65" s="84">
        <f>VLOOKUP(WordsMain!ZL65,ScaleAA,2,FALSE)</f>
        <v>4</v>
      </c>
      <c r="ZM65" s="84">
        <f>VLOOKUP(WordsMain!ZM65,ScaleAA,2,FALSE)</f>
        <v>4</v>
      </c>
      <c r="ZN65" s="84">
        <f>VLOOKUP(WordsMain!ZN65,ScaleAA,2,FALSE)</f>
        <v>2</v>
      </c>
      <c r="ZO65" s="84">
        <f>VLOOKUP(WordsMain!ZO65,ScaleAA,2,FALSE)</f>
        <v>2</v>
      </c>
      <c r="ZP65" s="84">
        <f>VLOOKUP(WordsMain!ZP65,ScaleAA,2,FALSE)</f>
        <v>3</v>
      </c>
      <c r="ZR65" s="84">
        <f>VLOOKUP(WordsMain!ZR65,ScaleFF,2,FALSE)</f>
        <v>2</v>
      </c>
      <c r="ZS65" s="84">
        <f>VLOOKUP(WordsMain!ZS65,ScaleFF,2,FALSE)</f>
        <v>2</v>
      </c>
      <c r="ZT65" s="84">
        <f>VLOOKUP(WordsMain!ZT65,ScaleFF,2,FALSE)</f>
        <v>1</v>
      </c>
      <c r="ZU65" s="84">
        <f>VLOOKUP(WordsMain!ZU65,ScaleFF,2,FALSE)</f>
        <v>0</v>
      </c>
      <c r="ZV65" s="84">
        <f>VLOOKUP(WordsMain!ZV65,ScaleFF,2,FALSE)</f>
        <v>1</v>
      </c>
      <c r="ZW65" s="84">
        <f>VLOOKUP(WordsMain!ZW65,ScaleFF,2,FALSE)</f>
        <v>0</v>
      </c>
      <c r="ZX65" s="84">
        <f>VLOOKUP(WordsMain!ZX65,ScaleFF,2,FALSE)</f>
        <v>2</v>
      </c>
      <c r="ZY65" s="84">
        <f>VLOOKUP(WordsMain!ZY65,ScaleFF,2,FALSE)</f>
        <v>2</v>
      </c>
      <c r="ZZ65" s="84">
        <f>VLOOKUP(WordsMain!ZZ65,ScaleFF,2,FALSE)</f>
        <v>2</v>
      </c>
      <c r="AAA65" s="84">
        <f>VLOOKUP(WordsMain!AAA65,ScaleFF,2,FALSE)</f>
        <v>1</v>
      </c>
      <c r="AAB65" s="84">
        <f>VLOOKUP(WordsMain!AAB65,ScaleFF,2,FALSE)</f>
        <v>2</v>
      </c>
      <c r="AAC65" s="84">
        <f>VLOOKUP(WordsMain!AAC65,ScaleFF,2,FALSE)</f>
        <v>2</v>
      </c>
      <c r="AAD65" s="84">
        <f>VLOOKUP(WordsMain!AAD65,ScaleFF,2,FALSE)</f>
        <v>0</v>
      </c>
      <c r="AAE65" s="84">
        <f>VLOOKUP(WordsMain!AAE65,ScaleFF,2,FALSE)</f>
        <v>0</v>
      </c>
      <c r="AAF65" s="84">
        <f>VLOOKUP(WordsMain!AAF65,ScaleFF,2,FALSE)</f>
        <v>3</v>
      </c>
      <c r="AAG65" s="84">
        <f>VLOOKUP(WordsMain!AAG65,ScaleFF,2,FALSE)</f>
        <v>2</v>
      </c>
      <c r="AAH65" s="84">
        <f>VLOOKUP(WordsMain!AAH65,ScaleFF,2,FALSE)</f>
        <v>1</v>
      </c>
      <c r="AAI65" s="84">
        <f>VLOOKUP(WordsMain!AAI65,ScaleFF,2,FALSE)</f>
        <v>3</v>
      </c>
      <c r="AAJ65" s="84">
        <f>VLOOKUP(WordsMain!AAJ65,ScaleFF,2,FALSE)</f>
        <v>1</v>
      </c>
      <c r="AAK65" s="84">
        <f>VLOOKUP(WordsMain!AAK65,ScaleFF,2,FALSE)</f>
        <v>2</v>
      </c>
      <c r="AAL65" s="84">
        <f>VLOOKUP(WordsMain!AAL65,ScaleFF,2,FALSE)</f>
        <v>2</v>
      </c>
      <c r="AAM65" s="84">
        <f>VLOOKUP(WordsMain!AAM65,ScaleFF,2,FALSE)</f>
        <v>3</v>
      </c>
      <c r="AAN65" s="84">
        <f>VLOOKUP(WordsMain!AAN65,ScaleFF,2,FALSE)</f>
        <v>3</v>
      </c>
      <c r="AAO65" s="84">
        <f>VLOOKUP(WordsMain!AAO65,ScaleFF,2,FALSE)</f>
        <v>3</v>
      </c>
      <c r="AAP65" s="84">
        <f>VLOOKUP(WordsMain!AAP65,ScaleFF,2,FALSE)</f>
        <v>2</v>
      </c>
      <c r="AAQ65" s="84">
        <f>VLOOKUP(WordsMain!AAQ65,ScaleFF,2,FALSE)</f>
        <v>2</v>
      </c>
      <c r="AAR65" s="84">
        <f>VLOOKUP(WordsMain!AAR65,ScaleFF,2,FALSE)</f>
        <v>4</v>
      </c>
      <c r="AAS65" s="84">
        <f>VLOOKUP(WordsMain!AAS65,ScaleFF,2,FALSE)</f>
        <v>1</v>
      </c>
      <c r="AAT65" s="84">
        <f>VLOOKUP(WordsMain!AAT65,ScaleFF,2,FALSE)</f>
        <v>3</v>
      </c>
      <c r="AAU65" s="84">
        <f>VLOOKUP(WordsMain!AAU65,ScaleFF,2,FALSE)</f>
        <v>2</v>
      </c>
      <c r="AAV65" s="84">
        <f>VLOOKUP(WordsMain!AAV65,ScaleFF,2,FALSE)</f>
        <v>3</v>
      </c>
      <c r="AAW65" s="84">
        <f>VLOOKUP(WordsMain!AAW65,ScaleFF,2,FALSE)</f>
        <v>2</v>
      </c>
      <c r="AAX65" s="84">
        <f>VLOOKUP(WordsMain!AAX65,ScaleFF,2,FALSE)</f>
        <v>2</v>
      </c>
      <c r="AAY65" s="84">
        <f>VLOOKUP(WordsMain!AAY65,ScaleFF,2,FALSE)</f>
        <v>2</v>
      </c>
      <c r="AAZ65" s="84">
        <f>VLOOKUP(WordsMain!AAZ65,ScaleFF,2,FALSE)</f>
        <v>1</v>
      </c>
      <c r="ABB65">
        <v>3</v>
      </c>
      <c r="ABC65">
        <v>2</v>
      </c>
      <c r="ABD65">
        <v>1</v>
      </c>
      <c r="ABE65">
        <v>1</v>
      </c>
      <c r="ABF65">
        <v>0</v>
      </c>
      <c r="ABG65">
        <v>0</v>
      </c>
      <c r="ABH65">
        <v>2</v>
      </c>
      <c r="ABI65">
        <v>1</v>
      </c>
      <c r="ABJ65">
        <v>0</v>
      </c>
      <c r="ABK65">
        <v>1</v>
      </c>
      <c r="ABL65">
        <v>1</v>
      </c>
      <c r="ABM65">
        <v>2</v>
      </c>
      <c r="ABN65">
        <v>3</v>
      </c>
      <c r="ABO65">
        <v>1</v>
      </c>
      <c r="ABQ65">
        <v>3</v>
      </c>
      <c r="ABT65">
        <v>6</v>
      </c>
      <c r="ACA65">
        <v>13</v>
      </c>
      <c r="ACB65">
        <v>14</v>
      </c>
      <c r="ACD65">
        <v>16</v>
      </c>
      <c r="ACK65">
        <v>23</v>
      </c>
      <c r="ACO65">
        <v>27</v>
      </c>
      <c r="ACR65" s="84">
        <f>VLOOKUP(WordsMain!ACR65,ScaleGG,2,FALSE)</f>
        <v>2</v>
      </c>
      <c r="ACS65">
        <v>0</v>
      </c>
      <c r="ACT65">
        <v>0</v>
      </c>
      <c r="ACU65">
        <v>0</v>
      </c>
      <c r="ACV65">
        <v>0</v>
      </c>
      <c r="ACW65">
        <v>0</v>
      </c>
      <c r="ACX65">
        <v>0</v>
      </c>
      <c r="ACY65">
        <v>0</v>
      </c>
      <c r="ACZ65">
        <v>0</v>
      </c>
      <c r="ADZ65">
        <f t="shared" si="78"/>
        <v>121</v>
      </c>
      <c r="AEA65">
        <f t="shared" si="80"/>
        <v>3</v>
      </c>
      <c r="AEB65">
        <f t="shared" si="79"/>
        <v>0</v>
      </c>
    </row>
    <row r="66" spans="1:808" x14ac:dyDescent="0.2">
      <c r="A66">
        <v>110002830645</v>
      </c>
      <c r="B66">
        <v>270114160</v>
      </c>
      <c r="C66" s="2">
        <v>43633.431944444441</v>
      </c>
      <c r="D66" s="2">
        <v>43633.477233796293</v>
      </c>
      <c r="E66" t="s">
        <v>1918</v>
      </c>
      <c r="J66">
        <v>2</v>
      </c>
      <c r="K66" s="84" t="str">
        <f t="shared" si="83"/>
        <v>USA</v>
      </c>
      <c r="L66">
        <v>2</v>
      </c>
      <c r="M66">
        <v>1</v>
      </c>
      <c r="N66">
        <v>3</v>
      </c>
      <c r="O66">
        <v>1</v>
      </c>
      <c r="P66">
        <v>1</v>
      </c>
      <c r="Q66">
        <v>2</v>
      </c>
      <c r="S66">
        <v>1</v>
      </c>
      <c r="T66">
        <v>2</v>
      </c>
      <c r="V66">
        <v>1</v>
      </c>
      <c r="W66">
        <v>1</v>
      </c>
      <c r="X66" s="84">
        <f>VLOOKUP(WordsMain!X66,ScaleII,2,FALSE)</f>
        <v>0</v>
      </c>
      <c r="Y66" s="84">
        <f>VLOOKUP(WordsMain!Y66,ScaleII,2,FALSE)</f>
        <v>1</v>
      </c>
      <c r="Z66" s="84">
        <f>VLOOKUP(WordsMain!Z66,ScaleII,2,FALSE)</f>
        <v>0</v>
      </c>
      <c r="AA66" s="84">
        <f>VLOOKUP(WordsMain!AA66,ScaleII,2,FALSE)</f>
        <v>1</v>
      </c>
      <c r="AB66" s="84">
        <f>VLOOKUP(WordsMain!AB66,ScaleII,2,FALSE)</f>
        <v>0</v>
      </c>
      <c r="AC66" s="84">
        <f>VLOOKUP(WordsMain!AC66,ScaleII,2,FALSE)</f>
        <v>0</v>
      </c>
      <c r="AD66" s="84">
        <f>VLOOKUP(WordsMain!AD66,ScaleDD,2,FALSE)</f>
        <v>0</v>
      </c>
      <c r="AE66" s="84">
        <f>VLOOKUP(WordsMain!AE66,ScaleDD,2,FALSE)</f>
        <v>1</v>
      </c>
      <c r="AF66" s="84">
        <f>VLOOKUP(WordsMain!AF66,ScaleDD,2,FALSE)</f>
        <v>3</v>
      </c>
      <c r="AG66" s="84">
        <f>VLOOKUP(WordsMain!AG66,ScaleDD,2,FALSE)</f>
        <v>0</v>
      </c>
      <c r="AH66" s="84">
        <f>VLOOKUP(WordsMain!AH66,ScaleDD,2,FALSE)</f>
        <v>0</v>
      </c>
      <c r="AI66" s="84">
        <f>VLOOKUP(WordsMain!AI66,ScaleDD,2,FALSE)</f>
        <v>2</v>
      </c>
      <c r="AJ66" s="84">
        <f>VLOOKUP(WordsMain!AJ66,ScaleDD,2,FALSE)</f>
        <v>2</v>
      </c>
      <c r="AK66" s="84">
        <f>VLOOKUP(WordsMain!AK66,ScaleDD,2,FALSE)</f>
        <v>3</v>
      </c>
      <c r="AL66" s="84">
        <f>VLOOKUP(WordsMain!AL66,ScaleDD,2,FALSE)</f>
        <v>2</v>
      </c>
      <c r="AN66" s="84">
        <f>VLOOKUP(WordsMain!AN66,ScaleJJ,2,FALSE)</f>
        <v>3</v>
      </c>
      <c r="AO66" s="84">
        <f>VLOOKUP(WordsMain!AO66,ScaleJJ,2,FALSE)</f>
        <v>0</v>
      </c>
      <c r="AP66" s="84">
        <f>VLOOKUP(WordsMain!AP66,ScaleJJ,2,FALSE)</f>
        <v>0</v>
      </c>
      <c r="AQ66" s="84">
        <f>VLOOKUP(WordsMain!AQ66,ScaleJJ,2,FALSE)</f>
        <v>0</v>
      </c>
      <c r="AR66" s="84">
        <f>VLOOKUP(WordsMain!AR66,ScaleJJ,2,FALSE)</f>
        <v>1</v>
      </c>
      <c r="AS66" s="84">
        <f>VLOOKUP(WordsMain!AS66,ScaleJJ,2,FALSE)</f>
        <v>0</v>
      </c>
      <c r="AT66" s="84">
        <f>VLOOKUP(WordsMain!AT66,ScaleJJ,2,FALSE)</f>
        <v>1</v>
      </c>
      <c r="AU66" s="84">
        <f>VLOOKUP(WordsMain!AU66,ScaleJJ,2,FALSE)</f>
        <v>4</v>
      </c>
      <c r="DK66">
        <v>4</v>
      </c>
      <c r="DL66">
        <v>5</v>
      </c>
      <c r="DQ66" s="84">
        <f>VLOOKUP(WordsMain!DQ66,ScaleEE,2,FALSE)</f>
        <v>1</v>
      </c>
      <c r="DR66" s="84">
        <f>VLOOKUP(WordsMain!DR66,ScaleEE,2,FALSE)</f>
        <v>0</v>
      </c>
      <c r="DS66" s="84">
        <f>VLOOKUP(WordsMain!DS66,ScaleEE,2,FALSE)</f>
        <v>2</v>
      </c>
      <c r="DT66" s="84">
        <f>VLOOKUP(WordsMain!DT66,ScaleEE,2,FALSE)</f>
        <v>0</v>
      </c>
      <c r="DU66" s="84">
        <f>VLOOKUP(WordsMain!DU66,ScaleEE,2,FALSE)</f>
        <v>3</v>
      </c>
      <c r="DV66" s="84">
        <f>VLOOKUP(WordsMain!DV66,ScaleEE,2,FALSE)</f>
        <v>2</v>
      </c>
      <c r="DW66" s="84">
        <f>VLOOKUP(WordsMain!DW66,ScaleEE,2,FALSE)</f>
        <v>0</v>
      </c>
      <c r="DX66" s="84">
        <f>VLOOKUP(WordsMain!DX66,ScaleEE,2,FALSE)</f>
        <v>0</v>
      </c>
      <c r="DY66" s="84">
        <f>VLOOKUP(WordsMain!DY66,ScaleEE,2,FALSE)</f>
        <v>0</v>
      </c>
      <c r="DZ66" s="84">
        <f>VLOOKUP(WordsMain!DZ66,ScaleEE,2,FALSE)</f>
        <v>0</v>
      </c>
      <c r="EB66" s="84">
        <f>VLOOKUP(WordsMain!EB66,ScaleCC,2,FALSE)</f>
        <v>0</v>
      </c>
      <c r="EC66" s="84">
        <f>VLOOKUP(WordsMain!EC66,ScaleCC,2,FALSE)</f>
        <v>2</v>
      </c>
      <c r="ED66" s="84">
        <f>VLOOKUP(WordsMain!ED66,ScaleCC,2,FALSE)</f>
        <v>2</v>
      </c>
      <c r="EE66" s="84">
        <f>VLOOKUP(WordsMain!EE66,ScaleCC,2,FALSE)</f>
        <v>0</v>
      </c>
      <c r="EF66" s="84">
        <f>VLOOKUP(WordsMain!EF66,ScaleCC,2,FALSE)</f>
        <v>3</v>
      </c>
      <c r="EG66" s="84">
        <f>VLOOKUP(WordsMain!EG66,ScaleCC,2,FALSE)</f>
        <v>0</v>
      </c>
      <c r="EH66" s="84">
        <f>VLOOKUP(WordsMain!EH66,ScaleCC,2,FALSE)</f>
        <v>0</v>
      </c>
      <c r="EI66" s="84">
        <f>VLOOKUP(WordsMain!EI66,ScaleCC,2,FALSE)</f>
        <v>0</v>
      </c>
      <c r="EJ66" s="84">
        <f>VLOOKUP(WordsMain!EJ66,ScaleCC,2,FALSE)</f>
        <v>0</v>
      </c>
      <c r="EK66" s="84">
        <f>VLOOKUP(WordsMain!EK66,ScaleCC,2,FALSE)</f>
        <v>0</v>
      </c>
      <c r="EL66" s="84">
        <f>VLOOKUP(WordsMain!EL66,ScaleCC,2,FALSE)</f>
        <v>0</v>
      </c>
      <c r="EM66" s="84">
        <f>VLOOKUP(WordsMain!EM66,ScaleCC,2,FALSE)</f>
        <v>0</v>
      </c>
      <c r="EN66" s="84">
        <f>VLOOKUP(WordsMain!EN66,ScaleCC,2,FALSE)</f>
        <v>0</v>
      </c>
      <c r="EO66" s="84">
        <f>VLOOKUP(WordsMain!EO66,ScaleCC,2,FALSE)</f>
        <v>0</v>
      </c>
      <c r="EP66" s="84">
        <f>VLOOKUP(WordsMain!EP66,ScaleCC,2,FALSE)</f>
        <v>0</v>
      </c>
      <c r="EQ66" s="84">
        <f>VLOOKUP(WordsMain!EQ66,ScaleCC,2,FALSE)</f>
        <v>0</v>
      </c>
      <c r="ER66" s="84">
        <f>VLOOKUP(WordsMain!ER66,ScaleCC,2,FALSE)</f>
        <v>0</v>
      </c>
      <c r="ES66" s="84">
        <f>VLOOKUP(WordsMain!ES66,ScaleCC,2,FALSE)</f>
        <v>0</v>
      </c>
      <c r="FI66">
        <v>3</v>
      </c>
      <c r="FJ66">
        <v>4</v>
      </c>
      <c r="FL66">
        <v>6</v>
      </c>
      <c r="FM66">
        <v>7</v>
      </c>
      <c r="FU66">
        <v>3</v>
      </c>
      <c r="FV66">
        <v>4</v>
      </c>
      <c r="FX66">
        <v>6</v>
      </c>
      <c r="FY66">
        <v>7</v>
      </c>
      <c r="FZ66">
        <v>8</v>
      </c>
      <c r="GS66">
        <v>3</v>
      </c>
      <c r="GT66">
        <v>4</v>
      </c>
      <c r="GU66">
        <v>5</v>
      </c>
      <c r="GY66">
        <v>9</v>
      </c>
      <c r="HA66">
        <v>11</v>
      </c>
      <c r="HB66">
        <v>12</v>
      </c>
      <c r="NQ66">
        <v>1</v>
      </c>
      <c r="NW66">
        <v>7</v>
      </c>
      <c r="OE66">
        <v>1</v>
      </c>
      <c r="OK66">
        <v>7</v>
      </c>
      <c r="PJ66">
        <v>4</v>
      </c>
      <c r="PK66">
        <v>5</v>
      </c>
      <c r="PN66">
        <v>8</v>
      </c>
      <c r="WU66" s="84">
        <f>VLOOKUP(WordsMain!WU66,ScaleHH,2,FALSE)</f>
        <v>1</v>
      </c>
      <c r="WV66" s="84">
        <f>VLOOKUP(WordsMain!WV66,ScaleHH,2,FALSE)</f>
        <v>0</v>
      </c>
      <c r="WW66" s="84">
        <f>VLOOKUP(WordsMain!WW66,ScaleHH,2,FALSE)</f>
        <v>0</v>
      </c>
      <c r="WX66" s="84">
        <f>VLOOKUP(WordsMain!WX66,ScaleHH,2,FALSE)</f>
        <v>0</v>
      </c>
      <c r="WY66" s="84">
        <f>VLOOKUP(WordsMain!WY66,ScaleHH,2,FALSE)</f>
        <v>1</v>
      </c>
      <c r="WZ66" s="84">
        <f>VLOOKUP(WordsMain!WZ66,ScaleHH,2,FALSE)</f>
        <v>1</v>
      </c>
      <c r="XA66" s="84">
        <f>VLOOKUP(WordsMain!XA66,ScaleHH,2,FALSE)</f>
        <v>1</v>
      </c>
      <c r="XB66" s="84">
        <f>VLOOKUP(WordsMain!XB66,ScaleHH,2,FALSE)</f>
        <v>2</v>
      </c>
      <c r="XC66" s="84">
        <f>VLOOKUP(WordsMain!XC66,ScaleHH,2,FALSE)</f>
        <v>2</v>
      </c>
      <c r="XD66" s="84">
        <f>VLOOKUP(WordsMain!XD66,ScaleHH,2,FALSE)</f>
        <v>0</v>
      </c>
      <c r="XE66" s="84">
        <f>VLOOKUP(WordsMain!XE66,ScaleHH,2,FALSE)</f>
        <v>2</v>
      </c>
      <c r="XF66" s="84">
        <f>VLOOKUP(WordsMain!XF66,ScaleHH,2,FALSE)</f>
        <v>3</v>
      </c>
      <c r="XG66" s="84">
        <f>VLOOKUP(WordsMain!XG66,ScaleHH,2,FALSE)</f>
        <v>1</v>
      </c>
      <c r="XH66" s="84">
        <f>VLOOKUP(WordsMain!XH66,ScaleHH,2,FALSE)</f>
        <v>1</v>
      </c>
      <c r="XI66" s="84">
        <f>VLOOKUP(WordsMain!XI66,ScaleHH,2,FALSE)</f>
        <v>3</v>
      </c>
      <c r="XJ66" s="84">
        <f>VLOOKUP(WordsMain!XJ66,ScaleHH,2,FALSE)</f>
        <v>1</v>
      </c>
      <c r="XK66" s="84">
        <f>VLOOKUP(WordsMain!XK66,ScaleHH,2,FALSE)</f>
        <v>1</v>
      </c>
      <c r="XL66" s="84">
        <f>VLOOKUP(WordsMain!XL66,ScaleHH,2,FALSE)</f>
        <v>1</v>
      </c>
      <c r="XM66" s="84">
        <f>VLOOKUP(WordsMain!XM66,ScaleHH,2,FALSE)</f>
        <v>1</v>
      </c>
      <c r="XN66" s="84">
        <f>VLOOKUP(WordsMain!XN66,ScaleHH,2,FALSE)</f>
        <v>2</v>
      </c>
      <c r="XO66" s="84">
        <f>VLOOKUP(WordsMain!XO66,ScaleHH,2,FALSE)</f>
        <v>1</v>
      </c>
      <c r="XP66" s="84">
        <f>VLOOKUP(WordsMain!XP66,ScaleHH,2,FALSE)</f>
        <v>1</v>
      </c>
      <c r="XQ66" s="84">
        <f>VLOOKUP(WordsMain!XQ66,ScaleHH,2,FALSE)</f>
        <v>1</v>
      </c>
      <c r="XR66" s="84">
        <f>VLOOKUP(WordsMain!XR66,ScaleHH,2,FALSE)</f>
        <v>2</v>
      </c>
      <c r="XS66" s="84">
        <f>VLOOKUP(WordsMain!XS66,ScaleHH,2,FALSE)</f>
        <v>0</v>
      </c>
      <c r="XT66" s="84">
        <f>VLOOKUP(WordsMain!XT66,ScaleHH,2,FALSE)</f>
        <v>1</v>
      </c>
      <c r="XU66" s="84">
        <f>VLOOKUP(WordsMain!XU66,ScaleHH,2,FALSE)</f>
        <v>1</v>
      </c>
      <c r="XV66" s="84">
        <f>VLOOKUP(WordsMain!XV66,ScaleHH,2,FALSE)</f>
        <v>1</v>
      </c>
      <c r="XW66" s="84">
        <f>VLOOKUP(WordsMain!XW66,ScaleHH,2,FALSE)</f>
        <v>1</v>
      </c>
      <c r="XX66" s="84">
        <f>VLOOKUP(WordsMain!XX66,ScaleHH,2,FALSE)</f>
        <v>2</v>
      </c>
      <c r="XY66" s="84">
        <f>VLOOKUP(WordsMain!XY66,ScaleHH,2,FALSE)</f>
        <v>2</v>
      </c>
      <c r="XZ66" s="84">
        <f>VLOOKUP(WordsMain!XZ66,ScaleHH,2,FALSE)</f>
        <v>0</v>
      </c>
      <c r="YA66" s="84">
        <f>VLOOKUP(WordsMain!YA66,ScaleHH,2,FALSE)</f>
        <v>1</v>
      </c>
      <c r="YB66" s="84">
        <f>VLOOKUP(WordsMain!YB66,ScaleHH,2,FALSE)</f>
        <v>3</v>
      </c>
      <c r="YC66" s="84">
        <f>VLOOKUP(WordsMain!YC66,ScaleHH,2,FALSE)</f>
        <v>1</v>
      </c>
      <c r="YD66" s="84">
        <f>VLOOKUP(WordsMain!YD66,ScaleHH,2,FALSE)</f>
        <v>1</v>
      </c>
      <c r="YE66" s="84">
        <f>VLOOKUP(WordsMain!YE66,ScaleHH,2,FALSE)</f>
        <v>1</v>
      </c>
      <c r="YF66" s="84">
        <f>VLOOKUP(WordsMain!YF66,ScaleHH,2,FALSE)</f>
        <v>3</v>
      </c>
      <c r="YG66" s="84">
        <f>VLOOKUP(WordsMain!YG66,ScaleHH,2,FALSE)</f>
        <v>3</v>
      </c>
      <c r="YJ66" s="84">
        <f>VLOOKUP(WordsMain!YJ66,ScaleBB,2,FALSE)</f>
        <v>-1</v>
      </c>
      <c r="YK66" s="84">
        <f>VLOOKUP(WordsMain!YK66,ScaleAA,2,FALSE)</f>
        <v>4</v>
      </c>
      <c r="YL66" s="84">
        <f>VLOOKUP(WordsMain!YL66,ScaleAA,2,FALSE)</f>
        <v>3</v>
      </c>
      <c r="YM66" s="84">
        <f>VLOOKUP(WordsMain!YM66,ScaleAA,2,FALSE)</f>
        <v>3</v>
      </c>
      <c r="YN66" s="84">
        <f>VLOOKUP(WordsMain!YN66,ScaleAA,2,FALSE)</f>
        <v>2</v>
      </c>
      <c r="YO66" s="84">
        <f>VLOOKUP(WordsMain!YO66,ScaleAA,2,FALSE)</f>
        <v>3</v>
      </c>
      <c r="YP66" s="84">
        <f>VLOOKUP(WordsMain!YP66,ScaleAA,2,FALSE)</f>
        <v>1</v>
      </c>
      <c r="YQ66" s="84">
        <f>VLOOKUP(WordsMain!YQ66,ScaleAA,2,FALSE)</f>
        <v>3</v>
      </c>
      <c r="YR66" s="84">
        <f>VLOOKUP(WordsMain!YR66,ScaleAA,2,FALSE)</f>
        <v>3</v>
      </c>
      <c r="YS66" s="84">
        <f>VLOOKUP(WordsMain!YS66,ScaleAA,2,FALSE)</f>
        <v>2</v>
      </c>
      <c r="YT66" s="84">
        <f>VLOOKUP(WordsMain!YT66,ScaleAA,2,FALSE)</f>
        <v>3</v>
      </c>
      <c r="YU66" s="84">
        <f>VLOOKUP(WordsMain!YU66,ScaleAA,2,FALSE)</f>
        <v>3</v>
      </c>
      <c r="YV66" s="84">
        <f>VLOOKUP(WordsMain!YV66,ScaleAA,2,FALSE)</f>
        <v>3</v>
      </c>
      <c r="YW66" s="84">
        <f>VLOOKUP(WordsMain!YW66,ScaleAA,2,FALSE)</f>
        <v>4</v>
      </c>
      <c r="YX66" s="84">
        <f>VLOOKUP(WordsMain!YX66,ScaleAA,2,FALSE)</f>
        <v>2</v>
      </c>
      <c r="YY66" s="84">
        <f>VLOOKUP(WordsMain!YY66,ScaleAA,2,FALSE)</f>
        <v>3</v>
      </c>
      <c r="YZ66" s="84">
        <f>VLOOKUP(WordsMain!YZ66,ScaleAA,2,FALSE)</f>
        <v>3</v>
      </c>
      <c r="ZA66" s="84">
        <f>VLOOKUP(WordsMain!ZA66,ScaleAA,2,FALSE)</f>
        <v>4</v>
      </c>
      <c r="ZB66" s="84">
        <f>VLOOKUP(WordsMain!ZB66,ScaleAA,2,FALSE)</f>
        <v>4</v>
      </c>
      <c r="ZC66" s="84">
        <f>VLOOKUP(WordsMain!ZC66,ScaleAA,2,FALSE)</f>
        <v>3</v>
      </c>
      <c r="ZD66" s="84">
        <f>VLOOKUP(WordsMain!ZD66,ScaleAA,2,FALSE)</f>
        <v>0</v>
      </c>
      <c r="ZE66" s="84">
        <f>VLOOKUP(WordsMain!ZE66,ScaleAA,2,FALSE)</f>
        <v>1</v>
      </c>
      <c r="ZF66" s="84">
        <f>VLOOKUP(WordsMain!ZF66,ScaleAA,2,FALSE)</f>
        <v>1</v>
      </c>
      <c r="ZG66" s="84">
        <f>VLOOKUP(WordsMain!ZG66,ScaleAA,2,FALSE)</f>
        <v>2</v>
      </c>
      <c r="ZH66" s="84">
        <f>VLOOKUP(WordsMain!ZH66,ScaleAA,2,FALSE)</f>
        <v>2</v>
      </c>
      <c r="ZI66" s="84">
        <f>VLOOKUP(WordsMain!ZI66,ScaleAA,2,FALSE)</f>
        <v>3</v>
      </c>
      <c r="ZJ66" s="84">
        <f>VLOOKUP(WordsMain!ZJ66,ScaleAA,2,FALSE)</f>
        <v>2</v>
      </c>
      <c r="ZK66" s="84">
        <f>VLOOKUP(WordsMain!ZK66,ScaleAA,2,FALSE)</f>
        <v>3</v>
      </c>
      <c r="ZL66" s="84">
        <f>VLOOKUP(WordsMain!ZL66,ScaleAA,2,FALSE)</f>
        <v>3</v>
      </c>
      <c r="ZM66" s="84">
        <f>VLOOKUP(WordsMain!ZM66,ScaleAA,2,FALSE)</f>
        <v>3</v>
      </c>
      <c r="ZN66" s="84">
        <f>VLOOKUP(WordsMain!ZN66,ScaleAA,2,FALSE)</f>
        <v>4</v>
      </c>
      <c r="ZO66" s="84">
        <f>VLOOKUP(WordsMain!ZO66,ScaleAA,2,FALSE)</f>
        <v>2</v>
      </c>
      <c r="ZP66" s="84">
        <f>VLOOKUP(WordsMain!ZP66,ScaleAA,2,FALSE)</f>
        <v>4</v>
      </c>
      <c r="ZR66" s="84">
        <f>VLOOKUP(WordsMain!ZR66,ScaleFF,2,FALSE)</f>
        <v>4</v>
      </c>
      <c r="ZS66" s="84">
        <f>VLOOKUP(WordsMain!ZS66,ScaleFF,2,FALSE)</f>
        <v>2</v>
      </c>
      <c r="ZT66" s="84">
        <f>VLOOKUP(WordsMain!ZT66,ScaleFF,2,FALSE)</f>
        <v>0</v>
      </c>
      <c r="ZU66" s="84">
        <f>VLOOKUP(WordsMain!ZU66,ScaleFF,2,FALSE)</f>
        <v>0</v>
      </c>
      <c r="ZV66" s="84">
        <f>VLOOKUP(WordsMain!ZV66,ScaleFF,2,FALSE)</f>
        <v>0</v>
      </c>
      <c r="ZW66" s="84">
        <f>VLOOKUP(WordsMain!ZW66,ScaleFF,2,FALSE)</f>
        <v>0</v>
      </c>
      <c r="ZX66" s="84">
        <f>VLOOKUP(WordsMain!ZX66,ScaleFF,2,FALSE)</f>
        <v>2</v>
      </c>
      <c r="ZY66" s="84">
        <f>VLOOKUP(WordsMain!ZY66,ScaleFF,2,FALSE)</f>
        <v>4</v>
      </c>
      <c r="ZZ66" s="84">
        <f>VLOOKUP(WordsMain!ZZ66,ScaleFF,2,FALSE)</f>
        <v>1</v>
      </c>
      <c r="AAA66" s="84">
        <f>VLOOKUP(WordsMain!AAA66,ScaleFF,2,FALSE)</f>
        <v>0</v>
      </c>
      <c r="AAB66" s="84">
        <f>VLOOKUP(WordsMain!AAB66,ScaleFF,2,FALSE)</f>
        <v>0</v>
      </c>
      <c r="AAC66" s="84">
        <f>VLOOKUP(WordsMain!AAC66,ScaleFF,2,FALSE)</f>
        <v>1</v>
      </c>
      <c r="AAD66" s="84">
        <f>VLOOKUP(WordsMain!AAD66,ScaleFF,2,FALSE)</f>
        <v>0</v>
      </c>
      <c r="AAE66" s="84">
        <f>VLOOKUP(WordsMain!AAE66,ScaleFF,2,FALSE)</f>
        <v>1</v>
      </c>
      <c r="AAF66" s="84">
        <f>VLOOKUP(WordsMain!AAF66,ScaleFF,2,FALSE)</f>
        <v>0</v>
      </c>
      <c r="AAG66" s="84">
        <f>VLOOKUP(WordsMain!AAG66,ScaleFF,2,FALSE)</f>
        <v>0</v>
      </c>
      <c r="AAH66" s="84">
        <f>VLOOKUP(WordsMain!AAH66,ScaleFF,2,FALSE)</f>
        <v>2</v>
      </c>
      <c r="AAI66" s="84">
        <f>VLOOKUP(WordsMain!AAI66,ScaleFF,2,FALSE)</f>
        <v>1</v>
      </c>
      <c r="AAJ66" s="84">
        <f>VLOOKUP(WordsMain!AAJ66,ScaleFF,2,FALSE)</f>
        <v>1</v>
      </c>
      <c r="AAK66" s="84">
        <f>VLOOKUP(WordsMain!AAK66,ScaleFF,2,FALSE)</f>
        <v>0</v>
      </c>
      <c r="AAL66" s="84">
        <f>VLOOKUP(WordsMain!AAL66,ScaleFF,2,FALSE)</f>
        <v>2</v>
      </c>
      <c r="AAM66" s="84">
        <f>VLOOKUP(WordsMain!AAM66,ScaleFF,2,FALSE)</f>
        <v>2</v>
      </c>
      <c r="AAN66" s="84">
        <f>VLOOKUP(WordsMain!AAN66,ScaleFF,2,FALSE)</f>
        <v>1</v>
      </c>
      <c r="AAO66" s="84">
        <f>VLOOKUP(WordsMain!AAO66,ScaleFF,2,FALSE)</f>
        <v>1</v>
      </c>
      <c r="AAP66" s="84">
        <f>VLOOKUP(WordsMain!AAP66,ScaleFF,2,FALSE)</f>
        <v>2</v>
      </c>
      <c r="AAQ66" s="84">
        <f>VLOOKUP(WordsMain!AAQ66,ScaleFF,2,FALSE)</f>
        <v>0</v>
      </c>
      <c r="AAR66" s="84">
        <f>VLOOKUP(WordsMain!AAR66,ScaleFF,2,FALSE)</f>
        <v>0</v>
      </c>
      <c r="AAS66" s="84">
        <f>VLOOKUP(WordsMain!AAS66,ScaleFF,2,FALSE)</f>
        <v>0</v>
      </c>
      <c r="AAT66" s="84">
        <f>VLOOKUP(WordsMain!AAT66,ScaleFF,2,FALSE)</f>
        <v>3</v>
      </c>
      <c r="AAU66" s="84">
        <f>VLOOKUP(WordsMain!AAU66,ScaleFF,2,FALSE)</f>
        <v>1</v>
      </c>
      <c r="AAV66" s="84">
        <f>VLOOKUP(WordsMain!AAV66,ScaleFF,2,FALSE)</f>
        <v>0</v>
      </c>
      <c r="AAW66" s="84">
        <f>VLOOKUP(WordsMain!AAW66,ScaleFF,2,FALSE)</f>
        <v>1</v>
      </c>
      <c r="AAX66" s="84">
        <f>VLOOKUP(WordsMain!AAX66,ScaleFF,2,FALSE)</f>
        <v>1</v>
      </c>
      <c r="AAY66" s="84">
        <f>VLOOKUP(WordsMain!AAY66,ScaleFF,2,FALSE)</f>
        <v>1</v>
      </c>
      <c r="AAZ66" s="84">
        <f>VLOOKUP(WordsMain!AAZ66,ScaleFF,2,FALSE)</f>
        <v>2</v>
      </c>
      <c r="ABB66">
        <v>1</v>
      </c>
      <c r="ABC66">
        <v>1</v>
      </c>
      <c r="ABD66">
        <v>1</v>
      </c>
      <c r="ABE66">
        <v>3</v>
      </c>
      <c r="ABF66">
        <v>0</v>
      </c>
      <c r="ABG66">
        <v>0</v>
      </c>
      <c r="ABH66">
        <v>0</v>
      </c>
      <c r="ABI66">
        <v>3</v>
      </c>
      <c r="ABJ66">
        <v>2</v>
      </c>
      <c r="ABK66">
        <v>0</v>
      </c>
      <c r="ABL66">
        <v>0</v>
      </c>
      <c r="ABM66">
        <v>0</v>
      </c>
      <c r="ABN66">
        <v>1</v>
      </c>
      <c r="ABO66">
        <v>1</v>
      </c>
      <c r="ABQ66">
        <v>3</v>
      </c>
      <c r="ABV66">
        <v>8</v>
      </c>
      <c r="ABX66">
        <v>10</v>
      </c>
      <c r="ABY66">
        <v>11</v>
      </c>
      <c r="ACB66">
        <v>14</v>
      </c>
      <c r="ACC66">
        <v>15</v>
      </c>
      <c r="ACM66">
        <v>25</v>
      </c>
      <c r="ACR66" s="84">
        <f>VLOOKUP(WordsMain!ACR66,ScaleGG,2,FALSE)</f>
        <v>1</v>
      </c>
      <c r="ACS66">
        <v>-1</v>
      </c>
      <c r="ACT66">
        <v>-1</v>
      </c>
      <c r="ACU66">
        <v>1</v>
      </c>
      <c r="ACV66">
        <v>1</v>
      </c>
      <c r="ACW66">
        <v>1</v>
      </c>
      <c r="ACX66">
        <v>-1</v>
      </c>
      <c r="ACY66">
        <v>1</v>
      </c>
      <c r="ACZ66">
        <v>1</v>
      </c>
      <c r="ADA66">
        <v>-2</v>
      </c>
      <c r="ADB66">
        <v>1</v>
      </c>
      <c r="ADC66">
        <v>0</v>
      </c>
      <c r="ADD66">
        <v>1</v>
      </c>
      <c r="ADE66">
        <v>0</v>
      </c>
      <c r="ADF66">
        <v>-1</v>
      </c>
      <c r="ADG66">
        <v>0</v>
      </c>
      <c r="ADH66">
        <v>0</v>
      </c>
      <c r="ADI66">
        <v>1</v>
      </c>
      <c r="ADJ66">
        <v>0</v>
      </c>
      <c r="ADK66">
        <v>0</v>
      </c>
      <c r="ADL66">
        <v>0</v>
      </c>
      <c r="ADM66">
        <v>0</v>
      </c>
      <c r="ADN66">
        <v>-1</v>
      </c>
      <c r="ADO66">
        <v>0</v>
      </c>
      <c r="ADP66">
        <v>0</v>
      </c>
      <c r="ADQ66">
        <v>-1</v>
      </c>
      <c r="ADR66">
        <v>1</v>
      </c>
      <c r="ADS66">
        <v>0</v>
      </c>
      <c r="ADT66">
        <v>1</v>
      </c>
      <c r="ADU66">
        <v>-1</v>
      </c>
      <c r="ADV66">
        <v>0</v>
      </c>
      <c r="ADZ66">
        <f t="shared" si="78"/>
        <v>33</v>
      </c>
      <c r="AEA66">
        <f t="shared" si="80"/>
        <v>3</v>
      </c>
      <c r="AEB66">
        <f t="shared" si="79"/>
        <v>0</v>
      </c>
    </row>
    <row r="67" spans="1:808" x14ac:dyDescent="0.2">
      <c r="A67">
        <v>110002829322</v>
      </c>
      <c r="B67">
        <v>270114715</v>
      </c>
      <c r="C67" s="2">
        <v>43630.221678240741</v>
      </c>
      <c r="D67" s="2">
        <v>43633.204814814817</v>
      </c>
      <c r="E67" t="s">
        <v>1918</v>
      </c>
      <c r="J67">
        <v>3</v>
      </c>
      <c r="K67" s="84" t="str">
        <f t="shared" si="83"/>
        <v>UK</v>
      </c>
      <c r="L67">
        <v>1</v>
      </c>
      <c r="M67">
        <v>3</v>
      </c>
      <c r="N67">
        <v>4</v>
      </c>
      <c r="ADZ67">
        <f t="shared" si="78"/>
        <v>0</v>
      </c>
      <c r="AEA67">
        <f t="shared" si="80"/>
        <v>0</v>
      </c>
      <c r="AEB67">
        <f t="shared" si="79"/>
        <v>0</v>
      </c>
    </row>
    <row r="68" spans="1:808" x14ac:dyDescent="0.2">
      <c r="A68">
        <v>110002829003</v>
      </c>
      <c r="B68">
        <v>270114703</v>
      </c>
      <c r="C68" s="2">
        <v>43632.911493055559</v>
      </c>
      <c r="D68" s="2">
        <v>43632.96738425926</v>
      </c>
      <c r="E68" t="s">
        <v>1918</v>
      </c>
      <c r="J68">
        <v>5</v>
      </c>
      <c r="K68" s="84" t="str">
        <f t="shared" si="83"/>
        <v>New Zealand</v>
      </c>
      <c r="L68">
        <v>1</v>
      </c>
      <c r="M68">
        <v>3</v>
      </c>
      <c r="N68">
        <v>1</v>
      </c>
      <c r="O68">
        <v>2</v>
      </c>
      <c r="P68">
        <v>1</v>
      </c>
      <c r="Q68">
        <v>3</v>
      </c>
      <c r="S68">
        <v>3</v>
      </c>
      <c r="T68">
        <v>2</v>
      </c>
      <c r="V68">
        <v>3</v>
      </c>
      <c r="W68">
        <v>2</v>
      </c>
      <c r="X68" s="84">
        <f>VLOOKUP(WordsMain!X68,ScaleII,2,FALSE)</f>
        <v>1</v>
      </c>
      <c r="Y68" s="84">
        <f>VLOOKUP(WordsMain!Y68,ScaleII,2,FALSE)</f>
        <v>1</v>
      </c>
      <c r="Z68" s="84">
        <f>VLOOKUP(WordsMain!Z68,ScaleII,2,FALSE)</f>
        <v>1</v>
      </c>
      <c r="AA68" s="84">
        <f>VLOOKUP(WordsMain!AA68,ScaleII,2,FALSE)</f>
        <v>0</v>
      </c>
      <c r="AB68" s="84">
        <f>VLOOKUP(WordsMain!AB68,ScaleII,2,FALSE)</f>
        <v>1</v>
      </c>
      <c r="AC68" s="84">
        <f>VLOOKUP(WordsMain!AC68,ScaleII,2,FALSE)</f>
        <v>1</v>
      </c>
      <c r="AD68" s="84">
        <f>VLOOKUP(WordsMain!AD68,ScaleDD,2,FALSE)</f>
        <v>0</v>
      </c>
      <c r="AE68" s="84">
        <f>VLOOKUP(WordsMain!AE68,ScaleDD,2,FALSE)</f>
        <v>4</v>
      </c>
      <c r="AF68" s="84">
        <f>VLOOKUP(WordsMain!AF68,ScaleDD,2,FALSE)</f>
        <v>3</v>
      </c>
      <c r="AG68" s="84">
        <f>VLOOKUP(WordsMain!AG68,ScaleDD,2,FALSE)</f>
        <v>2</v>
      </c>
      <c r="AH68" s="84">
        <f>VLOOKUP(WordsMain!AH68,ScaleDD,2,FALSE)</f>
        <v>3</v>
      </c>
      <c r="AI68" s="84">
        <f>VLOOKUP(WordsMain!AI68,ScaleDD,2,FALSE)</f>
        <v>2</v>
      </c>
      <c r="AJ68" s="84">
        <f>VLOOKUP(WordsMain!AJ68,ScaleDD,2,FALSE)</f>
        <v>4</v>
      </c>
      <c r="AK68" s="84">
        <f>VLOOKUP(WordsMain!AK68,ScaleDD,2,FALSE)</f>
        <v>4</v>
      </c>
      <c r="AL68" s="84">
        <f>VLOOKUP(WordsMain!AL68,ScaleDD,2,FALSE)</f>
        <v>3</v>
      </c>
      <c r="AN68" s="84">
        <f>VLOOKUP(WordsMain!AN68,ScaleJJ,2,FALSE)</f>
        <v>3</v>
      </c>
      <c r="AO68" s="84">
        <f>VLOOKUP(WordsMain!AO68,ScaleJJ,2,FALSE)</f>
        <v>0</v>
      </c>
      <c r="AP68" s="84">
        <f>VLOOKUP(WordsMain!AP68,ScaleJJ,2,FALSE)</f>
        <v>1</v>
      </c>
      <c r="AQ68" s="84">
        <f>VLOOKUP(WordsMain!AQ68,ScaleJJ,2,FALSE)</f>
        <v>0</v>
      </c>
      <c r="AR68" s="84">
        <f>VLOOKUP(WordsMain!AR68,ScaleJJ,2,FALSE)</f>
        <v>3</v>
      </c>
      <c r="AS68" s="84">
        <f>VLOOKUP(WordsMain!AS68,ScaleJJ,2,FALSE)</f>
        <v>6</v>
      </c>
      <c r="AT68" s="84">
        <f>VLOOKUP(WordsMain!AT68,ScaleJJ,2,FALSE)</f>
        <v>0</v>
      </c>
      <c r="AU68" s="84">
        <f>VLOOKUP(WordsMain!AU68,ScaleJJ,2,FALSE)</f>
        <v>0</v>
      </c>
      <c r="CV68">
        <v>7</v>
      </c>
      <c r="DQ68" s="84">
        <f>VLOOKUP(WordsMain!DQ68,ScaleEE,2,FALSE)</f>
        <v>2</v>
      </c>
      <c r="DR68" s="84">
        <f>VLOOKUP(WordsMain!DR68,ScaleEE,2,FALSE)</f>
        <v>1</v>
      </c>
      <c r="DS68" s="84">
        <f>VLOOKUP(WordsMain!DS68,ScaleEE,2,FALSE)</f>
        <v>0</v>
      </c>
      <c r="DT68" s="84">
        <f>VLOOKUP(WordsMain!DT68,ScaleEE,2,FALSE)</f>
        <v>2</v>
      </c>
      <c r="DU68" s="84">
        <f>VLOOKUP(WordsMain!DU68,ScaleEE,2,FALSE)</f>
        <v>3</v>
      </c>
      <c r="DV68" s="84">
        <f>VLOOKUP(WordsMain!DV68,ScaleEE,2,FALSE)</f>
        <v>1</v>
      </c>
      <c r="DW68" s="84">
        <f>VLOOKUP(WordsMain!DW68,ScaleEE,2,FALSE)</f>
        <v>3</v>
      </c>
      <c r="DX68" s="84">
        <f>VLOOKUP(WordsMain!DX68,ScaleEE,2,FALSE)</f>
        <v>2</v>
      </c>
      <c r="DY68" s="84">
        <f>VLOOKUP(WordsMain!DY68,ScaleEE,2,FALSE)</f>
        <v>1</v>
      </c>
      <c r="DZ68" s="84">
        <f>VLOOKUP(WordsMain!DZ68,ScaleEE,2,FALSE)</f>
        <v>0</v>
      </c>
      <c r="EB68" s="84">
        <f>VLOOKUP(WordsMain!EB68,ScaleCC,2,FALSE)</f>
        <v>3</v>
      </c>
      <c r="EC68" s="84">
        <f>VLOOKUP(WordsMain!EC68,ScaleCC,2,FALSE)</f>
        <v>3</v>
      </c>
      <c r="ED68" s="84">
        <f>VLOOKUP(WordsMain!ED68,ScaleCC,2,FALSE)</f>
        <v>3</v>
      </c>
      <c r="EE68" s="84">
        <f>VLOOKUP(WordsMain!EE68,ScaleCC,2,FALSE)</f>
        <v>3</v>
      </c>
      <c r="EF68" s="84">
        <f>VLOOKUP(WordsMain!EF68,ScaleCC,2,FALSE)</f>
        <v>0</v>
      </c>
      <c r="EG68" s="84">
        <f>VLOOKUP(WordsMain!EG68,ScaleCC,2,FALSE)</f>
        <v>0</v>
      </c>
      <c r="EH68" s="84">
        <f>VLOOKUP(WordsMain!EH68,ScaleCC,2,FALSE)</f>
        <v>0</v>
      </c>
      <c r="EI68" s="84">
        <f>VLOOKUP(WordsMain!EI68,ScaleCC,2,FALSE)</f>
        <v>0</v>
      </c>
      <c r="EJ68" s="84">
        <f>VLOOKUP(WordsMain!EJ68,ScaleCC,2,FALSE)</f>
        <v>0</v>
      </c>
      <c r="EK68" s="84">
        <f>VLOOKUP(WordsMain!EK68,ScaleCC,2,FALSE)</f>
        <v>0</v>
      </c>
      <c r="EL68" s="84">
        <f>VLOOKUP(WordsMain!EL68,ScaleCC,2,FALSE)</f>
        <v>0</v>
      </c>
      <c r="EM68" s="84">
        <f>VLOOKUP(WordsMain!EM68,ScaleCC,2,FALSE)</f>
        <v>0</v>
      </c>
      <c r="EN68" s="84">
        <f>VLOOKUP(WordsMain!EN68,ScaleCC,2,FALSE)</f>
        <v>0</v>
      </c>
      <c r="EO68" s="84">
        <f>VLOOKUP(WordsMain!EO68,ScaleCC,2,FALSE)</f>
        <v>0</v>
      </c>
      <c r="EP68" s="84">
        <f>VLOOKUP(WordsMain!EP68,ScaleCC,2,FALSE)</f>
        <v>0</v>
      </c>
      <c r="EQ68" s="84">
        <f>VLOOKUP(WordsMain!EQ68,ScaleCC,2,FALSE)</f>
        <v>0</v>
      </c>
      <c r="ER68" s="84">
        <f>VLOOKUP(WordsMain!ER68,ScaleCC,2,FALSE)</f>
        <v>1</v>
      </c>
      <c r="ES68" s="84">
        <f>VLOOKUP(WordsMain!ES68,ScaleCC,2,FALSE)</f>
        <v>0</v>
      </c>
      <c r="EX68">
        <v>4</v>
      </c>
      <c r="FA68">
        <v>7</v>
      </c>
      <c r="FC68">
        <v>9</v>
      </c>
      <c r="FJ68">
        <v>4</v>
      </c>
      <c r="FL68">
        <v>6</v>
      </c>
      <c r="FM68">
        <v>7</v>
      </c>
      <c r="FN68">
        <v>8</v>
      </c>
      <c r="FV68">
        <v>4</v>
      </c>
      <c r="FX68">
        <v>6</v>
      </c>
      <c r="FY68">
        <v>7</v>
      </c>
      <c r="GH68">
        <v>4</v>
      </c>
      <c r="GJ68">
        <v>6</v>
      </c>
      <c r="GK68">
        <v>7</v>
      </c>
      <c r="NI68">
        <v>7</v>
      </c>
      <c r="NL68">
        <v>10</v>
      </c>
      <c r="NN68">
        <v>12</v>
      </c>
      <c r="NP68">
        <v>14</v>
      </c>
      <c r="NW68">
        <v>7</v>
      </c>
      <c r="NZ68">
        <v>10</v>
      </c>
      <c r="OD68">
        <v>14</v>
      </c>
      <c r="OK68">
        <v>7</v>
      </c>
      <c r="ON68">
        <v>10</v>
      </c>
      <c r="OR68">
        <v>14</v>
      </c>
      <c r="OY68">
        <v>7</v>
      </c>
      <c r="PB68">
        <v>10</v>
      </c>
      <c r="PF68">
        <v>14</v>
      </c>
      <c r="WU68" s="84">
        <f>VLOOKUP(WordsMain!WU68,ScaleHH,2,FALSE)</f>
        <v>3</v>
      </c>
      <c r="WV68" s="84">
        <f>VLOOKUP(WordsMain!WV68,ScaleHH,2,FALSE)</f>
        <v>0</v>
      </c>
      <c r="WW68" s="84">
        <f>VLOOKUP(WordsMain!WW68,ScaleHH,2,FALSE)</f>
        <v>2</v>
      </c>
      <c r="WX68" s="84">
        <f>VLOOKUP(WordsMain!WX68,ScaleHH,2,FALSE)</f>
        <v>3</v>
      </c>
      <c r="WY68" s="84">
        <f>VLOOKUP(WordsMain!WY68,ScaleHH,2,FALSE)</f>
        <v>3</v>
      </c>
      <c r="WZ68" s="84">
        <f>VLOOKUP(WordsMain!WZ68,ScaleHH,2,FALSE)</f>
        <v>1</v>
      </c>
      <c r="XA68" s="84">
        <f>VLOOKUP(WordsMain!XA68,ScaleHH,2,FALSE)</f>
        <v>0</v>
      </c>
      <c r="XB68" s="84">
        <f>VLOOKUP(WordsMain!XB68,ScaleHH,2,FALSE)</f>
        <v>2</v>
      </c>
      <c r="XC68" s="84">
        <f>VLOOKUP(WordsMain!XC68,ScaleHH,2,FALSE)</f>
        <v>2</v>
      </c>
      <c r="XD68" s="84">
        <f>VLOOKUP(WordsMain!XD68,ScaleHH,2,FALSE)</f>
        <v>0</v>
      </c>
      <c r="XE68" s="84">
        <f>VLOOKUP(WordsMain!XE68,ScaleHH,2,FALSE)</f>
        <v>3</v>
      </c>
      <c r="XF68" s="84">
        <f>VLOOKUP(WordsMain!XF68,ScaleHH,2,FALSE)</f>
        <v>3</v>
      </c>
      <c r="XG68" s="84">
        <f>VLOOKUP(WordsMain!XG68,ScaleHH,2,FALSE)</f>
        <v>0</v>
      </c>
      <c r="XH68" s="84">
        <f>VLOOKUP(WordsMain!XH68,ScaleHH,2,FALSE)</f>
        <v>3</v>
      </c>
      <c r="XI68" s="84">
        <f>VLOOKUP(WordsMain!XI68,ScaleHH,2,FALSE)</f>
        <v>3</v>
      </c>
      <c r="XJ68" s="84">
        <f>VLOOKUP(WordsMain!XJ68,ScaleHH,2,FALSE)</f>
        <v>3</v>
      </c>
      <c r="XK68" s="84">
        <f>VLOOKUP(WordsMain!XK68,ScaleHH,2,FALSE)</f>
        <v>0</v>
      </c>
      <c r="XL68" s="84">
        <f>VLOOKUP(WordsMain!XL68,ScaleHH,2,FALSE)</f>
        <v>2</v>
      </c>
      <c r="XM68" s="84">
        <f>VLOOKUP(WordsMain!XM68,ScaleHH,2,FALSE)</f>
        <v>3</v>
      </c>
      <c r="XN68" s="84">
        <f>VLOOKUP(WordsMain!XN68,ScaleHH,2,FALSE)</f>
        <v>3</v>
      </c>
      <c r="XO68" s="84">
        <f>VLOOKUP(WordsMain!XO68,ScaleHH,2,FALSE)</f>
        <v>3</v>
      </c>
      <c r="XP68" s="84">
        <f>VLOOKUP(WordsMain!XP68,ScaleHH,2,FALSE)</f>
        <v>3</v>
      </c>
      <c r="XQ68" s="84">
        <f>VLOOKUP(WordsMain!XQ68,ScaleHH,2,FALSE)</f>
        <v>3</v>
      </c>
      <c r="XR68" s="84">
        <f>VLOOKUP(WordsMain!XR68,ScaleHH,2,FALSE)</f>
        <v>3</v>
      </c>
      <c r="XS68" s="84">
        <f>VLOOKUP(WordsMain!XS68,ScaleHH,2,FALSE)</f>
        <v>3</v>
      </c>
      <c r="XT68" s="84">
        <f>VLOOKUP(WordsMain!XT68,ScaleHH,2,FALSE)</f>
        <v>3</v>
      </c>
      <c r="XU68" s="84">
        <f>VLOOKUP(WordsMain!XU68,ScaleHH,2,FALSE)</f>
        <v>3</v>
      </c>
      <c r="XV68" s="84">
        <f>VLOOKUP(WordsMain!XV68,ScaleHH,2,FALSE)</f>
        <v>2</v>
      </c>
      <c r="XW68" s="84">
        <f>VLOOKUP(WordsMain!XW68,ScaleHH,2,FALSE)</f>
        <v>2</v>
      </c>
      <c r="XX68" s="84">
        <f>VLOOKUP(WordsMain!XX68,ScaleHH,2,FALSE)</f>
        <v>1</v>
      </c>
      <c r="XY68" s="84">
        <f>VLOOKUP(WordsMain!XY68,ScaleHH,2,FALSE)</f>
        <v>2</v>
      </c>
      <c r="XZ68" s="84">
        <f>VLOOKUP(WordsMain!XZ68,ScaleHH,2,FALSE)</f>
        <v>2</v>
      </c>
      <c r="YA68" s="84">
        <f>VLOOKUP(WordsMain!YA68,ScaleHH,2,FALSE)</f>
        <v>2</v>
      </c>
      <c r="YB68" s="84">
        <f>VLOOKUP(WordsMain!YB68,ScaleHH,2,FALSE)</f>
        <v>3</v>
      </c>
      <c r="YC68" s="84">
        <f>VLOOKUP(WordsMain!YC68,ScaleHH,2,FALSE)</f>
        <v>3</v>
      </c>
      <c r="YD68" s="84">
        <f>VLOOKUP(WordsMain!YD68,ScaleHH,2,FALSE)</f>
        <v>1</v>
      </c>
      <c r="YE68" s="84">
        <f>VLOOKUP(WordsMain!YE68,ScaleHH,2,FALSE)</f>
        <v>2</v>
      </c>
      <c r="YF68" s="84">
        <f>VLOOKUP(WordsMain!YF68,ScaleHH,2,FALSE)</f>
        <v>3</v>
      </c>
      <c r="YG68" s="84">
        <f>VLOOKUP(WordsMain!YG68,ScaleHH,2,FALSE)</f>
        <v>2</v>
      </c>
      <c r="YI68" t="s">
        <v>976</v>
      </c>
      <c r="YJ68" s="84">
        <f>VLOOKUP(WordsMain!YJ68,ScaleBB,2,FALSE)</f>
        <v>-1</v>
      </c>
      <c r="YK68" s="84">
        <f>VLOOKUP(WordsMain!YK68,ScaleAA,2,FALSE)</f>
        <v>4</v>
      </c>
      <c r="YL68" s="84">
        <f>VLOOKUP(WordsMain!YL68,ScaleAA,2,FALSE)</f>
        <v>4</v>
      </c>
      <c r="YM68" s="84">
        <f>VLOOKUP(WordsMain!YM68,ScaleAA,2,FALSE)</f>
        <v>4</v>
      </c>
      <c r="YN68" s="84">
        <f>VLOOKUP(WordsMain!YN68,ScaleAA,2,FALSE)</f>
        <v>3</v>
      </c>
      <c r="YO68" s="84">
        <f>VLOOKUP(WordsMain!YO68,ScaleAA,2,FALSE)</f>
        <v>3</v>
      </c>
      <c r="YP68" s="84">
        <f>VLOOKUP(WordsMain!YP68,ScaleAA,2,FALSE)</f>
        <v>2</v>
      </c>
      <c r="YQ68" s="84">
        <f>VLOOKUP(WordsMain!YQ68,ScaleAA,2,FALSE)</f>
        <v>4</v>
      </c>
      <c r="YR68" s="84">
        <f>VLOOKUP(WordsMain!YR68,ScaleAA,2,FALSE)</f>
        <v>3</v>
      </c>
      <c r="YS68" s="84">
        <f>VLOOKUP(WordsMain!YS68,ScaleAA,2,FALSE)</f>
        <v>2</v>
      </c>
      <c r="YT68" s="84">
        <f>VLOOKUP(WordsMain!YT68,ScaleAA,2,FALSE)</f>
        <v>3</v>
      </c>
      <c r="YU68" s="84">
        <f>VLOOKUP(WordsMain!YU68,ScaleAA,2,FALSE)</f>
        <v>3</v>
      </c>
      <c r="YV68" s="84">
        <f>VLOOKUP(WordsMain!YV68,ScaleAA,2,FALSE)</f>
        <v>3</v>
      </c>
      <c r="YW68" s="84">
        <f>VLOOKUP(WordsMain!YW68,ScaleAA,2,FALSE)</f>
        <v>3</v>
      </c>
      <c r="YX68" s="84">
        <f>VLOOKUP(WordsMain!YX68,ScaleAA,2,FALSE)</f>
        <v>3</v>
      </c>
      <c r="YY68" s="84">
        <f>VLOOKUP(WordsMain!YY68,ScaleAA,2,FALSE)</f>
        <v>2</v>
      </c>
      <c r="YZ68" s="84">
        <f>VLOOKUP(WordsMain!YZ68,ScaleAA,2,FALSE)</f>
        <v>3</v>
      </c>
      <c r="ZA68" s="84">
        <f>VLOOKUP(WordsMain!ZA68,ScaleAA,2,FALSE)</f>
        <v>4</v>
      </c>
      <c r="ZB68" s="84">
        <f>VLOOKUP(WordsMain!ZB68,ScaleAA,2,FALSE)</f>
        <v>3</v>
      </c>
      <c r="ZC68" s="84">
        <f>VLOOKUP(WordsMain!ZC68,ScaleAA,2,FALSE)</f>
        <v>3</v>
      </c>
      <c r="ZD68" s="84">
        <f>VLOOKUP(WordsMain!ZD68,ScaleAA,2,FALSE)</f>
        <v>2</v>
      </c>
      <c r="ZE68" s="84">
        <f>VLOOKUP(WordsMain!ZE68,ScaleAA,2,FALSE)</f>
        <v>1</v>
      </c>
      <c r="ZF68" s="84">
        <f>VLOOKUP(WordsMain!ZF68,ScaleAA,2,FALSE)</f>
        <v>1</v>
      </c>
      <c r="ZG68" s="84">
        <f>VLOOKUP(WordsMain!ZG68,ScaleAA,2,FALSE)</f>
        <v>4</v>
      </c>
      <c r="ZH68" s="84">
        <f>VLOOKUP(WordsMain!ZH68,ScaleAA,2,FALSE)</f>
        <v>2</v>
      </c>
      <c r="ZI68" s="84">
        <f>VLOOKUP(WordsMain!ZI68,ScaleAA,2,FALSE)</f>
        <v>3</v>
      </c>
      <c r="ZJ68" s="84">
        <f>VLOOKUP(WordsMain!ZJ68,ScaleAA,2,FALSE)</f>
        <v>4</v>
      </c>
      <c r="ZK68" s="84">
        <f>VLOOKUP(WordsMain!ZK68,ScaleAA,2,FALSE)</f>
        <v>4</v>
      </c>
      <c r="ZL68" s="84">
        <f>VLOOKUP(WordsMain!ZL68,ScaleAA,2,FALSE)</f>
        <v>3</v>
      </c>
      <c r="ZM68" s="84">
        <f>VLOOKUP(WordsMain!ZM68,ScaleAA,2,FALSE)</f>
        <v>3</v>
      </c>
      <c r="ZN68" s="84">
        <f>VLOOKUP(WordsMain!ZN68,ScaleAA,2,FALSE)</f>
        <v>3</v>
      </c>
      <c r="ZO68" s="84">
        <f>VLOOKUP(WordsMain!ZO68,ScaleAA,2,FALSE)</f>
        <v>2</v>
      </c>
      <c r="ZP68" s="84">
        <f>VLOOKUP(WordsMain!ZP68,ScaleAA,2,FALSE)</f>
        <v>3</v>
      </c>
      <c r="ZR68" s="84">
        <f>VLOOKUP(WordsMain!ZR68,ScaleFF,2,FALSE)</f>
        <v>3</v>
      </c>
      <c r="ZS68" s="84">
        <f>VLOOKUP(WordsMain!ZS68,ScaleFF,2,FALSE)</f>
        <v>0</v>
      </c>
      <c r="ZT68" s="84">
        <f>VLOOKUP(WordsMain!ZT68,ScaleFF,2,FALSE)</f>
        <v>0</v>
      </c>
      <c r="ZU68" s="84">
        <f>VLOOKUP(WordsMain!ZU68,ScaleFF,2,FALSE)</f>
        <v>2</v>
      </c>
      <c r="ZV68" s="84">
        <f>VLOOKUP(WordsMain!ZV68,ScaleFF,2,FALSE)</f>
        <v>0</v>
      </c>
      <c r="ZW68" s="84">
        <f>VLOOKUP(WordsMain!ZW68,ScaleFF,2,FALSE)</f>
        <v>0</v>
      </c>
      <c r="ZX68" s="84">
        <f>VLOOKUP(WordsMain!ZX68,ScaleFF,2,FALSE)</f>
        <v>2</v>
      </c>
      <c r="ZY68" s="84">
        <f>VLOOKUP(WordsMain!ZY68,ScaleFF,2,FALSE)</f>
        <v>2</v>
      </c>
      <c r="ZZ68" s="84">
        <f>VLOOKUP(WordsMain!ZZ68,ScaleFF,2,FALSE)</f>
        <v>2</v>
      </c>
      <c r="AAA68" s="84">
        <f>VLOOKUP(WordsMain!AAA68,ScaleFF,2,FALSE)</f>
        <v>0</v>
      </c>
      <c r="AAB68" s="84">
        <f>VLOOKUP(WordsMain!AAB68,ScaleFF,2,FALSE)</f>
        <v>2</v>
      </c>
      <c r="AAC68" s="84">
        <f>VLOOKUP(WordsMain!AAC68,ScaleFF,2,FALSE)</f>
        <v>1</v>
      </c>
      <c r="AAD68" s="84">
        <f>VLOOKUP(WordsMain!AAD68,ScaleFF,2,FALSE)</f>
        <v>0</v>
      </c>
      <c r="AAE68" s="84">
        <f>VLOOKUP(WordsMain!AAE68,ScaleFF,2,FALSE)</f>
        <v>0</v>
      </c>
      <c r="AAF68" s="84">
        <f>VLOOKUP(WordsMain!AAF68,ScaleFF,2,FALSE)</f>
        <v>0</v>
      </c>
      <c r="AAG68" s="84">
        <f>VLOOKUP(WordsMain!AAG68,ScaleFF,2,FALSE)</f>
        <v>0</v>
      </c>
      <c r="AAH68" s="84">
        <f>VLOOKUP(WordsMain!AAH68,ScaleFF,2,FALSE)</f>
        <v>1</v>
      </c>
      <c r="AAI68" s="84">
        <f>VLOOKUP(WordsMain!AAI68,ScaleFF,2,FALSE)</f>
        <v>1</v>
      </c>
      <c r="AAJ68" s="84">
        <f>VLOOKUP(WordsMain!AAJ68,ScaleFF,2,FALSE)</f>
        <v>0</v>
      </c>
      <c r="AAK68" s="84">
        <f>VLOOKUP(WordsMain!AAK68,ScaleFF,2,FALSE)</f>
        <v>3</v>
      </c>
      <c r="AAL68" s="84">
        <f>VLOOKUP(WordsMain!AAL68,ScaleFF,2,FALSE)</f>
        <v>1</v>
      </c>
      <c r="AAM68" s="84">
        <f>VLOOKUP(WordsMain!AAM68,ScaleFF,2,FALSE)</f>
        <v>2</v>
      </c>
      <c r="AAN68" s="84">
        <f>VLOOKUP(WordsMain!AAN68,ScaleFF,2,FALSE)</f>
        <v>2</v>
      </c>
      <c r="AAO68" s="84">
        <f>VLOOKUP(WordsMain!AAO68,ScaleFF,2,FALSE)</f>
        <v>2</v>
      </c>
      <c r="AAP68" s="84">
        <f>VLOOKUP(WordsMain!AAP68,ScaleFF,2,FALSE)</f>
        <v>2</v>
      </c>
      <c r="AAQ68" s="84">
        <f>VLOOKUP(WordsMain!AAQ68,ScaleFF,2,FALSE)</f>
        <v>0</v>
      </c>
      <c r="AAR68" s="84">
        <f>VLOOKUP(WordsMain!AAR68,ScaleFF,2,FALSE)</f>
        <v>3</v>
      </c>
      <c r="AAS68" s="84">
        <f>VLOOKUP(WordsMain!AAS68,ScaleFF,2,FALSE)</f>
        <v>0</v>
      </c>
      <c r="AAT68" s="84">
        <f>VLOOKUP(WordsMain!AAT68,ScaleFF,2,FALSE)</f>
        <v>1</v>
      </c>
      <c r="AAU68" s="84">
        <f>VLOOKUP(WordsMain!AAU68,ScaleFF,2,FALSE)</f>
        <v>1</v>
      </c>
      <c r="AAV68" s="84">
        <f>VLOOKUP(WordsMain!AAV68,ScaleFF,2,FALSE)</f>
        <v>2</v>
      </c>
      <c r="AAW68" s="84">
        <f>VLOOKUP(WordsMain!AAW68,ScaleFF,2,FALSE)</f>
        <v>1</v>
      </c>
      <c r="AAX68" s="84">
        <f>VLOOKUP(WordsMain!AAX68,ScaleFF,2,FALSE)</f>
        <v>1</v>
      </c>
      <c r="AAY68" s="84">
        <f>VLOOKUP(WordsMain!AAY68,ScaleFF,2,FALSE)</f>
        <v>2</v>
      </c>
      <c r="AAZ68" s="84">
        <f>VLOOKUP(WordsMain!AAZ68,ScaleFF,2,FALSE)</f>
        <v>4</v>
      </c>
      <c r="ABB68">
        <v>1</v>
      </c>
      <c r="ABC68">
        <v>1</v>
      </c>
      <c r="ABD68">
        <v>0</v>
      </c>
      <c r="ABE68">
        <v>1</v>
      </c>
      <c r="ABF68">
        <v>1</v>
      </c>
      <c r="ABG68">
        <v>2</v>
      </c>
      <c r="ABH68">
        <v>2</v>
      </c>
      <c r="ABI68">
        <v>1</v>
      </c>
      <c r="ABJ68">
        <v>1</v>
      </c>
      <c r="ABK68">
        <v>0</v>
      </c>
      <c r="ABL68">
        <v>0</v>
      </c>
      <c r="ABM68">
        <v>0</v>
      </c>
      <c r="ABN68">
        <v>2</v>
      </c>
      <c r="ABU68">
        <v>7</v>
      </c>
      <c r="ABV68">
        <v>8</v>
      </c>
      <c r="ACA68">
        <v>13</v>
      </c>
      <c r="ACB68">
        <v>14</v>
      </c>
      <c r="ACC68">
        <v>15</v>
      </c>
      <c r="ACF68">
        <v>18</v>
      </c>
      <c r="ACG68">
        <v>19</v>
      </c>
      <c r="ACI68">
        <v>21</v>
      </c>
      <c r="ACK68">
        <v>23</v>
      </c>
      <c r="ACM68">
        <v>25</v>
      </c>
      <c r="ACR68" s="84">
        <f>VLOOKUP(WordsMain!ACR68,ScaleGG,2,FALSE)</f>
        <v>2</v>
      </c>
      <c r="ACS68">
        <v>0</v>
      </c>
      <c r="ACT68">
        <v>-1</v>
      </c>
      <c r="ACU68">
        <v>0</v>
      </c>
      <c r="ACV68">
        <v>0</v>
      </c>
      <c r="ACW68">
        <v>0</v>
      </c>
      <c r="ACX68">
        <v>0</v>
      </c>
      <c r="ACY68">
        <v>1</v>
      </c>
      <c r="ACZ68">
        <v>0</v>
      </c>
      <c r="ADA68">
        <v>-1</v>
      </c>
      <c r="ADB68">
        <v>0</v>
      </c>
      <c r="ADC68">
        <v>0</v>
      </c>
      <c r="ADD68">
        <v>-1</v>
      </c>
      <c r="ADE68">
        <v>-1</v>
      </c>
      <c r="ADF68">
        <v>-1</v>
      </c>
      <c r="ADG68">
        <v>-1</v>
      </c>
      <c r="ADH68">
        <v>0</v>
      </c>
      <c r="ADI68">
        <v>0</v>
      </c>
      <c r="ADJ68">
        <v>0</v>
      </c>
      <c r="ADK68">
        <v>0</v>
      </c>
      <c r="ADL68">
        <v>1</v>
      </c>
      <c r="ADM68">
        <v>-1</v>
      </c>
      <c r="ADN68">
        <v>1</v>
      </c>
      <c r="ADO68">
        <v>1</v>
      </c>
      <c r="ADP68">
        <v>1</v>
      </c>
      <c r="ADQ68">
        <v>0</v>
      </c>
      <c r="ADR68">
        <v>1</v>
      </c>
      <c r="ADS68">
        <v>1</v>
      </c>
      <c r="ADT68">
        <v>0</v>
      </c>
      <c r="ADU68">
        <v>1</v>
      </c>
      <c r="ADV68">
        <v>0</v>
      </c>
      <c r="ADZ68">
        <f t="shared" si="78"/>
        <v>136</v>
      </c>
      <c r="AEA68">
        <f t="shared" si="80"/>
        <v>1</v>
      </c>
      <c r="AEB68">
        <f t="shared" si="79"/>
        <v>1</v>
      </c>
    </row>
    <row r="69" spans="1:808" x14ac:dyDescent="0.2">
      <c r="A69">
        <v>110002828640</v>
      </c>
      <c r="B69">
        <v>270117653</v>
      </c>
      <c r="C69" s="2">
        <v>43632.694050925929</v>
      </c>
      <c r="D69" s="2">
        <v>43632.701504629629</v>
      </c>
      <c r="E69" t="s">
        <v>1918</v>
      </c>
      <c r="J69">
        <v>3</v>
      </c>
      <c r="K69" s="84" t="str">
        <f t="shared" si="83"/>
        <v>UK</v>
      </c>
      <c r="L69">
        <v>1</v>
      </c>
      <c r="M69">
        <v>3</v>
      </c>
      <c r="N69">
        <v>1</v>
      </c>
      <c r="O69">
        <v>3</v>
      </c>
      <c r="P69">
        <v>2</v>
      </c>
      <c r="Q69">
        <v>2</v>
      </c>
      <c r="S69">
        <v>4</v>
      </c>
      <c r="T69">
        <v>2</v>
      </c>
      <c r="V69">
        <v>1</v>
      </c>
      <c r="W69">
        <v>1</v>
      </c>
      <c r="X69" s="84">
        <f>VLOOKUP(WordsMain!X69,ScaleII,2,FALSE)</f>
        <v>1</v>
      </c>
      <c r="Y69" s="84">
        <f>VLOOKUP(WordsMain!Y69,ScaleII,2,FALSE)</f>
        <v>1</v>
      </c>
      <c r="Z69" s="84">
        <f>VLOOKUP(WordsMain!Z69,ScaleII,2,FALSE)</f>
        <v>0</v>
      </c>
      <c r="AA69" s="84">
        <f>VLOOKUP(WordsMain!AA69,ScaleII,2,FALSE)</f>
        <v>1</v>
      </c>
      <c r="AB69" s="84">
        <f>VLOOKUP(WordsMain!AB69,ScaleII,2,FALSE)</f>
        <v>0</v>
      </c>
      <c r="AC69" s="84">
        <f>VLOOKUP(WordsMain!AC69,ScaleII,2,FALSE)</f>
        <v>0</v>
      </c>
      <c r="AD69" s="84">
        <f>VLOOKUP(WordsMain!AD69,ScaleDD,2,FALSE)</f>
        <v>0</v>
      </c>
      <c r="AE69" s="84">
        <f>VLOOKUP(WordsMain!AE69,ScaleDD,2,FALSE)</f>
        <v>3</v>
      </c>
      <c r="AF69" s="84">
        <f>VLOOKUP(WordsMain!AF69,ScaleDD,2,FALSE)</f>
        <v>3</v>
      </c>
      <c r="AG69" s="84">
        <f>VLOOKUP(WordsMain!AG69,ScaleDD,2,FALSE)</f>
        <v>1</v>
      </c>
      <c r="AH69" s="84">
        <f>VLOOKUP(WordsMain!AH69,ScaleDD,2,FALSE)</f>
        <v>3</v>
      </c>
      <c r="AI69" s="84">
        <f>VLOOKUP(WordsMain!AI69,ScaleDD,2,FALSE)</f>
        <v>3</v>
      </c>
      <c r="AJ69" s="84">
        <f>VLOOKUP(WordsMain!AJ69,ScaleDD,2,FALSE)</f>
        <v>3</v>
      </c>
      <c r="AK69" s="84">
        <f>VLOOKUP(WordsMain!AK69,ScaleDD,2,FALSE)</f>
        <v>2</v>
      </c>
      <c r="AL69" s="84">
        <f>VLOOKUP(WordsMain!AL69,ScaleDD,2,FALSE)</f>
        <v>3</v>
      </c>
      <c r="AN69" s="84">
        <f>VLOOKUP(WordsMain!AN69,ScaleJJ,2,FALSE)</f>
        <v>4</v>
      </c>
      <c r="AO69" s="84">
        <f>VLOOKUP(WordsMain!AO69,ScaleJJ,2,FALSE)</f>
        <v>1</v>
      </c>
      <c r="AP69" s="84">
        <f>VLOOKUP(WordsMain!AP69,ScaleJJ,2,FALSE)</f>
        <v>3</v>
      </c>
      <c r="AQ69" s="84">
        <f>VLOOKUP(WordsMain!AQ69,ScaleJJ,2,FALSE)</f>
        <v>0</v>
      </c>
      <c r="AR69" s="84">
        <f>VLOOKUP(WordsMain!AR69,ScaleJJ,2,FALSE)</f>
        <v>3</v>
      </c>
      <c r="AS69" s="84">
        <f>VLOOKUP(WordsMain!AS69,ScaleJJ,2,FALSE)</f>
        <v>1</v>
      </c>
      <c r="AT69" s="84">
        <f>VLOOKUP(WordsMain!AT69,ScaleJJ,2,FALSE)</f>
        <v>1</v>
      </c>
      <c r="AU69" s="84">
        <f>VLOOKUP(WordsMain!AU69,ScaleJJ,2,FALSE)</f>
        <v>1</v>
      </c>
      <c r="BA69">
        <v>5</v>
      </c>
      <c r="DQ69" s="84">
        <f>VLOOKUP(WordsMain!DQ69,ScaleEE,2,FALSE)</f>
        <v>2</v>
      </c>
      <c r="DR69" s="84">
        <f>VLOOKUP(WordsMain!DR69,ScaleEE,2,FALSE)</f>
        <v>1</v>
      </c>
      <c r="DS69" s="84">
        <f>VLOOKUP(WordsMain!DS69,ScaleEE,2,FALSE)</f>
        <v>2</v>
      </c>
      <c r="DT69" s="84">
        <f>VLOOKUP(WordsMain!DT69,ScaleEE,2,FALSE)</f>
        <v>1</v>
      </c>
      <c r="DU69" s="84">
        <f>VLOOKUP(WordsMain!DU69,ScaleEE,2,FALSE)</f>
        <v>2</v>
      </c>
      <c r="DV69" s="84">
        <f>VLOOKUP(WordsMain!DV69,ScaleEE,2,FALSE)</f>
        <v>1</v>
      </c>
      <c r="DW69" s="84">
        <f>VLOOKUP(WordsMain!DW69,ScaleEE,2,FALSE)</f>
        <v>2</v>
      </c>
      <c r="DX69" s="84">
        <f>VLOOKUP(WordsMain!DX69,ScaleEE,2,FALSE)</f>
        <v>2</v>
      </c>
      <c r="DY69" s="84">
        <f>VLOOKUP(WordsMain!DY69,ScaleEE,2,FALSE)</f>
        <v>2</v>
      </c>
      <c r="DZ69" s="84">
        <f>VLOOKUP(WordsMain!DZ69,ScaleEE,2,FALSE)</f>
        <v>1</v>
      </c>
      <c r="EB69" s="84">
        <f>VLOOKUP(WordsMain!EB69,ScaleCC,2,FALSE)</f>
        <v>2</v>
      </c>
      <c r="EC69" s="84">
        <f>VLOOKUP(WordsMain!EC69,ScaleCC,2,FALSE)</f>
        <v>2</v>
      </c>
      <c r="ED69" s="84">
        <f>VLOOKUP(WordsMain!ED69,ScaleCC,2,FALSE)</f>
        <v>1</v>
      </c>
      <c r="EE69" s="84">
        <f>VLOOKUP(WordsMain!EE69,ScaleCC,2,FALSE)</f>
        <v>1</v>
      </c>
      <c r="EF69" s="84">
        <f>VLOOKUP(WordsMain!EF69,ScaleCC,2,FALSE)</f>
        <v>1</v>
      </c>
      <c r="EG69" s="84">
        <f>VLOOKUP(WordsMain!EG69,ScaleCC,2,FALSE)</f>
        <v>0</v>
      </c>
      <c r="EH69" s="84">
        <f>VLOOKUP(WordsMain!EH69,ScaleCC,2,FALSE)</f>
        <v>0</v>
      </c>
      <c r="EI69" s="84">
        <f>VLOOKUP(WordsMain!EI69,ScaleCC,2,FALSE)</f>
        <v>0</v>
      </c>
      <c r="EJ69" s="84">
        <f>VLOOKUP(WordsMain!EJ69,ScaleCC,2,FALSE)</f>
        <v>0</v>
      </c>
      <c r="EK69" s="84">
        <f>VLOOKUP(WordsMain!EK69,ScaleCC,2,FALSE)</f>
        <v>0</v>
      </c>
      <c r="EL69" s="84">
        <f>VLOOKUP(WordsMain!EL69,ScaleCC,2,FALSE)</f>
        <v>0</v>
      </c>
      <c r="EM69" s="84">
        <f>VLOOKUP(WordsMain!EM69,ScaleCC,2,FALSE)</f>
        <v>0</v>
      </c>
      <c r="EN69" s="84">
        <f>VLOOKUP(WordsMain!EN69,ScaleCC,2,FALSE)</f>
        <v>0</v>
      </c>
      <c r="EO69" s="84">
        <f>VLOOKUP(WordsMain!EO69,ScaleCC,2,FALSE)</f>
        <v>0</v>
      </c>
      <c r="EP69" s="84">
        <f>VLOOKUP(WordsMain!EP69,ScaleCC,2,FALSE)</f>
        <v>0</v>
      </c>
      <c r="EQ69" s="84">
        <f>VLOOKUP(WordsMain!EQ69,ScaleCC,2,FALSE)</f>
        <v>0</v>
      </c>
      <c r="ER69" s="84">
        <f>VLOOKUP(WordsMain!ER69,ScaleCC,2,FALSE)</f>
        <v>0</v>
      </c>
      <c r="ES69" s="84">
        <f>VLOOKUP(WordsMain!ES69,ScaleCC,2,FALSE)</f>
        <v>0</v>
      </c>
      <c r="EV69">
        <v>2</v>
      </c>
      <c r="FH69">
        <v>2</v>
      </c>
      <c r="NL69">
        <v>10</v>
      </c>
      <c r="NZ69">
        <v>10</v>
      </c>
      <c r="WU69" s="84">
        <f>VLOOKUP(WordsMain!WU69,ScaleHH,2,FALSE)</f>
        <v>1</v>
      </c>
      <c r="WV69" s="84">
        <f>VLOOKUP(WordsMain!WV69,ScaleHH,2,FALSE)</f>
        <v>1</v>
      </c>
      <c r="WW69" s="84">
        <f>VLOOKUP(WordsMain!WW69,ScaleHH,2,FALSE)</f>
        <v>1</v>
      </c>
      <c r="WX69" s="84">
        <f>VLOOKUP(WordsMain!WX69,ScaleHH,2,FALSE)</f>
        <v>1</v>
      </c>
      <c r="WY69" s="84">
        <f>VLOOKUP(WordsMain!WY69,ScaleHH,2,FALSE)</f>
        <v>1</v>
      </c>
      <c r="WZ69" s="84">
        <f>VLOOKUP(WordsMain!WZ69,ScaleHH,2,FALSE)</f>
        <v>1</v>
      </c>
      <c r="XA69" s="84">
        <f>VLOOKUP(WordsMain!XA69,ScaleHH,2,FALSE)</f>
        <v>1</v>
      </c>
      <c r="XB69" s="84">
        <f>VLOOKUP(WordsMain!XB69,ScaleHH,2,FALSE)</f>
        <v>1</v>
      </c>
      <c r="XC69" s="84">
        <f>VLOOKUP(WordsMain!XC69,ScaleHH,2,FALSE)</f>
        <v>1</v>
      </c>
      <c r="XD69" s="84">
        <f>VLOOKUP(WordsMain!XD69,ScaleHH,2,FALSE)</f>
        <v>1</v>
      </c>
      <c r="XE69" s="84">
        <f>VLOOKUP(WordsMain!XE69,ScaleHH,2,FALSE)</f>
        <v>1</v>
      </c>
      <c r="XF69" s="84">
        <f>VLOOKUP(WordsMain!XF69,ScaleHH,2,FALSE)</f>
        <v>1</v>
      </c>
      <c r="XG69" s="84">
        <f>VLOOKUP(WordsMain!XG69,ScaleHH,2,FALSE)</f>
        <v>1</v>
      </c>
      <c r="XH69" s="84">
        <f>VLOOKUP(WordsMain!XH69,ScaleHH,2,FALSE)</f>
        <v>1</v>
      </c>
      <c r="XI69" s="84">
        <f>VLOOKUP(WordsMain!XI69,ScaleHH,2,FALSE)</f>
        <v>1</v>
      </c>
      <c r="XJ69" s="84">
        <f>VLOOKUP(WordsMain!XJ69,ScaleHH,2,FALSE)</f>
        <v>1</v>
      </c>
      <c r="XK69" s="84">
        <f>VLOOKUP(WordsMain!XK69,ScaleHH,2,FALSE)</f>
        <v>1</v>
      </c>
      <c r="XL69" s="84">
        <f>VLOOKUP(WordsMain!XL69,ScaleHH,2,FALSE)</f>
        <v>1</v>
      </c>
      <c r="XM69" s="84">
        <f>VLOOKUP(WordsMain!XM69,ScaleHH,2,FALSE)</f>
        <v>1</v>
      </c>
      <c r="XN69" s="84">
        <f>VLOOKUP(WordsMain!XN69,ScaleHH,2,FALSE)</f>
        <v>1</v>
      </c>
      <c r="XO69" s="84">
        <f>VLOOKUP(WordsMain!XO69,ScaleHH,2,FALSE)</f>
        <v>0</v>
      </c>
      <c r="XP69" s="84">
        <f>VLOOKUP(WordsMain!XP69,ScaleHH,2,FALSE)</f>
        <v>1</v>
      </c>
      <c r="XQ69" s="84">
        <f>VLOOKUP(WordsMain!XQ69,ScaleHH,2,FALSE)</f>
        <v>1</v>
      </c>
      <c r="XR69" s="84">
        <f>VLOOKUP(WordsMain!XR69,ScaleHH,2,FALSE)</f>
        <v>1</v>
      </c>
      <c r="XS69" s="84">
        <f>VLOOKUP(WordsMain!XS69,ScaleHH,2,FALSE)</f>
        <v>0</v>
      </c>
      <c r="XT69" s="84">
        <f>VLOOKUP(WordsMain!XT69,ScaleHH,2,FALSE)</f>
        <v>1</v>
      </c>
      <c r="XU69" s="84">
        <f>VLOOKUP(WordsMain!XU69,ScaleHH,2,FALSE)</f>
        <v>1</v>
      </c>
      <c r="XV69" s="84">
        <f>VLOOKUP(WordsMain!XV69,ScaleHH,2,FALSE)</f>
        <v>1</v>
      </c>
      <c r="XW69" s="84">
        <f>VLOOKUP(WordsMain!XW69,ScaleHH,2,FALSE)</f>
        <v>1</v>
      </c>
      <c r="XX69" s="84">
        <f>VLOOKUP(WordsMain!XX69,ScaleHH,2,FALSE)</f>
        <v>1</v>
      </c>
      <c r="XY69" s="84">
        <f>VLOOKUP(WordsMain!XY69,ScaleHH,2,FALSE)</f>
        <v>1</v>
      </c>
      <c r="XZ69" s="84">
        <f>VLOOKUP(WordsMain!XZ69,ScaleHH,2,FALSE)</f>
        <v>1</v>
      </c>
      <c r="YA69" s="84">
        <f>VLOOKUP(WordsMain!YA69,ScaleHH,2,FALSE)</f>
        <v>1</v>
      </c>
      <c r="YB69" s="84">
        <f>VLOOKUP(WordsMain!YB69,ScaleHH,2,FALSE)</f>
        <v>1</v>
      </c>
      <c r="YC69" s="84">
        <f>VLOOKUP(WordsMain!YC69,ScaleHH,2,FALSE)</f>
        <v>1</v>
      </c>
      <c r="YD69" s="84">
        <f>VLOOKUP(WordsMain!YD69,ScaleHH,2,FALSE)</f>
        <v>1</v>
      </c>
      <c r="YE69" s="84">
        <f>VLOOKUP(WordsMain!YE69,ScaleHH,2,FALSE)</f>
        <v>1</v>
      </c>
      <c r="YF69" s="84">
        <f>VLOOKUP(WordsMain!YF69,ScaleHH,2,FALSE)</f>
        <v>1</v>
      </c>
      <c r="YG69" s="84">
        <f>VLOOKUP(WordsMain!YG69,ScaleHH,2,FALSE)</f>
        <v>1</v>
      </c>
      <c r="YJ69" s="84">
        <f>VLOOKUP(WordsMain!YJ69,ScaleBB,2,FALSE)</f>
        <v>0</v>
      </c>
      <c r="YK69" s="84">
        <f>VLOOKUP(WordsMain!YK69,ScaleAA,2,FALSE)</f>
        <v>2</v>
      </c>
      <c r="YL69" s="84">
        <f>VLOOKUP(WordsMain!YL69,ScaleAA,2,FALSE)</f>
        <v>1</v>
      </c>
      <c r="YM69" s="84">
        <f>VLOOKUP(WordsMain!YM69,ScaleAA,2,FALSE)</f>
        <v>1</v>
      </c>
      <c r="YN69" s="84">
        <f>VLOOKUP(WordsMain!YN69,ScaleAA,2,FALSE)</f>
        <v>1</v>
      </c>
      <c r="YO69" s="84">
        <f>VLOOKUP(WordsMain!YO69,ScaleAA,2,FALSE)</f>
        <v>2</v>
      </c>
      <c r="YP69" s="84">
        <f>VLOOKUP(WordsMain!YP69,ScaleAA,2,FALSE)</f>
        <v>1</v>
      </c>
      <c r="YQ69" s="84">
        <f>VLOOKUP(WordsMain!YQ69,ScaleAA,2,FALSE)</f>
        <v>1</v>
      </c>
      <c r="YR69" s="84">
        <f>VLOOKUP(WordsMain!YR69,ScaleAA,2,FALSE)</f>
        <v>1</v>
      </c>
      <c r="YS69" s="84">
        <f>VLOOKUP(WordsMain!YS69,ScaleAA,2,FALSE)</f>
        <v>1</v>
      </c>
      <c r="YT69" s="84">
        <f>VLOOKUP(WordsMain!YT69,ScaleAA,2,FALSE)</f>
        <v>1</v>
      </c>
      <c r="YU69" s="84">
        <f>VLOOKUP(WordsMain!YU69,ScaleAA,2,FALSE)</f>
        <v>2</v>
      </c>
      <c r="YV69" s="84">
        <f>VLOOKUP(WordsMain!YV69,ScaleAA,2,FALSE)</f>
        <v>1</v>
      </c>
      <c r="YW69" s="84">
        <f>VLOOKUP(WordsMain!YW69,ScaleAA,2,FALSE)</f>
        <v>3</v>
      </c>
      <c r="YX69" s="84">
        <f>VLOOKUP(WordsMain!YX69,ScaleAA,2,FALSE)</f>
        <v>1</v>
      </c>
      <c r="YY69" s="84">
        <f>VLOOKUP(WordsMain!YY69,ScaleAA,2,FALSE)</f>
        <v>1</v>
      </c>
      <c r="YZ69" s="84">
        <f>VLOOKUP(WordsMain!YZ69,ScaleAA,2,FALSE)</f>
        <v>3</v>
      </c>
      <c r="ZA69" s="84">
        <f>VLOOKUP(WordsMain!ZA69,ScaleAA,2,FALSE)</f>
        <v>1</v>
      </c>
      <c r="ZB69" s="84">
        <f>VLOOKUP(WordsMain!ZB69,ScaleAA,2,FALSE)</f>
        <v>1</v>
      </c>
      <c r="ZC69" s="84">
        <f>VLOOKUP(WordsMain!ZC69,ScaleAA,2,FALSE)</f>
        <v>1</v>
      </c>
      <c r="ZD69" s="84">
        <f>VLOOKUP(WordsMain!ZD69,ScaleAA,2,FALSE)</f>
        <v>1</v>
      </c>
      <c r="ZE69" s="84">
        <f>VLOOKUP(WordsMain!ZE69,ScaleAA,2,FALSE)</f>
        <v>1</v>
      </c>
      <c r="ZF69" s="84">
        <f>VLOOKUP(WordsMain!ZF69,ScaleAA,2,FALSE)</f>
        <v>1</v>
      </c>
      <c r="ZG69" s="84">
        <f>VLOOKUP(WordsMain!ZG69,ScaleAA,2,FALSE)</f>
        <v>1</v>
      </c>
      <c r="ZH69" s="84">
        <f>VLOOKUP(WordsMain!ZH69,ScaleAA,2,FALSE)</f>
        <v>1</v>
      </c>
      <c r="ZI69" s="84">
        <f>VLOOKUP(WordsMain!ZI69,ScaleAA,2,FALSE)</f>
        <v>1</v>
      </c>
      <c r="ZJ69" s="84">
        <f>VLOOKUP(WordsMain!ZJ69,ScaleAA,2,FALSE)</f>
        <v>1</v>
      </c>
      <c r="ZK69" s="84">
        <f>VLOOKUP(WordsMain!ZK69,ScaleAA,2,FALSE)</f>
        <v>1</v>
      </c>
      <c r="ZL69" s="84">
        <f>VLOOKUP(WordsMain!ZL69,ScaleAA,2,FALSE)</f>
        <v>1</v>
      </c>
      <c r="ZM69" s="84">
        <f>VLOOKUP(WordsMain!ZM69,ScaleAA,2,FALSE)</f>
        <v>2</v>
      </c>
      <c r="ZN69" s="84">
        <f>VLOOKUP(WordsMain!ZN69,ScaleAA,2,FALSE)</f>
        <v>1</v>
      </c>
      <c r="ZO69" s="84">
        <f>VLOOKUP(WordsMain!ZO69,ScaleAA,2,FALSE)</f>
        <v>1</v>
      </c>
      <c r="ZP69" s="84">
        <f>VLOOKUP(WordsMain!ZP69,ScaleAA,2,FALSE)</f>
        <v>1</v>
      </c>
      <c r="ZR69" s="84">
        <f>VLOOKUP(WordsMain!ZR69,ScaleFF,2,FALSE)</f>
        <v>1</v>
      </c>
      <c r="ZS69" s="84">
        <f>VLOOKUP(WordsMain!ZS69,ScaleFF,2,FALSE)</f>
        <v>1</v>
      </c>
      <c r="ZT69" s="84">
        <f>VLOOKUP(WordsMain!ZT69,ScaleFF,2,FALSE)</f>
        <v>1</v>
      </c>
      <c r="ZU69" s="84">
        <f>VLOOKUP(WordsMain!ZU69,ScaleFF,2,FALSE)</f>
        <v>1</v>
      </c>
      <c r="ZV69" s="84">
        <f>VLOOKUP(WordsMain!ZV69,ScaleFF,2,FALSE)</f>
        <v>1</v>
      </c>
      <c r="ZW69" s="84">
        <f>VLOOKUP(WordsMain!ZW69,ScaleFF,2,FALSE)</f>
        <v>1</v>
      </c>
      <c r="ZX69" s="84">
        <f>VLOOKUP(WordsMain!ZX69,ScaleFF,2,FALSE)</f>
        <v>1</v>
      </c>
      <c r="ZY69" s="84">
        <f>VLOOKUP(WordsMain!ZY69,ScaleFF,2,FALSE)</f>
        <v>3</v>
      </c>
      <c r="ZZ69" s="84">
        <f>VLOOKUP(WordsMain!ZZ69,ScaleFF,2,FALSE)</f>
        <v>1</v>
      </c>
      <c r="AAA69" s="84">
        <f>VLOOKUP(WordsMain!AAA69,ScaleFF,2,FALSE)</f>
        <v>1</v>
      </c>
      <c r="AAB69" s="84">
        <f>VLOOKUP(WordsMain!AAB69,ScaleFF,2,FALSE)</f>
        <v>1</v>
      </c>
      <c r="AAC69" s="84">
        <f>VLOOKUP(WordsMain!AAC69,ScaleFF,2,FALSE)</f>
        <v>2</v>
      </c>
      <c r="AAD69" s="84">
        <f>VLOOKUP(WordsMain!AAD69,ScaleFF,2,FALSE)</f>
        <v>1</v>
      </c>
      <c r="AAE69" s="84">
        <f>VLOOKUP(WordsMain!AAE69,ScaleFF,2,FALSE)</f>
        <v>1</v>
      </c>
      <c r="AAF69" s="84">
        <f>VLOOKUP(WordsMain!AAF69,ScaleFF,2,FALSE)</f>
        <v>1</v>
      </c>
      <c r="AAG69" s="84">
        <f>VLOOKUP(WordsMain!AAG69,ScaleFF,2,FALSE)</f>
        <v>1</v>
      </c>
      <c r="AAH69" s="84">
        <f>VLOOKUP(WordsMain!AAH69,ScaleFF,2,FALSE)</f>
        <v>1</v>
      </c>
      <c r="AAI69" s="84">
        <f>VLOOKUP(WordsMain!AAI69,ScaleFF,2,FALSE)</f>
        <v>1</v>
      </c>
      <c r="AAJ69" s="84">
        <f>VLOOKUP(WordsMain!AAJ69,ScaleFF,2,FALSE)</f>
        <v>2</v>
      </c>
      <c r="AAK69" s="84">
        <f>VLOOKUP(WordsMain!AAK69,ScaleFF,2,FALSE)</f>
        <v>1</v>
      </c>
      <c r="AAL69" s="84">
        <f>VLOOKUP(WordsMain!AAL69,ScaleFF,2,FALSE)</f>
        <v>1</v>
      </c>
      <c r="AAM69" s="84">
        <f>VLOOKUP(WordsMain!AAM69,ScaleFF,2,FALSE)</f>
        <v>1</v>
      </c>
      <c r="AAN69" s="84">
        <f>VLOOKUP(WordsMain!AAN69,ScaleFF,2,FALSE)</f>
        <v>1</v>
      </c>
      <c r="AAO69" s="84">
        <f>VLOOKUP(WordsMain!AAO69,ScaleFF,2,FALSE)</f>
        <v>1</v>
      </c>
      <c r="AAP69" s="84">
        <f>VLOOKUP(WordsMain!AAP69,ScaleFF,2,FALSE)</f>
        <v>1</v>
      </c>
      <c r="AAQ69" s="84">
        <f>VLOOKUP(WordsMain!AAQ69,ScaleFF,2,FALSE)</f>
        <v>1</v>
      </c>
      <c r="AAR69" s="84">
        <f>VLOOKUP(WordsMain!AAR69,ScaleFF,2,FALSE)</f>
        <v>1</v>
      </c>
      <c r="AAS69" s="84">
        <f>VLOOKUP(WordsMain!AAS69,ScaleFF,2,FALSE)</f>
        <v>1</v>
      </c>
      <c r="AAT69" s="84">
        <f>VLOOKUP(WordsMain!AAT69,ScaleFF,2,FALSE)</f>
        <v>1</v>
      </c>
      <c r="AAU69" s="84">
        <f>VLOOKUP(WordsMain!AAU69,ScaleFF,2,FALSE)</f>
        <v>1</v>
      </c>
      <c r="AAV69" s="84">
        <f>VLOOKUP(WordsMain!AAV69,ScaleFF,2,FALSE)</f>
        <v>1</v>
      </c>
      <c r="AAW69" s="84">
        <f>VLOOKUP(WordsMain!AAW69,ScaleFF,2,FALSE)</f>
        <v>3</v>
      </c>
      <c r="AAX69" s="84">
        <f>VLOOKUP(WordsMain!AAX69,ScaleFF,2,FALSE)</f>
        <v>1</v>
      </c>
      <c r="AAY69" s="84">
        <f>VLOOKUP(WordsMain!AAY69,ScaleFF,2,FALSE)</f>
        <v>1</v>
      </c>
      <c r="AAZ69" s="84">
        <f>VLOOKUP(WordsMain!AAZ69,ScaleFF,2,FALSE)</f>
        <v>1</v>
      </c>
      <c r="ABB69">
        <v>1</v>
      </c>
      <c r="ABC69">
        <v>0</v>
      </c>
      <c r="ABD69">
        <v>1</v>
      </c>
      <c r="ABE69">
        <v>0</v>
      </c>
      <c r="ABF69">
        <v>0</v>
      </c>
      <c r="ABG69">
        <v>1</v>
      </c>
      <c r="ABH69">
        <v>0</v>
      </c>
      <c r="ABI69">
        <v>1</v>
      </c>
      <c r="ABJ69">
        <v>0</v>
      </c>
      <c r="ABK69">
        <v>0</v>
      </c>
      <c r="ABL69">
        <v>0</v>
      </c>
      <c r="ABM69">
        <v>0</v>
      </c>
      <c r="ABN69">
        <v>0</v>
      </c>
      <c r="ABR69">
        <v>4</v>
      </c>
      <c r="ACA69">
        <v>13</v>
      </c>
      <c r="ACF69">
        <v>18</v>
      </c>
      <c r="ACL69">
        <v>24</v>
      </c>
      <c r="ACN69">
        <v>26</v>
      </c>
      <c r="ACR69" s="84">
        <f>VLOOKUP(WordsMain!ACR69,ScaleGG,2,FALSE)</f>
        <v>0</v>
      </c>
      <c r="ACS69">
        <v>-2</v>
      </c>
      <c r="ACT69">
        <v>-1</v>
      </c>
      <c r="ACU69">
        <v>0</v>
      </c>
      <c r="ACV69">
        <v>0</v>
      </c>
      <c r="ACW69">
        <v>0</v>
      </c>
      <c r="ACX69">
        <v>0</v>
      </c>
      <c r="ACY69">
        <v>0</v>
      </c>
      <c r="ACZ69">
        <v>0</v>
      </c>
      <c r="ADA69">
        <v>0</v>
      </c>
      <c r="ADB69">
        <v>0</v>
      </c>
      <c r="ADC69">
        <v>0</v>
      </c>
      <c r="ADD69">
        <v>0</v>
      </c>
      <c r="ADE69">
        <v>-1</v>
      </c>
      <c r="ADF69">
        <v>-1</v>
      </c>
      <c r="ADG69">
        <v>-1</v>
      </c>
      <c r="ADH69">
        <v>0</v>
      </c>
      <c r="ADI69">
        <v>-1</v>
      </c>
      <c r="ADJ69">
        <v>0</v>
      </c>
      <c r="ADK69">
        <v>-1</v>
      </c>
      <c r="ADL69">
        <v>-1</v>
      </c>
      <c r="ADM69">
        <v>-1</v>
      </c>
      <c r="ADN69">
        <v>-1</v>
      </c>
      <c r="ADO69">
        <v>-1</v>
      </c>
      <c r="ADP69">
        <v>-1</v>
      </c>
      <c r="ADQ69">
        <v>-1</v>
      </c>
      <c r="ADR69">
        <v>-1</v>
      </c>
      <c r="ADS69">
        <v>-1</v>
      </c>
      <c r="ADT69">
        <v>-1</v>
      </c>
      <c r="ADU69">
        <v>-1</v>
      </c>
      <c r="ADV69">
        <v>-1</v>
      </c>
      <c r="ADZ69">
        <f t="shared" si="78"/>
        <v>20</v>
      </c>
      <c r="AEA69">
        <f t="shared" si="80"/>
        <v>1</v>
      </c>
      <c r="AEB69">
        <f t="shared" si="79"/>
        <v>0</v>
      </c>
    </row>
    <row r="70" spans="1:808" x14ac:dyDescent="0.2">
      <c r="A70">
        <v>110002827437</v>
      </c>
      <c r="B70">
        <v>270114680</v>
      </c>
      <c r="C70" s="2">
        <v>43632.0312962963</v>
      </c>
      <c r="D70" s="2">
        <v>43632.059363425928</v>
      </c>
      <c r="E70" t="s">
        <v>1918</v>
      </c>
      <c r="J70">
        <v>6</v>
      </c>
      <c r="K70" s="84" t="str">
        <f t="shared" si="83"/>
        <v>Saudi Arabia</v>
      </c>
      <c r="L70">
        <v>1</v>
      </c>
      <c r="M70">
        <v>2</v>
      </c>
      <c r="N70">
        <v>1</v>
      </c>
      <c r="O70">
        <v>2</v>
      </c>
      <c r="P70">
        <v>1</v>
      </c>
      <c r="Q70">
        <v>6</v>
      </c>
      <c r="S70">
        <v>3</v>
      </c>
      <c r="T70">
        <v>2</v>
      </c>
      <c r="V70">
        <v>2</v>
      </c>
      <c r="W70">
        <v>1</v>
      </c>
      <c r="X70" s="84">
        <f>VLOOKUP(WordsMain!X70,ScaleII,2,FALSE)</f>
        <v>2</v>
      </c>
      <c r="Y70" s="84">
        <f>VLOOKUP(WordsMain!Y70,ScaleII,2,FALSE)</f>
        <v>2</v>
      </c>
      <c r="Z70" s="84">
        <f>VLOOKUP(WordsMain!Z70,ScaleII,2,FALSE)</f>
        <v>1</v>
      </c>
      <c r="AA70" s="84">
        <f>VLOOKUP(WordsMain!AA70,ScaleII,2,FALSE)</f>
        <v>1</v>
      </c>
      <c r="AB70" s="84">
        <f>VLOOKUP(WordsMain!AB70,ScaleII,2,FALSE)</f>
        <v>2</v>
      </c>
      <c r="AC70" s="84">
        <f>VLOOKUP(WordsMain!AC70,ScaleII,2,FALSE)</f>
        <v>2</v>
      </c>
      <c r="AD70" s="84">
        <f>VLOOKUP(WordsMain!AD70,ScaleDD,2,FALSE)</f>
        <v>1</v>
      </c>
      <c r="AE70" s="84">
        <f>VLOOKUP(WordsMain!AE70,ScaleDD,2,FALSE)</f>
        <v>3</v>
      </c>
      <c r="AF70" s="84">
        <f>VLOOKUP(WordsMain!AF70,ScaleDD,2,FALSE)</f>
        <v>4</v>
      </c>
      <c r="AG70" s="84">
        <f>VLOOKUP(WordsMain!AG70,ScaleDD,2,FALSE)</f>
        <v>3</v>
      </c>
      <c r="AH70" s="84">
        <f>VLOOKUP(WordsMain!AH70,ScaleDD,2,FALSE)</f>
        <v>3</v>
      </c>
      <c r="AI70" s="84">
        <f>VLOOKUP(WordsMain!AI70,ScaleDD,2,FALSE)</f>
        <v>3</v>
      </c>
      <c r="AJ70" s="84">
        <f>VLOOKUP(WordsMain!AJ70,ScaleDD,2,FALSE)</f>
        <v>3</v>
      </c>
      <c r="AK70" s="84">
        <f>VLOOKUP(WordsMain!AK70,ScaleDD,2,FALSE)</f>
        <v>3</v>
      </c>
      <c r="AL70" s="84">
        <f>VLOOKUP(WordsMain!AL70,ScaleDD,2,FALSE)</f>
        <v>4</v>
      </c>
      <c r="AN70" s="84">
        <f>VLOOKUP(WordsMain!AN70,ScaleJJ,2,FALSE)</f>
        <v>5</v>
      </c>
      <c r="AO70" s="84">
        <f>VLOOKUP(WordsMain!AO70,ScaleJJ,2,FALSE)</f>
        <v>0</v>
      </c>
      <c r="AP70" s="84">
        <f>VLOOKUP(WordsMain!AP70,ScaleJJ,2,FALSE)</f>
        <v>1</v>
      </c>
      <c r="AQ70" s="84">
        <f>VLOOKUP(WordsMain!AQ70,ScaleJJ,2,FALSE)</f>
        <v>0</v>
      </c>
      <c r="AR70" s="84">
        <f>VLOOKUP(WordsMain!AR70,ScaleJJ,2,FALSE)</f>
        <v>1</v>
      </c>
      <c r="AS70" s="84">
        <f>VLOOKUP(WordsMain!AS70,ScaleJJ,2,FALSE)</f>
        <v>0</v>
      </c>
      <c r="AT70" s="84">
        <f>VLOOKUP(WordsMain!AT70,ScaleJJ,2,FALSE)</f>
        <v>5</v>
      </c>
      <c r="AU70" s="84">
        <f>VLOOKUP(WordsMain!AU70,ScaleJJ,2,FALSE)</f>
        <v>0</v>
      </c>
      <c r="AW70">
        <v>1</v>
      </c>
      <c r="AX70">
        <v>2</v>
      </c>
      <c r="DA70">
        <v>3</v>
      </c>
      <c r="DF70">
        <v>8</v>
      </c>
      <c r="DQ70" s="84">
        <f>VLOOKUP(WordsMain!DQ70,ScaleEE,2,FALSE)</f>
        <v>2</v>
      </c>
      <c r="DR70" s="84">
        <f>VLOOKUP(WordsMain!DR70,ScaleEE,2,FALSE)</f>
        <v>2</v>
      </c>
      <c r="DS70" s="84">
        <f>VLOOKUP(WordsMain!DS70,ScaleEE,2,FALSE)</f>
        <v>3</v>
      </c>
      <c r="DT70" s="84">
        <f>VLOOKUP(WordsMain!DT70,ScaleEE,2,FALSE)</f>
        <v>1</v>
      </c>
      <c r="DU70" s="84">
        <f>VLOOKUP(WordsMain!DU70,ScaleEE,2,FALSE)</f>
        <v>3</v>
      </c>
      <c r="DV70" s="84">
        <f>VLOOKUP(WordsMain!DV70,ScaleEE,2,FALSE)</f>
        <v>4</v>
      </c>
      <c r="DW70" s="84">
        <f>VLOOKUP(WordsMain!DW70,ScaleEE,2,FALSE)</f>
        <v>2</v>
      </c>
      <c r="DX70" s="84">
        <f>VLOOKUP(WordsMain!DX70,ScaleEE,2,FALSE)</f>
        <v>3</v>
      </c>
      <c r="DY70" s="84">
        <f>VLOOKUP(WordsMain!DY70,ScaleEE,2,FALSE)</f>
        <v>2</v>
      </c>
      <c r="DZ70" s="84">
        <f>VLOOKUP(WordsMain!DZ70,ScaleEE,2,FALSE)</f>
        <v>3</v>
      </c>
      <c r="EB70" s="84">
        <f>VLOOKUP(WordsMain!EB70,ScaleCC,2,FALSE)</f>
        <v>0</v>
      </c>
      <c r="EC70" s="84">
        <f>VLOOKUP(WordsMain!EC70,ScaleCC,2,FALSE)</f>
        <v>3</v>
      </c>
      <c r="ED70" s="84">
        <f>VLOOKUP(WordsMain!ED70,ScaleCC,2,FALSE)</f>
        <v>0</v>
      </c>
      <c r="EE70" s="84">
        <f>VLOOKUP(WordsMain!EE70,ScaleCC,2,FALSE)</f>
        <v>0</v>
      </c>
      <c r="EF70" s="84">
        <f>VLOOKUP(WordsMain!EF70,ScaleCC,2,FALSE)</f>
        <v>0</v>
      </c>
      <c r="EG70" s="84">
        <f>VLOOKUP(WordsMain!EG70,ScaleCC,2,FALSE)</f>
        <v>0</v>
      </c>
      <c r="EH70" s="84">
        <f>VLOOKUP(WordsMain!EH70,ScaleCC,2,FALSE)</f>
        <v>3</v>
      </c>
      <c r="EI70" s="84">
        <f>VLOOKUP(WordsMain!EI70,ScaleCC,2,FALSE)</f>
        <v>0</v>
      </c>
      <c r="EJ70" s="84">
        <f>VLOOKUP(WordsMain!EJ70,ScaleCC,2,FALSE)</f>
        <v>0</v>
      </c>
      <c r="EK70" s="84">
        <f>VLOOKUP(WordsMain!EK70,ScaleCC,2,FALSE)</f>
        <v>0</v>
      </c>
      <c r="EL70" s="84">
        <f>VLOOKUP(WordsMain!EL70,ScaleCC,2,FALSE)</f>
        <v>0</v>
      </c>
      <c r="EM70" s="84">
        <f>VLOOKUP(WordsMain!EM70,ScaleCC,2,FALSE)</f>
        <v>0</v>
      </c>
      <c r="EN70" s="84">
        <f>VLOOKUP(WordsMain!EN70,ScaleCC,2,FALSE)</f>
        <v>0</v>
      </c>
      <c r="EO70" s="84">
        <f>VLOOKUP(WordsMain!EO70,ScaleCC,2,FALSE)</f>
        <v>0</v>
      </c>
      <c r="EP70" s="84">
        <f>VLOOKUP(WordsMain!EP70,ScaleCC,2,FALSE)</f>
        <v>0</v>
      </c>
      <c r="EQ70" s="84">
        <f>VLOOKUP(WordsMain!EQ70,ScaleCC,2,FALSE)</f>
        <v>0</v>
      </c>
      <c r="ER70" s="84">
        <f>VLOOKUP(WordsMain!ER70,ScaleCC,2,FALSE)</f>
        <v>0</v>
      </c>
      <c r="ES70" s="84">
        <f>VLOOKUP(WordsMain!ES70,ScaleCC,2,FALSE)</f>
        <v>0</v>
      </c>
      <c r="ET70" t="s">
        <v>981</v>
      </c>
      <c r="FL70">
        <v>6</v>
      </c>
      <c r="FO70">
        <v>9</v>
      </c>
      <c r="FQ70">
        <v>11</v>
      </c>
      <c r="HO70">
        <v>1</v>
      </c>
      <c r="HR70">
        <v>4</v>
      </c>
      <c r="HS70">
        <v>5</v>
      </c>
      <c r="HT70">
        <v>6</v>
      </c>
      <c r="HU70">
        <v>7</v>
      </c>
      <c r="HV70">
        <v>8</v>
      </c>
      <c r="HY70">
        <v>11</v>
      </c>
      <c r="HZ70">
        <v>12</v>
      </c>
      <c r="NR70">
        <v>2</v>
      </c>
      <c r="NV70">
        <v>6</v>
      </c>
      <c r="NW70">
        <v>7</v>
      </c>
      <c r="NZ70">
        <v>10</v>
      </c>
      <c r="OB70">
        <v>12</v>
      </c>
      <c r="OC70">
        <v>13</v>
      </c>
      <c r="OD70">
        <v>14</v>
      </c>
      <c r="WU70" s="84">
        <f>VLOOKUP(WordsMain!WU70,ScaleHH,2,FALSE)</f>
        <v>2</v>
      </c>
      <c r="WV70" s="84">
        <f>VLOOKUP(WordsMain!WV70,ScaleHH,2,FALSE)</f>
        <v>0</v>
      </c>
      <c r="WW70" s="84">
        <f>VLOOKUP(WordsMain!WW70,ScaleHH,2,FALSE)</f>
        <v>1</v>
      </c>
      <c r="WX70" s="84">
        <f>VLOOKUP(WordsMain!WX70,ScaleHH,2,FALSE)</f>
        <v>3</v>
      </c>
      <c r="WY70" s="84">
        <f>VLOOKUP(WordsMain!WY70,ScaleHH,2,FALSE)</f>
        <v>3</v>
      </c>
      <c r="WZ70" s="84">
        <f>VLOOKUP(WordsMain!WZ70,ScaleHH,2,FALSE)</f>
        <v>2</v>
      </c>
      <c r="XA70" s="84">
        <f>VLOOKUP(WordsMain!XA70,ScaleHH,2,FALSE)</f>
        <v>2</v>
      </c>
      <c r="XB70" s="84">
        <f>VLOOKUP(WordsMain!XB70,ScaleHH,2,FALSE)</f>
        <v>3</v>
      </c>
      <c r="XC70" s="84">
        <f>VLOOKUP(WordsMain!XC70,ScaleHH,2,FALSE)</f>
        <v>3</v>
      </c>
      <c r="XD70" s="84">
        <f>VLOOKUP(WordsMain!XD70,ScaleHH,2,FALSE)</f>
        <v>3</v>
      </c>
      <c r="XE70" s="84">
        <f>VLOOKUP(WordsMain!XE70,ScaleHH,2,FALSE)</f>
        <v>2</v>
      </c>
      <c r="XF70" s="84">
        <f>VLOOKUP(WordsMain!XF70,ScaleHH,2,FALSE)</f>
        <v>3</v>
      </c>
      <c r="XG70" s="84">
        <f>VLOOKUP(WordsMain!XG70,ScaleHH,2,FALSE)</f>
        <v>0</v>
      </c>
      <c r="XH70" s="84">
        <f>VLOOKUP(WordsMain!XH70,ScaleHH,2,FALSE)</f>
        <v>2</v>
      </c>
      <c r="XI70" s="84">
        <f>VLOOKUP(WordsMain!XI70,ScaleHH,2,FALSE)</f>
        <v>3</v>
      </c>
      <c r="XJ70" s="84">
        <f>VLOOKUP(WordsMain!XJ70,ScaleHH,2,FALSE)</f>
        <v>1</v>
      </c>
      <c r="XK70" s="84">
        <f>VLOOKUP(WordsMain!XK70,ScaleHH,2,FALSE)</f>
        <v>2</v>
      </c>
      <c r="XL70" s="84">
        <f>VLOOKUP(WordsMain!XL70,ScaleHH,2,FALSE)</f>
        <v>3</v>
      </c>
      <c r="XM70" s="84">
        <f>VLOOKUP(WordsMain!XM70,ScaleHH,2,FALSE)</f>
        <v>3</v>
      </c>
      <c r="XN70" s="84">
        <f>VLOOKUP(WordsMain!XN70,ScaleHH,2,FALSE)</f>
        <v>3</v>
      </c>
      <c r="XO70" s="84">
        <f>VLOOKUP(WordsMain!XO70,ScaleHH,2,FALSE)</f>
        <v>3</v>
      </c>
      <c r="XP70" s="84">
        <f>VLOOKUP(WordsMain!XP70,ScaleHH,2,FALSE)</f>
        <v>3</v>
      </c>
      <c r="XQ70" s="84">
        <f>VLOOKUP(WordsMain!XQ70,ScaleHH,2,FALSE)</f>
        <v>3</v>
      </c>
      <c r="XR70" s="84">
        <f>VLOOKUP(WordsMain!XR70,ScaleHH,2,FALSE)</f>
        <v>3</v>
      </c>
      <c r="XS70" s="84">
        <f>VLOOKUP(WordsMain!XS70,ScaleHH,2,FALSE)</f>
        <v>3</v>
      </c>
      <c r="XT70" s="84">
        <f>VLOOKUP(WordsMain!XT70,ScaleHH,2,FALSE)</f>
        <v>1</v>
      </c>
      <c r="XU70" s="84">
        <f>VLOOKUP(WordsMain!XU70,ScaleHH,2,FALSE)</f>
        <v>3</v>
      </c>
      <c r="XV70" s="84">
        <f>VLOOKUP(WordsMain!XV70,ScaleHH,2,FALSE)</f>
        <v>3</v>
      </c>
      <c r="XW70" s="84">
        <f>VLOOKUP(WordsMain!XW70,ScaleHH,2,FALSE)</f>
        <v>0</v>
      </c>
      <c r="XX70" s="84">
        <f>VLOOKUP(WordsMain!XX70,ScaleHH,2,FALSE)</f>
        <v>3</v>
      </c>
      <c r="XY70" s="84">
        <f>VLOOKUP(WordsMain!XY70,ScaleHH,2,FALSE)</f>
        <v>0</v>
      </c>
      <c r="XZ70" s="84">
        <f>VLOOKUP(WordsMain!XZ70,ScaleHH,2,FALSE)</f>
        <v>3</v>
      </c>
      <c r="YA70" s="84">
        <f>VLOOKUP(WordsMain!YA70,ScaleHH,2,FALSE)</f>
        <v>3</v>
      </c>
      <c r="YB70" s="84">
        <f>VLOOKUP(WordsMain!YB70,ScaleHH,2,FALSE)</f>
        <v>3</v>
      </c>
      <c r="YC70" s="84">
        <f>VLOOKUP(WordsMain!YC70,ScaleHH,2,FALSE)</f>
        <v>1</v>
      </c>
      <c r="YD70" s="84">
        <f>VLOOKUP(WordsMain!YD70,ScaleHH,2,FALSE)</f>
        <v>1</v>
      </c>
      <c r="YE70" s="84">
        <f>VLOOKUP(WordsMain!YE70,ScaleHH,2,FALSE)</f>
        <v>0</v>
      </c>
      <c r="YF70" s="84">
        <f>VLOOKUP(WordsMain!YF70,ScaleHH,2,FALSE)</f>
        <v>3</v>
      </c>
      <c r="YG70" s="84">
        <f>VLOOKUP(WordsMain!YG70,ScaleHH,2,FALSE)</f>
        <v>3</v>
      </c>
      <c r="YI70" t="s">
        <v>982</v>
      </c>
      <c r="YJ70" s="84">
        <f>VLOOKUP(WordsMain!YJ70,ScaleBB,2,FALSE)</f>
        <v>0</v>
      </c>
      <c r="YK70" s="84">
        <f>VLOOKUP(WordsMain!YK70,ScaleAA,2,FALSE)</f>
        <v>3</v>
      </c>
      <c r="YL70" s="84">
        <f>VLOOKUP(WordsMain!YL70,ScaleAA,2,FALSE)</f>
        <v>4</v>
      </c>
      <c r="YM70" s="84">
        <f>VLOOKUP(WordsMain!YM70,ScaleAA,2,FALSE)</f>
        <v>3</v>
      </c>
      <c r="YN70" s="84">
        <f>VLOOKUP(WordsMain!YN70,ScaleAA,2,FALSE)</f>
        <v>3</v>
      </c>
      <c r="YO70" s="84">
        <f>VLOOKUP(WordsMain!YO70,ScaleAA,2,FALSE)</f>
        <v>4</v>
      </c>
      <c r="YP70" s="84">
        <f>VLOOKUP(WordsMain!YP70,ScaleAA,2,FALSE)</f>
        <v>3</v>
      </c>
      <c r="YQ70" s="84">
        <f>VLOOKUP(WordsMain!YQ70,ScaleAA,2,FALSE)</f>
        <v>3</v>
      </c>
      <c r="YR70" s="84">
        <f>VLOOKUP(WordsMain!YR70,ScaleAA,2,FALSE)</f>
        <v>3</v>
      </c>
      <c r="YS70" s="84">
        <f>VLOOKUP(WordsMain!YS70,ScaleAA,2,FALSE)</f>
        <v>3</v>
      </c>
      <c r="YT70" s="84">
        <f>VLOOKUP(WordsMain!YT70,ScaleAA,2,FALSE)</f>
        <v>4</v>
      </c>
      <c r="YU70" s="84">
        <f>VLOOKUP(WordsMain!YU70,ScaleAA,2,FALSE)</f>
        <v>3</v>
      </c>
      <c r="YV70" s="84">
        <f>VLOOKUP(WordsMain!YV70,ScaleAA,2,FALSE)</f>
        <v>2</v>
      </c>
      <c r="YW70" s="84">
        <f>VLOOKUP(WordsMain!YW70,ScaleAA,2,FALSE)</f>
        <v>3</v>
      </c>
      <c r="YX70" s="84">
        <f>VLOOKUP(WordsMain!YX70,ScaleAA,2,FALSE)</f>
        <v>3</v>
      </c>
      <c r="YY70" s="84">
        <f>VLOOKUP(WordsMain!YY70,ScaleAA,2,FALSE)</f>
        <v>2</v>
      </c>
      <c r="YZ70" s="84">
        <f>VLOOKUP(WordsMain!YZ70,ScaleAA,2,FALSE)</f>
        <v>3</v>
      </c>
      <c r="ZA70" s="84">
        <f>VLOOKUP(WordsMain!ZA70,ScaleAA,2,FALSE)</f>
        <v>4</v>
      </c>
      <c r="ZB70" s="84">
        <f>VLOOKUP(WordsMain!ZB70,ScaleAA,2,FALSE)</f>
        <v>0</v>
      </c>
      <c r="ZC70" s="84">
        <f>VLOOKUP(WordsMain!ZC70,ScaleAA,2,FALSE)</f>
        <v>2</v>
      </c>
      <c r="ZD70" s="84">
        <f>VLOOKUP(WordsMain!ZD70,ScaleAA,2,FALSE)</f>
        <v>1</v>
      </c>
      <c r="ZE70" s="84">
        <f>VLOOKUP(WordsMain!ZE70,ScaleAA,2,FALSE)</f>
        <v>3</v>
      </c>
      <c r="ZF70" s="84">
        <f>VLOOKUP(WordsMain!ZF70,ScaleAA,2,FALSE)</f>
        <v>3</v>
      </c>
      <c r="ZG70" s="84">
        <f>VLOOKUP(WordsMain!ZG70,ScaleAA,2,FALSE)</f>
        <v>3</v>
      </c>
      <c r="ZH70" s="84">
        <f>VLOOKUP(WordsMain!ZH70,ScaleAA,2,FALSE)</f>
        <v>4</v>
      </c>
      <c r="ZI70" s="84">
        <f>VLOOKUP(WordsMain!ZI70,ScaleAA,2,FALSE)</f>
        <v>4</v>
      </c>
      <c r="ZJ70" s="84">
        <f>VLOOKUP(WordsMain!ZJ70,ScaleAA,2,FALSE)</f>
        <v>3</v>
      </c>
      <c r="ZK70" s="84">
        <f>VLOOKUP(WordsMain!ZK70,ScaleAA,2,FALSE)</f>
        <v>4</v>
      </c>
      <c r="ZL70" s="84">
        <f>VLOOKUP(WordsMain!ZL70,ScaleAA,2,FALSE)</f>
        <v>2</v>
      </c>
      <c r="ZM70" s="84">
        <f>VLOOKUP(WordsMain!ZM70,ScaleAA,2,FALSE)</f>
        <v>3</v>
      </c>
      <c r="ZN70" s="84">
        <f>VLOOKUP(WordsMain!ZN70,ScaleAA,2,FALSE)</f>
        <v>4</v>
      </c>
      <c r="ZO70" s="84">
        <f>VLOOKUP(WordsMain!ZO70,ScaleAA,2,FALSE)</f>
        <v>3</v>
      </c>
      <c r="ZP70" s="84">
        <f>VLOOKUP(WordsMain!ZP70,ScaleAA,2,FALSE)</f>
        <v>3</v>
      </c>
      <c r="ZR70" s="84">
        <f>VLOOKUP(WordsMain!ZR70,ScaleFF,2,FALSE)</f>
        <v>2</v>
      </c>
      <c r="ZS70" s="84">
        <f>VLOOKUP(WordsMain!ZS70,ScaleFF,2,FALSE)</f>
        <v>0</v>
      </c>
      <c r="ZT70" s="84">
        <f>VLOOKUP(WordsMain!ZT70,ScaleFF,2,FALSE)</f>
        <v>0</v>
      </c>
      <c r="ZU70" s="84">
        <f>VLOOKUP(WordsMain!ZU70,ScaleFF,2,FALSE)</f>
        <v>2</v>
      </c>
      <c r="ZV70" s="84">
        <f>VLOOKUP(WordsMain!ZV70,ScaleFF,2,FALSE)</f>
        <v>1</v>
      </c>
      <c r="ZW70" s="84">
        <f>VLOOKUP(WordsMain!ZW70,ScaleFF,2,FALSE)</f>
        <v>0</v>
      </c>
      <c r="ZX70" s="84">
        <f>VLOOKUP(WordsMain!ZX70,ScaleFF,2,FALSE)</f>
        <v>2</v>
      </c>
      <c r="ZY70" s="84">
        <f>VLOOKUP(WordsMain!ZY70,ScaleFF,2,FALSE)</f>
        <v>2</v>
      </c>
      <c r="ZZ70" s="84">
        <f>VLOOKUP(WordsMain!ZZ70,ScaleFF,2,FALSE)</f>
        <v>3</v>
      </c>
      <c r="AAA70" s="84">
        <f>VLOOKUP(WordsMain!AAA70,ScaleFF,2,FALSE)</f>
        <v>0</v>
      </c>
      <c r="AAB70" s="84">
        <f>VLOOKUP(WordsMain!AAB70,ScaleFF,2,FALSE)</f>
        <v>2</v>
      </c>
      <c r="AAC70" s="84">
        <f>VLOOKUP(WordsMain!AAC70,ScaleFF,2,FALSE)</f>
        <v>0</v>
      </c>
      <c r="AAD70" s="84">
        <f>VLOOKUP(WordsMain!AAD70,ScaleFF,2,FALSE)</f>
        <v>0</v>
      </c>
      <c r="AAE70" s="84">
        <f>VLOOKUP(WordsMain!AAE70,ScaleFF,2,FALSE)</f>
        <v>0</v>
      </c>
      <c r="AAF70" s="84">
        <f>VLOOKUP(WordsMain!AAF70,ScaleFF,2,FALSE)</f>
        <v>2</v>
      </c>
      <c r="AAG70" s="84">
        <f>VLOOKUP(WordsMain!AAG70,ScaleFF,2,FALSE)</f>
        <v>0</v>
      </c>
      <c r="AAH70" s="84">
        <f>VLOOKUP(WordsMain!AAH70,ScaleFF,2,FALSE)</f>
        <v>0</v>
      </c>
      <c r="AAI70" s="84">
        <f>VLOOKUP(WordsMain!AAI70,ScaleFF,2,FALSE)</f>
        <v>0</v>
      </c>
      <c r="AAJ70" s="84">
        <f>VLOOKUP(WordsMain!AAJ70,ScaleFF,2,FALSE)</f>
        <v>0</v>
      </c>
      <c r="AAK70" s="84">
        <f>VLOOKUP(WordsMain!AAK70,ScaleFF,2,FALSE)</f>
        <v>0</v>
      </c>
      <c r="AAL70" s="84">
        <f>VLOOKUP(WordsMain!AAL70,ScaleFF,2,FALSE)</f>
        <v>0</v>
      </c>
      <c r="AAM70" s="84">
        <f>VLOOKUP(WordsMain!AAM70,ScaleFF,2,FALSE)</f>
        <v>3</v>
      </c>
      <c r="AAN70" s="84">
        <f>VLOOKUP(WordsMain!AAN70,ScaleFF,2,FALSE)</f>
        <v>0</v>
      </c>
      <c r="AAO70" s="84">
        <f>VLOOKUP(WordsMain!AAO70,ScaleFF,2,FALSE)</f>
        <v>0</v>
      </c>
      <c r="AAP70" s="84">
        <f>VLOOKUP(WordsMain!AAP70,ScaleFF,2,FALSE)</f>
        <v>0</v>
      </c>
      <c r="AAQ70" s="84">
        <f>VLOOKUP(WordsMain!AAQ70,ScaleFF,2,FALSE)</f>
        <v>0</v>
      </c>
      <c r="AAR70" s="84">
        <f>VLOOKUP(WordsMain!AAR70,ScaleFF,2,FALSE)</f>
        <v>0</v>
      </c>
      <c r="AAS70" s="84">
        <f>VLOOKUP(WordsMain!AAS70,ScaleFF,2,FALSE)</f>
        <v>0</v>
      </c>
      <c r="AAT70" s="84">
        <f>VLOOKUP(WordsMain!AAT70,ScaleFF,2,FALSE)</f>
        <v>0</v>
      </c>
      <c r="AAU70" s="84">
        <f>VLOOKUP(WordsMain!AAU70,ScaleFF,2,FALSE)</f>
        <v>0</v>
      </c>
      <c r="AAV70" s="84">
        <f>VLOOKUP(WordsMain!AAV70,ScaleFF,2,FALSE)</f>
        <v>2</v>
      </c>
      <c r="AAW70" s="84">
        <f>VLOOKUP(WordsMain!AAW70,ScaleFF,2,FALSE)</f>
        <v>0</v>
      </c>
      <c r="AAX70" s="84">
        <f>VLOOKUP(WordsMain!AAX70,ScaleFF,2,FALSE)</f>
        <v>0</v>
      </c>
      <c r="AAY70" s="84">
        <f>VLOOKUP(WordsMain!AAY70,ScaleFF,2,FALSE)</f>
        <v>0</v>
      </c>
      <c r="AAZ70" s="84">
        <f>VLOOKUP(WordsMain!AAZ70,ScaleFF,2,FALSE)</f>
        <v>0</v>
      </c>
      <c r="ABB70">
        <v>0</v>
      </c>
      <c r="ABC70">
        <v>1</v>
      </c>
      <c r="ABD70">
        <v>1</v>
      </c>
      <c r="ABE70">
        <v>0</v>
      </c>
      <c r="ABF70">
        <v>0</v>
      </c>
      <c r="ABG70">
        <v>3</v>
      </c>
      <c r="ABH70">
        <v>1</v>
      </c>
      <c r="ABI70">
        <v>3</v>
      </c>
      <c r="ABJ70">
        <v>1</v>
      </c>
      <c r="ABK70">
        <v>0</v>
      </c>
      <c r="ABL70">
        <v>1</v>
      </c>
      <c r="ABM70">
        <v>2</v>
      </c>
      <c r="ABN70">
        <v>2</v>
      </c>
      <c r="ACA70">
        <v>13</v>
      </c>
      <c r="ACB70">
        <v>14</v>
      </c>
      <c r="ACC70">
        <v>15</v>
      </c>
      <c r="ACD70">
        <v>16</v>
      </c>
      <c r="ACF70">
        <v>18</v>
      </c>
      <c r="ACG70">
        <v>19</v>
      </c>
      <c r="ACK70">
        <v>23</v>
      </c>
      <c r="ACN70">
        <v>26</v>
      </c>
      <c r="ACR70" s="84">
        <f>VLOOKUP(WordsMain!ACR70,ScaleGG,2,FALSE)</f>
        <v>2</v>
      </c>
      <c r="ACS70">
        <v>0</v>
      </c>
      <c r="ACT70">
        <v>-1</v>
      </c>
      <c r="ACU70">
        <v>0</v>
      </c>
      <c r="ACV70">
        <v>0</v>
      </c>
      <c r="ACW70">
        <v>0</v>
      </c>
      <c r="ACX70">
        <v>0</v>
      </c>
      <c r="ACY70">
        <v>1</v>
      </c>
      <c r="ACZ70">
        <v>-1</v>
      </c>
      <c r="ADA70">
        <v>-1</v>
      </c>
      <c r="ADB70">
        <v>-1</v>
      </c>
      <c r="ADC70">
        <v>1</v>
      </c>
      <c r="ADD70">
        <v>-1</v>
      </c>
      <c r="ADE70">
        <v>-1</v>
      </c>
      <c r="ADF70">
        <v>-1</v>
      </c>
      <c r="ADG70">
        <v>0</v>
      </c>
      <c r="ADH70">
        <v>-1</v>
      </c>
      <c r="ADI70">
        <v>0</v>
      </c>
      <c r="ADJ70">
        <v>0</v>
      </c>
      <c r="ADK70">
        <v>0</v>
      </c>
      <c r="ADL70">
        <v>1</v>
      </c>
      <c r="ADM70">
        <v>0</v>
      </c>
      <c r="ADN70">
        <v>-1</v>
      </c>
      <c r="ADO70">
        <v>2</v>
      </c>
      <c r="ADP70">
        <v>1</v>
      </c>
      <c r="ADQ70">
        <v>-1</v>
      </c>
      <c r="ADR70">
        <v>1</v>
      </c>
      <c r="ADS70">
        <v>1</v>
      </c>
      <c r="ADT70">
        <v>1</v>
      </c>
      <c r="ADU70">
        <v>1</v>
      </c>
      <c r="ADV70">
        <v>-1</v>
      </c>
      <c r="ADZ70">
        <f t="shared" si="78"/>
        <v>64</v>
      </c>
      <c r="AEA70">
        <f t="shared" si="80"/>
        <v>3</v>
      </c>
      <c r="AEB70">
        <f t="shared" si="79"/>
        <v>3</v>
      </c>
    </row>
    <row r="71" spans="1:808" x14ac:dyDescent="0.2">
      <c r="A71">
        <v>110002823823</v>
      </c>
      <c r="B71">
        <v>270114767</v>
      </c>
      <c r="C71" s="2">
        <v>43630.524664351848</v>
      </c>
      <c r="D71" s="2">
        <v>43630.532407407409</v>
      </c>
      <c r="E71" t="s">
        <v>1918</v>
      </c>
      <c r="J71">
        <v>0</v>
      </c>
      <c r="K71" t="s">
        <v>1563</v>
      </c>
      <c r="L71">
        <v>1</v>
      </c>
      <c r="M71">
        <v>3</v>
      </c>
      <c r="N71">
        <v>3</v>
      </c>
      <c r="ADZ71">
        <f t="shared" si="78"/>
        <v>0</v>
      </c>
      <c r="AEA71">
        <f t="shared" si="80"/>
        <v>0</v>
      </c>
      <c r="AEB71">
        <f t="shared" si="79"/>
        <v>0</v>
      </c>
    </row>
    <row r="72" spans="1:808" x14ac:dyDescent="0.2">
      <c r="A72">
        <v>110002822980</v>
      </c>
      <c r="B72">
        <v>270114707</v>
      </c>
      <c r="C72" s="2">
        <v>43630.252581018518</v>
      </c>
      <c r="D72" s="2">
        <v>43630.286851851852</v>
      </c>
      <c r="E72" t="s">
        <v>1918</v>
      </c>
      <c r="J72">
        <v>6</v>
      </c>
      <c r="K72" s="84" t="str">
        <f>VLOOKUP(J72,CountryLookup,2,TRUE)</f>
        <v>Saudi Arabia</v>
      </c>
      <c r="L72">
        <v>1</v>
      </c>
      <c r="M72">
        <v>3</v>
      </c>
      <c r="N72">
        <v>2</v>
      </c>
      <c r="O72">
        <v>2</v>
      </c>
      <c r="P72">
        <v>1</v>
      </c>
      <c r="Q72">
        <v>2</v>
      </c>
      <c r="S72">
        <v>1</v>
      </c>
      <c r="T72">
        <v>2</v>
      </c>
      <c r="V72">
        <v>3</v>
      </c>
      <c r="W72">
        <v>2</v>
      </c>
      <c r="X72" s="84">
        <f>VLOOKUP(WordsMain!X72,ScaleII,2,FALSE)</f>
        <v>2</v>
      </c>
      <c r="Y72" s="84">
        <f>VLOOKUP(WordsMain!Y72,ScaleII,2,FALSE)</f>
        <v>2</v>
      </c>
      <c r="Z72" s="84">
        <f>VLOOKUP(WordsMain!Z72,ScaleII,2,FALSE)</f>
        <v>1</v>
      </c>
      <c r="AA72" s="84">
        <f>VLOOKUP(WordsMain!AA72,ScaleII,2,FALSE)</f>
        <v>2</v>
      </c>
      <c r="AB72" s="84">
        <f>VLOOKUP(WordsMain!AB72,ScaleII,2,FALSE)</f>
        <v>1</v>
      </c>
      <c r="AC72" s="84">
        <f>VLOOKUP(WordsMain!AC72,ScaleII,2,FALSE)</f>
        <v>1</v>
      </c>
      <c r="AD72" s="84">
        <f>VLOOKUP(WordsMain!AD72,ScaleDD,2,FALSE)</f>
        <v>1</v>
      </c>
      <c r="AE72" s="84">
        <f>VLOOKUP(WordsMain!AE72,ScaleDD,2,FALSE)</f>
        <v>2</v>
      </c>
      <c r="AF72" s="84">
        <f>VLOOKUP(WordsMain!AF72,ScaleDD,2,FALSE)</f>
        <v>4</v>
      </c>
      <c r="AG72" s="84">
        <f>VLOOKUP(WordsMain!AG72,ScaleDD,2,FALSE)</f>
        <v>3</v>
      </c>
      <c r="AH72" s="84">
        <f>VLOOKUP(WordsMain!AH72,ScaleDD,2,FALSE)</f>
        <v>3</v>
      </c>
      <c r="AI72" s="84">
        <f>VLOOKUP(WordsMain!AI72,ScaleDD,2,FALSE)</f>
        <v>2</v>
      </c>
      <c r="AJ72" s="84">
        <f>VLOOKUP(WordsMain!AJ72,ScaleDD,2,FALSE)</f>
        <v>4</v>
      </c>
      <c r="AK72" s="84">
        <f>VLOOKUP(WordsMain!AK72,ScaleDD,2,FALSE)</f>
        <v>3</v>
      </c>
      <c r="AL72" s="84">
        <f>VLOOKUP(WordsMain!AL72,ScaleDD,2,FALSE)</f>
        <v>3</v>
      </c>
      <c r="AN72" s="84">
        <f>VLOOKUP(WordsMain!AN72,ScaleJJ,2,FALSE)</f>
        <v>5</v>
      </c>
      <c r="AO72" s="84">
        <f>VLOOKUP(WordsMain!AO72,ScaleJJ,2,FALSE)</f>
        <v>3</v>
      </c>
      <c r="AP72" s="84">
        <f>VLOOKUP(WordsMain!AP72,ScaleJJ,2,FALSE)</f>
        <v>0</v>
      </c>
      <c r="AQ72" s="84">
        <f>VLOOKUP(WordsMain!AQ72,ScaleJJ,2,FALSE)</f>
        <v>1</v>
      </c>
      <c r="AR72" s="84">
        <f>VLOOKUP(WordsMain!AR72,ScaleJJ,2,FALSE)</f>
        <v>3</v>
      </c>
      <c r="AS72" s="84">
        <f>VLOOKUP(WordsMain!AS72,ScaleJJ,2,FALSE)</f>
        <v>1</v>
      </c>
      <c r="AT72" s="84">
        <f>VLOOKUP(WordsMain!AT72,ScaleJJ,2,FALSE)</f>
        <v>4</v>
      </c>
      <c r="AU72" s="84">
        <f>VLOOKUP(WordsMain!AU72,ScaleJJ,2,FALSE)</f>
        <v>0</v>
      </c>
      <c r="AW72">
        <v>1</v>
      </c>
      <c r="DF72">
        <v>8</v>
      </c>
      <c r="DQ72" s="84">
        <f>VLOOKUP(WordsMain!DQ72,ScaleEE,2,FALSE)</f>
        <v>1</v>
      </c>
      <c r="DR72" s="84">
        <f>VLOOKUP(WordsMain!DR72,ScaleEE,2,FALSE)</f>
        <v>3</v>
      </c>
      <c r="DS72" s="84">
        <f>VLOOKUP(WordsMain!DS72,ScaleEE,2,FALSE)</f>
        <v>2</v>
      </c>
      <c r="DT72" s="84">
        <f>VLOOKUP(WordsMain!DT72,ScaleEE,2,FALSE)</f>
        <v>1</v>
      </c>
      <c r="DU72" s="84">
        <f>VLOOKUP(WordsMain!DU72,ScaleEE,2,FALSE)</f>
        <v>3</v>
      </c>
      <c r="DV72" s="84">
        <f>VLOOKUP(WordsMain!DV72,ScaleEE,2,FALSE)</f>
        <v>3</v>
      </c>
      <c r="DW72" s="84">
        <f>VLOOKUP(WordsMain!DW72,ScaleEE,2,FALSE)</f>
        <v>3</v>
      </c>
      <c r="DX72" s="84">
        <f>VLOOKUP(WordsMain!DX72,ScaleEE,2,FALSE)</f>
        <v>2</v>
      </c>
      <c r="DY72" s="84">
        <f>VLOOKUP(WordsMain!DY72,ScaleEE,2,FALSE)</f>
        <v>2</v>
      </c>
      <c r="DZ72" s="84">
        <f>VLOOKUP(WordsMain!DZ72,ScaleEE,2,FALSE)</f>
        <v>2</v>
      </c>
      <c r="EB72" s="84">
        <f>VLOOKUP(WordsMain!EB72,ScaleCC,2,FALSE)</f>
        <v>2</v>
      </c>
      <c r="EC72" s="84">
        <f>VLOOKUP(WordsMain!EC72,ScaleCC,2,FALSE)</f>
        <v>1</v>
      </c>
      <c r="ED72" s="84">
        <f>VLOOKUP(WordsMain!ED72,ScaleCC,2,FALSE)</f>
        <v>2</v>
      </c>
      <c r="EE72" s="84">
        <f>VLOOKUP(WordsMain!EE72,ScaleCC,2,FALSE)</f>
        <v>2</v>
      </c>
      <c r="EF72" s="84">
        <f>VLOOKUP(WordsMain!EF72,ScaleCC,2,FALSE)</f>
        <v>0</v>
      </c>
      <c r="EG72" s="84">
        <f>VLOOKUP(WordsMain!EG72,ScaleCC,2,FALSE)</f>
        <v>0</v>
      </c>
      <c r="EH72" s="84">
        <f>VLOOKUP(WordsMain!EH72,ScaleCC,2,FALSE)</f>
        <v>0</v>
      </c>
      <c r="EI72" s="84">
        <f>VLOOKUP(WordsMain!EI72,ScaleCC,2,FALSE)</f>
        <v>0</v>
      </c>
      <c r="EJ72" s="84">
        <f>VLOOKUP(WordsMain!EJ72,ScaleCC,2,FALSE)</f>
        <v>0</v>
      </c>
      <c r="EK72" s="84">
        <f>VLOOKUP(WordsMain!EK72,ScaleCC,2,FALSE)</f>
        <v>0</v>
      </c>
      <c r="EL72" s="84">
        <f>VLOOKUP(WordsMain!EL72,ScaleCC,2,FALSE)</f>
        <v>0</v>
      </c>
      <c r="EM72" s="84">
        <f>VLOOKUP(WordsMain!EM72,ScaleCC,2,FALSE)</f>
        <v>0</v>
      </c>
      <c r="EN72" s="84">
        <f>VLOOKUP(WordsMain!EN72,ScaleCC,2,FALSE)</f>
        <v>0</v>
      </c>
      <c r="EO72" s="84">
        <f>VLOOKUP(WordsMain!EO72,ScaleCC,2,FALSE)</f>
        <v>0</v>
      </c>
      <c r="EP72" s="84">
        <f>VLOOKUP(WordsMain!EP72,ScaleCC,2,FALSE)</f>
        <v>0</v>
      </c>
      <c r="EQ72" s="84">
        <f>VLOOKUP(WordsMain!EQ72,ScaleCC,2,FALSE)</f>
        <v>0</v>
      </c>
      <c r="ER72" s="84">
        <f>VLOOKUP(WordsMain!ER72,ScaleCC,2,FALSE)</f>
        <v>0</v>
      </c>
      <c r="ES72" s="84">
        <f>VLOOKUP(WordsMain!ES72,ScaleCC,2,FALSE)</f>
        <v>0</v>
      </c>
      <c r="EU72">
        <v>1</v>
      </c>
      <c r="EX72">
        <v>4</v>
      </c>
      <c r="EZ72">
        <v>6</v>
      </c>
      <c r="FA72">
        <v>7</v>
      </c>
      <c r="FC72">
        <v>9</v>
      </c>
      <c r="FE72">
        <v>11</v>
      </c>
      <c r="FS72">
        <v>1</v>
      </c>
      <c r="FU72">
        <v>3</v>
      </c>
      <c r="FV72">
        <v>4</v>
      </c>
      <c r="FX72">
        <v>6</v>
      </c>
      <c r="FY72">
        <v>7</v>
      </c>
      <c r="GA72">
        <v>9</v>
      </c>
      <c r="GG72">
        <v>3</v>
      </c>
      <c r="GH72">
        <v>4</v>
      </c>
      <c r="GJ72">
        <v>6</v>
      </c>
      <c r="GK72">
        <v>7</v>
      </c>
      <c r="GM72">
        <v>9</v>
      </c>
      <c r="GO72">
        <v>11</v>
      </c>
      <c r="NI72">
        <v>7</v>
      </c>
      <c r="NJ72">
        <v>8</v>
      </c>
      <c r="NP72">
        <v>14</v>
      </c>
      <c r="OK72">
        <v>7</v>
      </c>
      <c r="OL72">
        <v>8</v>
      </c>
      <c r="OR72">
        <v>14</v>
      </c>
      <c r="OY72">
        <v>7</v>
      </c>
      <c r="OZ72">
        <v>8</v>
      </c>
      <c r="PF72">
        <v>14</v>
      </c>
      <c r="WU72" s="84">
        <f>VLOOKUP(WordsMain!WU72,ScaleHH,2,FALSE)</f>
        <v>2</v>
      </c>
      <c r="WV72" s="84">
        <f>VLOOKUP(WordsMain!WV72,ScaleHH,2,FALSE)</f>
        <v>3</v>
      </c>
      <c r="WW72" s="84">
        <f>VLOOKUP(WordsMain!WW72,ScaleHH,2,FALSE)</f>
        <v>1</v>
      </c>
      <c r="WX72" s="84">
        <f>VLOOKUP(WordsMain!WX72,ScaleHH,2,FALSE)</f>
        <v>0</v>
      </c>
      <c r="WY72" s="84">
        <f>VLOOKUP(WordsMain!WY72,ScaleHH,2,FALSE)</f>
        <v>3</v>
      </c>
      <c r="WZ72" s="84">
        <f>VLOOKUP(WordsMain!WZ72,ScaleHH,2,FALSE)</f>
        <v>3</v>
      </c>
      <c r="XA72" s="84">
        <f>VLOOKUP(WordsMain!XA72,ScaleHH,2,FALSE)</f>
        <v>1</v>
      </c>
      <c r="XB72" s="84">
        <f>VLOOKUP(WordsMain!XB72,ScaleHH,2,FALSE)</f>
        <v>3</v>
      </c>
      <c r="XC72" s="84">
        <f>VLOOKUP(WordsMain!XC72,ScaleHH,2,FALSE)</f>
        <v>3</v>
      </c>
      <c r="XD72" s="84">
        <f>VLOOKUP(WordsMain!XD72,ScaleHH,2,FALSE)</f>
        <v>2</v>
      </c>
      <c r="XE72" s="84">
        <f>VLOOKUP(WordsMain!XE72,ScaleHH,2,FALSE)</f>
        <v>1</v>
      </c>
      <c r="XF72" s="84">
        <f>VLOOKUP(WordsMain!XF72,ScaleHH,2,FALSE)</f>
        <v>3</v>
      </c>
      <c r="XG72" s="84">
        <f>VLOOKUP(WordsMain!XG72,ScaleHH,2,FALSE)</f>
        <v>2</v>
      </c>
      <c r="XH72" s="84">
        <f>VLOOKUP(WordsMain!XH72,ScaleHH,2,FALSE)</f>
        <v>3</v>
      </c>
      <c r="XI72" s="84">
        <f>VLOOKUP(WordsMain!XI72,ScaleHH,2,FALSE)</f>
        <v>1</v>
      </c>
      <c r="XJ72" s="84">
        <f>VLOOKUP(WordsMain!XJ72,ScaleHH,2,FALSE)</f>
        <v>2</v>
      </c>
      <c r="XK72" s="84">
        <f>VLOOKUP(WordsMain!XK72,ScaleHH,2,FALSE)</f>
        <v>2</v>
      </c>
      <c r="XL72" s="84">
        <f>VLOOKUP(WordsMain!XL72,ScaleHH,2,FALSE)</f>
        <v>1</v>
      </c>
      <c r="XM72" s="84">
        <f>VLOOKUP(WordsMain!XM72,ScaleHH,2,FALSE)</f>
        <v>3</v>
      </c>
      <c r="XN72" s="84">
        <f>VLOOKUP(WordsMain!XN72,ScaleHH,2,FALSE)</f>
        <v>3</v>
      </c>
      <c r="XO72" s="84">
        <f>VLOOKUP(WordsMain!XO72,ScaleHH,2,FALSE)</f>
        <v>2</v>
      </c>
      <c r="XP72" s="84">
        <f>VLOOKUP(WordsMain!XP72,ScaleHH,2,FALSE)</f>
        <v>0</v>
      </c>
      <c r="XQ72" s="84">
        <f>VLOOKUP(WordsMain!XQ72,ScaleHH,2,FALSE)</f>
        <v>3</v>
      </c>
      <c r="XR72" s="84">
        <f>VLOOKUP(WordsMain!XR72,ScaleHH,2,FALSE)</f>
        <v>3</v>
      </c>
      <c r="XS72" s="84">
        <f>VLOOKUP(WordsMain!XS72,ScaleHH,2,FALSE)</f>
        <v>2</v>
      </c>
      <c r="XT72" s="84">
        <f>VLOOKUP(WordsMain!XT72,ScaleHH,2,FALSE)</f>
        <v>2</v>
      </c>
      <c r="XU72" s="84">
        <f>VLOOKUP(WordsMain!XU72,ScaleHH,2,FALSE)</f>
        <v>3</v>
      </c>
      <c r="XV72" s="84">
        <f>VLOOKUP(WordsMain!XV72,ScaleHH,2,FALSE)</f>
        <v>3</v>
      </c>
      <c r="XW72" s="84">
        <f>VLOOKUP(WordsMain!XW72,ScaleHH,2,FALSE)</f>
        <v>2</v>
      </c>
      <c r="XX72" s="84">
        <f>VLOOKUP(WordsMain!XX72,ScaleHH,2,FALSE)</f>
        <v>3</v>
      </c>
      <c r="XY72" s="84">
        <f>VLOOKUP(WordsMain!XY72,ScaleHH,2,FALSE)</f>
        <v>0</v>
      </c>
      <c r="XZ72" s="84">
        <f>VLOOKUP(WordsMain!XZ72,ScaleHH,2,FALSE)</f>
        <v>3</v>
      </c>
      <c r="YA72" s="84">
        <f>VLOOKUP(WordsMain!YA72,ScaleHH,2,FALSE)</f>
        <v>2</v>
      </c>
      <c r="YB72" s="84">
        <f>VLOOKUP(WordsMain!YB72,ScaleHH,2,FALSE)</f>
        <v>2</v>
      </c>
      <c r="YC72" s="84">
        <f>VLOOKUP(WordsMain!YC72,ScaleHH,2,FALSE)</f>
        <v>3</v>
      </c>
      <c r="YD72" s="84">
        <f>VLOOKUP(WordsMain!YD72,ScaleHH,2,FALSE)</f>
        <v>3</v>
      </c>
      <c r="YE72" s="84">
        <f>VLOOKUP(WordsMain!YE72,ScaleHH,2,FALSE)</f>
        <v>0</v>
      </c>
      <c r="YF72" s="84">
        <f>VLOOKUP(WordsMain!YF72,ScaleHH,2,FALSE)</f>
        <v>3</v>
      </c>
      <c r="YG72" s="84">
        <f>VLOOKUP(WordsMain!YG72,ScaleHH,2,FALSE)</f>
        <v>3</v>
      </c>
      <c r="YJ72" s="84">
        <f>VLOOKUP(WordsMain!YJ72,ScaleBB,2,FALSE)</f>
        <v>-1</v>
      </c>
      <c r="YK72" s="84">
        <f>VLOOKUP(WordsMain!YK72,ScaleAA,2,FALSE)</f>
        <v>4</v>
      </c>
      <c r="YL72" s="84">
        <f>VLOOKUP(WordsMain!YL72,ScaleAA,2,FALSE)</f>
        <v>3</v>
      </c>
      <c r="YM72" s="84">
        <f>VLOOKUP(WordsMain!YM72,ScaleAA,2,FALSE)</f>
        <v>3</v>
      </c>
      <c r="YN72" s="84">
        <f>VLOOKUP(WordsMain!YN72,ScaleAA,2,FALSE)</f>
        <v>3</v>
      </c>
      <c r="YO72" s="84">
        <f>VLOOKUP(WordsMain!YO72,ScaleAA,2,FALSE)</f>
        <v>3</v>
      </c>
      <c r="YP72" s="84">
        <f>VLOOKUP(WordsMain!YP72,ScaleAA,2,FALSE)</f>
        <v>4</v>
      </c>
      <c r="YQ72" s="84">
        <f>VLOOKUP(WordsMain!YQ72,ScaleAA,2,FALSE)</f>
        <v>4</v>
      </c>
      <c r="YR72" s="84">
        <f>VLOOKUP(WordsMain!YR72,ScaleAA,2,FALSE)</f>
        <v>3</v>
      </c>
      <c r="YS72" s="84">
        <f>VLOOKUP(WordsMain!YS72,ScaleAA,2,FALSE)</f>
        <v>4</v>
      </c>
      <c r="YT72" s="84">
        <f>VLOOKUP(WordsMain!YT72,ScaleAA,2,FALSE)</f>
        <v>3</v>
      </c>
      <c r="YU72" s="84">
        <f>VLOOKUP(WordsMain!YU72,ScaleAA,2,FALSE)</f>
        <v>4</v>
      </c>
      <c r="YV72" s="84">
        <f>VLOOKUP(WordsMain!YV72,ScaleAA,2,FALSE)</f>
        <v>2</v>
      </c>
      <c r="YW72" s="84">
        <f>VLOOKUP(WordsMain!YW72,ScaleAA,2,FALSE)</f>
        <v>3</v>
      </c>
      <c r="YX72" s="84">
        <f>VLOOKUP(WordsMain!YX72,ScaleAA,2,FALSE)</f>
        <v>3</v>
      </c>
      <c r="YY72" s="84">
        <f>VLOOKUP(WordsMain!YY72,ScaleAA,2,FALSE)</f>
        <v>2</v>
      </c>
      <c r="YZ72" s="84">
        <f>VLOOKUP(WordsMain!YZ72,ScaleAA,2,FALSE)</f>
        <v>2</v>
      </c>
      <c r="ZA72" s="84">
        <f>VLOOKUP(WordsMain!ZA72,ScaleAA,2,FALSE)</f>
        <v>3</v>
      </c>
      <c r="ZB72" s="84">
        <f>VLOOKUP(WordsMain!ZB72,ScaleAA,2,FALSE)</f>
        <v>3</v>
      </c>
      <c r="ZC72" s="84">
        <f>VLOOKUP(WordsMain!ZC72,ScaleAA,2,FALSE)</f>
        <v>4</v>
      </c>
      <c r="ZD72" s="84">
        <f>VLOOKUP(WordsMain!ZD72,ScaleAA,2,FALSE)</f>
        <v>3</v>
      </c>
      <c r="ZE72" s="84">
        <f>VLOOKUP(WordsMain!ZE72,ScaleAA,2,FALSE)</f>
        <v>3</v>
      </c>
      <c r="ZF72" s="84">
        <f>VLOOKUP(WordsMain!ZF72,ScaleAA,2,FALSE)</f>
        <v>2</v>
      </c>
      <c r="ZG72" s="84">
        <f>VLOOKUP(WordsMain!ZG72,ScaleAA,2,FALSE)</f>
        <v>4</v>
      </c>
      <c r="ZH72" s="84">
        <f>VLOOKUP(WordsMain!ZH72,ScaleAA,2,FALSE)</f>
        <v>3</v>
      </c>
      <c r="ZI72" s="84">
        <f>VLOOKUP(WordsMain!ZI72,ScaleAA,2,FALSE)</f>
        <v>3</v>
      </c>
      <c r="ZJ72" s="84">
        <f>VLOOKUP(WordsMain!ZJ72,ScaleAA,2,FALSE)</f>
        <v>3</v>
      </c>
      <c r="ZK72" s="84">
        <f>VLOOKUP(WordsMain!ZK72,ScaleAA,2,FALSE)</f>
        <v>3</v>
      </c>
      <c r="ZL72" s="84">
        <f>VLOOKUP(WordsMain!ZL72,ScaleAA,2,FALSE)</f>
        <v>3</v>
      </c>
      <c r="ZM72" s="84">
        <f>VLOOKUP(WordsMain!ZM72,ScaleAA,2,FALSE)</f>
        <v>3</v>
      </c>
      <c r="ZN72" s="84">
        <f>VLOOKUP(WordsMain!ZN72,ScaleAA,2,FALSE)</f>
        <v>4</v>
      </c>
      <c r="ZO72" s="84">
        <f>VLOOKUP(WordsMain!ZO72,ScaleAA,2,FALSE)</f>
        <v>2</v>
      </c>
      <c r="ZP72" s="84">
        <f>VLOOKUP(WordsMain!ZP72,ScaleAA,2,FALSE)</f>
        <v>3</v>
      </c>
      <c r="ZR72" s="84">
        <f>VLOOKUP(WordsMain!ZR72,ScaleFF,2,FALSE)</f>
        <v>1</v>
      </c>
      <c r="ZS72" s="84">
        <f>VLOOKUP(WordsMain!ZS72,ScaleFF,2,FALSE)</f>
        <v>3</v>
      </c>
      <c r="ZT72" s="84">
        <f>VLOOKUP(WordsMain!ZT72,ScaleFF,2,FALSE)</f>
        <v>2</v>
      </c>
      <c r="ZU72" s="84">
        <f>VLOOKUP(WordsMain!ZU72,ScaleFF,2,FALSE)</f>
        <v>3</v>
      </c>
      <c r="ZV72" s="84">
        <f>VLOOKUP(WordsMain!ZV72,ScaleFF,2,FALSE)</f>
        <v>3</v>
      </c>
      <c r="ZW72" s="84">
        <f>VLOOKUP(WordsMain!ZW72,ScaleFF,2,FALSE)</f>
        <v>1</v>
      </c>
      <c r="ZX72" s="84">
        <f>VLOOKUP(WordsMain!ZX72,ScaleFF,2,FALSE)</f>
        <v>1</v>
      </c>
      <c r="ZY72" s="84">
        <f>VLOOKUP(WordsMain!ZY72,ScaleFF,2,FALSE)</f>
        <v>3</v>
      </c>
      <c r="ZZ72" s="84">
        <f>VLOOKUP(WordsMain!ZZ72,ScaleFF,2,FALSE)</f>
        <v>1</v>
      </c>
      <c r="AAA72" s="84">
        <f>VLOOKUP(WordsMain!AAA72,ScaleFF,2,FALSE)</f>
        <v>2</v>
      </c>
      <c r="AAB72" s="84">
        <f>VLOOKUP(WordsMain!AAB72,ScaleFF,2,FALSE)</f>
        <v>3</v>
      </c>
      <c r="AAC72" s="84">
        <f>VLOOKUP(WordsMain!AAC72,ScaleFF,2,FALSE)</f>
        <v>2</v>
      </c>
      <c r="AAD72" s="84">
        <f>VLOOKUP(WordsMain!AAD72,ScaleFF,2,FALSE)</f>
        <v>1</v>
      </c>
      <c r="AAE72" s="84">
        <f>VLOOKUP(WordsMain!AAE72,ScaleFF,2,FALSE)</f>
        <v>1</v>
      </c>
      <c r="AAF72" s="84">
        <f>VLOOKUP(WordsMain!AAF72,ScaleFF,2,FALSE)</f>
        <v>2</v>
      </c>
      <c r="AAG72" s="84">
        <f>VLOOKUP(WordsMain!AAG72,ScaleFF,2,FALSE)</f>
        <v>3</v>
      </c>
      <c r="AAH72" s="84">
        <f>VLOOKUP(WordsMain!AAH72,ScaleFF,2,FALSE)</f>
        <v>2</v>
      </c>
      <c r="AAI72" s="84">
        <f>VLOOKUP(WordsMain!AAI72,ScaleFF,2,FALSE)</f>
        <v>2</v>
      </c>
      <c r="AAJ72" s="84">
        <f>VLOOKUP(WordsMain!AAJ72,ScaleFF,2,FALSE)</f>
        <v>0</v>
      </c>
      <c r="AAK72" s="84">
        <f>VLOOKUP(WordsMain!AAK72,ScaleFF,2,FALSE)</f>
        <v>3</v>
      </c>
      <c r="AAL72" s="84">
        <f>VLOOKUP(WordsMain!AAL72,ScaleFF,2,FALSE)</f>
        <v>2</v>
      </c>
      <c r="AAM72" s="84">
        <f>VLOOKUP(WordsMain!AAM72,ScaleFF,2,FALSE)</f>
        <v>2</v>
      </c>
      <c r="AAN72" s="84">
        <f>VLOOKUP(WordsMain!AAN72,ScaleFF,2,FALSE)</f>
        <v>3</v>
      </c>
      <c r="AAO72" s="84">
        <f>VLOOKUP(WordsMain!AAO72,ScaleFF,2,FALSE)</f>
        <v>2</v>
      </c>
      <c r="AAP72" s="84">
        <f>VLOOKUP(WordsMain!AAP72,ScaleFF,2,FALSE)</f>
        <v>1</v>
      </c>
      <c r="AAQ72" s="84">
        <f>VLOOKUP(WordsMain!AAQ72,ScaleFF,2,FALSE)</f>
        <v>4</v>
      </c>
      <c r="AAR72" s="84">
        <f>VLOOKUP(WordsMain!AAR72,ScaleFF,2,FALSE)</f>
        <v>2</v>
      </c>
      <c r="AAS72" s="84">
        <f>VLOOKUP(WordsMain!AAS72,ScaleFF,2,FALSE)</f>
        <v>3</v>
      </c>
      <c r="AAT72" s="84">
        <f>VLOOKUP(WordsMain!AAT72,ScaleFF,2,FALSE)</f>
        <v>0</v>
      </c>
      <c r="AAU72" s="84">
        <f>VLOOKUP(WordsMain!AAU72,ScaleFF,2,FALSE)</f>
        <v>2</v>
      </c>
      <c r="AAV72" s="84">
        <f>VLOOKUP(WordsMain!AAV72,ScaleFF,2,FALSE)</f>
        <v>1</v>
      </c>
      <c r="AAW72" s="84">
        <f>VLOOKUP(WordsMain!AAW72,ScaleFF,2,FALSE)</f>
        <v>3</v>
      </c>
      <c r="AAX72" s="84">
        <f>VLOOKUP(WordsMain!AAX72,ScaleFF,2,FALSE)</f>
        <v>3</v>
      </c>
      <c r="AAY72" s="84">
        <f>VLOOKUP(WordsMain!AAY72,ScaleFF,2,FALSE)</f>
        <v>1</v>
      </c>
      <c r="AAZ72" s="84">
        <f>VLOOKUP(WordsMain!AAZ72,ScaleFF,2,FALSE)</f>
        <v>2</v>
      </c>
      <c r="ABB72">
        <v>3</v>
      </c>
      <c r="ABC72">
        <v>3</v>
      </c>
      <c r="ABD72">
        <v>3</v>
      </c>
      <c r="ABE72">
        <v>2</v>
      </c>
      <c r="ABF72">
        <v>1</v>
      </c>
      <c r="ABG72">
        <v>2</v>
      </c>
      <c r="ABH72">
        <v>2</v>
      </c>
      <c r="ABI72">
        <v>0</v>
      </c>
      <c r="ABJ72">
        <v>0</v>
      </c>
      <c r="ABK72">
        <v>2</v>
      </c>
      <c r="ABL72">
        <v>1</v>
      </c>
      <c r="ABM72">
        <v>2</v>
      </c>
      <c r="ABN72">
        <v>2</v>
      </c>
      <c r="ABS72">
        <v>5</v>
      </c>
      <c r="ABU72">
        <v>7</v>
      </c>
      <c r="ABZ72">
        <v>12</v>
      </c>
      <c r="ACA72">
        <v>13</v>
      </c>
      <c r="ACD72">
        <v>16</v>
      </c>
      <c r="ACJ72">
        <v>22</v>
      </c>
      <c r="ACL72">
        <v>24</v>
      </c>
      <c r="ACR72" s="84">
        <f>VLOOKUP(WordsMain!ACR72,ScaleGG,2,FALSE)</f>
        <v>1</v>
      </c>
      <c r="ACS72">
        <v>-1</v>
      </c>
      <c r="ACT72">
        <v>-1</v>
      </c>
      <c r="ACU72">
        <v>-1</v>
      </c>
      <c r="ACW72">
        <v>0</v>
      </c>
      <c r="ACX72">
        <v>-1</v>
      </c>
      <c r="ACY72">
        <v>0</v>
      </c>
      <c r="ACZ72">
        <v>0</v>
      </c>
      <c r="ADA72">
        <v>-1</v>
      </c>
      <c r="ADB72">
        <v>-1</v>
      </c>
      <c r="ADC72">
        <v>1</v>
      </c>
      <c r="ADD72">
        <v>1</v>
      </c>
      <c r="ADE72">
        <v>-1</v>
      </c>
      <c r="ADF72">
        <v>-1</v>
      </c>
      <c r="ADG72">
        <v>-1</v>
      </c>
      <c r="ADH72">
        <v>0</v>
      </c>
      <c r="ADI72">
        <v>1</v>
      </c>
      <c r="ADJ72">
        <v>-1</v>
      </c>
      <c r="ADK72">
        <v>1</v>
      </c>
      <c r="ADL72">
        <v>0</v>
      </c>
      <c r="ADM72">
        <v>-1</v>
      </c>
      <c r="ADN72">
        <v>1</v>
      </c>
      <c r="ADO72">
        <v>1</v>
      </c>
      <c r="ADP72">
        <v>2</v>
      </c>
      <c r="ADQ72">
        <v>1</v>
      </c>
      <c r="ADR72">
        <v>0</v>
      </c>
      <c r="ADS72">
        <v>1</v>
      </c>
      <c r="ADT72">
        <v>0</v>
      </c>
      <c r="ADU72">
        <v>2</v>
      </c>
      <c r="ADV72">
        <v>0</v>
      </c>
      <c r="ADZ72">
        <f t="shared" si="78"/>
        <v>87</v>
      </c>
      <c r="AEA72">
        <f t="shared" si="80"/>
        <v>0</v>
      </c>
      <c r="AEB72">
        <f t="shared" si="79"/>
        <v>0</v>
      </c>
    </row>
    <row r="73" spans="1:808" x14ac:dyDescent="0.2">
      <c r="A73">
        <v>110002822647</v>
      </c>
      <c r="B73">
        <v>270116987</v>
      </c>
      <c r="C73" s="2">
        <v>43629.958518518521</v>
      </c>
      <c r="D73" s="2">
        <v>43629.965231481481</v>
      </c>
      <c r="E73" t="s">
        <v>1918</v>
      </c>
      <c r="J73">
        <v>4</v>
      </c>
      <c r="K73" s="84" t="str">
        <f>VLOOKUP(J73,CountryLookup,2,TRUE)</f>
        <v>Australia</v>
      </c>
      <c r="L73">
        <v>1</v>
      </c>
      <c r="M73">
        <v>3</v>
      </c>
      <c r="N73">
        <v>1</v>
      </c>
      <c r="O73">
        <v>2</v>
      </c>
      <c r="P73">
        <v>2</v>
      </c>
      <c r="Q73">
        <v>4</v>
      </c>
      <c r="S73">
        <v>4</v>
      </c>
      <c r="T73">
        <v>2</v>
      </c>
      <c r="V73">
        <v>3</v>
      </c>
      <c r="W73">
        <v>1</v>
      </c>
      <c r="X73" s="84">
        <f>VLOOKUP(WordsMain!X73,ScaleII,2,FALSE)</f>
        <v>1</v>
      </c>
      <c r="Y73" s="84">
        <f>VLOOKUP(WordsMain!Y73,ScaleII,2,FALSE)</f>
        <v>2</v>
      </c>
      <c r="Z73" s="84">
        <f>VLOOKUP(WordsMain!Z73,ScaleII,2,FALSE)</f>
        <v>1</v>
      </c>
      <c r="AA73" s="84">
        <f>VLOOKUP(WordsMain!AA73,ScaleII,2,FALSE)</f>
        <v>1</v>
      </c>
      <c r="AB73" s="84">
        <f>VLOOKUP(WordsMain!AB73,ScaleII,2,FALSE)</f>
        <v>0</v>
      </c>
      <c r="AC73" s="84">
        <f>VLOOKUP(WordsMain!AC73,ScaleII,2,FALSE)</f>
        <v>1</v>
      </c>
      <c r="AD73" s="84">
        <f>VLOOKUP(WordsMain!AD73,ScaleDD,2,FALSE)</f>
        <v>0</v>
      </c>
      <c r="AE73" s="84">
        <f>VLOOKUP(WordsMain!AE73,ScaleDD,2,FALSE)</f>
        <v>2</v>
      </c>
      <c r="AF73" s="84">
        <f>VLOOKUP(WordsMain!AF73,ScaleDD,2,FALSE)</f>
        <v>3</v>
      </c>
      <c r="AG73" s="84">
        <f>VLOOKUP(WordsMain!AG73,ScaleDD,2,FALSE)</f>
        <v>1</v>
      </c>
      <c r="AH73" s="84">
        <f>VLOOKUP(WordsMain!AH73,ScaleDD,2,FALSE)</f>
        <v>2</v>
      </c>
      <c r="AI73" s="84">
        <f>VLOOKUP(WordsMain!AI73,ScaleDD,2,FALSE)</f>
        <v>2</v>
      </c>
      <c r="AJ73" s="84">
        <f>VLOOKUP(WordsMain!AJ73,ScaleDD,2,FALSE)</f>
        <v>2</v>
      </c>
      <c r="AK73" s="84">
        <f>VLOOKUP(WordsMain!AK73,ScaleDD,2,FALSE)</f>
        <v>3</v>
      </c>
      <c r="AL73" s="84">
        <f>VLOOKUP(WordsMain!AL73,ScaleDD,2,FALSE)</f>
        <v>3</v>
      </c>
      <c r="AN73" s="84">
        <f>VLOOKUP(WordsMain!AN73,ScaleJJ,2,FALSE)</f>
        <v>1</v>
      </c>
      <c r="AO73" s="84">
        <f>VLOOKUP(WordsMain!AO73,ScaleJJ,2,FALSE)</f>
        <v>3</v>
      </c>
      <c r="AP73" s="84">
        <f>VLOOKUP(WordsMain!AP73,ScaleJJ,2,FALSE)</f>
        <v>1</v>
      </c>
      <c r="AQ73" s="84">
        <f>VLOOKUP(WordsMain!AQ73,ScaleJJ,2,FALSE)</f>
        <v>0</v>
      </c>
      <c r="AR73" s="84">
        <f>VLOOKUP(WordsMain!AR73,ScaleJJ,2,FALSE)</f>
        <v>3</v>
      </c>
      <c r="AS73" s="84">
        <f>VLOOKUP(WordsMain!AS73,ScaleJJ,2,FALSE)</f>
        <v>5</v>
      </c>
      <c r="AT73" s="84">
        <f>VLOOKUP(WordsMain!AT73,ScaleJJ,2,FALSE)</f>
        <v>0</v>
      </c>
      <c r="AU73" s="84">
        <f>VLOOKUP(WordsMain!AU73,ScaleJJ,2,FALSE)</f>
        <v>1</v>
      </c>
      <c r="CR73">
        <v>3</v>
      </c>
      <c r="CS73">
        <v>4</v>
      </c>
      <c r="DQ73" s="84">
        <f>VLOOKUP(WordsMain!DQ73,ScaleEE,2,FALSE)</f>
        <v>3</v>
      </c>
      <c r="DR73" s="84">
        <f>VLOOKUP(WordsMain!DR73,ScaleEE,2,FALSE)</f>
        <v>0</v>
      </c>
      <c r="DS73" s="84">
        <f>VLOOKUP(WordsMain!DS73,ScaleEE,2,FALSE)</f>
        <v>0</v>
      </c>
      <c r="DT73" s="84">
        <f>VLOOKUP(WordsMain!DT73,ScaleEE,2,FALSE)</f>
        <v>4</v>
      </c>
      <c r="DU73" s="84">
        <f>VLOOKUP(WordsMain!DU73,ScaleEE,2,FALSE)</f>
        <v>3</v>
      </c>
      <c r="DV73" s="84">
        <f>VLOOKUP(WordsMain!DV73,ScaleEE,2,FALSE)</f>
        <v>3</v>
      </c>
      <c r="DW73" s="84">
        <f>VLOOKUP(WordsMain!DW73,ScaleEE,2,FALSE)</f>
        <v>1</v>
      </c>
      <c r="DX73" s="84">
        <f>VLOOKUP(WordsMain!DX73,ScaleEE,2,FALSE)</f>
        <v>1</v>
      </c>
      <c r="DY73" s="84">
        <f>VLOOKUP(WordsMain!DY73,ScaleEE,2,FALSE)</f>
        <v>1</v>
      </c>
      <c r="DZ73" s="84">
        <f>VLOOKUP(WordsMain!DZ73,ScaleEE,2,FALSE)</f>
        <v>3</v>
      </c>
      <c r="EB73" s="84">
        <f>VLOOKUP(WordsMain!EB73,ScaleCC,2,FALSE)</f>
        <v>3</v>
      </c>
      <c r="EC73" s="84">
        <f>VLOOKUP(WordsMain!EC73,ScaleCC,2,FALSE)</f>
        <v>3</v>
      </c>
      <c r="ED73" s="84">
        <f>VLOOKUP(WordsMain!ED73,ScaleCC,2,FALSE)</f>
        <v>2</v>
      </c>
      <c r="EE73" s="84">
        <f>VLOOKUP(WordsMain!EE73,ScaleCC,2,FALSE)</f>
        <v>2</v>
      </c>
      <c r="EF73" s="84">
        <f>VLOOKUP(WordsMain!EF73,ScaleCC,2,FALSE)</f>
        <v>0</v>
      </c>
      <c r="EG73" s="84">
        <f>VLOOKUP(WordsMain!EG73,ScaleCC,2,FALSE)</f>
        <v>0</v>
      </c>
      <c r="EH73" s="84">
        <f>VLOOKUP(WordsMain!EH73,ScaleCC,2,FALSE)</f>
        <v>0</v>
      </c>
      <c r="EI73" s="84">
        <f>VLOOKUP(WordsMain!EI73,ScaleCC,2,FALSE)</f>
        <v>0</v>
      </c>
      <c r="EJ73" s="84">
        <f>VLOOKUP(WordsMain!EJ73,ScaleCC,2,FALSE)</f>
        <v>0</v>
      </c>
      <c r="EK73" s="84">
        <f>VLOOKUP(WordsMain!EK73,ScaleCC,2,FALSE)</f>
        <v>0</v>
      </c>
      <c r="EL73" s="84">
        <f>VLOOKUP(WordsMain!EL73,ScaleCC,2,FALSE)</f>
        <v>0</v>
      </c>
      <c r="EM73" s="84">
        <f>VLOOKUP(WordsMain!EM73,ScaleCC,2,FALSE)</f>
        <v>0</v>
      </c>
      <c r="EN73" s="84">
        <f>VLOOKUP(WordsMain!EN73,ScaleCC,2,FALSE)</f>
        <v>0</v>
      </c>
      <c r="EO73" s="84">
        <f>VLOOKUP(WordsMain!EO73,ScaleCC,2,FALSE)</f>
        <v>0</v>
      </c>
      <c r="EP73" s="84">
        <f>VLOOKUP(WordsMain!EP73,ScaleCC,2,FALSE)</f>
        <v>0</v>
      </c>
      <c r="EQ73" s="84">
        <f>VLOOKUP(WordsMain!EQ73,ScaleCC,2,FALSE)</f>
        <v>0</v>
      </c>
      <c r="ER73" s="84">
        <f>VLOOKUP(WordsMain!ER73,ScaleCC,2,FALSE)</f>
        <v>0</v>
      </c>
      <c r="ES73" s="84">
        <f>VLOOKUP(WordsMain!ES73,ScaleCC,2,FALSE)</f>
        <v>0</v>
      </c>
      <c r="ET73" t="s">
        <v>986</v>
      </c>
      <c r="EW73">
        <v>3</v>
      </c>
      <c r="EX73">
        <v>4</v>
      </c>
      <c r="EZ73">
        <v>6</v>
      </c>
      <c r="FA73">
        <v>7</v>
      </c>
      <c r="FI73">
        <v>3</v>
      </c>
      <c r="FJ73">
        <v>4</v>
      </c>
      <c r="FL73">
        <v>6</v>
      </c>
      <c r="FM73">
        <v>7</v>
      </c>
      <c r="FU73">
        <v>3</v>
      </c>
      <c r="FV73">
        <v>4</v>
      </c>
      <c r="FX73">
        <v>6</v>
      </c>
      <c r="FY73">
        <v>7</v>
      </c>
      <c r="GG73">
        <v>3</v>
      </c>
      <c r="GH73">
        <v>4</v>
      </c>
      <c r="GJ73">
        <v>6</v>
      </c>
      <c r="GK73">
        <v>7</v>
      </c>
      <c r="NH73">
        <v>6</v>
      </c>
      <c r="NI73">
        <v>7</v>
      </c>
      <c r="NJ73">
        <v>8</v>
      </c>
      <c r="NL73">
        <v>10</v>
      </c>
      <c r="NV73">
        <v>6</v>
      </c>
      <c r="NW73">
        <v>7</v>
      </c>
      <c r="NX73">
        <v>8</v>
      </c>
      <c r="NZ73">
        <v>10</v>
      </c>
      <c r="OJ73">
        <v>6</v>
      </c>
      <c r="OK73">
        <v>7</v>
      </c>
      <c r="OL73">
        <v>8</v>
      </c>
      <c r="ON73">
        <v>10</v>
      </c>
      <c r="OX73">
        <v>6</v>
      </c>
      <c r="OY73">
        <v>7</v>
      </c>
      <c r="OZ73">
        <v>8</v>
      </c>
      <c r="PB73">
        <v>10</v>
      </c>
      <c r="WU73" s="84">
        <f>VLOOKUP(WordsMain!WU73,ScaleHH,2,FALSE)</f>
        <v>2</v>
      </c>
      <c r="WV73" s="84">
        <f>VLOOKUP(WordsMain!WV73,ScaleHH,2,FALSE)</f>
        <v>2</v>
      </c>
      <c r="WW73" s="84">
        <f>VLOOKUP(WordsMain!WW73,ScaleHH,2,FALSE)</f>
        <v>1</v>
      </c>
      <c r="WX73" s="84">
        <f>VLOOKUP(WordsMain!WX73,ScaleHH,2,FALSE)</f>
        <v>2</v>
      </c>
      <c r="WY73" s="84">
        <f>VLOOKUP(WordsMain!WY73,ScaleHH,2,FALSE)</f>
        <v>2</v>
      </c>
      <c r="WZ73" s="84">
        <f>VLOOKUP(WordsMain!WZ73,ScaleHH,2,FALSE)</f>
        <v>3</v>
      </c>
      <c r="XA73" s="84">
        <f>VLOOKUP(WordsMain!XA73,ScaleHH,2,FALSE)</f>
        <v>1</v>
      </c>
      <c r="XB73" s="84">
        <f>VLOOKUP(WordsMain!XB73,ScaleHH,2,FALSE)</f>
        <v>2</v>
      </c>
      <c r="XC73" s="84">
        <f>VLOOKUP(WordsMain!XC73,ScaleHH,2,FALSE)</f>
        <v>2</v>
      </c>
      <c r="XD73" s="84">
        <f>VLOOKUP(WordsMain!XD73,ScaleHH,2,FALSE)</f>
        <v>1</v>
      </c>
      <c r="XE73" s="84">
        <f>VLOOKUP(WordsMain!XE73,ScaleHH,2,FALSE)</f>
        <v>2</v>
      </c>
      <c r="XF73" s="84">
        <f>VLOOKUP(WordsMain!XF73,ScaleHH,2,FALSE)</f>
        <v>2</v>
      </c>
      <c r="XG73" s="84">
        <f>VLOOKUP(WordsMain!XG73,ScaleHH,2,FALSE)</f>
        <v>1</v>
      </c>
      <c r="XH73" s="84">
        <f>VLOOKUP(WordsMain!XH73,ScaleHH,2,FALSE)</f>
        <v>2</v>
      </c>
      <c r="XI73" s="84">
        <f>VLOOKUP(WordsMain!XI73,ScaleHH,2,FALSE)</f>
        <v>2</v>
      </c>
      <c r="XJ73" s="84">
        <f>VLOOKUP(WordsMain!XJ73,ScaleHH,2,FALSE)</f>
        <v>1</v>
      </c>
      <c r="XK73" s="84">
        <f>VLOOKUP(WordsMain!XK73,ScaleHH,2,FALSE)</f>
        <v>1</v>
      </c>
      <c r="XL73" s="84">
        <f>VLOOKUP(WordsMain!XL73,ScaleHH,2,FALSE)</f>
        <v>2</v>
      </c>
      <c r="XM73" s="84">
        <f>VLOOKUP(WordsMain!XM73,ScaleHH,2,FALSE)</f>
        <v>3</v>
      </c>
      <c r="XN73" s="84">
        <f>VLOOKUP(WordsMain!XN73,ScaleHH,2,FALSE)</f>
        <v>3</v>
      </c>
      <c r="XO73" s="84">
        <f>VLOOKUP(WordsMain!XO73,ScaleHH,2,FALSE)</f>
        <v>3</v>
      </c>
      <c r="XP73" s="84">
        <f>VLOOKUP(WordsMain!XP73,ScaleHH,2,FALSE)</f>
        <v>3</v>
      </c>
      <c r="XQ73" s="84">
        <f>VLOOKUP(WordsMain!XQ73,ScaleHH,2,FALSE)</f>
        <v>3</v>
      </c>
      <c r="XR73" s="84">
        <f>VLOOKUP(WordsMain!XR73,ScaleHH,2,FALSE)</f>
        <v>3</v>
      </c>
      <c r="XS73" s="84">
        <f>VLOOKUP(WordsMain!XS73,ScaleHH,2,FALSE)</f>
        <v>3</v>
      </c>
      <c r="XT73" s="84">
        <f>VLOOKUP(WordsMain!XT73,ScaleHH,2,FALSE)</f>
        <v>3</v>
      </c>
      <c r="XU73" s="84">
        <f>VLOOKUP(WordsMain!XU73,ScaleHH,2,FALSE)</f>
        <v>2</v>
      </c>
      <c r="XV73" s="84">
        <f>VLOOKUP(WordsMain!XV73,ScaleHH,2,FALSE)</f>
        <v>2</v>
      </c>
      <c r="XW73" s="84">
        <f>VLOOKUP(WordsMain!XW73,ScaleHH,2,FALSE)</f>
        <v>3</v>
      </c>
      <c r="XX73" s="84">
        <f>VLOOKUP(WordsMain!XX73,ScaleHH,2,FALSE)</f>
        <v>2</v>
      </c>
      <c r="XY73" s="84">
        <f>VLOOKUP(WordsMain!XY73,ScaleHH,2,FALSE)</f>
        <v>2</v>
      </c>
      <c r="XZ73" s="84">
        <f>VLOOKUP(WordsMain!XZ73,ScaleHH,2,FALSE)</f>
        <v>0</v>
      </c>
      <c r="YA73" s="84">
        <f>VLOOKUP(WordsMain!YA73,ScaleHH,2,FALSE)</f>
        <v>3</v>
      </c>
      <c r="YB73" s="84">
        <f>VLOOKUP(WordsMain!YB73,ScaleHH,2,FALSE)</f>
        <v>2</v>
      </c>
      <c r="YC73" s="84">
        <f>VLOOKUP(WordsMain!YC73,ScaleHH,2,FALSE)</f>
        <v>2</v>
      </c>
      <c r="YD73" s="84">
        <f>VLOOKUP(WordsMain!YD73,ScaleHH,2,FALSE)</f>
        <v>1</v>
      </c>
      <c r="YE73" s="84">
        <f>VLOOKUP(WordsMain!YE73,ScaleHH,2,FALSE)</f>
        <v>1</v>
      </c>
      <c r="YF73" s="84">
        <f>VLOOKUP(WordsMain!YF73,ScaleHH,2,FALSE)</f>
        <v>3</v>
      </c>
      <c r="YG73" s="84">
        <f>VLOOKUP(WordsMain!YG73,ScaleHH,2,FALSE)</f>
        <v>2</v>
      </c>
      <c r="YJ73" s="84">
        <f>VLOOKUP(WordsMain!YJ73,ScaleBB,2,FALSE)</f>
        <v>-1</v>
      </c>
      <c r="ADZ73">
        <f t="shared" si="78"/>
        <v>124</v>
      </c>
      <c r="AEA73">
        <f t="shared" si="80"/>
        <v>0</v>
      </c>
      <c r="AEB73">
        <f t="shared" si="79"/>
        <v>0</v>
      </c>
    </row>
    <row r="74" spans="1:808" x14ac:dyDescent="0.2">
      <c r="A74">
        <v>110002822216</v>
      </c>
      <c r="B74">
        <v>270117580</v>
      </c>
      <c r="C74" s="2">
        <v>43629.854548611111</v>
      </c>
      <c r="D74" s="2">
        <v>43629.88077546296</v>
      </c>
      <c r="E74" t="s">
        <v>1918</v>
      </c>
      <c r="J74">
        <v>16</v>
      </c>
      <c r="K74" s="84" t="str">
        <f>VLOOKUP(J74,CountryLookup,2,TRUE)</f>
        <v>Singapore</v>
      </c>
      <c r="L74">
        <v>1</v>
      </c>
      <c r="M74">
        <v>3</v>
      </c>
      <c r="N74">
        <v>1</v>
      </c>
      <c r="O74">
        <v>2</v>
      </c>
      <c r="P74">
        <v>2</v>
      </c>
      <c r="Q74">
        <v>6</v>
      </c>
      <c r="S74">
        <v>3</v>
      </c>
      <c r="T74">
        <v>0</v>
      </c>
      <c r="U74" t="s">
        <v>989</v>
      </c>
      <c r="V74">
        <v>2</v>
      </c>
      <c r="W74">
        <v>2</v>
      </c>
      <c r="X74" s="84">
        <f>VLOOKUP(WordsMain!X74,ScaleII,2,FALSE)</f>
        <v>2</v>
      </c>
      <c r="Y74" s="84">
        <f>VLOOKUP(WordsMain!Y74,ScaleII,2,FALSE)</f>
        <v>2</v>
      </c>
      <c r="Z74" s="84">
        <f>VLOOKUP(WordsMain!Z74,ScaleII,2,FALSE)</f>
        <v>1</v>
      </c>
      <c r="AA74" s="84">
        <f>VLOOKUP(WordsMain!AA74,ScaleII,2,FALSE)</f>
        <v>1</v>
      </c>
      <c r="AB74" s="84">
        <f>VLOOKUP(WordsMain!AB74,ScaleII,2,FALSE)</f>
        <v>2</v>
      </c>
      <c r="AC74" s="84">
        <f>VLOOKUP(WordsMain!AC74,ScaleII,2,FALSE)</f>
        <v>2</v>
      </c>
      <c r="AD74" s="84">
        <f>VLOOKUP(WordsMain!AD74,ScaleDD,2,FALSE)</f>
        <v>1</v>
      </c>
      <c r="AE74" s="84">
        <f>VLOOKUP(WordsMain!AE74,ScaleDD,2,FALSE)</f>
        <v>4</v>
      </c>
      <c r="AF74" s="84">
        <f>VLOOKUP(WordsMain!AF74,ScaleDD,2,FALSE)</f>
        <v>4</v>
      </c>
      <c r="AG74" s="84">
        <f>VLOOKUP(WordsMain!AG74,ScaleDD,2,FALSE)</f>
        <v>3</v>
      </c>
      <c r="AH74" s="84">
        <f>VLOOKUP(WordsMain!AH74,ScaleDD,2,FALSE)</f>
        <v>2</v>
      </c>
      <c r="AI74" s="84">
        <f>VLOOKUP(WordsMain!AI74,ScaleDD,2,FALSE)</f>
        <v>3</v>
      </c>
      <c r="AJ74" s="84">
        <f>VLOOKUP(WordsMain!AJ74,ScaleDD,2,FALSE)</f>
        <v>4</v>
      </c>
      <c r="AK74" s="84">
        <f>VLOOKUP(WordsMain!AK74,ScaleDD,2,FALSE)</f>
        <v>4</v>
      </c>
      <c r="AL74" s="84">
        <f>VLOOKUP(WordsMain!AL74,ScaleDD,2,FALSE)</f>
        <v>4</v>
      </c>
      <c r="AN74" s="84">
        <f>VLOOKUP(WordsMain!AN74,ScaleJJ,2,FALSE)</f>
        <v>1</v>
      </c>
      <c r="AO74" s="84">
        <f>VLOOKUP(WordsMain!AO74,ScaleJJ,2,FALSE)</f>
        <v>1</v>
      </c>
      <c r="AP74" s="84">
        <f>VLOOKUP(WordsMain!AP74,ScaleJJ,2,FALSE)</f>
        <v>1</v>
      </c>
      <c r="AQ74" s="84">
        <f>VLOOKUP(WordsMain!AQ74,ScaleJJ,2,FALSE)</f>
        <v>1</v>
      </c>
      <c r="AR74" s="84">
        <f>VLOOKUP(WordsMain!AR74,ScaleJJ,2,FALSE)</f>
        <v>3</v>
      </c>
      <c r="AS74" s="84">
        <f>VLOOKUP(WordsMain!AS74,ScaleJJ,2,FALSE)</f>
        <v>1</v>
      </c>
      <c r="AT74" s="84">
        <f>VLOOKUP(WordsMain!AT74,ScaleJJ,2,FALSE)</f>
        <v>1</v>
      </c>
      <c r="AU74" s="84">
        <f>VLOOKUP(WordsMain!AU74,ScaleJJ,2,FALSE)</f>
        <v>1</v>
      </c>
      <c r="DQ74" s="84">
        <f>VLOOKUP(WordsMain!DQ74,ScaleEE,2,FALSE)</f>
        <v>2</v>
      </c>
      <c r="DR74" s="84">
        <f>VLOOKUP(WordsMain!DR74,ScaleEE,2,FALSE)</f>
        <v>1</v>
      </c>
      <c r="DS74" s="84">
        <f>VLOOKUP(WordsMain!DS74,ScaleEE,2,FALSE)</f>
        <v>1</v>
      </c>
      <c r="DT74" s="84">
        <f>VLOOKUP(WordsMain!DT74,ScaleEE,2,FALSE)</f>
        <v>3</v>
      </c>
      <c r="DU74" s="84">
        <f>VLOOKUP(WordsMain!DU74,ScaleEE,2,FALSE)</f>
        <v>3</v>
      </c>
      <c r="DV74" s="84">
        <f>VLOOKUP(WordsMain!DV74,ScaleEE,2,FALSE)</f>
        <v>3</v>
      </c>
      <c r="DW74" s="84">
        <f>VLOOKUP(WordsMain!DW74,ScaleEE,2,FALSE)</f>
        <v>3</v>
      </c>
      <c r="DX74" s="84">
        <f>VLOOKUP(WordsMain!DX74,ScaleEE,2,FALSE)</f>
        <v>2</v>
      </c>
      <c r="DY74" s="84">
        <f>VLOOKUP(WordsMain!DY74,ScaleEE,2,FALSE)</f>
        <v>3</v>
      </c>
      <c r="DZ74" s="84">
        <f>VLOOKUP(WordsMain!DZ74,ScaleEE,2,FALSE)</f>
        <v>3</v>
      </c>
      <c r="EB74" s="84">
        <f>VLOOKUP(WordsMain!EB74,ScaleCC,2,FALSE)</f>
        <v>2</v>
      </c>
      <c r="EC74" s="84">
        <f>VLOOKUP(WordsMain!EC74,ScaleCC,2,FALSE)</f>
        <v>1</v>
      </c>
      <c r="ED74" s="84">
        <f>VLOOKUP(WordsMain!ED74,ScaleCC,2,FALSE)</f>
        <v>1</v>
      </c>
      <c r="EE74" s="84">
        <f>VLOOKUP(WordsMain!EE74,ScaleCC,2,FALSE)</f>
        <v>2</v>
      </c>
      <c r="EF74" s="84">
        <f>VLOOKUP(WordsMain!EF74,ScaleCC,2,FALSE)</f>
        <v>0</v>
      </c>
      <c r="EG74" s="84">
        <f>VLOOKUP(WordsMain!EG74,ScaleCC,2,FALSE)</f>
        <v>0</v>
      </c>
      <c r="EH74" s="84">
        <f>VLOOKUP(WordsMain!EH74,ScaleCC,2,FALSE)</f>
        <v>0</v>
      </c>
      <c r="EI74" s="84">
        <f>VLOOKUP(WordsMain!EI74,ScaleCC,2,FALSE)</f>
        <v>0</v>
      </c>
      <c r="EJ74" s="84">
        <f>VLOOKUP(WordsMain!EJ74,ScaleCC,2,FALSE)</f>
        <v>0</v>
      </c>
      <c r="EK74" s="84">
        <f>VLOOKUP(WordsMain!EK74,ScaleCC,2,FALSE)</f>
        <v>0</v>
      </c>
      <c r="EL74" s="84">
        <f>VLOOKUP(WordsMain!EL74,ScaleCC,2,FALSE)</f>
        <v>0</v>
      </c>
      <c r="EM74" s="84">
        <f>VLOOKUP(WordsMain!EM74,ScaleCC,2,FALSE)</f>
        <v>0</v>
      </c>
      <c r="EN74" s="84">
        <f>VLOOKUP(WordsMain!EN74,ScaleCC,2,FALSE)</f>
        <v>0</v>
      </c>
      <c r="EO74" s="84">
        <f>VLOOKUP(WordsMain!EO74,ScaleCC,2,FALSE)</f>
        <v>0</v>
      </c>
      <c r="EP74" s="84">
        <f>VLOOKUP(WordsMain!EP74,ScaleCC,2,FALSE)</f>
        <v>0</v>
      </c>
      <c r="EQ74" s="84">
        <f>VLOOKUP(WordsMain!EQ74,ScaleCC,2,FALSE)</f>
        <v>0</v>
      </c>
      <c r="ER74" s="84">
        <f>VLOOKUP(WordsMain!ER74,ScaleCC,2,FALSE)</f>
        <v>1</v>
      </c>
      <c r="ES74" s="84">
        <f>VLOOKUP(WordsMain!ES74,ScaleCC,2,FALSE)</f>
        <v>0</v>
      </c>
      <c r="EZ74">
        <v>6</v>
      </c>
      <c r="GJ74">
        <v>6</v>
      </c>
      <c r="NN74">
        <v>12</v>
      </c>
      <c r="PD74">
        <v>12</v>
      </c>
      <c r="WU74" s="84">
        <f>VLOOKUP(WordsMain!WU74,ScaleHH,2,FALSE)</f>
        <v>3</v>
      </c>
      <c r="WV74" s="84">
        <f>VLOOKUP(WordsMain!WV74,ScaleHH,2,FALSE)</f>
        <v>2</v>
      </c>
      <c r="WW74" s="84">
        <f>VLOOKUP(WordsMain!WW74,ScaleHH,2,FALSE)</f>
        <v>0</v>
      </c>
      <c r="WX74" s="84">
        <f>VLOOKUP(WordsMain!WX74,ScaleHH,2,FALSE)</f>
        <v>0</v>
      </c>
      <c r="WY74" s="84">
        <f>VLOOKUP(WordsMain!WY74,ScaleHH,2,FALSE)</f>
        <v>3</v>
      </c>
      <c r="WZ74" s="84">
        <f>VLOOKUP(WordsMain!WZ74,ScaleHH,2,FALSE)</f>
        <v>0</v>
      </c>
      <c r="XA74" s="84">
        <f>VLOOKUP(WordsMain!XA74,ScaleHH,2,FALSE)</f>
        <v>1</v>
      </c>
      <c r="XB74" s="84">
        <f>VLOOKUP(WordsMain!XB74,ScaleHH,2,FALSE)</f>
        <v>3</v>
      </c>
      <c r="XC74" s="84">
        <f>VLOOKUP(WordsMain!XC74,ScaleHH,2,FALSE)</f>
        <v>3</v>
      </c>
      <c r="XD74" s="84">
        <f>VLOOKUP(WordsMain!XD74,ScaleHH,2,FALSE)</f>
        <v>0</v>
      </c>
      <c r="XE74" s="84">
        <f>VLOOKUP(WordsMain!XE74,ScaleHH,2,FALSE)</f>
        <v>3</v>
      </c>
      <c r="XF74" s="84">
        <f>VLOOKUP(WordsMain!XF74,ScaleHH,2,FALSE)</f>
        <v>3</v>
      </c>
      <c r="XG74" s="84">
        <f>VLOOKUP(WordsMain!XG74,ScaleHH,2,FALSE)</f>
        <v>0</v>
      </c>
      <c r="XH74" s="84">
        <f>VLOOKUP(WordsMain!XH74,ScaleHH,2,FALSE)</f>
        <v>1</v>
      </c>
      <c r="XI74" s="84">
        <f>VLOOKUP(WordsMain!XI74,ScaleHH,2,FALSE)</f>
        <v>3</v>
      </c>
      <c r="XJ74" s="84">
        <f>VLOOKUP(WordsMain!XJ74,ScaleHH,2,FALSE)</f>
        <v>3</v>
      </c>
      <c r="XK74" s="84">
        <f>VLOOKUP(WordsMain!XK74,ScaleHH,2,FALSE)</f>
        <v>2</v>
      </c>
      <c r="XL74" s="84">
        <f>VLOOKUP(WordsMain!XL74,ScaleHH,2,FALSE)</f>
        <v>1</v>
      </c>
      <c r="XM74" s="84">
        <f>VLOOKUP(WordsMain!XM74,ScaleHH,2,FALSE)</f>
        <v>3</v>
      </c>
      <c r="XN74" s="84">
        <f>VLOOKUP(WordsMain!XN74,ScaleHH,2,FALSE)</f>
        <v>2</v>
      </c>
      <c r="XO74" s="84">
        <f>VLOOKUP(WordsMain!XO74,ScaleHH,2,FALSE)</f>
        <v>1</v>
      </c>
      <c r="XP74" s="84">
        <f>VLOOKUP(WordsMain!XP74,ScaleHH,2,FALSE)</f>
        <v>3</v>
      </c>
      <c r="XQ74" s="84">
        <f>VLOOKUP(WordsMain!XQ74,ScaleHH,2,FALSE)</f>
        <v>2</v>
      </c>
      <c r="XR74" s="84">
        <f>VLOOKUP(WordsMain!XR74,ScaleHH,2,FALSE)</f>
        <v>3</v>
      </c>
      <c r="XS74" s="84">
        <f>VLOOKUP(WordsMain!XS74,ScaleHH,2,FALSE)</f>
        <v>3</v>
      </c>
      <c r="XT74" s="84">
        <f>VLOOKUP(WordsMain!XT74,ScaleHH,2,FALSE)</f>
        <v>3</v>
      </c>
      <c r="XU74" s="84">
        <f>VLOOKUP(WordsMain!XU74,ScaleHH,2,FALSE)</f>
        <v>2</v>
      </c>
      <c r="XV74" s="84">
        <f>VLOOKUP(WordsMain!XV74,ScaleHH,2,FALSE)</f>
        <v>2</v>
      </c>
      <c r="XW74" s="84">
        <f>VLOOKUP(WordsMain!XW74,ScaleHH,2,FALSE)</f>
        <v>2</v>
      </c>
      <c r="XX74" s="84">
        <f>VLOOKUP(WordsMain!XX74,ScaleHH,2,FALSE)</f>
        <v>2</v>
      </c>
      <c r="XY74" s="84">
        <f>VLOOKUP(WordsMain!XY74,ScaleHH,2,FALSE)</f>
        <v>1</v>
      </c>
      <c r="XZ74" s="84">
        <f>VLOOKUP(WordsMain!XZ74,ScaleHH,2,FALSE)</f>
        <v>0</v>
      </c>
      <c r="YA74" s="84">
        <f>VLOOKUP(WordsMain!YA74,ScaleHH,2,FALSE)</f>
        <v>3</v>
      </c>
      <c r="YB74" s="84">
        <f>VLOOKUP(WordsMain!YB74,ScaleHH,2,FALSE)</f>
        <v>3</v>
      </c>
      <c r="YC74" s="84">
        <f>VLOOKUP(WordsMain!YC74,ScaleHH,2,FALSE)</f>
        <v>3</v>
      </c>
      <c r="YD74" s="84">
        <f>VLOOKUP(WordsMain!YD74,ScaleHH,2,FALSE)</f>
        <v>1</v>
      </c>
      <c r="YE74" s="84">
        <f>VLOOKUP(WordsMain!YE74,ScaleHH,2,FALSE)</f>
        <v>1</v>
      </c>
      <c r="YF74" s="84">
        <f>VLOOKUP(WordsMain!YF74,ScaleHH,2,FALSE)</f>
        <v>3</v>
      </c>
      <c r="YG74" s="84">
        <f>VLOOKUP(WordsMain!YG74,ScaleHH,2,FALSE)</f>
        <v>3</v>
      </c>
      <c r="YJ74" s="84">
        <f>VLOOKUP(WordsMain!YJ74,ScaleBB,2,FALSE)</f>
        <v>-1</v>
      </c>
      <c r="YK74" s="84">
        <f>VLOOKUP(WordsMain!YK74,ScaleAA,2,FALSE)</f>
        <v>4</v>
      </c>
      <c r="YL74" s="84">
        <f>VLOOKUP(WordsMain!YL74,ScaleAA,2,FALSE)</f>
        <v>4</v>
      </c>
      <c r="YM74" s="84">
        <f>VLOOKUP(WordsMain!YM74,ScaleAA,2,FALSE)</f>
        <v>2</v>
      </c>
      <c r="YN74" s="84">
        <f>VLOOKUP(WordsMain!YN74,ScaleAA,2,FALSE)</f>
        <v>3</v>
      </c>
      <c r="YO74" s="84">
        <f>VLOOKUP(WordsMain!YO74,ScaleAA,2,FALSE)</f>
        <v>4</v>
      </c>
      <c r="YP74" s="84">
        <f>VLOOKUP(WordsMain!YP74,ScaleAA,2,FALSE)</f>
        <v>4</v>
      </c>
      <c r="YQ74" s="84">
        <f>VLOOKUP(WordsMain!YQ74,ScaleAA,2,FALSE)</f>
        <v>2</v>
      </c>
      <c r="YR74" s="84">
        <f>VLOOKUP(WordsMain!YR74,ScaleAA,2,FALSE)</f>
        <v>2</v>
      </c>
      <c r="YS74" s="84">
        <f>VLOOKUP(WordsMain!YS74,ScaleAA,2,FALSE)</f>
        <v>4</v>
      </c>
      <c r="YT74" s="84">
        <f>VLOOKUP(WordsMain!YT74,ScaleAA,2,FALSE)</f>
        <v>3</v>
      </c>
      <c r="YU74" s="84">
        <f>VLOOKUP(WordsMain!YU74,ScaleAA,2,FALSE)</f>
        <v>4</v>
      </c>
      <c r="YV74" s="84">
        <f>VLOOKUP(WordsMain!YV74,ScaleAA,2,FALSE)</f>
        <v>2</v>
      </c>
      <c r="YW74" s="84">
        <f>VLOOKUP(WordsMain!YW74,ScaleAA,2,FALSE)</f>
        <v>3</v>
      </c>
      <c r="YX74" s="84">
        <f>VLOOKUP(WordsMain!YX74,ScaleAA,2,FALSE)</f>
        <v>3</v>
      </c>
      <c r="YY74" s="84">
        <f>VLOOKUP(WordsMain!YY74,ScaleAA,2,FALSE)</f>
        <v>2</v>
      </c>
      <c r="YZ74" s="84">
        <f>VLOOKUP(WordsMain!YZ74,ScaleAA,2,FALSE)</f>
        <v>4</v>
      </c>
      <c r="ZA74" s="84">
        <f>VLOOKUP(WordsMain!ZA74,ScaleAA,2,FALSE)</f>
        <v>4</v>
      </c>
      <c r="ZB74" s="84">
        <f>VLOOKUP(WordsMain!ZB74,ScaleAA,2,FALSE)</f>
        <v>4</v>
      </c>
      <c r="ZC74" s="84">
        <f>VLOOKUP(WordsMain!ZC74,ScaleAA,2,FALSE)</f>
        <v>3</v>
      </c>
      <c r="ZD74" s="84">
        <f>VLOOKUP(WordsMain!ZD74,ScaleAA,2,FALSE)</f>
        <v>2</v>
      </c>
      <c r="ZE74" s="84">
        <f>VLOOKUP(WordsMain!ZE74,ScaleAA,2,FALSE)</f>
        <v>2</v>
      </c>
      <c r="ZF74" s="84">
        <f>VLOOKUP(WordsMain!ZF74,ScaleAA,2,FALSE)</f>
        <v>3</v>
      </c>
      <c r="ZG74" s="84">
        <f>VLOOKUP(WordsMain!ZG74,ScaleAA,2,FALSE)</f>
        <v>4</v>
      </c>
      <c r="ZH74" s="84">
        <f>VLOOKUP(WordsMain!ZH74,ScaleAA,2,FALSE)</f>
        <v>3</v>
      </c>
      <c r="ZI74" s="84">
        <f>VLOOKUP(WordsMain!ZI74,ScaleAA,2,FALSE)</f>
        <v>3</v>
      </c>
      <c r="ZJ74" s="84">
        <f>VLOOKUP(WordsMain!ZJ74,ScaleAA,2,FALSE)</f>
        <v>4</v>
      </c>
      <c r="ZK74" s="84">
        <f>VLOOKUP(WordsMain!ZK74,ScaleAA,2,FALSE)</f>
        <v>3</v>
      </c>
      <c r="ZL74" s="84">
        <f>VLOOKUP(WordsMain!ZL74,ScaleAA,2,FALSE)</f>
        <v>3</v>
      </c>
      <c r="ZM74" s="84">
        <f>VLOOKUP(WordsMain!ZM74,ScaleAA,2,FALSE)</f>
        <v>3</v>
      </c>
      <c r="ZN74" s="84">
        <f>VLOOKUP(WordsMain!ZN74,ScaleAA,2,FALSE)</f>
        <v>4</v>
      </c>
      <c r="ZO74" s="84">
        <f>VLOOKUP(WordsMain!ZO74,ScaleAA,2,FALSE)</f>
        <v>2</v>
      </c>
      <c r="ZP74" s="84">
        <f>VLOOKUP(WordsMain!ZP74,ScaleAA,2,FALSE)</f>
        <v>3</v>
      </c>
      <c r="ZR74" s="84">
        <f>VLOOKUP(WordsMain!ZR74,ScaleFF,2,FALSE)</f>
        <v>2</v>
      </c>
      <c r="ZS74" s="84">
        <f>VLOOKUP(WordsMain!ZS74,ScaleFF,2,FALSE)</f>
        <v>1</v>
      </c>
      <c r="ZT74" s="84">
        <f>VLOOKUP(WordsMain!ZT74,ScaleFF,2,FALSE)</f>
        <v>1</v>
      </c>
      <c r="ZU74" s="84">
        <f>VLOOKUP(WordsMain!ZU74,ScaleFF,2,FALSE)</f>
        <v>1</v>
      </c>
      <c r="ZV74" s="84">
        <f>VLOOKUP(WordsMain!ZV74,ScaleFF,2,FALSE)</f>
        <v>1</v>
      </c>
      <c r="ZW74" s="84">
        <f>VLOOKUP(WordsMain!ZW74,ScaleFF,2,FALSE)</f>
        <v>1</v>
      </c>
      <c r="ZX74" s="84">
        <f>VLOOKUP(WordsMain!ZX74,ScaleFF,2,FALSE)</f>
        <v>2</v>
      </c>
      <c r="ZY74" s="84">
        <f>VLOOKUP(WordsMain!ZY74,ScaleFF,2,FALSE)</f>
        <v>1</v>
      </c>
      <c r="ZZ74" s="84">
        <f>VLOOKUP(WordsMain!ZZ74,ScaleFF,2,FALSE)</f>
        <v>1</v>
      </c>
      <c r="AAA74" s="84">
        <f>VLOOKUP(WordsMain!AAA74,ScaleFF,2,FALSE)</f>
        <v>2</v>
      </c>
      <c r="AAB74" s="84">
        <f>VLOOKUP(WordsMain!AAB74,ScaleFF,2,FALSE)</f>
        <v>3</v>
      </c>
      <c r="AAC74" s="84">
        <f>VLOOKUP(WordsMain!AAC74,ScaleFF,2,FALSE)</f>
        <v>1</v>
      </c>
      <c r="AAD74" s="84">
        <f>VLOOKUP(WordsMain!AAD74,ScaleFF,2,FALSE)</f>
        <v>1</v>
      </c>
      <c r="AAE74" s="84">
        <f>VLOOKUP(WordsMain!AAE74,ScaleFF,2,FALSE)</f>
        <v>1</v>
      </c>
      <c r="AAF74" s="84">
        <f>VLOOKUP(WordsMain!AAF74,ScaleFF,2,FALSE)</f>
        <v>1</v>
      </c>
      <c r="AAG74" s="84">
        <f>VLOOKUP(WordsMain!AAG74,ScaleFF,2,FALSE)</f>
        <v>2</v>
      </c>
      <c r="AAH74" s="84">
        <f>VLOOKUP(WordsMain!AAH74,ScaleFF,2,FALSE)</f>
        <v>3</v>
      </c>
      <c r="AAI74" s="84">
        <f>VLOOKUP(WordsMain!AAI74,ScaleFF,2,FALSE)</f>
        <v>1</v>
      </c>
      <c r="AAJ74" s="84">
        <f>VLOOKUP(WordsMain!AAJ74,ScaleFF,2,FALSE)</f>
        <v>1</v>
      </c>
      <c r="AAK74" s="84">
        <f>VLOOKUP(WordsMain!AAK74,ScaleFF,2,FALSE)</f>
        <v>2</v>
      </c>
      <c r="AAL74" s="84">
        <f>VLOOKUP(WordsMain!AAL74,ScaleFF,2,FALSE)</f>
        <v>1</v>
      </c>
      <c r="AAM74" s="84">
        <f>VLOOKUP(WordsMain!AAM74,ScaleFF,2,FALSE)</f>
        <v>2</v>
      </c>
      <c r="AAN74" s="84">
        <f>VLOOKUP(WordsMain!AAN74,ScaleFF,2,FALSE)</f>
        <v>1</v>
      </c>
      <c r="AAO74" s="84">
        <f>VLOOKUP(WordsMain!AAO74,ScaleFF,2,FALSE)</f>
        <v>1</v>
      </c>
      <c r="AAP74" s="84">
        <f>VLOOKUP(WordsMain!AAP74,ScaleFF,2,FALSE)</f>
        <v>1</v>
      </c>
      <c r="AAQ74" s="84">
        <f>VLOOKUP(WordsMain!AAQ74,ScaleFF,2,FALSE)</f>
        <v>1</v>
      </c>
      <c r="AAR74" s="84">
        <f>VLOOKUP(WordsMain!AAR74,ScaleFF,2,FALSE)</f>
        <v>1</v>
      </c>
      <c r="AAS74" s="84">
        <f>VLOOKUP(WordsMain!AAS74,ScaleFF,2,FALSE)</f>
        <v>1</v>
      </c>
      <c r="AAT74" s="84">
        <f>VLOOKUP(WordsMain!AAT74,ScaleFF,2,FALSE)</f>
        <v>1</v>
      </c>
      <c r="AAU74" s="84">
        <f>VLOOKUP(WordsMain!AAU74,ScaleFF,2,FALSE)</f>
        <v>1</v>
      </c>
      <c r="AAV74" s="84">
        <f>VLOOKUP(WordsMain!AAV74,ScaleFF,2,FALSE)</f>
        <v>1</v>
      </c>
      <c r="AAW74" s="84">
        <f>VLOOKUP(WordsMain!AAW74,ScaleFF,2,FALSE)</f>
        <v>1</v>
      </c>
      <c r="AAX74" s="84">
        <f>VLOOKUP(WordsMain!AAX74,ScaleFF,2,FALSE)</f>
        <v>1</v>
      </c>
      <c r="AAY74" s="84">
        <f>VLOOKUP(WordsMain!AAY74,ScaleFF,2,FALSE)</f>
        <v>3</v>
      </c>
      <c r="AAZ74" s="84">
        <f>VLOOKUP(WordsMain!AAZ74,ScaleFF,2,FALSE)</f>
        <v>1</v>
      </c>
      <c r="ABB74">
        <v>2</v>
      </c>
      <c r="ABC74">
        <v>3</v>
      </c>
      <c r="ABD74">
        <v>1</v>
      </c>
      <c r="ABE74">
        <v>1</v>
      </c>
      <c r="ABF74">
        <v>1</v>
      </c>
      <c r="ABG74">
        <v>1</v>
      </c>
      <c r="ABH74">
        <v>2</v>
      </c>
      <c r="ABI74">
        <v>0</v>
      </c>
      <c r="ABJ74">
        <v>0</v>
      </c>
      <c r="ABK74">
        <v>0</v>
      </c>
      <c r="ABL74">
        <v>3</v>
      </c>
      <c r="ABM74">
        <v>1</v>
      </c>
      <c r="ABN74">
        <v>1</v>
      </c>
      <c r="ABO74">
        <v>1</v>
      </c>
      <c r="ABS74">
        <v>5</v>
      </c>
      <c r="ABV74">
        <v>8</v>
      </c>
      <c r="ABZ74">
        <v>12</v>
      </c>
      <c r="ACA74">
        <v>13</v>
      </c>
      <c r="ACD74">
        <v>16</v>
      </c>
      <c r="ACF74">
        <v>18</v>
      </c>
      <c r="ACK74">
        <v>23</v>
      </c>
      <c r="ACM74">
        <v>25</v>
      </c>
      <c r="ACN74">
        <v>26</v>
      </c>
      <c r="ACR74" s="84">
        <f>VLOOKUP(WordsMain!ACR74,ScaleGG,2,FALSE)</f>
        <v>2</v>
      </c>
      <c r="ACS74">
        <v>-1</v>
      </c>
      <c r="ACT74">
        <v>0</v>
      </c>
      <c r="ACU74">
        <v>0</v>
      </c>
      <c r="ACV74">
        <v>1</v>
      </c>
      <c r="ACW74">
        <v>0</v>
      </c>
      <c r="ACX74">
        <v>0</v>
      </c>
      <c r="ACY74">
        <v>0</v>
      </c>
      <c r="ACZ74">
        <v>0</v>
      </c>
      <c r="ADA74">
        <v>0</v>
      </c>
      <c r="ADB74">
        <v>0</v>
      </c>
      <c r="ADC74">
        <v>0</v>
      </c>
      <c r="ADD74">
        <v>0</v>
      </c>
      <c r="ADE74">
        <v>-1</v>
      </c>
      <c r="ADF74">
        <v>-1</v>
      </c>
      <c r="ADG74">
        <v>-1</v>
      </c>
      <c r="ADH74">
        <v>-1</v>
      </c>
      <c r="ADI74">
        <v>0</v>
      </c>
      <c r="ADJ74">
        <v>0</v>
      </c>
      <c r="ADK74">
        <v>0</v>
      </c>
      <c r="ADL74">
        <v>0</v>
      </c>
      <c r="ADM74">
        <v>0</v>
      </c>
      <c r="ADN74">
        <v>0</v>
      </c>
      <c r="ADO74">
        <v>1</v>
      </c>
      <c r="ADP74">
        <v>0</v>
      </c>
      <c r="ADQ74">
        <v>0</v>
      </c>
      <c r="ADR74">
        <v>0</v>
      </c>
      <c r="ADS74">
        <v>0</v>
      </c>
      <c r="ADT74">
        <v>0</v>
      </c>
      <c r="ADU74">
        <v>0</v>
      </c>
      <c r="ADV74">
        <v>0</v>
      </c>
      <c r="ADZ74">
        <f t="shared" si="78"/>
        <v>24</v>
      </c>
      <c r="AEA74">
        <f t="shared" si="80"/>
        <v>1</v>
      </c>
      <c r="AEB74">
        <f t="shared" si="79"/>
        <v>1</v>
      </c>
    </row>
    <row r="75" spans="1:808" x14ac:dyDescent="0.2">
      <c r="A75">
        <v>110002818950</v>
      </c>
      <c r="B75">
        <v>270117035</v>
      </c>
      <c r="C75" s="2">
        <v>43629.259317129632</v>
      </c>
      <c r="D75" s="2">
        <v>43629.266238425917</v>
      </c>
      <c r="E75" t="s">
        <v>1918</v>
      </c>
      <c r="J75">
        <v>0</v>
      </c>
      <c r="K75" t="s">
        <v>1108</v>
      </c>
      <c r="L75">
        <v>1</v>
      </c>
      <c r="M75">
        <v>3</v>
      </c>
      <c r="N75">
        <v>1</v>
      </c>
      <c r="O75">
        <v>1</v>
      </c>
      <c r="P75">
        <v>1</v>
      </c>
      <c r="Q75">
        <v>6</v>
      </c>
      <c r="S75">
        <v>3</v>
      </c>
      <c r="T75">
        <v>2</v>
      </c>
      <c r="V75">
        <v>3</v>
      </c>
      <c r="W75">
        <v>3</v>
      </c>
      <c r="X75" s="84">
        <f>VLOOKUP(WordsMain!X75,ScaleII,2,FALSE)</f>
        <v>2</v>
      </c>
      <c r="Y75" s="84">
        <f>VLOOKUP(WordsMain!Y75,ScaleII,2,FALSE)</f>
        <v>2</v>
      </c>
      <c r="Z75" s="84">
        <f>VLOOKUP(WordsMain!Z75,ScaleII,2,FALSE)</f>
        <v>2</v>
      </c>
      <c r="AA75" s="84">
        <f>VLOOKUP(WordsMain!AA75,ScaleII,2,FALSE)</f>
        <v>2</v>
      </c>
      <c r="AB75" s="84">
        <f>VLOOKUP(WordsMain!AB75,ScaleII,2,FALSE)</f>
        <v>2</v>
      </c>
      <c r="AC75" s="84">
        <f>VLOOKUP(WordsMain!AC75,ScaleII,2,FALSE)</f>
        <v>2</v>
      </c>
      <c r="AD75" s="84">
        <f>VLOOKUP(WordsMain!AD75,ScaleDD,2,FALSE)</f>
        <v>4</v>
      </c>
      <c r="AE75" s="84">
        <f>VLOOKUP(WordsMain!AE75,ScaleDD,2,FALSE)</f>
        <v>3</v>
      </c>
      <c r="AF75" s="84">
        <f>VLOOKUP(WordsMain!AF75,ScaleDD,2,FALSE)</f>
        <v>3</v>
      </c>
      <c r="AG75" s="84">
        <f>VLOOKUP(WordsMain!AG75,ScaleDD,2,FALSE)</f>
        <v>3</v>
      </c>
      <c r="AH75" s="84">
        <f>VLOOKUP(WordsMain!AH75,ScaleDD,2,FALSE)</f>
        <v>3</v>
      </c>
      <c r="AI75" s="84">
        <f>VLOOKUP(WordsMain!AI75,ScaleDD,2,FALSE)</f>
        <v>3</v>
      </c>
      <c r="AJ75" s="84">
        <f>VLOOKUP(WordsMain!AJ75,ScaleDD,2,FALSE)</f>
        <v>3</v>
      </c>
      <c r="AK75" s="84">
        <f>VLOOKUP(WordsMain!AK75,ScaleDD,2,FALSE)</f>
        <v>3</v>
      </c>
      <c r="AL75" s="84">
        <f>VLOOKUP(WordsMain!AL75,ScaleDD,2,FALSE)</f>
        <v>3</v>
      </c>
      <c r="AN75" s="84">
        <f>VLOOKUP(WordsMain!AN75,ScaleJJ,2,FALSE)</f>
        <v>6</v>
      </c>
      <c r="AO75" s="84">
        <f>VLOOKUP(WordsMain!AO75,ScaleJJ,2,FALSE)</f>
        <v>0</v>
      </c>
      <c r="AP75" s="84">
        <f>VLOOKUP(WordsMain!AP75,ScaleJJ,2,FALSE)</f>
        <v>2</v>
      </c>
      <c r="AQ75" s="84">
        <f>VLOOKUP(WordsMain!AQ75,ScaleJJ,2,FALSE)</f>
        <v>0</v>
      </c>
      <c r="AR75" s="84">
        <f>VLOOKUP(WordsMain!AR75,ScaleJJ,2,FALSE)</f>
        <v>6</v>
      </c>
      <c r="AS75" s="84">
        <f>VLOOKUP(WordsMain!AS75,ScaleJJ,2,FALSE)</f>
        <v>0</v>
      </c>
      <c r="AT75" s="84">
        <f>VLOOKUP(WordsMain!AT75,ScaleJJ,2,FALSE)</f>
        <v>0</v>
      </c>
      <c r="AU75" s="84">
        <f>VLOOKUP(WordsMain!AU75,ScaleJJ,2,FALSE)</f>
        <v>0</v>
      </c>
      <c r="AW75">
        <v>1</v>
      </c>
      <c r="AX75">
        <v>2</v>
      </c>
      <c r="AY75">
        <v>3</v>
      </c>
      <c r="AZ75">
        <v>4</v>
      </c>
      <c r="BA75">
        <v>5</v>
      </c>
      <c r="BB75">
        <v>6</v>
      </c>
      <c r="BC75">
        <v>7</v>
      </c>
      <c r="BD75">
        <v>8</v>
      </c>
      <c r="BE75">
        <v>9</v>
      </c>
      <c r="CI75">
        <v>3</v>
      </c>
      <c r="CJ75">
        <v>4</v>
      </c>
      <c r="CL75">
        <v>6</v>
      </c>
      <c r="DQ75" s="84">
        <f>VLOOKUP(WordsMain!DQ75,ScaleEE,2,FALSE)</f>
        <v>3</v>
      </c>
      <c r="DR75" s="84">
        <f>VLOOKUP(WordsMain!DR75,ScaleEE,2,FALSE)</f>
        <v>3</v>
      </c>
      <c r="DS75" s="84">
        <f>VLOOKUP(WordsMain!DS75,ScaleEE,2,FALSE)</f>
        <v>3</v>
      </c>
      <c r="DT75" s="84">
        <f>VLOOKUP(WordsMain!DT75,ScaleEE,2,FALSE)</f>
        <v>3</v>
      </c>
      <c r="DU75" s="84">
        <f>VLOOKUP(WordsMain!DU75,ScaleEE,2,FALSE)</f>
        <v>3</v>
      </c>
      <c r="DV75" s="84">
        <f>VLOOKUP(WordsMain!DV75,ScaleEE,2,FALSE)</f>
        <v>3</v>
      </c>
      <c r="DW75" s="84">
        <f>VLOOKUP(WordsMain!DW75,ScaleEE,2,FALSE)</f>
        <v>3</v>
      </c>
      <c r="DX75" s="84">
        <f>VLOOKUP(WordsMain!DX75,ScaleEE,2,FALSE)</f>
        <v>3</v>
      </c>
      <c r="DY75" s="84">
        <f>VLOOKUP(WordsMain!DY75,ScaleEE,2,FALSE)</f>
        <v>3</v>
      </c>
      <c r="DZ75" s="84">
        <f>VLOOKUP(WordsMain!DZ75,ScaleEE,2,FALSE)</f>
        <v>3</v>
      </c>
      <c r="EB75" s="84">
        <f>VLOOKUP(WordsMain!EB75,ScaleCC,2,FALSE)</f>
        <v>2</v>
      </c>
      <c r="EC75" s="84">
        <f>VLOOKUP(WordsMain!EC75,ScaleCC,2,FALSE)</f>
        <v>2</v>
      </c>
      <c r="ED75" s="84">
        <f>VLOOKUP(WordsMain!ED75,ScaleCC,2,FALSE)</f>
        <v>2</v>
      </c>
      <c r="EE75" s="84">
        <f>VLOOKUP(WordsMain!EE75,ScaleCC,2,FALSE)</f>
        <v>3</v>
      </c>
      <c r="EF75" s="84">
        <f>VLOOKUP(WordsMain!EF75,ScaleCC,2,FALSE)</f>
        <v>2</v>
      </c>
      <c r="EG75" s="84">
        <f>VLOOKUP(WordsMain!EG75,ScaleCC,2,FALSE)</f>
        <v>2</v>
      </c>
      <c r="EH75" s="84">
        <f>VLOOKUP(WordsMain!EH75,ScaleCC,2,FALSE)</f>
        <v>2</v>
      </c>
      <c r="EI75" s="84">
        <f>VLOOKUP(WordsMain!EI75,ScaleCC,2,FALSE)</f>
        <v>2</v>
      </c>
      <c r="EJ75" s="84">
        <f>VLOOKUP(WordsMain!EJ75,ScaleCC,2,FALSE)</f>
        <v>2</v>
      </c>
      <c r="EK75" s="84">
        <f>VLOOKUP(WordsMain!EK75,ScaleCC,2,FALSE)</f>
        <v>2</v>
      </c>
      <c r="EL75" s="84">
        <f>VLOOKUP(WordsMain!EL75,ScaleCC,2,FALSE)</f>
        <v>2</v>
      </c>
      <c r="EM75" s="84">
        <f>VLOOKUP(WordsMain!EM75,ScaleCC,2,FALSE)</f>
        <v>2</v>
      </c>
      <c r="EN75" s="84">
        <f>VLOOKUP(WordsMain!EN75,ScaleCC,2,FALSE)</f>
        <v>2</v>
      </c>
      <c r="EO75" s="84">
        <f>VLOOKUP(WordsMain!EO75,ScaleCC,2,FALSE)</f>
        <v>2</v>
      </c>
      <c r="EP75" s="84">
        <f>VLOOKUP(WordsMain!EP75,ScaleCC,2,FALSE)</f>
        <v>2</v>
      </c>
      <c r="EQ75" s="84">
        <f>VLOOKUP(WordsMain!EQ75,ScaleCC,2,FALSE)</f>
        <v>2</v>
      </c>
      <c r="ER75" s="84">
        <f>VLOOKUP(WordsMain!ER75,ScaleCC,2,FALSE)</f>
        <v>2</v>
      </c>
      <c r="ES75" s="84">
        <f>VLOOKUP(WordsMain!ES75,ScaleCC,2,FALSE)</f>
        <v>2</v>
      </c>
      <c r="FG75">
        <v>1</v>
      </c>
      <c r="FK75">
        <v>5</v>
      </c>
      <c r="FM75">
        <v>7</v>
      </c>
      <c r="GE75">
        <v>1</v>
      </c>
      <c r="GF75">
        <v>2</v>
      </c>
      <c r="GG75">
        <v>3</v>
      </c>
      <c r="GH75">
        <v>4</v>
      </c>
      <c r="GI75">
        <v>5</v>
      </c>
      <c r="GJ75">
        <v>6</v>
      </c>
      <c r="GK75">
        <v>7</v>
      </c>
      <c r="GL75">
        <v>8</v>
      </c>
      <c r="GM75">
        <v>9</v>
      </c>
      <c r="GN75">
        <v>10</v>
      </c>
      <c r="HO75">
        <v>1</v>
      </c>
      <c r="HQ75">
        <v>3</v>
      </c>
      <c r="HT75">
        <v>6</v>
      </c>
      <c r="MB75">
        <v>10</v>
      </c>
      <c r="ME75">
        <v>1</v>
      </c>
      <c r="MF75">
        <v>2</v>
      </c>
      <c r="MG75">
        <v>3</v>
      </c>
      <c r="MH75">
        <v>4</v>
      </c>
      <c r="MI75">
        <v>5</v>
      </c>
      <c r="MJ75">
        <v>6</v>
      </c>
      <c r="MK75">
        <v>7</v>
      </c>
      <c r="ML75">
        <v>8</v>
      </c>
      <c r="MM75">
        <v>9</v>
      </c>
      <c r="MN75">
        <v>10</v>
      </c>
      <c r="MR75">
        <v>2</v>
      </c>
      <c r="MS75">
        <v>3</v>
      </c>
      <c r="MU75">
        <v>5</v>
      </c>
      <c r="MW75">
        <v>7</v>
      </c>
      <c r="ADZ75">
        <f t="shared" si="78"/>
        <v>0</v>
      </c>
      <c r="AEA75">
        <f t="shared" si="80"/>
        <v>2</v>
      </c>
      <c r="AEB75">
        <f t="shared" si="79"/>
        <v>2</v>
      </c>
    </row>
    <row r="76" spans="1:808" x14ac:dyDescent="0.2">
      <c r="A76">
        <v>110002818832</v>
      </c>
      <c r="B76">
        <v>270116672</v>
      </c>
      <c r="C76" s="2">
        <v>43629.077835648153</v>
      </c>
      <c r="D76" s="2">
        <v>43629.11178240741</v>
      </c>
      <c r="E76" t="s">
        <v>1918</v>
      </c>
      <c r="J76">
        <v>0</v>
      </c>
      <c r="K76" t="s">
        <v>1567</v>
      </c>
      <c r="L76">
        <v>2</v>
      </c>
      <c r="M76">
        <v>2</v>
      </c>
      <c r="N76">
        <v>4</v>
      </c>
      <c r="ADZ76">
        <f t="shared" si="78"/>
        <v>0</v>
      </c>
      <c r="AEA76">
        <f t="shared" si="80"/>
        <v>0</v>
      </c>
      <c r="AEB76">
        <f t="shared" si="79"/>
        <v>0</v>
      </c>
    </row>
    <row r="77" spans="1:808" x14ac:dyDescent="0.2">
      <c r="A77">
        <v>110002815939</v>
      </c>
      <c r="B77">
        <v>270115269</v>
      </c>
      <c r="C77" s="2">
        <v>43628.408460648148</v>
      </c>
      <c r="D77" s="2">
        <v>43628.426759259259</v>
      </c>
      <c r="E77" t="s">
        <v>1918</v>
      </c>
      <c r="J77">
        <v>2</v>
      </c>
      <c r="K77" s="84" t="str">
        <f>VLOOKUP(J77,CountryLookup,2,TRUE)</f>
        <v>USA</v>
      </c>
      <c r="L77">
        <v>1</v>
      </c>
      <c r="M77">
        <v>3</v>
      </c>
      <c r="N77">
        <v>3</v>
      </c>
      <c r="O77">
        <v>1</v>
      </c>
      <c r="P77">
        <v>1</v>
      </c>
      <c r="Q77">
        <v>3</v>
      </c>
      <c r="S77">
        <v>2</v>
      </c>
      <c r="T77">
        <v>4</v>
      </c>
      <c r="V77">
        <v>3</v>
      </c>
      <c r="W77">
        <v>2</v>
      </c>
      <c r="X77" s="84">
        <f>VLOOKUP(WordsMain!X77,ScaleII,2,FALSE)</f>
        <v>1</v>
      </c>
      <c r="Y77" s="84">
        <f>VLOOKUP(WordsMain!Y77,ScaleII,2,FALSE)</f>
        <v>1</v>
      </c>
      <c r="Z77" s="84">
        <f>VLOOKUP(WordsMain!Z77,ScaleII,2,FALSE)</f>
        <v>1</v>
      </c>
      <c r="AA77" s="84">
        <f>VLOOKUP(WordsMain!AA77,ScaleII,2,FALSE)</f>
        <v>1</v>
      </c>
      <c r="AB77" s="84">
        <f>VLOOKUP(WordsMain!AB77,ScaleII,2,FALSE)</f>
        <v>1</v>
      </c>
      <c r="AC77" s="84">
        <f>VLOOKUP(WordsMain!AC77,ScaleII,2,FALSE)</f>
        <v>1</v>
      </c>
      <c r="AD77" s="84">
        <f>VLOOKUP(WordsMain!AD77,ScaleDD,2,FALSE)</f>
        <v>0</v>
      </c>
      <c r="AE77" s="84">
        <f>VLOOKUP(WordsMain!AE77,ScaleDD,2,FALSE)</f>
        <v>4</v>
      </c>
      <c r="AF77" s="84">
        <f>VLOOKUP(WordsMain!AF77,ScaleDD,2,FALSE)</f>
        <v>3</v>
      </c>
      <c r="AG77" s="84">
        <f>VLOOKUP(WordsMain!AG77,ScaleDD,2,FALSE)</f>
        <v>2</v>
      </c>
      <c r="AH77" s="84">
        <f>VLOOKUP(WordsMain!AH77,ScaleDD,2,FALSE)</f>
        <v>3</v>
      </c>
      <c r="AI77" s="84">
        <f>VLOOKUP(WordsMain!AI77,ScaleDD,2,FALSE)</f>
        <v>3</v>
      </c>
      <c r="AJ77" s="84">
        <f>VLOOKUP(WordsMain!AJ77,ScaleDD,2,FALSE)</f>
        <v>1</v>
      </c>
      <c r="AK77" s="84">
        <f>VLOOKUP(WordsMain!AK77,ScaleDD,2,FALSE)</f>
        <v>4</v>
      </c>
      <c r="AL77" s="84">
        <f>VLOOKUP(WordsMain!AL77,ScaleDD,2,FALSE)</f>
        <v>4</v>
      </c>
      <c r="AN77" s="84">
        <f>VLOOKUP(WordsMain!AN77,ScaleJJ,2,FALSE)</f>
        <v>4</v>
      </c>
      <c r="AO77" s="84">
        <f>VLOOKUP(WordsMain!AO77,ScaleJJ,2,FALSE)</f>
        <v>1</v>
      </c>
      <c r="AP77" s="84">
        <f>VLOOKUP(WordsMain!AP77,ScaleJJ,2,FALSE)</f>
        <v>0</v>
      </c>
      <c r="AQ77" s="84">
        <f>VLOOKUP(WordsMain!AQ77,ScaleJJ,2,FALSE)</f>
        <v>0</v>
      </c>
      <c r="AR77" s="84">
        <f>VLOOKUP(WordsMain!AR77,ScaleJJ,2,FALSE)</f>
        <v>2</v>
      </c>
      <c r="AS77" s="84">
        <f>VLOOKUP(WordsMain!AS77,ScaleJJ,2,FALSE)</f>
        <v>2</v>
      </c>
      <c r="AT77" s="84">
        <f>VLOOKUP(WordsMain!AT77,ScaleJJ,2,FALSE)</f>
        <v>1</v>
      </c>
      <c r="AU77" s="84">
        <f>VLOOKUP(WordsMain!AU77,ScaleJJ,2,FALSE)</f>
        <v>4</v>
      </c>
      <c r="BA77">
        <v>5</v>
      </c>
      <c r="BB77">
        <v>6</v>
      </c>
      <c r="BC77">
        <v>7</v>
      </c>
      <c r="DM77">
        <v>6</v>
      </c>
      <c r="DN77">
        <v>7</v>
      </c>
      <c r="EB77" s="84">
        <f>VLOOKUP(WordsMain!EB77,ScaleCC,2,FALSE)</f>
        <v>2</v>
      </c>
      <c r="EC77" s="84">
        <f>VLOOKUP(WordsMain!EC77,ScaleCC,2,FALSE)</f>
        <v>3</v>
      </c>
      <c r="ED77" s="84">
        <f>VLOOKUP(WordsMain!ED77,ScaleCC,2,FALSE)</f>
        <v>3</v>
      </c>
      <c r="EE77" s="84">
        <f>VLOOKUP(WordsMain!EE77,ScaleCC,2,FALSE)</f>
        <v>3</v>
      </c>
      <c r="EF77" s="84">
        <f>VLOOKUP(WordsMain!EF77,ScaleCC,2,FALSE)</f>
        <v>0</v>
      </c>
      <c r="EG77" s="84">
        <f>VLOOKUP(WordsMain!EG77,ScaleCC,2,FALSE)</f>
        <v>0</v>
      </c>
      <c r="EH77" s="84">
        <f>VLOOKUP(WordsMain!EH77,ScaleCC,2,FALSE)</f>
        <v>0</v>
      </c>
      <c r="EI77" s="84">
        <f>VLOOKUP(WordsMain!EI77,ScaleCC,2,FALSE)</f>
        <v>0</v>
      </c>
      <c r="EJ77" s="84">
        <f>VLOOKUP(WordsMain!EJ77,ScaleCC,2,FALSE)</f>
        <v>0</v>
      </c>
      <c r="EK77" s="84">
        <f>VLOOKUP(WordsMain!EK77,ScaleCC,2,FALSE)</f>
        <v>0</v>
      </c>
      <c r="EL77" s="84">
        <f>VLOOKUP(WordsMain!EL77,ScaleCC,2,FALSE)</f>
        <v>0</v>
      </c>
      <c r="EM77" s="84">
        <f>VLOOKUP(WordsMain!EM77,ScaleCC,2,FALSE)</f>
        <v>0</v>
      </c>
      <c r="EN77" s="84">
        <f>VLOOKUP(WordsMain!EN77,ScaleCC,2,FALSE)</f>
        <v>0</v>
      </c>
      <c r="EO77" s="84">
        <f>VLOOKUP(WordsMain!EO77,ScaleCC,2,FALSE)</f>
        <v>0</v>
      </c>
      <c r="EP77" s="84">
        <f>VLOOKUP(WordsMain!EP77,ScaleCC,2,FALSE)</f>
        <v>0</v>
      </c>
      <c r="EQ77" s="84">
        <f>VLOOKUP(WordsMain!EQ77,ScaleCC,2,FALSE)</f>
        <v>1</v>
      </c>
      <c r="ER77" s="84">
        <f>VLOOKUP(WordsMain!ER77,ScaleCC,2,FALSE)</f>
        <v>1</v>
      </c>
      <c r="ES77" s="84">
        <f>VLOOKUP(WordsMain!ES77,ScaleCC,2,FALSE)</f>
        <v>1</v>
      </c>
      <c r="WU77" s="84">
        <f>VLOOKUP(WordsMain!WU77,ScaleHH,2,FALSE)</f>
        <v>2</v>
      </c>
      <c r="WV77" s="84">
        <f>VLOOKUP(WordsMain!WV77,ScaleHH,2,FALSE)</f>
        <v>1</v>
      </c>
      <c r="WW77" s="84">
        <f>VLOOKUP(WordsMain!WW77,ScaleHH,2,FALSE)</f>
        <v>2</v>
      </c>
      <c r="WX77" s="84">
        <f>VLOOKUP(WordsMain!WX77,ScaleHH,2,FALSE)</f>
        <v>3</v>
      </c>
      <c r="WY77" s="84">
        <f>VLOOKUP(WordsMain!WY77,ScaleHH,2,FALSE)</f>
        <v>2</v>
      </c>
      <c r="WZ77" s="84">
        <f>VLOOKUP(WordsMain!WZ77,ScaleHH,2,FALSE)</f>
        <v>3</v>
      </c>
      <c r="XA77" s="84">
        <f>VLOOKUP(WordsMain!XA77,ScaleHH,2,FALSE)</f>
        <v>2</v>
      </c>
      <c r="XB77" s="84">
        <f>VLOOKUP(WordsMain!XB77,ScaleHH,2,FALSE)</f>
        <v>1</v>
      </c>
      <c r="XC77" s="84">
        <f>VLOOKUP(WordsMain!XC77,ScaleHH,2,FALSE)</f>
        <v>1</v>
      </c>
      <c r="XD77" s="84">
        <f>VLOOKUP(WordsMain!XD77,ScaleHH,2,FALSE)</f>
        <v>3</v>
      </c>
      <c r="XE77" s="84">
        <f>VLOOKUP(WordsMain!XE77,ScaleHH,2,FALSE)</f>
        <v>3</v>
      </c>
      <c r="XF77" s="84">
        <f>VLOOKUP(WordsMain!XF77,ScaleHH,2,FALSE)</f>
        <v>3</v>
      </c>
      <c r="XG77" s="84">
        <f>VLOOKUP(WordsMain!XG77,ScaleHH,2,FALSE)</f>
        <v>3</v>
      </c>
      <c r="XH77" s="84">
        <f>VLOOKUP(WordsMain!XH77,ScaleHH,2,FALSE)</f>
        <v>3</v>
      </c>
      <c r="XI77" s="84">
        <f>VLOOKUP(WordsMain!XI77,ScaleHH,2,FALSE)</f>
        <v>2</v>
      </c>
      <c r="XJ77" s="84">
        <f>VLOOKUP(WordsMain!XJ77,ScaleHH,2,FALSE)</f>
        <v>2</v>
      </c>
      <c r="XK77" s="84">
        <f>VLOOKUP(WordsMain!XK77,ScaleHH,2,FALSE)</f>
        <v>1</v>
      </c>
      <c r="XL77" s="84">
        <f>VLOOKUP(WordsMain!XL77,ScaleHH,2,FALSE)</f>
        <v>3</v>
      </c>
      <c r="XM77" s="84">
        <f>VLOOKUP(WordsMain!XM77,ScaleHH,2,FALSE)</f>
        <v>3</v>
      </c>
      <c r="XN77" s="84">
        <f>VLOOKUP(WordsMain!XN77,ScaleHH,2,FALSE)</f>
        <v>3</v>
      </c>
      <c r="XO77" s="84">
        <f>VLOOKUP(WordsMain!XO77,ScaleHH,2,FALSE)</f>
        <v>3</v>
      </c>
      <c r="XP77" s="84">
        <f>VLOOKUP(WordsMain!XP77,ScaleHH,2,FALSE)</f>
        <v>3</v>
      </c>
      <c r="XQ77" s="84">
        <f>VLOOKUP(WordsMain!XQ77,ScaleHH,2,FALSE)</f>
        <v>3</v>
      </c>
      <c r="XR77" s="84">
        <f>VLOOKUP(WordsMain!XR77,ScaleHH,2,FALSE)</f>
        <v>3</v>
      </c>
      <c r="XS77" s="84">
        <f>VLOOKUP(WordsMain!XS77,ScaleHH,2,FALSE)</f>
        <v>3</v>
      </c>
      <c r="XT77" s="84">
        <f>VLOOKUP(WordsMain!XT77,ScaleHH,2,FALSE)</f>
        <v>3</v>
      </c>
      <c r="XU77" s="84">
        <f>VLOOKUP(WordsMain!XU77,ScaleHH,2,FALSE)</f>
        <v>3</v>
      </c>
      <c r="XV77" s="84">
        <f>VLOOKUP(WordsMain!XV77,ScaleHH,2,FALSE)</f>
        <v>3</v>
      </c>
      <c r="XW77" s="84">
        <f>VLOOKUP(WordsMain!XW77,ScaleHH,2,FALSE)</f>
        <v>3</v>
      </c>
      <c r="XX77" s="84">
        <f>VLOOKUP(WordsMain!XX77,ScaleHH,2,FALSE)</f>
        <v>1</v>
      </c>
      <c r="XY77" s="84">
        <f>VLOOKUP(WordsMain!XY77,ScaleHH,2,FALSE)</f>
        <v>3</v>
      </c>
      <c r="XZ77" s="84">
        <f>VLOOKUP(WordsMain!XZ77,ScaleHH,2,FALSE)</f>
        <v>2</v>
      </c>
      <c r="YA77" s="84">
        <f>VLOOKUP(WordsMain!YA77,ScaleHH,2,FALSE)</f>
        <v>3</v>
      </c>
      <c r="YB77" s="84">
        <f>VLOOKUP(WordsMain!YB77,ScaleHH,2,FALSE)</f>
        <v>2</v>
      </c>
      <c r="YC77" s="84">
        <f>VLOOKUP(WordsMain!YC77,ScaleHH,2,FALSE)</f>
        <v>3</v>
      </c>
      <c r="YD77" s="84">
        <f>VLOOKUP(WordsMain!YD77,ScaleHH,2,FALSE)</f>
        <v>2</v>
      </c>
      <c r="YE77" s="84">
        <f>VLOOKUP(WordsMain!YE77,ScaleHH,2,FALSE)</f>
        <v>1</v>
      </c>
      <c r="YF77" s="84">
        <f>VLOOKUP(WordsMain!YF77,ScaleHH,2,FALSE)</f>
        <v>3</v>
      </c>
      <c r="YG77" s="84">
        <f>VLOOKUP(WordsMain!YG77,ScaleHH,2,FALSE)</f>
        <v>3</v>
      </c>
      <c r="YJ77" s="84">
        <f>VLOOKUP(WordsMain!YJ77,ScaleBB,2,FALSE)</f>
        <v>1</v>
      </c>
      <c r="YK77" s="84">
        <f>VLOOKUP(WordsMain!YK77,ScaleAA,2,FALSE)</f>
        <v>4</v>
      </c>
      <c r="YL77" s="84">
        <f>VLOOKUP(WordsMain!YL77,ScaleAA,2,FALSE)</f>
        <v>3</v>
      </c>
      <c r="YM77" s="84">
        <f>VLOOKUP(WordsMain!YM77,ScaleAA,2,FALSE)</f>
        <v>2</v>
      </c>
      <c r="YN77" s="84">
        <f>VLOOKUP(WordsMain!YN77,ScaleAA,2,FALSE)</f>
        <v>3</v>
      </c>
      <c r="YO77" s="84">
        <f>VLOOKUP(WordsMain!YO77,ScaleAA,2,FALSE)</f>
        <v>3</v>
      </c>
      <c r="YP77" s="84">
        <f>VLOOKUP(WordsMain!YP77,ScaleAA,2,FALSE)</f>
        <v>4</v>
      </c>
      <c r="YQ77" s="84">
        <f>VLOOKUP(WordsMain!YQ77,ScaleAA,2,FALSE)</f>
        <v>4</v>
      </c>
      <c r="YR77" s="84">
        <f>VLOOKUP(WordsMain!YR77,ScaleAA,2,FALSE)</f>
        <v>3</v>
      </c>
      <c r="YS77" s="84">
        <f>VLOOKUP(WordsMain!YS77,ScaleAA,2,FALSE)</f>
        <v>2</v>
      </c>
      <c r="YT77" s="84">
        <f>VLOOKUP(WordsMain!YT77,ScaleAA,2,FALSE)</f>
        <v>4</v>
      </c>
      <c r="YU77" s="84">
        <f>VLOOKUP(WordsMain!YU77,ScaleAA,2,FALSE)</f>
        <v>4</v>
      </c>
      <c r="YV77" s="84">
        <f>VLOOKUP(WordsMain!YV77,ScaleAA,2,FALSE)</f>
        <v>3</v>
      </c>
      <c r="YW77" s="84">
        <f>VLOOKUP(WordsMain!YW77,ScaleAA,2,FALSE)</f>
        <v>4</v>
      </c>
      <c r="YX77" s="84">
        <f>VLOOKUP(WordsMain!YX77,ScaleAA,2,FALSE)</f>
        <v>3</v>
      </c>
      <c r="YY77" s="84">
        <f>VLOOKUP(WordsMain!YY77,ScaleAA,2,FALSE)</f>
        <v>3</v>
      </c>
      <c r="YZ77" s="84">
        <f>VLOOKUP(WordsMain!YZ77,ScaleAA,2,FALSE)</f>
        <v>3</v>
      </c>
      <c r="ZA77" s="84">
        <f>VLOOKUP(WordsMain!ZA77,ScaleAA,2,FALSE)</f>
        <v>3</v>
      </c>
      <c r="ZB77" s="84">
        <f>VLOOKUP(WordsMain!ZB77,ScaleAA,2,FALSE)</f>
        <v>3</v>
      </c>
      <c r="ZC77" s="84">
        <f>VLOOKUP(WordsMain!ZC77,ScaleAA,2,FALSE)</f>
        <v>4</v>
      </c>
      <c r="ZD77" s="84">
        <f>VLOOKUP(WordsMain!ZD77,ScaleAA,2,FALSE)</f>
        <v>3</v>
      </c>
      <c r="ZE77" s="84">
        <f>VLOOKUP(WordsMain!ZE77,ScaleAA,2,FALSE)</f>
        <v>4</v>
      </c>
      <c r="ZF77" s="84">
        <f>VLOOKUP(WordsMain!ZF77,ScaleAA,2,FALSE)</f>
        <v>2</v>
      </c>
      <c r="ZG77" s="84">
        <f>VLOOKUP(WordsMain!ZG77,ScaleAA,2,FALSE)</f>
        <v>4</v>
      </c>
      <c r="ZH77" s="84">
        <f>VLOOKUP(WordsMain!ZH77,ScaleAA,2,FALSE)</f>
        <v>4</v>
      </c>
      <c r="ZI77" s="84">
        <f>VLOOKUP(WordsMain!ZI77,ScaleAA,2,FALSE)</f>
        <v>4</v>
      </c>
      <c r="ZJ77" s="84">
        <f>VLOOKUP(WordsMain!ZJ77,ScaleAA,2,FALSE)</f>
        <v>4</v>
      </c>
      <c r="ZK77" s="84">
        <f>VLOOKUP(WordsMain!ZK77,ScaleAA,2,FALSE)</f>
        <v>2</v>
      </c>
      <c r="ZL77" s="84">
        <f>VLOOKUP(WordsMain!ZL77,ScaleAA,2,FALSE)</f>
        <v>2</v>
      </c>
      <c r="ZM77" s="84">
        <f>VLOOKUP(WordsMain!ZM77,ScaleAA,2,FALSE)</f>
        <v>2</v>
      </c>
      <c r="ZN77" s="84">
        <f>VLOOKUP(WordsMain!ZN77,ScaleAA,2,FALSE)</f>
        <v>3</v>
      </c>
      <c r="ZO77" s="84">
        <f>VLOOKUP(WordsMain!ZO77,ScaleAA,2,FALSE)</f>
        <v>3</v>
      </c>
      <c r="ZP77" s="84">
        <f>VLOOKUP(WordsMain!ZP77,ScaleAA,2,FALSE)</f>
        <v>3</v>
      </c>
      <c r="ZR77" s="84">
        <f>VLOOKUP(WordsMain!ZR77,ScaleFF,2,FALSE)</f>
        <v>2</v>
      </c>
      <c r="ZS77" s="84">
        <f>VLOOKUP(WordsMain!ZS77,ScaleFF,2,FALSE)</f>
        <v>3</v>
      </c>
      <c r="ZT77" s="84">
        <f>VLOOKUP(WordsMain!ZT77,ScaleFF,2,FALSE)</f>
        <v>4</v>
      </c>
      <c r="ZU77" s="84">
        <f>VLOOKUP(WordsMain!ZU77,ScaleFF,2,FALSE)</f>
        <v>3</v>
      </c>
      <c r="ZV77" s="84">
        <f>VLOOKUP(WordsMain!ZV77,ScaleFF,2,FALSE)</f>
        <v>2</v>
      </c>
      <c r="ZW77" s="84">
        <f>VLOOKUP(WordsMain!ZW77,ScaleFF,2,FALSE)</f>
        <v>4</v>
      </c>
      <c r="ZX77" s="84">
        <f>VLOOKUP(WordsMain!ZX77,ScaleFF,2,FALSE)</f>
        <v>2</v>
      </c>
      <c r="ZY77" s="84">
        <f>VLOOKUP(WordsMain!ZY77,ScaleFF,2,FALSE)</f>
        <v>3</v>
      </c>
      <c r="ZZ77" s="84">
        <f>VLOOKUP(WordsMain!ZZ77,ScaleFF,2,FALSE)</f>
        <v>3</v>
      </c>
      <c r="AAA77" s="84">
        <f>VLOOKUP(WordsMain!AAA77,ScaleFF,2,FALSE)</f>
        <v>3</v>
      </c>
      <c r="AAB77" s="84">
        <f>VLOOKUP(WordsMain!AAB77,ScaleFF,2,FALSE)</f>
        <v>3</v>
      </c>
      <c r="AAC77" s="84">
        <f>VLOOKUP(WordsMain!AAC77,ScaleFF,2,FALSE)</f>
        <v>3</v>
      </c>
      <c r="AAD77" s="84">
        <f>VLOOKUP(WordsMain!AAD77,ScaleFF,2,FALSE)</f>
        <v>3</v>
      </c>
      <c r="AAE77" s="84">
        <f>VLOOKUP(WordsMain!AAE77,ScaleFF,2,FALSE)</f>
        <v>3</v>
      </c>
      <c r="AAF77" s="84">
        <f>VLOOKUP(WordsMain!AAF77,ScaleFF,2,FALSE)</f>
        <v>3</v>
      </c>
      <c r="AAG77" s="84">
        <f>VLOOKUP(WordsMain!AAG77,ScaleFF,2,FALSE)</f>
        <v>4</v>
      </c>
      <c r="AAH77" s="84">
        <f>VLOOKUP(WordsMain!AAH77,ScaleFF,2,FALSE)</f>
        <v>4</v>
      </c>
      <c r="AAI77" s="84">
        <f>VLOOKUP(WordsMain!AAI77,ScaleFF,2,FALSE)</f>
        <v>3</v>
      </c>
      <c r="AAJ77" s="84">
        <f>VLOOKUP(WordsMain!AAJ77,ScaleFF,2,FALSE)</f>
        <v>2</v>
      </c>
      <c r="AAK77" s="84">
        <f>VLOOKUP(WordsMain!AAK77,ScaleFF,2,FALSE)</f>
        <v>4</v>
      </c>
      <c r="AAL77" s="84">
        <f>VLOOKUP(WordsMain!AAL77,ScaleFF,2,FALSE)</f>
        <v>3</v>
      </c>
      <c r="AAM77" s="84">
        <f>VLOOKUP(WordsMain!AAM77,ScaleFF,2,FALSE)</f>
        <v>3</v>
      </c>
      <c r="AAN77" s="84">
        <f>VLOOKUP(WordsMain!AAN77,ScaleFF,2,FALSE)</f>
        <v>4</v>
      </c>
      <c r="AAO77" s="84">
        <f>VLOOKUP(WordsMain!AAO77,ScaleFF,2,FALSE)</f>
        <v>4</v>
      </c>
      <c r="AAP77" s="84">
        <f>VLOOKUP(WordsMain!AAP77,ScaleFF,2,FALSE)</f>
        <v>3</v>
      </c>
      <c r="AAQ77" s="84">
        <f>VLOOKUP(WordsMain!AAQ77,ScaleFF,2,FALSE)</f>
        <v>3</v>
      </c>
      <c r="AAR77" s="84">
        <f>VLOOKUP(WordsMain!AAR77,ScaleFF,2,FALSE)</f>
        <v>3</v>
      </c>
      <c r="AAS77" s="84">
        <f>VLOOKUP(WordsMain!AAS77,ScaleFF,2,FALSE)</f>
        <v>1</v>
      </c>
      <c r="AAT77" s="84">
        <f>VLOOKUP(WordsMain!AAT77,ScaleFF,2,FALSE)</f>
        <v>3</v>
      </c>
      <c r="AAU77" s="84">
        <f>VLOOKUP(WordsMain!AAU77,ScaleFF,2,FALSE)</f>
        <v>1</v>
      </c>
      <c r="AAV77" s="84">
        <f>VLOOKUP(WordsMain!AAV77,ScaleFF,2,FALSE)</f>
        <v>1</v>
      </c>
      <c r="AAW77" s="84">
        <f>VLOOKUP(WordsMain!AAW77,ScaleFF,2,FALSE)</f>
        <v>2</v>
      </c>
      <c r="AAX77" s="84">
        <f>VLOOKUP(WordsMain!AAX77,ScaleFF,2,FALSE)</f>
        <v>4</v>
      </c>
      <c r="AAY77" s="84">
        <f>VLOOKUP(WordsMain!AAY77,ScaleFF,2,FALSE)</f>
        <v>1</v>
      </c>
      <c r="AAZ77" s="84">
        <f>VLOOKUP(WordsMain!AAZ77,ScaleFF,2,FALSE)</f>
        <v>4</v>
      </c>
      <c r="ABB77">
        <v>1</v>
      </c>
      <c r="ABC77">
        <v>0</v>
      </c>
      <c r="ABD77">
        <v>1</v>
      </c>
      <c r="ABE77">
        <v>0</v>
      </c>
      <c r="ABF77">
        <v>0</v>
      </c>
      <c r="ABG77">
        <v>0</v>
      </c>
      <c r="ABH77">
        <v>0</v>
      </c>
      <c r="ABI77">
        <v>1</v>
      </c>
      <c r="ABJ77">
        <v>0</v>
      </c>
      <c r="ABK77">
        <v>0</v>
      </c>
      <c r="ABL77">
        <v>0</v>
      </c>
      <c r="ABM77">
        <v>0</v>
      </c>
      <c r="ABN77">
        <v>0</v>
      </c>
      <c r="ABU77">
        <v>7</v>
      </c>
      <c r="ACA77">
        <v>13</v>
      </c>
      <c r="ACD77">
        <v>16</v>
      </c>
      <c r="ACI77">
        <v>21</v>
      </c>
      <c r="ACR77" s="84">
        <f>VLOOKUP(WordsMain!ACR77,ScaleGG,2,FALSE)</f>
        <v>1</v>
      </c>
      <c r="ADZ77">
        <f t="shared" si="78"/>
        <v>0</v>
      </c>
      <c r="AEA77">
        <f t="shared" si="80"/>
        <v>1</v>
      </c>
      <c r="AEB77">
        <f t="shared" si="79"/>
        <v>1</v>
      </c>
    </row>
    <row r="78" spans="1:808" x14ac:dyDescent="0.2">
      <c r="A78">
        <v>110002815836</v>
      </c>
      <c r="B78">
        <v>270116994</v>
      </c>
      <c r="C78" s="2">
        <v>43628.382210648153</v>
      </c>
      <c r="D78" s="2">
        <v>43628.383113425924</v>
      </c>
      <c r="E78" t="s">
        <v>1918</v>
      </c>
      <c r="J78">
        <v>1</v>
      </c>
      <c r="K78" s="84" t="str">
        <f>VLOOKUP(J78,CountryLookup,2,TRUE)</f>
        <v>Canada</v>
      </c>
      <c r="L78">
        <v>1</v>
      </c>
      <c r="M78">
        <v>1</v>
      </c>
      <c r="N78">
        <v>3</v>
      </c>
      <c r="ADZ78">
        <f t="shared" si="78"/>
        <v>0</v>
      </c>
      <c r="AEA78">
        <f t="shared" si="80"/>
        <v>0</v>
      </c>
      <c r="AEB78">
        <f t="shared" si="79"/>
        <v>0</v>
      </c>
    </row>
    <row r="79" spans="1:808" x14ac:dyDescent="0.2">
      <c r="A79">
        <v>110002815668</v>
      </c>
      <c r="B79">
        <v>270117039</v>
      </c>
      <c r="C79" s="2">
        <v>43628.173275462963</v>
      </c>
      <c r="D79" s="2">
        <v>43628.173981481479</v>
      </c>
      <c r="E79" t="s">
        <v>1918</v>
      </c>
      <c r="J79">
        <v>0</v>
      </c>
      <c r="K79" t="s">
        <v>1571</v>
      </c>
      <c r="L79">
        <v>1</v>
      </c>
      <c r="M79">
        <v>4</v>
      </c>
      <c r="N79">
        <v>3</v>
      </c>
      <c r="ADZ79">
        <f t="shared" si="78"/>
        <v>0</v>
      </c>
      <c r="AEA79">
        <f t="shared" si="80"/>
        <v>0</v>
      </c>
      <c r="AEB79">
        <f t="shared" si="79"/>
        <v>0</v>
      </c>
    </row>
    <row r="80" spans="1:808" x14ac:dyDescent="0.2">
      <c r="A80">
        <v>110002814797</v>
      </c>
      <c r="B80">
        <v>270114705</v>
      </c>
      <c r="C80" s="2">
        <v>43626.38559027778</v>
      </c>
      <c r="D80" s="2">
        <v>43627.825185185182</v>
      </c>
      <c r="E80" t="s">
        <v>1918</v>
      </c>
      <c r="J80">
        <v>6</v>
      </c>
      <c r="K80" s="84" t="str">
        <f t="shared" ref="K80:K110" si="84">VLOOKUP(J80,CountryLookup,2,TRUE)</f>
        <v>Saudi Arabia</v>
      </c>
      <c r="L80">
        <v>1</v>
      </c>
      <c r="M80">
        <v>4</v>
      </c>
      <c r="N80">
        <v>1</v>
      </c>
      <c r="O80">
        <v>2</v>
      </c>
      <c r="P80">
        <v>1</v>
      </c>
      <c r="Q80">
        <v>5</v>
      </c>
      <c r="S80">
        <v>2</v>
      </c>
      <c r="T80">
        <v>2</v>
      </c>
      <c r="V80">
        <v>3</v>
      </c>
      <c r="W80">
        <v>1</v>
      </c>
      <c r="X80" s="84">
        <f>VLOOKUP(WordsMain!X80,ScaleII,2,FALSE)</f>
        <v>1</v>
      </c>
      <c r="Y80" s="84">
        <f>VLOOKUP(WordsMain!Y80,ScaleII,2,FALSE)</f>
        <v>2</v>
      </c>
      <c r="Z80" s="84">
        <f>VLOOKUP(WordsMain!Z80,ScaleII,2,FALSE)</f>
        <v>2</v>
      </c>
      <c r="AA80" s="84">
        <f>VLOOKUP(WordsMain!AA80,ScaleII,2,FALSE)</f>
        <v>1</v>
      </c>
      <c r="AB80" s="84">
        <f>VLOOKUP(WordsMain!AB80,ScaleII,2,FALSE)</f>
        <v>1</v>
      </c>
      <c r="AC80" s="84">
        <f>VLOOKUP(WordsMain!AC80,ScaleII,2,FALSE)</f>
        <v>1</v>
      </c>
      <c r="AD80" s="84">
        <f>VLOOKUP(WordsMain!AD80,ScaleDD,2,FALSE)</f>
        <v>3</v>
      </c>
      <c r="AE80" s="84">
        <f>VLOOKUP(WordsMain!AE80,ScaleDD,2,FALSE)</f>
        <v>2</v>
      </c>
      <c r="AF80" s="84">
        <f>VLOOKUP(WordsMain!AF80,ScaleDD,2,FALSE)</f>
        <v>3</v>
      </c>
      <c r="AG80" s="84">
        <f>VLOOKUP(WordsMain!AG80,ScaleDD,2,FALSE)</f>
        <v>4</v>
      </c>
      <c r="AH80" s="84">
        <f>VLOOKUP(WordsMain!AH80,ScaleDD,2,FALSE)</f>
        <v>3</v>
      </c>
      <c r="AI80" s="84">
        <f>VLOOKUP(WordsMain!AI80,ScaleDD,2,FALSE)</f>
        <v>2</v>
      </c>
      <c r="AJ80" s="84">
        <f>VLOOKUP(WordsMain!AJ80,ScaleDD,2,FALSE)</f>
        <v>3</v>
      </c>
      <c r="AK80" s="84">
        <f>VLOOKUP(WordsMain!AK80,ScaleDD,2,FALSE)</f>
        <v>2</v>
      </c>
      <c r="AL80" s="84">
        <f>VLOOKUP(WordsMain!AL80,ScaleDD,2,FALSE)</f>
        <v>1</v>
      </c>
      <c r="AN80" s="84">
        <f>VLOOKUP(WordsMain!AN80,ScaleJJ,2,FALSE)</f>
        <v>4</v>
      </c>
      <c r="AO80" s="84">
        <f>VLOOKUP(WordsMain!AO80,ScaleJJ,2,FALSE)</f>
        <v>0</v>
      </c>
      <c r="AP80" s="84">
        <f>VLOOKUP(WordsMain!AP80,ScaleJJ,2,FALSE)</f>
        <v>1</v>
      </c>
      <c r="AQ80" s="84">
        <f>VLOOKUP(WordsMain!AQ80,ScaleJJ,2,FALSE)</f>
        <v>1</v>
      </c>
      <c r="AR80" s="84">
        <f>VLOOKUP(WordsMain!AR80,ScaleJJ,2,FALSE)</f>
        <v>1</v>
      </c>
      <c r="AS80" s="84">
        <f>VLOOKUP(WordsMain!AS80,ScaleJJ,2,FALSE)</f>
        <v>0</v>
      </c>
      <c r="AT80" s="84">
        <f>VLOOKUP(WordsMain!AT80,ScaleJJ,2,FALSE)</f>
        <v>6</v>
      </c>
      <c r="AU80" s="84">
        <f>VLOOKUP(WordsMain!AU80,ScaleJJ,2,FALSE)</f>
        <v>1</v>
      </c>
      <c r="BB80">
        <v>6</v>
      </c>
      <c r="DF80">
        <v>8</v>
      </c>
      <c r="DQ80" s="84">
        <f>VLOOKUP(WordsMain!DQ80,ScaleEE,2,FALSE)</f>
        <v>2</v>
      </c>
      <c r="DR80" s="84">
        <f>VLOOKUP(WordsMain!DR80,ScaleEE,2,FALSE)</f>
        <v>1</v>
      </c>
      <c r="DS80" s="84">
        <f>VLOOKUP(WordsMain!DS80,ScaleEE,2,FALSE)</f>
        <v>3</v>
      </c>
      <c r="DT80" s="84">
        <f>VLOOKUP(WordsMain!DT80,ScaleEE,2,FALSE)</f>
        <v>1</v>
      </c>
      <c r="DU80" s="84">
        <f>VLOOKUP(WordsMain!DU80,ScaleEE,2,FALSE)</f>
        <v>3</v>
      </c>
      <c r="DV80" s="84">
        <f>VLOOKUP(WordsMain!DV80,ScaleEE,2,FALSE)</f>
        <v>3</v>
      </c>
      <c r="DW80" s="84">
        <f>VLOOKUP(WordsMain!DW80,ScaleEE,2,FALSE)</f>
        <v>3</v>
      </c>
      <c r="DX80" s="84">
        <f>VLOOKUP(WordsMain!DX80,ScaleEE,2,FALSE)</f>
        <v>3</v>
      </c>
      <c r="DY80" s="84">
        <f>VLOOKUP(WordsMain!DY80,ScaleEE,2,FALSE)</f>
        <v>3</v>
      </c>
      <c r="DZ80" s="84">
        <f>VLOOKUP(WordsMain!DZ80,ScaleEE,2,FALSE)</f>
        <v>3</v>
      </c>
      <c r="EB80" s="84">
        <f>VLOOKUP(WordsMain!EB80,ScaleCC,2,FALSE)</f>
        <v>2</v>
      </c>
      <c r="EC80" s="84">
        <f>VLOOKUP(WordsMain!EC80,ScaleCC,2,FALSE)</f>
        <v>3</v>
      </c>
      <c r="ED80" s="84">
        <f>VLOOKUP(WordsMain!ED80,ScaleCC,2,FALSE)</f>
        <v>2</v>
      </c>
      <c r="EE80" s="84">
        <f>VLOOKUP(WordsMain!EE80,ScaleCC,2,FALSE)</f>
        <v>1</v>
      </c>
      <c r="EF80" s="84">
        <f>VLOOKUP(WordsMain!EF80,ScaleCC,2,FALSE)</f>
        <v>0</v>
      </c>
      <c r="EG80" s="84">
        <f>VLOOKUP(WordsMain!EG80,ScaleCC,2,FALSE)</f>
        <v>0</v>
      </c>
      <c r="EH80" s="84">
        <f>VLOOKUP(WordsMain!EH80,ScaleCC,2,FALSE)</f>
        <v>0</v>
      </c>
      <c r="EI80" s="84">
        <f>VLOOKUP(WordsMain!EI80,ScaleCC,2,FALSE)</f>
        <v>0</v>
      </c>
      <c r="EJ80" s="84">
        <f>VLOOKUP(WordsMain!EJ80,ScaleCC,2,FALSE)</f>
        <v>0</v>
      </c>
      <c r="EK80" s="84">
        <f>VLOOKUP(WordsMain!EK80,ScaleCC,2,FALSE)</f>
        <v>0</v>
      </c>
      <c r="EL80" s="84">
        <f>VLOOKUP(WordsMain!EL80,ScaleCC,2,FALSE)</f>
        <v>0</v>
      </c>
      <c r="EM80" s="84">
        <f>VLOOKUP(WordsMain!EM80,ScaleCC,2,FALSE)</f>
        <v>0</v>
      </c>
      <c r="EN80" s="84">
        <f>VLOOKUP(WordsMain!EN80,ScaleCC,2,FALSE)</f>
        <v>1</v>
      </c>
      <c r="EO80" s="84">
        <f>VLOOKUP(WordsMain!EO80,ScaleCC,2,FALSE)</f>
        <v>0</v>
      </c>
      <c r="EP80" s="84">
        <f>VLOOKUP(WordsMain!EP80,ScaleCC,2,FALSE)</f>
        <v>1</v>
      </c>
      <c r="EQ80" s="84">
        <f>VLOOKUP(WordsMain!EQ80,ScaleCC,2,FALSE)</f>
        <v>0</v>
      </c>
      <c r="ER80" s="84">
        <f>VLOOKUP(WordsMain!ER80,ScaleCC,2,FALSE)</f>
        <v>3</v>
      </c>
      <c r="ES80" s="84">
        <f>VLOOKUP(WordsMain!ES80,ScaleCC,2,FALSE)</f>
        <v>0</v>
      </c>
      <c r="EV80">
        <v>2</v>
      </c>
      <c r="EZ80">
        <v>6</v>
      </c>
      <c r="FH80">
        <v>2</v>
      </c>
      <c r="FJ80">
        <v>4</v>
      </c>
      <c r="FL80">
        <v>6</v>
      </c>
      <c r="FM80">
        <v>7</v>
      </c>
      <c r="FN80">
        <v>8</v>
      </c>
      <c r="FT80">
        <v>2</v>
      </c>
      <c r="FV80">
        <v>4</v>
      </c>
      <c r="FX80">
        <v>6</v>
      </c>
      <c r="FY80">
        <v>7</v>
      </c>
      <c r="MF80">
        <v>2</v>
      </c>
      <c r="MH80">
        <v>4</v>
      </c>
      <c r="MJ80">
        <v>6</v>
      </c>
      <c r="ML80">
        <v>8</v>
      </c>
      <c r="MN80">
        <v>10</v>
      </c>
      <c r="NH80">
        <v>6</v>
      </c>
      <c r="NJ80">
        <v>8</v>
      </c>
      <c r="NR80">
        <v>2</v>
      </c>
      <c r="NZ80">
        <v>10</v>
      </c>
      <c r="OF80">
        <v>2</v>
      </c>
      <c r="VX80">
        <v>6</v>
      </c>
      <c r="WF80">
        <v>14</v>
      </c>
      <c r="WU80" s="84">
        <f>VLOOKUP(WordsMain!WU80,ScaleHH,2,FALSE)</f>
        <v>2</v>
      </c>
      <c r="WV80" s="84">
        <f>VLOOKUP(WordsMain!WV80,ScaleHH,2,FALSE)</f>
        <v>2</v>
      </c>
      <c r="WW80" s="84">
        <f>VLOOKUP(WordsMain!WW80,ScaleHH,2,FALSE)</f>
        <v>1</v>
      </c>
      <c r="WX80" s="84">
        <f>VLOOKUP(WordsMain!WX80,ScaleHH,2,FALSE)</f>
        <v>2</v>
      </c>
      <c r="WY80" s="84">
        <f>VLOOKUP(WordsMain!WY80,ScaleHH,2,FALSE)</f>
        <v>1</v>
      </c>
      <c r="WZ80" s="84">
        <f>VLOOKUP(WordsMain!WZ80,ScaleHH,2,FALSE)</f>
        <v>0</v>
      </c>
      <c r="XA80" s="84">
        <f>VLOOKUP(WordsMain!XA80,ScaleHH,2,FALSE)</f>
        <v>0</v>
      </c>
      <c r="XB80" s="84">
        <f>VLOOKUP(WordsMain!XB80,ScaleHH,2,FALSE)</f>
        <v>2</v>
      </c>
      <c r="XC80" s="84">
        <f>VLOOKUP(WordsMain!XC80,ScaleHH,2,FALSE)</f>
        <v>2</v>
      </c>
      <c r="XD80" s="84">
        <f>VLOOKUP(WordsMain!XD80,ScaleHH,2,FALSE)</f>
        <v>1</v>
      </c>
      <c r="XE80" s="84">
        <f>VLOOKUP(WordsMain!XE80,ScaleHH,2,FALSE)</f>
        <v>2</v>
      </c>
      <c r="XF80" s="84">
        <f>VLOOKUP(WordsMain!XF80,ScaleHH,2,FALSE)</f>
        <v>0</v>
      </c>
      <c r="XG80" s="84">
        <f>VLOOKUP(WordsMain!XG80,ScaleHH,2,FALSE)</f>
        <v>1</v>
      </c>
      <c r="XH80" s="84">
        <f>VLOOKUP(WordsMain!XH80,ScaleHH,2,FALSE)</f>
        <v>2</v>
      </c>
      <c r="XI80" s="84">
        <f>VLOOKUP(WordsMain!XI80,ScaleHH,2,FALSE)</f>
        <v>0</v>
      </c>
      <c r="XJ80" s="84">
        <f>VLOOKUP(WordsMain!XJ80,ScaleHH,2,FALSE)</f>
        <v>3</v>
      </c>
      <c r="XK80" s="84">
        <f>VLOOKUP(WordsMain!XK80,ScaleHH,2,FALSE)</f>
        <v>3</v>
      </c>
      <c r="XL80" s="84">
        <f>VLOOKUP(WordsMain!XL80,ScaleHH,2,FALSE)</f>
        <v>1</v>
      </c>
      <c r="XM80" s="84">
        <f>VLOOKUP(WordsMain!XM80,ScaleHH,2,FALSE)</f>
        <v>2</v>
      </c>
      <c r="XN80" s="84">
        <f>VLOOKUP(WordsMain!XN80,ScaleHH,2,FALSE)</f>
        <v>2</v>
      </c>
      <c r="XO80" s="84">
        <f>VLOOKUP(WordsMain!XO80,ScaleHH,2,FALSE)</f>
        <v>1</v>
      </c>
      <c r="XP80" s="84">
        <f>VLOOKUP(WordsMain!XP80,ScaleHH,2,FALSE)</f>
        <v>2</v>
      </c>
      <c r="XQ80" s="84">
        <f>VLOOKUP(WordsMain!XQ80,ScaleHH,2,FALSE)</f>
        <v>1</v>
      </c>
      <c r="XR80" s="84">
        <f>VLOOKUP(WordsMain!XR80,ScaleHH,2,FALSE)</f>
        <v>3</v>
      </c>
      <c r="XS80" s="84">
        <f>VLOOKUP(WordsMain!XS80,ScaleHH,2,FALSE)</f>
        <v>2</v>
      </c>
      <c r="XT80" s="84">
        <f>VLOOKUP(WordsMain!XT80,ScaleHH,2,FALSE)</f>
        <v>2</v>
      </c>
      <c r="XU80" s="84">
        <f>VLOOKUP(WordsMain!XU80,ScaleHH,2,FALSE)</f>
        <v>2</v>
      </c>
      <c r="XV80" s="84">
        <f>VLOOKUP(WordsMain!XV80,ScaleHH,2,FALSE)</f>
        <v>3</v>
      </c>
      <c r="XW80" s="84">
        <f>VLOOKUP(WordsMain!XW80,ScaleHH,2,FALSE)</f>
        <v>2</v>
      </c>
      <c r="XX80" s="84">
        <f>VLOOKUP(WordsMain!XX80,ScaleHH,2,FALSE)</f>
        <v>1</v>
      </c>
      <c r="XY80" s="84">
        <f>VLOOKUP(WordsMain!XY80,ScaleHH,2,FALSE)</f>
        <v>1</v>
      </c>
      <c r="XZ80" s="84">
        <f>VLOOKUP(WordsMain!XZ80,ScaleHH,2,FALSE)</f>
        <v>0</v>
      </c>
      <c r="YA80" s="84">
        <f>VLOOKUP(WordsMain!YA80,ScaleHH,2,FALSE)</f>
        <v>1</v>
      </c>
      <c r="YB80" s="84">
        <f>VLOOKUP(WordsMain!YB80,ScaleHH,2,FALSE)</f>
        <v>2</v>
      </c>
      <c r="YC80" s="84">
        <f>VLOOKUP(WordsMain!YC80,ScaleHH,2,FALSE)</f>
        <v>2</v>
      </c>
      <c r="YD80" s="84">
        <f>VLOOKUP(WordsMain!YD80,ScaleHH,2,FALSE)</f>
        <v>1</v>
      </c>
      <c r="YE80" s="84">
        <f>VLOOKUP(WordsMain!YE80,ScaleHH,2,FALSE)</f>
        <v>0</v>
      </c>
      <c r="YF80" s="84">
        <f>VLOOKUP(WordsMain!YF80,ScaleHH,2,FALSE)</f>
        <v>1</v>
      </c>
      <c r="YG80" s="84">
        <f>VLOOKUP(WordsMain!YG80,ScaleHH,2,FALSE)</f>
        <v>1</v>
      </c>
      <c r="YJ80" s="84">
        <f>VLOOKUP(WordsMain!YJ80,ScaleBB,2,FALSE)</f>
        <v>-1</v>
      </c>
      <c r="YK80" s="84">
        <f>VLOOKUP(WordsMain!YK80,ScaleAA,2,FALSE)</f>
        <v>4</v>
      </c>
      <c r="YL80" s="84">
        <f>VLOOKUP(WordsMain!YL80,ScaleAA,2,FALSE)</f>
        <v>4</v>
      </c>
      <c r="YM80" s="84">
        <f>VLOOKUP(WordsMain!YM80,ScaleAA,2,FALSE)</f>
        <v>3</v>
      </c>
      <c r="YN80" s="84">
        <f>VLOOKUP(WordsMain!YN80,ScaleAA,2,FALSE)</f>
        <v>2</v>
      </c>
      <c r="YO80" s="84">
        <f>VLOOKUP(WordsMain!YO80,ScaleAA,2,FALSE)</f>
        <v>3</v>
      </c>
      <c r="YP80" s="84">
        <f>VLOOKUP(WordsMain!YP80,ScaleAA,2,FALSE)</f>
        <v>3</v>
      </c>
      <c r="YQ80" s="84">
        <f>VLOOKUP(WordsMain!YQ80,ScaleAA,2,FALSE)</f>
        <v>4</v>
      </c>
      <c r="YR80" s="84">
        <f>VLOOKUP(WordsMain!YR80,ScaleAA,2,FALSE)</f>
        <v>3</v>
      </c>
      <c r="YS80" s="84">
        <f>VLOOKUP(WordsMain!YS80,ScaleAA,2,FALSE)</f>
        <v>3</v>
      </c>
      <c r="YT80" s="84">
        <f>VLOOKUP(WordsMain!YT80,ScaleAA,2,FALSE)</f>
        <v>4</v>
      </c>
      <c r="YU80" s="84">
        <f>VLOOKUP(WordsMain!YU80,ScaleAA,2,FALSE)</f>
        <v>4</v>
      </c>
      <c r="YV80" s="84">
        <f>VLOOKUP(WordsMain!YV80,ScaleAA,2,FALSE)</f>
        <v>4</v>
      </c>
      <c r="YW80" s="84">
        <f>VLOOKUP(WordsMain!YW80,ScaleAA,2,FALSE)</f>
        <v>4</v>
      </c>
      <c r="YX80" s="84">
        <f>VLOOKUP(WordsMain!YX80,ScaleAA,2,FALSE)</f>
        <v>4</v>
      </c>
      <c r="YY80" s="84">
        <f>VLOOKUP(WordsMain!YY80,ScaleAA,2,FALSE)</f>
        <v>1</v>
      </c>
      <c r="YZ80" s="84">
        <f>VLOOKUP(WordsMain!YZ80,ScaleAA,2,FALSE)</f>
        <v>2</v>
      </c>
      <c r="ZA80" s="84">
        <f>VLOOKUP(WordsMain!ZA80,ScaleAA,2,FALSE)</f>
        <v>4</v>
      </c>
      <c r="ZB80" s="84">
        <f>VLOOKUP(WordsMain!ZB80,ScaleAA,2,FALSE)</f>
        <v>1</v>
      </c>
      <c r="ZC80" s="84">
        <f>VLOOKUP(WordsMain!ZC80,ScaleAA,2,FALSE)</f>
        <v>4</v>
      </c>
      <c r="ZD80" s="84">
        <f>VLOOKUP(WordsMain!ZD80,ScaleAA,2,FALSE)</f>
        <v>2</v>
      </c>
      <c r="ZE80" s="84">
        <f>VLOOKUP(WordsMain!ZE80,ScaleAA,2,FALSE)</f>
        <v>2</v>
      </c>
      <c r="ZF80" s="84">
        <f>VLOOKUP(WordsMain!ZF80,ScaleAA,2,FALSE)</f>
        <v>2</v>
      </c>
      <c r="ZG80" s="84">
        <f>VLOOKUP(WordsMain!ZG80,ScaleAA,2,FALSE)</f>
        <v>3</v>
      </c>
      <c r="ZH80" s="84">
        <f>VLOOKUP(WordsMain!ZH80,ScaleAA,2,FALSE)</f>
        <v>3</v>
      </c>
      <c r="ZI80" s="84">
        <f>VLOOKUP(WordsMain!ZI80,ScaleAA,2,FALSE)</f>
        <v>2</v>
      </c>
      <c r="ZJ80" s="84">
        <f>VLOOKUP(WordsMain!ZJ80,ScaleAA,2,FALSE)</f>
        <v>3</v>
      </c>
      <c r="ZK80" s="84">
        <f>VLOOKUP(WordsMain!ZK80,ScaleAA,2,FALSE)</f>
        <v>4</v>
      </c>
      <c r="ZL80" s="84">
        <f>VLOOKUP(WordsMain!ZL80,ScaleAA,2,FALSE)</f>
        <v>4</v>
      </c>
      <c r="ZM80" s="84">
        <f>VLOOKUP(WordsMain!ZM80,ScaleAA,2,FALSE)</f>
        <v>3</v>
      </c>
      <c r="ZN80" s="84">
        <f>VLOOKUP(WordsMain!ZN80,ScaleAA,2,FALSE)</f>
        <v>3</v>
      </c>
      <c r="ZO80" s="84">
        <f>VLOOKUP(WordsMain!ZO80,ScaleAA,2,FALSE)</f>
        <v>3</v>
      </c>
      <c r="ZP80" s="84">
        <f>VLOOKUP(WordsMain!ZP80,ScaleAA,2,FALSE)</f>
        <v>4</v>
      </c>
      <c r="ZR80" s="84">
        <f>VLOOKUP(WordsMain!ZR80,ScaleFF,2,FALSE)</f>
        <v>3</v>
      </c>
      <c r="ZS80" s="84">
        <f>VLOOKUP(WordsMain!ZS80,ScaleFF,2,FALSE)</f>
        <v>1</v>
      </c>
      <c r="ZT80" s="84">
        <f>VLOOKUP(WordsMain!ZT80,ScaleFF,2,FALSE)</f>
        <v>1</v>
      </c>
      <c r="ZU80" s="84">
        <f>VLOOKUP(WordsMain!ZU80,ScaleFF,2,FALSE)</f>
        <v>3</v>
      </c>
      <c r="ZV80" s="84">
        <f>VLOOKUP(WordsMain!ZV80,ScaleFF,2,FALSE)</f>
        <v>2</v>
      </c>
      <c r="ZW80" s="84">
        <f>VLOOKUP(WordsMain!ZW80,ScaleFF,2,FALSE)</f>
        <v>1</v>
      </c>
      <c r="ZX80" s="84">
        <f>VLOOKUP(WordsMain!ZX80,ScaleFF,2,FALSE)</f>
        <v>2</v>
      </c>
      <c r="ZY80" s="84">
        <f>VLOOKUP(WordsMain!ZY80,ScaleFF,2,FALSE)</f>
        <v>0</v>
      </c>
      <c r="ZZ80" s="84">
        <f>VLOOKUP(WordsMain!ZZ80,ScaleFF,2,FALSE)</f>
        <v>2</v>
      </c>
      <c r="AAA80" s="84">
        <f>VLOOKUP(WordsMain!AAA80,ScaleFF,2,FALSE)</f>
        <v>2</v>
      </c>
      <c r="AAB80" s="84">
        <f>VLOOKUP(WordsMain!AAB80,ScaleFF,2,FALSE)</f>
        <v>1</v>
      </c>
      <c r="AAC80" s="84">
        <f>VLOOKUP(WordsMain!AAC80,ScaleFF,2,FALSE)</f>
        <v>1</v>
      </c>
      <c r="AAD80" s="84">
        <f>VLOOKUP(WordsMain!AAD80,ScaleFF,2,FALSE)</f>
        <v>1</v>
      </c>
      <c r="AAE80" s="84">
        <f>VLOOKUP(WordsMain!AAE80,ScaleFF,2,FALSE)</f>
        <v>1</v>
      </c>
      <c r="AAF80" s="84">
        <f>VLOOKUP(WordsMain!AAF80,ScaleFF,2,FALSE)</f>
        <v>2</v>
      </c>
      <c r="AAG80" s="84">
        <f>VLOOKUP(WordsMain!AAG80,ScaleFF,2,FALSE)</f>
        <v>2</v>
      </c>
      <c r="AAH80" s="84">
        <f>VLOOKUP(WordsMain!AAH80,ScaleFF,2,FALSE)</f>
        <v>3</v>
      </c>
      <c r="AAI80" s="84">
        <f>VLOOKUP(WordsMain!AAI80,ScaleFF,2,FALSE)</f>
        <v>1</v>
      </c>
      <c r="AAJ80" s="84">
        <f>VLOOKUP(WordsMain!AAJ80,ScaleFF,2,FALSE)</f>
        <v>2</v>
      </c>
      <c r="AAK80" s="84">
        <f>VLOOKUP(WordsMain!AAK80,ScaleFF,2,FALSE)</f>
        <v>4</v>
      </c>
      <c r="AAL80" s="84">
        <f>VLOOKUP(WordsMain!AAL80,ScaleFF,2,FALSE)</f>
        <v>4</v>
      </c>
      <c r="AAM80" s="84">
        <f>VLOOKUP(WordsMain!AAM80,ScaleFF,2,FALSE)</f>
        <v>3</v>
      </c>
      <c r="AAN80" s="84">
        <f>VLOOKUP(WordsMain!AAN80,ScaleFF,2,FALSE)</f>
        <v>3</v>
      </c>
      <c r="AAO80" s="84">
        <f>VLOOKUP(WordsMain!AAO80,ScaleFF,2,FALSE)</f>
        <v>1</v>
      </c>
      <c r="AAP80" s="84">
        <f>VLOOKUP(WordsMain!AAP80,ScaleFF,2,FALSE)</f>
        <v>2</v>
      </c>
      <c r="AAQ80" s="84">
        <f>VLOOKUP(WordsMain!AAQ80,ScaleFF,2,FALSE)</f>
        <v>1</v>
      </c>
      <c r="AAR80" s="84">
        <f>VLOOKUP(WordsMain!AAR80,ScaleFF,2,FALSE)</f>
        <v>1</v>
      </c>
      <c r="AAS80" s="84">
        <f>VLOOKUP(WordsMain!AAS80,ScaleFF,2,FALSE)</f>
        <v>2</v>
      </c>
      <c r="AAT80" s="84">
        <f>VLOOKUP(WordsMain!AAT80,ScaleFF,2,FALSE)</f>
        <v>0</v>
      </c>
      <c r="AAU80" s="84">
        <f>VLOOKUP(WordsMain!AAU80,ScaleFF,2,FALSE)</f>
        <v>3</v>
      </c>
      <c r="AAV80" s="84">
        <f>VLOOKUP(WordsMain!AAV80,ScaleFF,2,FALSE)</f>
        <v>0</v>
      </c>
      <c r="AAW80" s="84">
        <f>VLOOKUP(WordsMain!AAW80,ScaleFF,2,FALSE)</f>
        <v>2</v>
      </c>
      <c r="AAX80" s="84">
        <f>VLOOKUP(WordsMain!AAX80,ScaleFF,2,FALSE)</f>
        <v>2</v>
      </c>
      <c r="AAY80" s="84">
        <f>VLOOKUP(WordsMain!AAY80,ScaleFF,2,FALSE)</f>
        <v>3</v>
      </c>
      <c r="AAZ80" s="84">
        <f>VLOOKUP(WordsMain!AAZ80,ScaleFF,2,FALSE)</f>
        <v>2</v>
      </c>
      <c r="ABB80">
        <v>-1</v>
      </c>
      <c r="ABC80">
        <v>-1</v>
      </c>
      <c r="ABD80">
        <v>-2</v>
      </c>
      <c r="ABE80">
        <v>0</v>
      </c>
      <c r="ABF80">
        <v>-1</v>
      </c>
      <c r="ABG80">
        <v>2</v>
      </c>
      <c r="ABH80">
        <v>1</v>
      </c>
      <c r="ABI80">
        <v>1</v>
      </c>
      <c r="ABJ80">
        <v>1</v>
      </c>
      <c r="ABK80">
        <v>0</v>
      </c>
      <c r="ABL80">
        <v>-1</v>
      </c>
      <c r="ABM80">
        <v>0</v>
      </c>
      <c r="ABN80">
        <v>-3</v>
      </c>
      <c r="ABO80">
        <v>1</v>
      </c>
      <c r="ABQ80">
        <v>3</v>
      </c>
      <c r="ABR80">
        <v>4</v>
      </c>
      <c r="ABV80">
        <v>8</v>
      </c>
      <c r="ABW80">
        <v>9</v>
      </c>
      <c r="ACA80">
        <v>13</v>
      </c>
      <c r="ACH80">
        <v>20</v>
      </c>
      <c r="ACJ80">
        <v>22</v>
      </c>
      <c r="ACK80">
        <v>23</v>
      </c>
      <c r="ACM80">
        <v>25</v>
      </c>
      <c r="ACR80" s="84">
        <f>VLOOKUP(WordsMain!ACR80,ScaleGG,2,FALSE)</f>
        <v>3</v>
      </c>
      <c r="ACS80">
        <v>1</v>
      </c>
      <c r="ACU80">
        <v>1</v>
      </c>
      <c r="ACV80">
        <v>0</v>
      </c>
      <c r="ACW80">
        <v>-1</v>
      </c>
      <c r="ACX80">
        <v>-1</v>
      </c>
      <c r="ACY80">
        <v>-1</v>
      </c>
      <c r="ACZ80">
        <v>0</v>
      </c>
      <c r="ADA80">
        <v>1</v>
      </c>
      <c r="ADB80">
        <v>1</v>
      </c>
      <c r="ADC80">
        <v>1</v>
      </c>
      <c r="ADD80">
        <v>0</v>
      </c>
      <c r="ADE80">
        <v>-1</v>
      </c>
      <c r="ADF80">
        <v>0</v>
      </c>
      <c r="ADG80">
        <v>0</v>
      </c>
      <c r="ADH80">
        <v>-1</v>
      </c>
      <c r="ADI80">
        <v>-1</v>
      </c>
      <c r="ADJ80">
        <v>1</v>
      </c>
      <c r="ADK80">
        <v>1</v>
      </c>
      <c r="ADL80">
        <v>0</v>
      </c>
      <c r="ADM80">
        <v>-1</v>
      </c>
      <c r="ADN80">
        <v>0</v>
      </c>
      <c r="ADO80">
        <v>0</v>
      </c>
      <c r="ADP80">
        <v>-1</v>
      </c>
      <c r="ADQ80">
        <v>-1</v>
      </c>
      <c r="ADR80">
        <v>0</v>
      </c>
      <c r="ADS80">
        <v>1</v>
      </c>
      <c r="ADT80">
        <v>0</v>
      </c>
      <c r="ADU80">
        <v>1</v>
      </c>
      <c r="ADV80">
        <v>1</v>
      </c>
      <c r="ADZ80">
        <f t="shared" si="78"/>
        <v>48</v>
      </c>
      <c r="AEA80">
        <f t="shared" si="80"/>
        <v>3</v>
      </c>
      <c r="AEB80">
        <f t="shared" si="79"/>
        <v>3</v>
      </c>
    </row>
    <row r="81" spans="1:808" x14ac:dyDescent="0.2">
      <c r="A81">
        <v>110002813276</v>
      </c>
      <c r="B81">
        <v>270114551</v>
      </c>
      <c r="C81" s="2">
        <v>43627.569872685177</v>
      </c>
      <c r="D81" s="2">
        <v>43627.585601851853</v>
      </c>
      <c r="E81" t="s">
        <v>1918</v>
      </c>
      <c r="J81">
        <v>1</v>
      </c>
      <c r="K81" s="84" t="str">
        <f t="shared" si="84"/>
        <v>Canada</v>
      </c>
      <c r="L81">
        <v>1</v>
      </c>
      <c r="M81">
        <v>4</v>
      </c>
      <c r="N81">
        <v>1</v>
      </c>
      <c r="O81">
        <v>2</v>
      </c>
      <c r="P81">
        <v>2</v>
      </c>
      <c r="Q81">
        <v>6</v>
      </c>
      <c r="S81">
        <v>4</v>
      </c>
      <c r="T81">
        <v>2</v>
      </c>
      <c r="V81">
        <v>3</v>
      </c>
      <c r="W81">
        <v>1</v>
      </c>
      <c r="X81" s="84">
        <f>VLOOKUP(WordsMain!X81,ScaleII,2,FALSE)</f>
        <v>1</v>
      </c>
      <c r="Y81" s="84">
        <f>VLOOKUP(WordsMain!Y81,ScaleII,2,FALSE)</f>
        <v>1</v>
      </c>
      <c r="Z81" s="84">
        <f>VLOOKUP(WordsMain!Z81,ScaleII,2,FALSE)</f>
        <v>2</v>
      </c>
      <c r="AA81" s="84">
        <f>VLOOKUP(WordsMain!AA81,ScaleII,2,FALSE)</f>
        <v>0</v>
      </c>
      <c r="AB81" s="84">
        <f>VLOOKUP(WordsMain!AB81,ScaleII,2,FALSE)</f>
        <v>2</v>
      </c>
      <c r="AC81" s="84">
        <f>VLOOKUP(WordsMain!AC81,ScaleII,2,FALSE)</f>
        <v>2</v>
      </c>
      <c r="AD81" s="84">
        <f>VLOOKUP(WordsMain!AD81,ScaleDD,2,FALSE)</f>
        <v>0</v>
      </c>
      <c r="AE81" s="84">
        <f>VLOOKUP(WordsMain!AE81,ScaleDD,2,FALSE)</f>
        <v>3</v>
      </c>
      <c r="AF81" s="84">
        <f>VLOOKUP(WordsMain!AF81,ScaleDD,2,FALSE)</f>
        <v>2</v>
      </c>
      <c r="AG81" s="84">
        <f>VLOOKUP(WordsMain!AG81,ScaleDD,2,FALSE)</f>
        <v>2</v>
      </c>
      <c r="AH81" s="84">
        <f>VLOOKUP(WordsMain!AH81,ScaleDD,2,FALSE)</f>
        <v>2</v>
      </c>
      <c r="AI81" s="84">
        <f>VLOOKUP(WordsMain!AI81,ScaleDD,2,FALSE)</f>
        <v>4</v>
      </c>
      <c r="AJ81" s="84">
        <f>VLOOKUP(WordsMain!AJ81,ScaleDD,2,FALSE)</f>
        <v>2</v>
      </c>
      <c r="AK81" s="84">
        <f>VLOOKUP(WordsMain!AK81,ScaleDD,2,FALSE)</f>
        <v>2</v>
      </c>
      <c r="AL81" s="84">
        <f>VLOOKUP(WordsMain!AL81,ScaleDD,2,FALSE)</f>
        <v>4</v>
      </c>
      <c r="AN81" s="84">
        <f>VLOOKUP(WordsMain!AN81,ScaleJJ,2,FALSE)</f>
        <v>3</v>
      </c>
      <c r="AO81" s="84">
        <f>VLOOKUP(WordsMain!AO81,ScaleJJ,2,FALSE)</f>
        <v>4</v>
      </c>
      <c r="AP81" s="84">
        <f>VLOOKUP(WordsMain!AP81,ScaleJJ,2,FALSE)</f>
        <v>5</v>
      </c>
      <c r="AQ81" s="84">
        <f>VLOOKUP(WordsMain!AQ81,ScaleJJ,2,FALSE)</f>
        <v>4</v>
      </c>
      <c r="AR81" s="84">
        <f>VLOOKUP(WordsMain!AR81,ScaleJJ,2,FALSE)</f>
        <v>4</v>
      </c>
      <c r="AS81" s="84">
        <f>VLOOKUP(WordsMain!AS81,ScaleJJ,2,FALSE)</f>
        <v>4</v>
      </c>
      <c r="AT81" s="84">
        <f>VLOOKUP(WordsMain!AT81,ScaleJJ,2,FALSE)</f>
        <v>1</v>
      </c>
      <c r="AU81" s="84">
        <f>VLOOKUP(WordsMain!AU81,ScaleJJ,2,FALSE)</f>
        <v>1</v>
      </c>
      <c r="BN81">
        <v>9</v>
      </c>
      <c r="BQ81">
        <v>3</v>
      </c>
      <c r="CC81">
        <v>6</v>
      </c>
      <c r="CJ81">
        <v>4</v>
      </c>
      <c r="CS81">
        <v>4</v>
      </c>
      <c r="DQ81" s="84">
        <f>VLOOKUP(WordsMain!DQ81,ScaleEE,2,FALSE)</f>
        <v>4</v>
      </c>
      <c r="DR81" s="84">
        <f>VLOOKUP(WordsMain!DR81,ScaleEE,2,FALSE)</f>
        <v>0</v>
      </c>
      <c r="DS81" s="84">
        <f>VLOOKUP(WordsMain!DS81,ScaleEE,2,FALSE)</f>
        <v>2</v>
      </c>
      <c r="DT81" s="84">
        <f>VLOOKUP(WordsMain!DT81,ScaleEE,2,FALSE)</f>
        <v>4</v>
      </c>
      <c r="DU81" s="84">
        <f>VLOOKUP(WordsMain!DU81,ScaleEE,2,FALSE)</f>
        <v>4</v>
      </c>
      <c r="DV81" s="84">
        <f>VLOOKUP(WordsMain!DV81,ScaleEE,2,FALSE)</f>
        <v>2</v>
      </c>
      <c r="DW81" s="84">
        <f>VLOOKUP(WordsMain!DW81,ScaleEE,2,FALSE)</f>
        <v>1</v>
      </c>
      <c r="DX81" s="84">
        <f>VLOOKUP(WordsMain!DX81,ScaleEE,2,FALSE)</f>
        <v>0</v>
      </c>
      <c r="DY81" s="84">
        <f>VLOOKUP(WordsMain!DY81,ScaleEE,2,FALSE)</f>
        <v>2</v>
      </c>
      <c r="DZ81" s="84">
        <f>VLOOKUP(WordsMain!DZ81,ScaleEE,2,FALSE)</f>
        <v>2</v>
      </c>
      <c r="EB81" s="84">
        <f>VLOOKUP(WordsMain!EB81,ScaleCC,2,FALSE)</f>
        <v>3</v>
      </c>
      <c r="EC81" s="84">
        <f>VLOOKUP(WordsMain!EC81,ScaleCC,2,FALSE)</f>
        <v>3</v>
      </c>
      <c r="ED81" s="84">
        <f>VLOOKUP(WordsMain!ED81,ScaleCC,2,FALSE)</f>
        <v>3</v>
      </c>
      <c r="EE81" s="84">
        <f>VLOOKUP(WordsMain!EE81,ScaleCC,2,FALSE)</f>
        <v>3</v>
      </c>
      <c r="EF81" s="84">
        <f>VLOOKUP(WordsMain!EF81,ScaleCC,2,FALSE)</f>
        <v>3</v>
      </c>
      <c r="EG81" s="84">
        <f>VLOOKUP(WordsMain!EG81,ScaleCC,2,FALSE)</f>
        <v>0</v>
      </c>
      <c r="EH81" s="84">
        <f>VLOOKUP(WordsMain!EH81,ScaleCC,2,FALSE)</f>
        <v>0</v>
      </c>
      <c r="EI81" s="84">
        <f>VLOOKUP(WordsMain!EI81,ScaleCC,2,FALSE)</f>
        <v>0</v>
      </c>
      <c r="EJ81" s="84">
        <f>VLOOKUP(WordsMain!EJ81,ScaleCC,2,FALSE)</f>
        <v>0</v>
      </c>
      <c r="EK81" s="84">
        <f>VLOOKUP(WordsMain!EK81,ScaleCC,2,FALSE)</f>
        <v>0</v>
      </c>
      <c r="EL81" s="84">
        <f>VLOOKUP(WordsMain!EL81,ScaleCC,2,FALSE)</f>
        <v>0</v>
      </c>
      <c r="EM81" s="84">
        <f>VLOOKUP(WordsMain!EM81,ScaleCC,2,FALSE)</f>
        <v>3</v>
      </c>
      <c r="EN81" s="84">
        <f>VLOOKUP(WordsMain!EN81,ScaleCC,2,FALSE)</f>
        <v>1</v>
      </c>
      <c r="EO81" s="84">
        <f>VLOOKUP(WordsMain!EO81,ScaleCC,2,FALSE)</f>
        <v>0</v>
      </c>
      <c r="EP81" s="84">
        <f>VLOOKUP(WordsMain!EP81,ScaleCC,2,FALSE)</f>
        <v>0</v>
      </c>
      <c r="EQ81" s="84">
        <f>VLOOKUP(WordsMain!EQ81,ScaleCC,2,FALSE)</f>
        <v>0</v>
      </c>
      <c r="ER81" s="84">
        <f>VLOOKUP(WordsMain!ER81,ScaleCC,2,FALSE)</f>
        <v>0</v>
      </c>
      <c r="ES81" s="84">
        <f>VLOOKUP(WordsMain!ES81,ScaleCC,2,FALSE)</f>
        <v>0</v>
      </c>
      <c r="EZ81">
        <v>6</v>
      </c>
      <c r="FL81">
        <v>6</v>
      </c>
      <c r="FX81">
        <v>6</v>
      </c>
      <c r="GJ81">
        <v>6</v>
      </c>
      <c r="GQ81">
        <v>1</v>
      </c>
      <c r="GV81">
        <v>6</v>
      </c>
      <c r="JW81">
        <v>1</v>
      </c>
      <c r="KD81">
        <v>8</v>
      </c>
      <c r="NL81">
        <v>10</v>
      </c>
      <c r="NZ81">
        <v>10</v>
      </c>
      <c r="ON81">
        <v>10</v>
      </c>
      <c r="PB81">
        <v>10</v>
      </c>
      <c r="PH81">
        <v>2</v>
      </c>
      <c r="PL81">
        <v>6</v>
      </c>
      <c r="PN81">
        <v>8</v>
      </c>
      <c r="TK81">
        <v>11</v>
      </c>
      <c r="WU81" s="84">
        <f>VLOOKUP(WordsMain!WU81,ScaleHH,2,FALSE)</f>
        <v>3</v>
      </c>
      <c r="WV81" s="84">
        <f>VLOOKUP(WordsMain!WV81,ScaleHH,2,FALSE)</f>
        <v>2</v>
      </c>
      <c r="WW81" s="84">
        <f>VLOOKUP(WordsMain!WW81,ScaleHH,2,FALSE)</f>
        <v>3</v>
      </c>
      <c r="WX81" s="84">
        <f>VLOOKUP(WordsMain!WX81,ScaleHH,2,FALSE)</f>
        <v>3</v>
      </c>
      <c r="WY81" s="84">
        <f>VLOOKUP(WordsMain!WY81,ScaleHH,2,FALSE)</f>
        <v>3</v>
      </c>
      <c r="WZ81" s="84">
        <f>VLOOKUP(WordsMain!WZ81,ScaleHH,2,FALSE)</f>
        <v>1</v>
      </c>
      <c r="XA81" s="84">
        <f>VLOOKUP(WordsMain!XA81,ScaleHH,2,FALSE)</f>
        <v>2</v>
      </c>
      <c r="XB81" s="84">
        <f>VLOOKUP(WordsMain!XB81,ScaleHH,2,FALSE)</f>
        <v>2</v>
      </c>
      <c r="XC81" s="84">
        <f>VLOOKUP(WordsMain!XC81,ScaleHH,2,FALSE)</f>
        <v>2</v>
      </c>
      <c r="XD81" s="84">
        <f>VLOOKUP(WordsMain!XD81,ScaleHH,2,FALSE)</f>
        <v>1</v>
      </c>
      <c r="XE81" s="84">
        <f>VLOOKUP(WordsMain!XE81,ScaleHH,2,FALSE)</f>
        <v>3</v>
      </c>
      <c r="XF81" s="84">
        <f>VLOOKUP(WordsMain!XF81,ScaleHH,2,FALSE)</f>
        <v>3</v>
      </c>
      <c r="XG81" s="84">
        <f>VLOOKUP(WordsMain!XG81,ScaleHH,2,FALSE)</f>
        <v>2</v>
      </c>
      <c r="XH81" s="84">
        <f>VLOOKUP(WordsMain!XH81,ScaleHH,2,FALSE)</f>
        <v>3</v>
      </c>
      <c r="XI81" s="84">
        <f>VLOOKUP(WordsMain!XI81,ScaleHH,2,FALSE)</f>
        <v>1</v>
      </c>
      <c r="XJ81" s="84">
        <f>VLOOKUP(WordsMain!XJ81,ScaleHH,2,FALSE)</f>
        <v>3</v>
      </c>
      <c r="XK81" s="84">
        <f>VLOOKUP(WordsMain!XK81,ScaleHH,2,FALSE)</f>
        <v>1</v>
      </c>
      <c r="XL81" s="84">
        <f>VLOOKUP(WordsMain!XL81,ScaleHH,2,FALSE)</f>
        <v>2</v>
      </c>
      <c r="XM81" s="84">
        <f>VLOOKUP(WordsMain!XM81,ScaleHH,2,FALSE)</f>
        <v>3</v>
      </c>
      <c r="XN81" s="84">
        <f>VLOOKUP(WordsMain!XN81,ScaleHH,2,FALSE)</f>
        <v>3</v>
      </c>
      <c r="XO81" s="84">
        <f>VLOOKUP(WordsMain!XO81,ScaleHH,2,FALSE)</f>
        <v>2</v>
      </c>
      <c r="XP81" s="84">
        <f>VLOOKUP(WordsMain!XP81,ScaleHH,2,FALSE)</f>
        <v>3</v>
      </c>
      <c r="XQ81" s="84">
        <f>VLOOKUP(WordsMain!XQ81,ScaleHH,2,FALSE)</f>
        <v>3</v>
      </c>
      <c r="XR81" s="84">
        <f>VLOOKUP(WordsMain!XR81,ScaleHH,2,FALSE)</f>
        <v>3</v>
      </c>
      <c r="XS81" s="84">
        <f>VLOOKUP(WordsMain!XS81,ScaleHH,2,FALSE)</f>
        <v>3</v>
      </c>
      <c r="XT81" s="84">
        <f>VLOOKUP(WordsMain!XT81,ScaleHH,2,FALSE)</f>
        <v>3</v>
      </c>
      <c r="XU81" s="84">
        <f>VLOOKUP(WordsMain!XU81,ScaleHH,2,FALSE)</f>
        <v>1</v>
      </c>
      <c r="XV81" s="84">
        <f>VLOOKUP(WordsMain!XV81,ScaleHH,2,FALSE)</f>
        <v>2</v>
      </c>
      <c r="XW81" s="84">
        <f>VLOOKUP(WordsMain!XW81,ScaleHH,2,FALSE)</f>
        <v>2</v>
      </c>
      <c r="XX81" s="84">
        <f>VLOOKUP(WordsMain!XX81,ScaleHH,2,FALSE)</f>
        <v>2</v>
      </c>
      <c r="XY81" s="84">
        <f>VLOOKUP(WordsMain!XY81,ScaleHH,2,FALSE)</f>
        <v>2</v>
      </c>
      <c r="XZ81" s="84">
        <f>VLOOKUP(WordsMain!XZ81,ScaleHH,2,FALSE)</f>
        <v>1</v>
      </c>
      <c r="YA81" s="84">
        <f>VLOOKUP(WordsMain!YA81,ScaleHH,2,FALSE)</f>
        <v>3</v>
      </c>
      <c r="YB81" s="84">
        <f>VLOOKUP(WordsMain!YB81,ScaleHH,2,FALSE)</f>
        <v>3</v>
      </c>
      <c r="YC81" s="84">
        <f>VLOOKUP(WordsMain!YC81,ScaleHH,2,FALSE)</f>
        <v>2</v>
      </c>
      <c r="YD81" s="84">
        <f>VLOOKUP(WordsMain!YD81,ScaleHH,2,FALSE)</f>
        <v>2</v>
      </c>
      <c r="YE81" s="84">
        <f>VLOOKUP(WordsMain!YE81,ScaleHH,2,FALSE)</f>
        <v>1</v>
      </c>
      <c r="YF81" s="84">
        <f>VLOOKUP(WordsMain!YF81,ScaleHH,2,FALSE)</f>
        <v>2</v>
      </c>
      <c r="YG81" s="84">
        <f>VLOOKUP(WordsMain!YG81,ScaleHH,2,FALSE)</f>
        <v>2</v>
      </c>
      <c r="YJ81" s="84">
        <f>VLOOKUP(WordsMain!YJ81,ScaleBB,2,FALSE)</f>
        <v>1</v>
      </c>
      <c r="YK81" s="84">
        <f>VLOOKUP(WordsMain!YK81,ScaleAA,2,FALSE)</f>
        <v>3</v>
      </c>
      <c r="YL81" s="84">
        <f>VLOOKUP(WordsMain!YL81,ScaleAA,2,FALSE)</f>
        <v>2</v>
      </c>
      <c r="YM81" s="84">
        <f>VLOOKUP(WordsMain!YM81,ScaleAA,2,FALSE)</f>
        <v>2</v>
      </c>
      <c r="YN81" s="84">
        <f>VLOOKUP(WordsMain!YN81,ScaleAA,2,FALSE)</f>
        <v>3</v>
      </c>
      <c r="YO81" s="84">
        <f>VLOOKUP(WordsMain!YO81,ScaleAA,2,FALSE)</f>
        <v>3</v>
      </c>
      <c r="YP81" s="84">
        <f>VLOOKUP(WordsMain!YP81,ScaleAA,2,FALSE)</f>
        <v>3</v>
      </c>
      <c r="YQ81" s="84">
        <f>VLOOKUP(WordsMain!YQ81,ScaleAA,2,FALSE)</f>
        <v>4</v>
      </c>
      <c r="YR81" s="84">
        <f>VLOOKUP(WordsMain!YR81,ScaleAA,2,FALSE)</f>
        <v>3</v>
      </c>
      <c r="YS81" s="84">
        <f>VLOOKUP(WordsMain!YS81,ScaleAA,2,FALSE)</f>
        <v>2</v>
      </c>
      <c r="YT81" s="84">
        <f>VLOOKUP(WordsMain!YT81,ScaleAA,2,FALSE)</f>
        <v>3</v>
      </c>
      <c r="YU81" s="84">
        <f>VLOOKUP(WordsMain!YU81,ScaleAA,2,FALSE)</f>
        <v>4</v>
      </c>
      <c r="YV81" s="84">
        <f>VLOOKUP(WordsMain!YV81,ScaleAA,2,FALSE)</f>
        <v>2</v>
      </c>
      <c r="YW81" s="84">
        <f>VLOOKUP(WordsMain!YW81,ScaleAA,2,FALSE)</f>
        <v>3</v>
      </c>
      <c r="YX81" s="84">
        <f>VLOOKUP(WordsMain!YX81,ScaleAA,2,FALSE)</f>
        <v>3</v>
      </c>
      <c r="YY81" s="84">
        <f>VLOOKUP(WordsMain!YY81,ScaleAA,2,FALSE)</f>
        <v>2</v>
      </c>
      <c r="YZ81" s="84">
        <f>VLOOKUP(WordsMain!YZ81,ScaleAA,2,FALSE)</f>
        <v>3</v>
      </c>
      <c r="ZA81" s="84">
        <f>VLOOKUP(WordsMain!ZA81,ScaleAA,2,FALSE)</f>
        <v>3</v>
      </c>
      <c r="ZB81" s="84">
        <f>VLOOKUP(WordsMain!ZB81,ScaleAA,2,FALSE)</f>
        <v>2</v>
      </c>
      <c r="ZC81" s="84">
        <f>VLOOKUP(WordsMain!ZC81,ScaleAA,2,FALSE)</f>
        <v>3</v>
      </c>
      <c r="ZD81" s="84">
        <f>VLOOKUP(WordsMain!ZD81,ScaleAA,2,FALSE)</f>
        <v>2</v>
      </c>
      <c r="ZE81" s="84">
        <f>VLOOKUP(WordsMain!ZE81,ScaleAA,2,FALSE)</f>
        <v>2</v>
      </c>
      <c r="ZF81" s="84">
        <f>VLOOKUP(WordsMain!ZF81,ScaleAA,2,FALSE)</f>
        <v>1</v>
      </c>
      <c r="ZG81" s="84">
        <f>VLOOKUP(WordsMain!ZG81,ScaleAA,2,FALSE)</f>
        <v>2</v>
      </c>
      <c r="ZH81" s="84">
        <f>VLOOKUP(WordsMain!ZH81,ScaleAA,2,FALSE)</f>
        <v>3</v>
      </c>
      <c r="ZI81" s="84">
        <f>VLOOKUP(WordsMain!ZI81,ScaleAA,2,FALSE)</f>
        <v>3</v>
      </c>
      <c r="ZJ81" s="84">
        <f>VLOOKUP(WordsMain!ZJ81,ScaleAA,2,FALSE)</f>
        <v>4</v>
      </c>
      <c r="ZK81" s="84">
        <f>VLOOKUP(WordsMain!ZK81,ScaleAA,2,FALSE)</f>
        <v>3</v>
      </c>
      <c r="ZL81" s="84">
        <f>VLOOKUP(WordsMain!ZL81,ScaleAA,2,FALSE)</f>
        <v>3</v>
      </c>
      <c r="ZM81" s="84">
        <f>VLOOKUP(WordsMain!ZM81,ScaleAA,2,FALSE)</f>
        <v>3</v>
      </c>
      <c r="ZN81" s="84">
        <f>VLOOKUP(WordsMain!ZN81,ScaleAA,2,FALSE)</f>
        <v>4</v>
      </c>
      <c r="ZO81" s="84">
        <f>VLOOKUP(WordsMain!ZO81,ScaleAA,2,FALSE)</f>
        <v>3</v>
      </c>
      <c r="ZP81" s="84">
        <f>VLOOKUP(WordsMain!ZP81,ScaleAA,2,FALSE)</f>
        <v>4</v>
      </c>
      <c r="ZR81" s="84">
        <f>VLOOKUP(WordsMain!ZR81,ScaleFF,2,FALSE)</f>
        <v>3</v>
      </c>
      <c r="ZS81" s="84">
        <f>VLOOKUP(WordsMain!ZS81,ScaleFF,2,FALSE)</f>
        <v>3</v>
      </c>
      <c r="ZT81" s="84">
        <f>VLOOKUP(WordsMain!ZT81,ScaleFF,2,FALSE)</f>
        <v>2</v>
      </c>
      <c r="ZU81" s="84">
        <f>VLOOKUP(WordsMain!ZU81,ScaleFF,2,FALSE)</f>
        <v>2</v>
      </c>
      <c r="ZV81" s="84">
        <f>VLOOKUP(WordsMain!ZV81,ScaleFF,2,FALSE)</f>
        <v>2</v>
      </c>
      <c r="ZW81" s="84">
        <f>VLOOKUP(WordsMain!ZW81,ScaleFF,2,FALSE)</f>
        <v>2</v>
      </c>
      <c r="ZX81" s="84">
        <f>VLOOKUP(WordsMain!ZX81,ScaleFF,2,FALSE)</f>
        <v>2</v>
      </c>
      <c r="ZY81" s="84">
        <f>VLOOKUP(WordsMain!ZY81,ScaleFF,2,FALSE)</f>
        <v>2</v>
      </c>
      <c r="ZZ81" s="84">
        <f>VLOOKUP(WordsMain!ZZ81,ScaleFF,2,FALSE)</f>
        <v>1</v>
      </c>
      <c r="AAA81" s="84">
        <f>VLOOKUP(WordsMain!AAA81,ScaleFF,2,FALSE)</f>
        <v>3</v>
      </c>
      <c r="AAB81" s="84">
        <f>VLOOKUP(WordsMain!AAB81,ScaleFF,2,FALSE)</f>
        <v>4</v>
      </c>
      <c r="AAC81" s="84">
        <f>VLOOKUP(WordsMain!AAC81,ScaleFF,2,FALSE)</f>
        <v>3</v>
      </c>
      <c r="AAD81" s="84">
        <f>VLOOKUP(WordsMain!AAD81,ScaleFF,2,FALSE)</f>
        <v>2</v>
      </c>
      <c r="AAE81" s="84">
        <f>VLOOKUP(WordsMain!AAE81,ScaleFF,2,FALSE)</f>
        <v>1</v>
      </c>
      <c r="AAF81" s="84">
        <f>VLOOKUP(WordsMain!AAF81,ScaleFF,2,FALSE)</f>
        <v>2</v>
      </c>
      <c r="AAG81" s="84">
        <f>VLOOKUP(WordsMain!AAG81,ScaleFF,2,FALSE)</f>
        <v>0</v>
      </c>
      <c r="AAH81" s="84">
        <f>VLOOKUP(WordsMain!AAH81,ScaleFF,2,FALSE)</f>
        <v>3</v>
      </c>
      <c r="AAI81" s="84">
        <f>VLOOKUP(WordsMain!AAI81,ScaleFF,2,FALSE)</f>
        <v>2</v>
      </c>
      <c r="AAJ81" s="84">
        <f>VLOOKUP(WordsMain!AAJ81,ScaleFF,2,FALSE)</f>
        <v>1</v>
      </c>
      <c r="AAK81" s="84">
        <f>VLOOKUP(WordsMain!AAK81,ScaleFF,2,FALSE)</f>
        <v>3</v>
      </c>
      <c r="AAL81" s="84">
        <f>VLOOKUP(WordsMain!AAL81,ScaleFF,2,FALSE)</f>
        <v>1</v>
      </c>
      <c r="AAM81" s="84">
        <f>VLOOKUP(WordsMain!AAM81,ScaleFF,2,FALSE)</f>
        <v>1</v>
      </c>
      <c r="AAN81" s="84">
        <f>VLOOKUP(WordsMain!AAN81,ScaleFF,2,FALSE)</f>
        <v>0</v>
      </c>
      <c r="AAO81" s="84">
        <f>VLOOKUP(WordsMain!AAO81,ScaleFF,2,FALSE)</f>
        <v>1</v>
      </c>
      <c r="AAP81" s="84">
        <f>VLOOKUP(WordsMain!AAP81,ScaleFF,2,FALSE)</f>
        <v>0</v>
      </c>
      <c r="AAQ81" s="84">
        <f>VLOOKUP(WordsMain!AAQ81,ScaleFF,2,FALSE)</f>
        <v>1</v>
      </c>
      <c r="AAR81" s="84">
        <f>VLOOKUP(WordsMain!AAR81,ScaleFF,2,FALSE)</f>
        <v>0</v>
      </c>
      <c r="AAS81" s="84">
        <f>VLOOKUP(WordsMain!AAS81,ScaleFF,2,FALSE)</f>
        <v>0</v>
      </c>
      <c r="AAT81" s="84">
        <f>VLOOKUP(WordsMain!AAT81,ScaleFF,2,FALSE)</f>
        <v>3</v>
      </c>
      <c r="AAU81" s="84">
        <f>VLOOKUP(WordsMain!AAU81,ScaleFF,2,FALSE)</f>
        <v>2</v>
      </c>
      <c r="AAV81" s="84">
        <f>VLOOKUP(WordsMain!AAV81,ScaleFF,2,FALSE)</f>
        <v>1</v>
      </c>
      <c r="AAW81" s="84">
        <f>VLOOKUP(WordsMain!AAW81,ScaleFF,2,FALSE)</f>
        <v>1</v>
      </c>
      <c r="AAX81" s="84">
        <f>VLOOKUP(WordsMain!AAX81,ScaleFF,2,FALSE)</f>
        <v>1</v>
      </c>
      <c r="AAY81" s="84">
        <f>VLOOKUP(WordsMain!AAY81,ScaleFF,2,FALSE)</f>
        <v>1</v>
      </c>
      <c r="AAZ81" s="84">
        <f>VLOOKUP(WordsMain!AAZ81,ScaleFF,2,FALSE)</f>
        <v>3</v>
      </c>
      <c r="ABB81">
        <v>2</v>
      </c>
      <c r="ABC81">
        <v>1</v>
      </c>
      <c r="ABD81">
        <v>3</v>
      </c>
      <c r="ABE81">
        <v>1</v>
      </c>
      <c r="ABF81">
        <v>0</v>
      </c>
      <c r="ABG81">
        <v>3</v>
      </c>
      <c r="ABH81">
        <v>3</v>
      </c>
      <c r="ABI81">
        <v>2</v>
      </c>
      <c r="ABJ81">
        <v>2</v>
      </c>
      <c r="ABK81">
        <v>0</v>
      </c>
      <c r="ABL81">
        <v>1</v>
      </c>
      <c r="ABM81">
        <v>1</v>
      </c>
      <c r="ABN81">
        <v>1</v>
      </c>
      <c r="ABO81">
        <v>1</v>
      </c>
      <c r="ABW81">
        <v>9</v>
      </c>
      <c r="ACA81">
        <v>13</v>
      </c>
      <c r="ACB81">
        <v>14</v>
      </c>
      <c r="ACC81">
        <v>15</v>
      </c>
      <c r="ACD81">
        <v>16</v>
      </c>
      <c r="ACF81">
        <v>18</v>
      </c>
      <c r="ACG81">
        <v>19</v>
      </c>
      <c r="ACK81">
        <v>23</v>
      </c>
      <c r="ACL81">
        <v>24</v>
      </c>
      <c r="ACM81">
        <v>25</v>
      </c>
      <c r="ACR81" s="84">
        <f>VLOOKUP(WordsMain!ACR81,ScaleGG,2,FALSE)</f>
        <v>2</v>
      </c>
      <c r="ACS81">
        <v>-1</v>
      </c>
      <c r="ACT81">
        <v>-2</v>
      </c>
      <c r="ACU81">
        <v>-1</v>
      </c>
      <c r="ACV81">
        <v>0</v>
      </c>
      <c r="ACW81">
        <v>-1</v>
      </c>
      <c r="ACX81">
        <v>-1</v>
      </c>
      <c r="ACY81">
        <v>1</v>
      </c>
      <c r="ACZ81">
        <v>-1</v>
      </c>
      <c r="ADA81">
        <v>-1</v>
      </c>
      <c r="ADB81">
        <v>0</v>
      </c>
      <c r="ADC81">
        <v>0</v>
      </c>
      <c r="ADD81">
        <v>0</v>
      </c>
      <c r="ADE81">
        <v>0</v>
      </c>
      <c r="ADF81">
        <v>1</v>
      </c>
      <c r="ADG81">
        <v>1</v>
      </c>
      <c r="ADH81">
        <v>0</v>
      </c>
      <c r="ADI81">
        <v>-1</v>
      </c>
      <c r="ADJ81">
        <v>0</v>
      </c>
      <c r="ADK81">
        <v>0</v>
      </c>
      <c r="ADL81">
        <v>0</v>
      </c>
      <c r="ADM81">
        <v>-1</v>
      </c>
      <c r="ADN81">
        <v>0</v>
      </c>
      <c r="ADO81">
        <v>0</v>
      </c>
      <c r="ADP81">
        <v>0</v>
      </c>
      <c r="ADQ81">
        <v>-2</v>
      </c>
      <c r="ADR81">
        <v>-1</v>
      </c>
      <c r="ADS81">
        <v>1</v>
      </c>
      <c r="ADT81">
        <v>1</v>
      </c>
      <c r="ADU81">
        <v>1</v>
      </c>
      <c r="ADV81">
        <v>-1</v>
      </c>
      <c r="ADZ81">
        <f t="shared" si="78"/>
        <v>67</v>
      </c>
      <c r="AEA81">
        <f t="shared" si="80"/>
        <v>3</v>
      </c>
      <c r="AEB81">
        <f t="shared" si="79"/>
        <v>3</v>
      </c>
    </row>
    <row r="82" spans="1:808" x14ac:dyDescent="0.2">
      <c r="A82">
        <v>110002809154</v>
      </c>
      <c r="B82">
        <v>270115268</v>
      </c>
      <c r="C82" s="2">
        <v>43626.511365740742</v>
      </c>
      <c r="D82" s="2">
        <v>43626.511886574073</v>
      </c>
      <c r="E82" t="s">
        <v>1918</v>
      </c>
      <c r="J82">
        <v>2</v>
      </c>
      <c r="K82" s="84" t="str">
        <f t="shared" si="84"/>
        <v>USA</v>
      </c>
      <c r="L82">
        <v>2</v>
      </c>
      <c r="M82">
        <v>3</v>
      </c>
      <c r="N82">
        <v>3</v>
      </c>
      <c r="ADZ82">
        <f t="shared" si="78"/>
        <v>0</v>
      </c>
      <c r="AEA82">
        <f t="shared" si="80"/>
        <v>0</v>
      </c>
      <c r="AEB82">
        <f t="shared" si="79"/>
        <v>0</v>
      </c>
    </row>
    <row r="83" spans="1:808" x14ac:dyDescent="0.2">
      <c r="A83">
        <v>110002807020</v>
      </c>
      <c r="B83">
        <v>270114679</v>
      </c>
      <c r="C83" s="2">
        <v>43625.192361111112</v>
      </c>
      <c r="D83" s="2">
        <v>43625.235358796293</v>
      </c>
      <c r="E83" t="s">
        <v>1918</v>
      </c>
      <c r="J83">
        <v>3</v>
      </c>
      <c r="K83" s="84" t="str">
        <f t="shared" si="84"/>
        <v>UK</v>
      </c>
      <c r="L83">
        <v>1</v>
      </c>
      <c r="M83">
        <v>3</v>
      </c>
      <c r="N83">
        <v>1</v>
      </c>
      <c r="O83">
        <v>2</v>
      </c>
      <c r="P83">
        <v>2</v>
      </c>
      <c r="Q83">
        <v>3</v>
      </c>
      <c r="S83">
        <v>3</v>
      </c>
      <c r="T83">
        <v>4</v>
      </c>
      <c r="V83">
        <v>2</v>
      </c>
      <c r="W83">
        <v>2</v>
      </c>
      <c r="X83" s="84">
        <f>VLOOKUP(WordsMain!X83,ScaleII,2,FALSE)</f>
        <v>1</v>
      </c>
      <c r="Y83" s="84">
        <f>VLOOKUP(WordsMain!Y83,ScaleII,2,FALSE)</f>
        <v>1</v>
      </c>
      <c r="Z83" s="84">
        <f>VLOOKUP(WordsMain!Z83,ScaleII,2,FALSE)</f>
        <v>1</v>
      </c>
      <c r="AA83" s="84">
        <f>VLOOKUP(WordsMain!AA83,ScaleII,2,FALSE)</f>
        <v>0</v>
      </c>
      <c r="AB83" s="84">
        <f>VLOOKUP(WordsMain!AB83,ScaleII,2,FALSE)</f>
        <v>0</v>
      </c>
      <c r="AC83" s="84">
        <f>VLOOKUP(WordsMain!AC83,ScaleII,2,FALSE)</f>
        <v>1</v>
      </c>
      <c r="AD83" s="84">
        <f>VLOOKUP(WordsMain!AD83,ScaleDD,2,FALSE)</f>
        <v>0</v>
      </c>
      <c r="AE83" s="84">
        <f>VLOOKUP(WordsMain!AE83,ScaleDD,2,FALSE)</f>
        <v>3</v>
      </c>
      <c r="AF83" s="84">
        <f>VLOOKUP(WordsMain!AF83,ScaleDD,2,FALSE)</f>
        <v>3</v>
      </c>
      <c r="AG83" s="84">
        <f>VLOOKUP(WordsMain!AG83,ScaleDD,2,FALSE)</f>
        <v>1</v>
      </c>
      <c r="AH83" s="84">
        <f>VLOOKUP(WordsMain!AH83,ScaleDD,2,FALSE)</f>
        <v>3</v>
      </c>
      <c r="AI83" s="84">
        <f>VLOOKUP(WordsMain!AI83,ScaleDD,2,FALSE)</f>
        <v>3</v>
      </c>
      <c r="AJ83" s="84">
        <f>VLOOKUP(WordsMain!AJ83,ScaleDD,2,FALSE)</f>
        <v>3</v>
      </c>
      <c r="AK83" s="84">
        <f>VLOOKUP(WordsMain!AK83,ScaleDD,2,FALSE)</f>
        <v>2</v>
      </c>
      <c r="AL83" s="84">
        <f>VLOOKUP(WordsMain!AL83,ScaleDD,2,FALSE)</f>
        <v>1</v>
      </c>
      <c r="AN83" s="84">
        <f>VLOOKUP(WordsMain!AN83,ScaleJJ,2,FALSE)</f>
        <v>4</v>
      </c>
      <c r="AO83" s="84">
        <f>VLOOKUP(WordsMain!AO83,ScaleJJ,2,FALSE)</f>
        <v>2</v>
      </c>
      <c r="AP83" s="84">
        <f>VLOOKUP(WordsMain!AP83,ScaleJJ,2,FALSE)</f>
        <v>1</v>
      </c>
      <c r="AQ83" s="84">
        <f>VLOOKUP(WordsMain!AQ83,ScaleJJ,2,FALSE)</f>
        <v>1</v>
      </c>
      <c r="AR83" s="84">
        <f>VLOOKUP(WordsMain!AR83,ScaleJJ,2,FALSE)</f>
        <v>4</v>
      </c>
      <c r="AS83" s="84">
        <f>VLOOKUP(WordsMain!AS83,ScaleJJ,2,FALSE)</f>
        <v>4</v>
      </c>
      <c r="AT83" s="84">
        <f>VLOOKUP(WordsMain!AT83,ScaleJJ,2,FALSE)</f>
        <v>0</v>
      </c>
      <c r="AU83" s="84">
        <f>VLOOKUP(WordsMain!AU83,ScaleJJ,2,FALSE)</f>
        <v>1</v>
      </c>
      <c r="AV83" t="s">
        <v>996</v>
      </c>
      <c r="AW83">
        <v>1</v>
      </c>
      <c r="CL83">
        <v>6</v>
      </c>
      <c r="CV83">
        <v>7</v>
      </c>
      <c r="DQ83" s="84">
        <f>VLOOKUP(WordsMain!DQ83,ScaleEE,2,FALSE)</f>
        <v>1</v>
      </c>
      <c r="DR83" s="84">
        <f>VLOOKUP(WordsMain!DR83,ScaleEE,2,FALSE)</f>
        <v>1</v>
      </c>
      <c r="DS83" s="84">
        <f>VLOOKUP(WordsMain!DS83,ScaleEE,2,FALSE)</f>
        <v>2</v>
      </c>
      <c r="DT83" s="84">
        <f>VLOOKUP(WordsMain!DT83,ScaleEE,2,FALSE)</f>
        <v>1</v>
      </c>
      <c r="DU83" s="84">
        <f>VLOOKUP(WordsMain!DU83,ScaleEE,2,FALSE)</f>
        <v>3</v>
      </c>
      <c r="DV83" s="84">
        <f>VLOOKUP(WordsMain!DV83,ScaleEE,2,FALSE)</f>
        <v>4</v>
      </c>
      <c r="DW83" s="84">
        <f>VLOOKUP(WordsMain!DW83,ScaleEE,2,FALSE)</f>
        <v>0</v>
      </c>
      <c r="DX83" s="84">
        <f>VLOOKUP(WordsMain!DX83,ScaleEE,2,FALSE)</f>
        <v>1</v>
      </c>
      <c r="DY83" s="84">
        <f>VLOOKUP(WordsMain!DY83,ScaleEE,2,FALSE)</f>
        <v>3</v>
      </c>
      <c r="DZ83" s="84">
        <f>VLOOKUP(WordsMain!DZ83,ScaleEE,2,FALSE)</f>
        <v>1</v>
      </c>
      <c r="EB83" s="84">
        <f>VLOOKUP(WordsMain!EB83,ScaleCC,2,FALSE)</f>
        <v>1</v>
      </c>
      <c r="EC83" s="84">
        <f>VLOOKUP(WordsMain!EC83,ScaleCC,2,FALSE)</f>
        <v>1</v>
      </c>
      <c r="ED83" s="84">
        <f>VLOOKUP(WordsMain!ED83,ScaleCC,2,FALSE)</f>
        <v>1</v>
      </c>
      <c r="EE83" s="84">
        <f>VLOOKUP(WordsMain!EE83,ScaleCC,2,FALSE)</f>
        <v>2</v>
      </c>
      <c r="EF83" s="84">
        <f>VLOOKUP(WordsMain!EF83,ScaleCC,2,FALSE)</f>
        <v>3</v>
      </c>
      <c r="EG83" s="84">
        <f>VLOOKUP(WordsMain!EG83,ScaleCC,2,FALSE)</f>
        <v>0</v>
      </c>
      <c r="EH83" s="84">
        <f>VLOOKUP(WordsMain!EH83,ScaleCC,2,FALSE)</f>
        <v>0</v>
      </c>
      <c r="EI83" s="84">
        <f>VLOOKUP(WordsMain!EI83,ScaleCC,2,FALSE)</f>
        <v>3</v>
      </c>
      <c r="EJ83" s="84">
        <f>VLOOKUP(WordsMain!EJ83,ScaleCC,2,FALSE)</f>
        <v>0</v>
      </c>
      <c r="EK83" s="84">
        <f>VLOOKUP(WordsMain!EK83,ScaleCC,2,FALSE)</f>
        <v>0</v>
      </c>
      <c r="EL83" s="84">
        <f>VLOOKUP(WordsMain!EL83,ScaleCC,2,FALSE)</f>
        <v>0</v>
      </c>
      <c r="EM83" s="84">
        <f>VLOOKUP(WordsMain!EM83,ScaleCC,2,FALSE)</f>
        <v>0</v>
      </c>
      <c r="EN83" s="84">
        <f>VLOOKUP(WordsMain!EN83,ScaleCC,2,FALSE)</f>
        <v>0</v>
      </c>
      <c r="EO83" s="84">
        <f>VLOOKUP(WordsMain!EO83,ScaleCC,2,FALSE)</f>
        <v>0</v>
      </c>
      <c r="EP83" s="84">
        <f>VLOOKUP(WordsMain!EP83,ScaleCC,2,FALSE)</f>
        <v>0</v>
      </c>
      <c r="EQ83" s="84">
        <f>VLOOKUP(WordsMain!EQ83,ScaleCC,2,FALSE)</f>
        <v>0</v>
      </c>
      <c r="ER83" s="84">
        <f>VLOOKUP(WordsMain!ER83,ScaleCC,2,FALSE)</f>
        <v>1</v>
      </c>
      <c r="ES83" s="84">
        <f>VLOOKUP(WordsMain!ES83,ScaleCC,2,FALSE)</f>
        <v>0</v>
      </c>
      <c r="GJ83">
        <v>6</v>
      </c>
      <c r="GM83">
        <v>9</v>
      </c>
      <c r="GQ83">
        <v>1</v>
      </c>
      <c r="GW83">
        <v>7</v>
      </c>
      <c r="GX83">
        <v>8</v>
      </c>
      <c r="GY83">
        <v>9</v>
      </c>
      <c r="GZ83">
        <v>10</v>
      </c>
      <c r="HA83">
        <v>11</v>
      </c>
      <c r="IA83">
        <v>1</v>
      </c>
      <c r="IB83">
        <v>2</v>
      </c>
      <c r="IC83">
        <v>3</v>
      </c>
      <c r="ID83">
        <v>4</v>
      </c>
      <c r="IE83">
        <v>5</v>
      </c>
      <c r="IG83">
        <v>7</v>
      </c>
      <c r="IH83">
        <v>8</v>
      </c>
      <c r="II83">
        <v>9</v>
      </c>
      <c r="IJ83">
        <v>10</v>
      </c>
      <c r="IK83">
        <v>11</v>
      </c>
      <c r="IL83">
        <v>12</v>
      </c>
      <c r="OX83">
        <v>6</v>
      </c>
      <c r="OY83">
        <v>7</v>
      </c>
      <c r="OZ83">
        <v>8</v>
      </c>
      <c r="PB83">
        <v>10</v>
      </c>
      <c r="PD83">
        <v>12</v>
      </c>
      <c r="PF83">
        <v>14</v>
      </c>
      <c r="PK83">
        <v>5</v>
      </c>
      <c r="QZ83">
        <v>4</v>
      </c>
      <c r="RA83">
        <v>5</v>
      </c>
      <c r="WU83" s="84">
        <f>VLOOKUP(WordsMain!WU83,ScaleHH,2,FALSE)</f>
        <v>3</v>
      </c>
      <c r="WV83" s="84">
        <f>VLOOKUP(WordsMain!WV83,ScaleHH,2,FALSE)</f>
        <v>2</v>
      </c>
      <c r="WW83" s="84">
        <f>VLOOKUP(WordsMain!WW83,ScaleHH,2,FALSE)</f>
        <v>1</v>
      </c>
      <c r="WX83" s="84">
        <f>VLOOKUP(WordsMain!WX83,ScaleHH,2,FALSE)</f>
        <v>3</v>
      </c>
      <c r="WY83" s="84">
        <f>VLOOKUP(WordsMain!WY83,ScaleHH,2,FALSE)</f>
        <v>3</v>
      </c>
      <c r="WZ83" s="84">
        <f>VLOOKUP(WordsMain!WZ83,ScaleHH,2,FALSE)</f>
        <v>3</v>
      </c>
      <c r="XA83" s="84">
        <f>VLOOKUP(WordsMain!XA83,ScaleHH,2,FALSE)</f>
        <v>3</v>
      </c>
      <c r="XB83" s="84">
        <f>VLOOKUP(WordsMain!XB83,ScaleHH,2,FALSE)</f>
        <v>1</v>
      </c>
      <c r="XC83" s="84">
        <f>VLOOKUP(WordsMain!XC83,ScaleHH,2,FALSE)</f>
        <v>3</v>
      </c>
      <c r="XD83" s="84">
        <f>VLOOKUP(WordsMain!XD83,ScaleHH,2,FALSE)</f>
        <v>3</v>
      </c>
      <c r="XE83" s="84">
        <f>VLOOKUP(WordsMain!XE83,ScaleHH,2,FALSE)</f>
        <v>3</v>
      </c>
      <c r="XF83" s="84">
        <f>VLOOKUP(WordsMain!XF83,ScaleHH,2,FALSE)</f>
        <v>2</v>
      </c>
      <c r="XG83" s="84">
        <f>VLOOKUP(WordsMain!XG83,ScaleHH,2,FALSE)</f>
        <v>2</v>
      </c>
      <c r="XH83" s="84">
        <f>VLOOKUP(WordsMain!XH83,ScaleHH,2,FALSE)</f>
        <v>3</v>
      </c>
      <c r="XI83" s="84">
        <f>VLOOKUP(WordsMain!XI83,ScaleHH,2,FALSE)</f>
        <v>3</v>
      </c>
      <c r="XJ83" s="84">
        <f>VLOOKUP(WordsMain!XJ83,ScaleHH,2,FALSE)</f>
        <v>2</v>
      </c>
      <c r="XK83" s="84">
        <f>VLOOKUP(WordsMain!XK83,ScaleHH,2,FALSE)</f>
        <v>2</v>
      </c>
      <c r="XL83" s="84">
        <f>VLOOKUP(WordsMain!XL83,ScaleHH,2,FALSE)</f>
        <v>3</v>
      </c>
      <c r="XM83" s="84">
        <f>VLOOKUP(WordsMain!XM83,ScaleHH,2,FALSE)</f>
        <v>3</v>
      </c>
      <c r="XN83" s="84">
        <f>VLOOKUP(WordsMain!XN83,ScaleHH,2,FALSE)</f>
        <v>3</v>
      </c>
      <c r="XO83" s="84">
        <f>VLOOKUP(WordsMain!XO83,ScaleHH,2,FALSE)</f>
        <v>3</v>
      </c>
      <c r="XP83" s="84">
        <f>VLOOKUP(WordsMain!XP83,ScaleHH,2,FALSE)</f>
        <v>3</v>
      </c>
      <c r="XQ83" s="84">
        <f>VLOOKUP(WordsMain!XQ83,ScaleHH,2,FALSE)</f>
        <v>3</v>
      </c>
      <c r="XR83" s="84">
        <f>VLOOKUP(WordsMain!XR83,ScaleHH,2,FALSE)</f>
        <v>3</v>
      </c>
      <c r="XS83" s="84">
        <f>VLOOKUP(WordsMain!XS83,ScaleHH,2,FALSE)</f>
        <v>3</v>
      </c>
      <c r="XT83" s="84">
        <f>VLOOKUP(WordsMain!XT83,ScaleHH,2,FALSE)</f>
        <v>3</v>
      </c>
      <c r="XU83" s="84">
        <f>VLOOKUP(WordsMain!XU83,ScaleHH,2,FALSE)</f>
        <v>3</v>
      </c>
      <c r="XV83" s="84">
        <f>VLOOKUP(WordsMain!XV83,ScaleHH,2,FALSE)</f>
        <v>2</v>
      </c>
      <c r="XW83" s="84">
        <f>VLOOKUP(WordsMain!XW83,ScaleHH,2,FALSE)</f>
        <v>1</v>
      </c>
      <c r="XX83" s="84">
        <f>VLOOKUP(WordsMain!XX83,ScaleHH,2,FALSE)</f>
        <v>2</v>
      </c>
      <c r="XY83" s="84">
        <f>VLOOKUP(WordsMain!XY83,ScaleHH,2,FALSE)</f>
        <v>3</v>
      </c>
      <c r="XZ83" s="84">
        <f>VLOOKUP(WordsMain!XZ83,ScaleHH,2,FALSE)</f>
        <v>2</v>
      </c>
      <c r="YA83" s="84">
        <f>VLOOKUP(WordsMain!YA83,ScaleHH,2,FALSE)</f>
        <v>2</v>
      </c>
      <c r="YB83" s="84">
        <f>VLOOKUP(WordsMain!YB83,ScaleHH,2,FALSE)</f>
        <v>3</v>
      </c>
      <c r="YC83" s="84">
        <f>VLOOKUP(WordsMain!YC83,ScaleHH,2,FALSE)</f>
        <v>2</v>
      </c>
      <c r="YD83" s="84">
        <f>VLOOKUP(WordsMain!YD83,ScaleHH,2,FALSE)</f>
        <v>2</v>
      </c>
      <c r="YE83" s="84">
        <f>VLOOKUP(WordsMain!YE83,ScaleHH,2,FALSE)</f>
        <v>2</v>
      </c>
      <c r="YF83" s="84">
        <f>VLOOKUP(WordsMain!YF83,ScaleHH,2,FALSE)</f>
        <v>3</v>
      </c>
      <c r="YG83" s="84">
        <f>VLOOKUP(WordsMain!YG83,ScaleHH,2,FALSE)</f>
        <v>3</v>
      </c>
      <c r="YJ83" s="84">
        <f>VLOOKUP(WordsMain!YJ83,ScaleBB,2,FALSE)</f>
        <v>2</v>
      </c>
      <c r="YK83" s="84">
        <f>VLOOKUP(WordsMain!YK83,ScaleAA,2,FALSE)</f>
        <v>4</v>
      </c>
      <c r="YL83" s="84">
        <f>VLOOKUP(WordsMain!YL83,ScaleAA,2,FALSE)</f>
        <v>3</v>
      </c>
      <c r="YM83" s="84">
        <f>VLOOKUP(WordsMain!YM83,ScaleAA,2,FALSE)</f>
        <v>4</v>
      </c>
      <c r="YN83" s="84">
        <f>VLOOKUP(WordsMain!YN83,ScaleAA,2,FALSE)</f>
        <v>3</v>
      </c>
      <c r="YO83" s="84">
        <f>VLOOKUP(WordsMain!YO83,ScaleAA,2,FALSE)</f>
        <v>3</v>
      </c>
      <c r="YP83" s="84">
        <f>VLOOKUP(WordsMain!YP83,ScaleAA,2,FALSE)</f>
        <v>4</v>
      </c>
      <c r="YQ83" s="84">
        <f>VLOOKUP(WordsMain!YQ83,ScaleAA,2,FALSE)</f>
        <v>4</v>
      </c>
      <c r="YR83" s="84">
        <f>VLOOKUP(WordsMain!YR83,ScaleAA,2,FALSE)</f>
        <v>3</v>
      </c>
      <c r="YS83" s="84">
        <f>VLOOKUP(WordsMain!YS83,ScaleAA,2,FALSE)</f>
        <v>2</v>
      </c>
      <c r="YT83" s="84">
        <f>VLOOKUP(WordsMain!YT83,ScaleAA,2,FALSE)</f>
        <v>4</v>
      </c>
      <c r="YU83" s="84">
        <f>VLOOKUP(WordsMain!YU83,ScaleAA,2,FALSE)</f>
        <v>3</v>
      </c>
      <c r="YV83" s="84">
        <f>VLOOKUP(WordsMain!YV83,ScaleAA,2,FALSE)</f>
        <v>3</v>
      </c>
      <c r="YW83" s="84">
        <f>VLOOKUP(WordsMain!YW83,ScaleAA,2,FALSE)</f>
        <v>1</v>
      </c>
      <c r="YX83" s="84">
        <f>VLOOKUP(WordsMain!YX83,ScaleAA,2,FALSE)</f>
        <v>1</v>
      </c>
      <c r="YY83" s="84">
        <f>VLOOKUP(WordsMain!YY83,ScaleAA,2,FALSE)</f>
        <v>1</v>
      </c>
      <c r="YZ83" s="84">
        <f>VLOOKUP(WordsMain!YZ83,ScaleAA,2,FALSE)</f>
        <v>1</v>
      </c>
      <c r="ZA83" s="84">
        <f>VLOOKUP(WordsMain!ZA83,ScaleAA,2,FALSE)</f>
        <v>3</v>
      </c>
      <c r="ZB83" s="84">
        <f>VLOOKUP(WordsMain!ZB83,ScaleAA,2,FALSE)</f>
        <v>1</v>
      </c>
      <c r="ZC83" s="84">
        <f>VLOOKUP(WordsMain!ZC83,ScaleAA,2,FALSE)</f>
        <v>3</v>
      </c>
      <c r="ZD83" s="84">
        <f>VLOOKUP(WordsMain!ZD83,ScaleAA,2,FALSE)</f>
        <v>2</v>
      </c>
      <c r="ZE83" s="84">
        <f>VLOOKUP(WordsMain!ZE83,ScaleAA,2,FALSE)</f>
        <v>3</v>
      </c>
      <c r="ZF83" s="84">
        <f>VLOOKUP(WordsMain!ZF83,ScaleAA,2,FALSE)</f>
        <v>2</v>
      </c>
      <c r="ZG83" s="84">
        <f>VLOOKUP(WordsMain!ZG83,ScaleAA,2,FALSE)</f>
        <v>3</v>
      </c>
      <c r="ZH83" s="84">
        <f>VLOOKUP(WordsMain!ZH83,ScaleAA,2,FALSE)</f>
        <v>3</v>
      </c>
      <c r="ZI83" s="84">
        <f>VLOOKUP(WordsMain!ZI83,ScaleAA,2,FALSE)</f>
        <v>3</v>
      </c>
      <c r="ZJ83" s="84">
        <f>VLOOKUP(WordsMain!ZJ83,ScaleAA,2,FALSE)</f>
        <v>3</v>
      </c>
      <c r="ZK83" s="84">
        <f>VLOOKUP(WordsMain!ZK83,ScaleAA,2,FALSE)</f>
        <v>3</v>
      </c>
      <c r="ZL83" s="84">
        <f>VLOOKUP(WordsMain!ZL83,ScaleAA,2,FALSE)</f>
        <v>2</v>
      </c>
      <c r="ZM83" s="84">
        <f>VLOOKUP(WordsMain!ZM83,ScaleAA,2,FALSE)</f>
        <v>2</v>
      </c>
      <c r="ZN83" s="84">
        <f>VLOOKUP(WordsMain!ZN83,ScaleAA,2,FALSE)</f>
        <v>4</v>
      </c>
      <c r="ZO83" s="84">
        <f>VLOOKUP(WordsMain!ZO83,ScaleAA,2,FALSE)</f>
        <v>3</v>
      </c>
      <c r="ZP83" s="84">
        <f>VLOOKUP(WordsMain!ZP83,ScaleAA,2,FALSE)</f>
        <v>3</v>
      </c>
      <c r="ZR83" s="84">
        <f>VLOOKUP(WordsMain!ZR83,ScaleFF,2,FALSE)</f>
        <v>2</v>
      </c>
      <c r="ZS83" s="84">
        <f>VLOOKUP(WordsMain!ZS83,ScaleFF,2,FALSE)</f>
        <v>1</v>
      </c>
      <c r="ZT83" s="84">
        <f>VLOOKUP(WordsMain!ZT83,ScaleFF,2,FALSE)</f>
        <v>0</v>
      </c>
      <c r="ZU83" s="84">
        <f>VLOOKUP(WordsMain!ZU83,ScaleFF,2,FALSE)</f>
        <v>0</v>
      </c>
      <c r="ZV83" s="84">
        <f>VLOOKUP(WordsMain!ZV83,ScaleFF,2,FALSE)</f>
        <v>0</v>
      </c>
      <c r="ZW83" s="84">
        <f>VLOOKUP(WordsMain!ZW83,ScaleFF,2,FALSE)</f>
        <v>0</v>
      </c>
      <c r="ZX83" s="84">
        <f>VLOOKUP(WordsMain!ZX83,ScaleFF,2,FALSE)</f>
        <v>2</v>
      </c>
      <c r="ZY83" s="84">
        <f>VLOOKUP(WordsMain!ZY83,ScaleFF,2,FALSE)</f>
        <v>1</v>
      </c>
      <c r="ZZ83" s="84">
        <f>VLOOKUP(WordsMain!ZZ83,ScaleFF,2,FALSE)</f>
        <v>1</v>
      </c>
      <c r="AAA83" s="84">
        <f>VLOOKUP(WordsMain!AAA83,ScaleFF,2,FALSE)</f>
        <v>1</v>
      </c>
      <c r="AAB83" s="84">
        <f>VLOOKUP(WordsMain!AAB83,ScaleFF,2,FALSE)</f>
        <v>2</v>
      </c>
      <c r="AAC83" s="84">
        <f>VLOOKUP(WordsMain!AAC83,ScaleFF,2,FALSE)</f>
        <v>0</v>
      </c>
      <c r="AAD83" s="84">
        <f>VLOOKUP(WordsMain!AAD83,ScaleFF,2,FALSE)</f>
        <v>0</v>
      </c>
      <c r="AAE83" s="84">
        <f>VLOOKUP(WordsMain!AAE83,ScaleFF,2,FALSE)</f>
        <v>1</v>
      </c>
      <c r="AAF83" s="84">
        <f>VLOOKUP(WordsMain!AAF83,ScaleFF,2,FALSE)</f>
        <v>0</v>
      </c>
      <c r="AAG83" s="84">
        <f>VLOOKUP(WordsMain!AAG83,ScaleFF,2,FALSE)</f>
        <v>0</v>
      </c>
      <c r="AAH83" s="84">
        <f>VLOOKUP(WordsMain!AAH83,ScaleFF,2,FALSE)</f>
        <v>1</v>
      </c>
      <c r="AAI83" s="84">
        <f>VLOOKUP(WordsMain!AAI83,ScaleFF,2,FALSE)</f>
        <v>1</v>
      </c>
      <c r="AAJ83" s="84">
        <f>VLOOKUP(WordsMain!AAJ83,ScaleFF,2,FALSE)</f>
        <v>0</v>
      </c>
      <c r="AAK83" s="84">
        <f>VLOOKUP(WordsMain!AAK83,ScaleFF,2,FALSE)</f>
        <v>1</v>
      </c>
      <c r="AAL83" s="84">
        <f>VLOOKUP(WordsMain!AAL83,ScaleFF,2,FALSE)</f>
        <v>2</v>
      </c>
      <c r="AAM83" s="84">
        <f>VLOOKUP(WordsMain!AAM83,ScaleFF,2,FALSE)</f>
        <v>2</v>
      </c>
      <c r="AAN83" s="84">
        <f>VLOOKUP(WordsMain!AAN83,ScaleFF,2,FALSE)</f>
        <v>3</v>
      </c>
      <c r="AAO83" s="84">
        <f>VLOOKUP(WordsMain!AAO83,ScaleFF,2,FALSE)</f>
        <v>2</v>
      </c>
      <c r="AAP83" s="84">
        <f>VLOOKUP(WordsMain!AAP83,ScaleFF,2,FALSE)</f>
        <v>0</v>
      </c>
      <c r="AAQ83" s="84">
        <f>VLOOKUP(WordsMain!AAQ83,ScaleFF,2,FALSE)</f>
        <v>1</v>
      </c>
      <c r="AAR83" s="84">
        <f>VLOOKUP(WordsMain!AAR83,ScaleFF,2,FALSE)</f>
        <v>2</v>
      </c>
      <c r="AAS83" s="84">
        <f>VLOOKUP(WordsMain!AAS83,ScaleFF,2,FALSE)</f>
        <v>0</v>
      </c>
      <c r="AAT83" s="84">
        <f>VLOOKUP(WordsMain!AAT83,ScaleFF,2,FALSE)</f>
        <v>2</v>
      </c>
      <c r="AAU83" s="84">
        <f>VLOOKUP(WordsMain!AAU83,ScaleFF,2,FALSE)</f>
        <v>2</v>
      </c>
      <c r="AAV83" s="84">
        <f>VLOOKUP(WordsMain!AAV83,ScaleFF,2,FALSE)</f>
        <v>3</v>
      </c>
      <c r="AAW83" s="84">
        <f>VLOOKUP(WordsMain!AAW83,ScaleFF,2,FALSE)</f>
        <v>0</v>
      </c>
      <c r="AAX83" s="84">
        <f>VLOOKUP(WordsMain!AAX83,ScaleFF,2,FALSE)</f>
        <v>0</v>
      </c>
      <c r="AAY83" s="84">
        <f>VLOOKUP(WordsMain!AAY83,ScaleFF,2,FALSE)</f>
        <v>1</v>
      </c>
      <c r="AAZ83" s="84">
        <f>VLOOKUP(WordsMain!AAZ83,ScaleFF,2,FALSE)</f>
        <v>2</v>
      </c>
      <c r="ABA83" t="s">
        <v>997</v>
      </c>
      <c r="ABB83">
        <v>1</v>
      </c>
      <c r="ABC83">
        <v>0</v>
      </c>
      <c r="ABD83">
        <v>1</v>
      </c>
      <c r="ABE83">
        <v>1</v>
      </c>
      <c r="ABF83">
        <v>0</v>
      </c>
      <c r="ABG83">
        <v>0</v>
      </c>
      <c r="ABH83">
        <v>1</v>
      </c>
      <c r="ABI83">
        <v>1</v>
      </c>
      <c r="ABJ83">
        <v>1</v>
      </c>
      <c r="ABK83">
        <v>0</v>
      </c>
      <c r="ABL83">
        <v>0</v>
      </c>
      <c r="ABM83">
        <v>1</v>
      </c>
      <c r="ABN83">
        <v>1</v>
      </c>
      <c r="ABT83">
        <v>6</v>
      </c>
      <c r="ABU83">
        <v>7</v>
      </c>
      <c r="ABZ83">
        <v>12</v>
      </c>
      <c r="ACA83">
        <v>13</v>
      </c>
      <c r="ACB83">
        <v>14</v>
      </c>
      <c r="ACD83">
        <v>16</v>
      </c>
      <c r="ACK83">
        <v>23</v>
      </c>
      <c r="ACM83">
        <v>25</v>
      </c>
      <c r="ACR83" s="84">
        <f>VLOOKUP(WordsMain!ACR83,ScaleGG,2,FALSE)</f>
        <v>2</v>
      </c>
      <c r="ACS83">
        <v>0</v>
      </c>
      <c r="ACT83">
        <v>-1</v>
      </c>
      <c r="ACU83">
        <v>-1</v>
      </c>
      <c r="ACV83">
        <v>0</v>
      </c>
      <c r="ACW83">
        <v>-1</v>
      </c>
      <c r="ACX83">
        <v>-2</v>
      </c>
      <c r="ACY83">
        <v>1</v>
      </c>
      <c r="ACZ83">
        <v>1</v>
      </c>
      <c r="ADA83">
        <v>0</v>
      </c>
      <c r="ADB83">
        <v>0</v>
      </c>
      <c r="ADC83">
        <v>0</v>
      </c>
      <c r="ADD83">
        <v>-1</v>
      </c>
      <c r="ADE83">
        <v>-2</v>
      </c>
      <c r="ADF83">
        <v>-1</v>
      </c>
      <c r="ADG83">
        <v>1</v>
      </c>
      <c r="ADH83">
        <v>0</v>
      </c>
      <c r="ADI83">
        <v>1</v>
      </c>
      <c r="ADJ83">
        <v>0</v>
      </c>
      <c r="ADK83">
        <v>1</v>
      </c>
      <c r="ADL83">
        <v>2</v>
      </c>
      <c r="ADM83">
        <v>0</v>
      </c>
      <c r="ADN83">
        <v>0</v>
      </c>
      <c r="ADO83">
        <v>2</v>
      </c>
      <c r="ADP83">
        <v>1</v>
      </c>
      <c r="ADQ83">
        <v>0</v>
      </c>
      <c r="ADR83">
        <v>1</v>
      </c>
      <c r="ADS83">
        <v>1</v>
      </c>
      <c r="ADT83">
        <v>0</v>
      </c>
      <c r="ADU83">
        <v>1</v>
      </c>
      <c r="ADV83">
        <v>0</v>
      </c>
      <c r="ADZ83">
        <f t="shared" si="78"/>
        <v>71</v>
      </c>
      <c r="AEA83">
        <f t="shared" si="80"/>
        <v>3</v>
      </c>
      <c r="AEB83">
        <f t="shared" si="79"/>
        <v>3</v>
      </c>
    </row>
    <row r="84" spans="1:808" x14ac:dyDescent="0.2">
      <c r="A84">
        <v>110002802420</v>
      </c>
      <c r="B84">
        <v>270115220</v>
      </c>
      <c r="C84" s="2">
        <v>43623.400578703702</v>
      </c>
      <c r="D84" s="2">
        <v>43623.401747685188</v>
      </c>
      <c r="E84" t="s">
        <v>1918</v>
      </c>
      <c r="J84">
        <v>2</v>
      </c>
      <c r="K84" s="84" t="str">
        <f t="shared" si="84"/>
        <v>USA</v>
      </c>
      <c r="L84">
        <v>1</v>
      </c>
      <c r="M84">
        <v>3</v>
      </c>
      <c r="N84">
        <v>1</v>
      </c>
      <c r="ADZ84">
        <f t="shared" si="78"/>
        <v>0</v>
      </c>
      <c r="AEA84">
        <f t="shared" si="80"/>
        <v>0</v>
      </c>
      <c r="AEB84">
        <f t="shared" si="79"/>
        <v>0</v>
      </c>
    </row>
    <row r="85" spans="1:808" x14ac:dyDescent="0.2">
      <c r="A85">
        <v>110002801684</v>
      </c>
      <c r="B85">
        <v>270114571</v>
      </c>
      <c r="C85" s="2">
        <v>43622.874895833331</v>
      </c>
      <c r="D85" s="2">
        <v>43622.905046296299</v>
      </c>
      <c r="E85" t="s">
        <v>1918</v>
      </c>
      <c r="J85">
        <v>4</v>
      </c>
      <c r="K85" s="84" t="str">
        <f t="shared" si="84"/>
        <v>Australia</v>
      </c>
      <c r="L85">
        <v>1</v>
      </c>
      <c r="M85">
        <v>4</v>
      </c>
      <c r="N85">
        <v>1</v>
      </c>
      <c r="O85">
        <v>3</v>
      </c>
      <c r="P85">
        <v>2</v>
      </c>
      <c r="Q85">
        <v>3</v>
      </c>
      <c r="S85">
        <v>2</v>
      </c>
      <c r="T85">
        <v>2</v>
      </c>
      <c r="V85">
        <v>3</v>
      </c>
      <c r="W85">
        <v>2</v>
      </c>
      <c r="X85" s="84">
        <f>VLOOKUP(WordsMain!X85,ScaleII,2,FALSE)</f>
        <v>1</v>
      </c>
      <c r="Y85" s="84">
        <f>VLOOKUP(WordsMain!Y85,ScaleII,2,FALSE)</f>
        <v>1</v>
      </c>
      <c r="Z85" s="84">
        <f>VLOOKUP(WordsMain!Z85,ScaleII,2,FALSE)</f>
        <v>0</v>
      </c>
      <c r="AA85" s="84">
        <f>VLOOKUP(WordsMain!AA85,ScaleII,2,FALSE)</f>
        <v>1</v>
      </c>
      <c r="AB85" s="84">
        <f>VLOOKUP(WordsMain!AB85,ScaleII,2,FALSE)</f>
        <v>1</v>
      </c>
      <c r="AC85" s="84">
        <f>VLOOKUP(WordsMain!AC85,ScaleII,2,FALSE)</f>
        <v>1</v>
      </c>
      <c r="AD85" s="84">
        <f>VLOOKUP(WordsMain!AD85,ScaleDD,2,FALSE)</f>
        <v>0</v>
      </c>
      <c r="AE85" s="84">
        <f>VLOOKUP(WordsMain!AE85,ScaleDD,2,FALSE)</f>
        <v>3</v>
      </c>
      <c r="AF85" s="84">
        <f>VLOOKUP(WordsMain!AF85,ScaleDD,2,FALSE)</f>
        <v>2</v>
      </c>
      <c r="AG85" s="84">
        <f>VLOOKUP(WordsMain!AG85,ScaleDD,2,FALSE)</f>
        <v>2</v>
      </c>
      <c r="AH85" s="84">
        <f>VLOOKUP(WordsMain!AH85,ScaleDD,2,FALSE)</f>
        <v>1</v>
      </c>
      <c r="AI85" s="84">
        <f>VLOOKUP(WordsMain!AI85,ScaleDD,2,FALSE)</f>
        <v>2</v>
      </c>
      <c r="AJ85" s="84">
        <f>VLOOKUP(WordsMain!AJ85,ScaleDD,2,FALSE)</f>
        <v>2</v>
      </c>
      <c r="AK85" s="84">
        <f>VLOOKUP(WordsMain!AK85,ScaleDD,2,FALSE)</f>
        <v>2</v>
      </c>
      <c r="AL85" s="84">
        <f>VLOOKUP(WordsMain!AL85,ScaleDD,2,FALSE)</f>
        <v>2</v>
      </c>
      <c r="AN85" s="84">
        <f>VLOOKUP(WordsMain!AN85,ScaleJJ,2,FALSE)</f>
        <v>3</v>
      </c>
      <c r="AO85" s="84">
        <f>VLOOKUP(WordsMain!AO85,ScaleJJ,2,FALSE)</f>
        <v>0</v>
      </c>
      <c r="AP85" s="84">
        <f>VLOOKUP(WordsMain!AP85,ScaleJJ,2,FALSE)</f>
        <v>1</v>
      </c>
      <c r="AQ85" s="84">
        <f>VLOOKUP(WordsMain!AQ85,ScaleJJ,2,FALSE)</f>
        <v>1</v>
      </c>
      <c r="AR85" s="84">
        <f>VLOOKUP(WordsMain!AR85,ScaleJJ,2,FALSE)</f>
        <v>4</v>
      </c>
      <c r="AS85" s="84">
        <f>VLOOKUP(WordsMain!AS85,ScaleJJ,2,FALSE)</f>
        <v>6</v>
      </c>
      <c r="AT85" s="84">
        <f>VLOOKUP(WordsMain!AT85,ScaleJJ,2,FALSE)</f>
        <v>0</v>
      </c>
      <c r="AU85" s="84">
        <f>VLOOKUP(WordsMain!AU85,ScaleJJ,2,FALSE)</f>
        <v>0</v>
      </c>
      <c r="CG85">
        <v>1</v>
      </c>
      <c r="CQ85">
        <v>2</v>
      </c>
      <c r="CR85">
        <v>3</v>
      </c>
      <c r="CV85">
        <v>7</v>
      </c>
      <c r="DQ85" s="84">
        <f>VLOOKUP(WordsMain!DQ85,ScaleEE,2,FALSE)</f>
        <v>3</v>
      </c>
      <c r="DR85" s="84">
        <f>VLOOKUP(WordsMain!DR85,ScaleEE,2,FALSE)</f>
        <v>0</v>
      </c>
      <c r="DS85" s="84">
        <f>VLOOKUP(WordsMain!DS85,ScaleEE,2,FALSE)</f>
        <v>1</v>
      </c>
      <c r="DT85" s="84">
        <f>VLOOKUP(WordsMain!DT85,ScaleEE,2,FALSE)</f>
        <v>4</v>
      </c>
      <c r="DU85" s="84">
        <f>VLOOKUP(WordsMain!DU85,ScaleEE,2,FALSE)</f>
        <v>3</v>
      </c>
      <c r="DV85" s="84">
        <f>VLOOKUP(WordsMain!DV85,ScaleEE,2,FALSE)</f>
        <v>3</v>
      </c>
      <c r="DW85" s="84">
        <f>VLOOKUP(WordsMain!DW85,ScaleEE,2,FALSE)</f>
        <v>1</v>
      </c>
      <c r="DX85" s="84">
        <f>VLOOKUP(WordsMain!DX85,ScaleEE,2,FALSE)</f>
        <v>1</v>
      </c>
      <c r="DY85" s="84">
        <f>VLOOKUP(WordsMain!DY85,ScaleEE,2,FALSE)</f>
        <v>2</v>
      </c>
      <c r="DZ85" s="84">
        <f>VLOOKUP(WordsMain!DZ85,ScaleEE,2,FALSE)</f>
        <v>2</v>
      </c>
      <c r="EB85" s="84">
        <f>VLOOKUP(WordsMain!EB85,ScaleCC,2,FALSE)</f>
        <v>3</v>
      </c>
      <c r="EC85" s="84">
        <f>VLOOKUP(WordsMain!EC85,ScaleCC,2,FALSE)</f>
        <v>3</v>
      </c>
      <c r="ED85" s="84">
        <f>VLOOKUP(WordsMain!ED85,ScaleCC,2,FALSE)</f>
        <v>3</v>
      </c>
      <c r="EE85" s="84">
        <f>VLOOKUP(WordsMain!EE85,ScaleCC,2,FALSE)</f>
        <v>3</v>
      </c>
      <c r="EF85" s="84">
        <f>VLOOKUP(WordsMain!EF85,ScaleCC,2,FALSE)</f>
        <v>0</v>
      </c>
      <c r="EG85" s="84">
        <f>VLOOKUP(WordsMain!EG85,ScaleCC,2,FALSE)</f>
        <v>0</v>
      </c>
      <c r="EH85" s="84">
        <f>VLOOKUP(WordsMain!EH85,ScaleCC,2,FALSE)</f>
        <v>0</v>
      </c>
      <c r="EI85" s="84">
        <f>VLOOKUP(WordsMain!EI85,ScaleCC,2,FALSE)</f>
        <v>0</v>
      </c>
      <c r="EJ85" s="84">
        <f>VLOOKUP(WordsMain!EJ85,ScaleCC,2,FALSE)</f>
        <v>0</v>
      </c>
      <c r="EK85" s="84">
        <f>VLOOKUP(WordsMain!EK85,ScaleCC,2,FALSE)</f>
        <v>0</v>
      </c>
      <c r="EL85" s="84">
        <f>VLOOKUP(WordsMain!EL85,ScaleCC,2,FALSE)</f>
        <v>0</v>
      </c>
      <c r="EM85" s="84">
        <f>VLOOKUP(WordsMain!EM85,ScaleCC,2,FALSE)</f>
        <v>0</v>
      </c>
      <c r="EN85" s="84">
        <f>VLOOKUP(WordsMain!EN85,ScaleCC,2,FALSE)</f>
        <v>0</v>
      </c>
      <c r="EO85" s="84">
        <f>VLOOKUP(WordsMain!EO85,ScaleCC,2,FALSE)</f>
        <v>0</v>
      </c>
      <c r="EP85" s="84">
        <f>VLOOKUP(WordsMain!EP85,ScaleCC,2,FALSE)</f>
        <v>0</v>
      </c>
      <c r="EQ85" s="84">
        <f>VLOOKUP(WordsMain!EQ85,ScaleCC,2,FALSE)</f>
        <v>0</v>
      </c>
      <c r="ER85" s="84">
        <f>VLOOKUP(WordsMain!ER85,ScaleCC,2,FALSE)</f>
        <v>0</v>
      </c>
      <c r="ES85" s="84">
        <f>VLOOKUP(WordsMain!ES85,ScaleCC,2,FALSE)</f>
        <v>0</v>
      </c>
      <c r="EX85">
        <v>4</v>
      </c>
      <c r="EZ85">
        <v>6</v>
      </c>
      <c r="FJ85">
        <v>4</v>
      </c>
      <c r="FL85">
        <v>6</v>
      </c>
      <c r="FV85">
        <v>4</v>
      </c>
      <c r="FX85">
        <v>6</v>
      </c>
      <c r="GH85">
        <v>4</v>
      </c>
      <c r="GJ85">
        <v>6</v>
      </c>
      <c r="NI85">
        <v>7</v>
      </c>
      <c r="NJ85">
        <v>8</v>
      </c>
      <c r="NL85">
        <v>10</v>
      </c>
      <c r="NW85">
        <v>7</v>
      </c>
      <c r="NX85">
        <v>8</v>
      </c>
      <c r="NZ85">
        <v>10</v>
      </c>
      <c r="OK85">
        <v>7</v>
      </c>
      <c r="OL85">
        <v>8</v>
      </c>
      <c r="ON85">
        <v>10</v>
      </c>
      <c r="OY85">
        <v>7</v>
      </c>
      <c r="OZ85">
        <v>8</v>
      </c>
      <c r="PB85">
        <v>10</v>
      </c>
      <c r="WU85" s="84">
        <f>VLOOKUP(WordsMain!WU85,ScaleHH,2,FALSE)</f>
        <v>3</v>
      </c>
      <c r="WV85" s="84">
        <f>VLOOKUP(WordsMain!WV85,ScaleHH,2,FALSE)</f>
        <v>1</v>
      </c>
      <c r="WW85" s="84">
        <f>VLOOKUP(WordsMain!WW85,ScaleHH,2,FALSE)</f>
        <v>1</v>
      </c>
      <c r="WX85" s="84">
        <f>VLOOKUP(WordsMain!WX85,ScaleHH,2,FALSE)</f>
        <v>3</v>
      </c>
      <c r="WY85" s="84">
        <f>VLOOKUP(WordsMain!WY85,ScaleHH,2,FALSE)</f>
        <v>3</v>
      </c>
      <c r="WZ85" s="84">
        <f>VLOOKUP(WordsMain!WZ85,ScaleHH,2,FALSE)</f>
        <v>3</v>
      </c>
      <c r="XA85" s="84">
        <f>VLOOKUP(WordsMain!XA85,ScaleHH,2,FALSE)</f>
        <v>3</v>
      </c>
      <c r="XB85" s="84">
        <f>VLOOKUP(WordsMain!XB85,ScaleHH,2,FALSE)</f>
        <v>3</v>
      </c>
      <c r="XC85" s="84">
        <f>VLOOKUP(WordsMain!XC85,ScaleHH,2,FALSE)</f>
        <v>3</v>
      </c>
      <c r="XD85" s="84">
        <f>VLOOKUP(WordsMain!XD85,ScaleHH,2,FALSE)</f>
        <v>1</v>
      </c>
      <c r="XE85" s="84">
        <f>VLOOKUP(WordsMain!XE85,ScaleHH,2,FALSE)</f>
        <v>3</v>
      </c>
      <c r="XF85" s="84">
        <f>VLOOKUP(WordsMain!XF85,ScaleHH,2,FALSE)</f>
        <v>1</v>
      </c>
      <c r="XG85" s="84">
        <f>VLOOKUP(WordsMain!XG85,ScaleHH,2,FALSE)</f>
        <v>1</v>
      </c>
      <c r="XH85" s="84">
        <f>VLOOKUP(WordsMain!XH85,ScaleHH,2,FALSE)</f>
        <v>3</v>
      </c>
      <c r="XI85" s="84">
        <f>VLOOKUP(WordsMain!XI85,ScaleHH,2,FALSE)</f>
        <v>1</v>
      </c>
      <c r="XJ85" s="84">
        <f>VLOOKUP(WordsMain!XJ85,ScaleHH,2,FALSE)</f>
        <v>3</v>
      </c>
      <c r="XK85" s="84">
        <f>VLOOKUP(WordsMain!XK85,ScaleHH,2,FALSE)</f>
        <v>1</v>
      </c>
      <c r="XL85" s="84">
        <f>VLOOKUP(WordsMain!XL85,ScaleHH,2,FALSE)</f>
        <v>3</v>
      </c>
      <c r="XM85" s="84">
        <f>VLOOKUP(WordsMain!XM85,ScaleHH,2,FALSE)</f>
        <v>3</v>
      </c>
      <c r="XN85" s="84">
        <f>VLOOKUP(WordsMain!XN85,ScaleHH,2,FALSE)</f>
        <v>2</v>
      </c>
      <c r="XO85" s="84">
        <f>VLOOKUP(WordsMain!XO85,ScaleHH,2,FALSE)</f>
        <v>2</v>
      </c>
      <c r="XP85" s="84">
        <f>VLOOKUP(WordsMain!XP85,ScaleHH,2,FALSE)</f>
        <v>1</v>
      </c>
      <c r="XQ85" s="84">
        <f>VLOOKUP(WordsMain!XQ85,ScaleHH,2,FALSE)</f>
        <v>3</v>
      </c>
      <c r="XR85" s="84">
        <f>VLOOKUP(WordsMain!XR85,ScaleHH,2,FALSE)</f>
        <v>3</v>
      </c>
      <c r="XS85" s="84">
        <f>VLOOKUP(WordsMain!XS85,ScaleHH,2,FALSE)</f>
        <v>2</v>
      </c>
      <c r="XT85" s="84">
        <f>VLOOKUP(WordsMain!XT85,ScaleHH,2,FALSE)</f>
        <v>1</v>
      </c>
      <c r="XU85" s="84">
        <f>VLOOKUP(WordsMain!XU85,ScaleHH,2,FALSE)</f>
        <v>2</v>
      </c>
      <c r="XV85" s="84">
        <f>VLOOKUP(WordsMain!XV85,ScaleHH,2,FALSE)</f>
        <v>2</v>
      </c>
      <c r="XW85" s="84">
        <f>VLOOKUP(WordsMain!XW85,ScaleHH,2,FALSE)</f>
        <v>0</v>
      </c>
      <c r="XX85" s="84">
        <f>VLOOKUP(WordsMain!XX85,ScaleHH,2,FALSE)</f>
        <v>1</v>
      </c>
      <c r="XY85" s="84">
        <f>VLOOKUP(WordsMain!XY85,ScaleHH,2,FALSE)</f>
        <v>3</v>
      </c>
      <c r="XZ85" s="84">
        <f>VLOOKUP(WordsMain!XZ85,ScaleHH,2,FALSE)</f>
        <v>2</v>
      </c>
      <c r="YA85" s="84">
        <f>VLOOKUP(WordsMain!YA85,ScaleHH,2,FALSE)</f>
        <v>3</v>
      </c>
      <c r="YB85" s="84">
        <f>VLOOKUP(WordsMain!YB85,ScaleHH,2,FALSE)</f>
        <v>3</v>
      </c>
      <c r="YC85" s="84">
        <f>VLOOKUP(WordsMain!YC85,ScaleHH,2,FALSE)</f>
        <v>2</v>
      </c>
      <c r="YD85" s="84">
        <f>VLOOKUP(WordsMain!YD85,ScaleHH,2,FALSE)</f>
        <v>1</v>
      </c>
      <c r="YE85" s="84">
        <f>VLOOKUP(WordsMain!YE85,ScaleHH,2,FALSE)</f>
        <v>2</v>
      </c>
      <c r="YF85" s="84">
        <f>VLOOKUP(WordsMain!YF85,ScaleHH,2,FALSE)</f>
        <v>3</v>
      </c>
      <c r="YG85" s="84">
        <f>VLOOKUP(WordsMain!YG85,ScaleHH,2,FALSE)</f>
        <v>1</v>
      </c>
      <c r="YJ85" s="84">
        <f>VLOOKUP(WordsMain!YJ85,ScaleBB,2,FALSE)</f>
        <v>-1</v>
      </c>
      <c r="YK85" s="84">
        <f>VLOOKUP(WordsMain!YK85,ScaleAA,2,FALSE)</f>
        <v>2</v>
      </c>
      <c r="YL85" s="84">
        <f>VLOOKUP(WordsMain!YL85,ScaleAA,2,FALSE)</f>
        <v>3</v>
      </c>
      <c r="YM85" s="84">
        <f>VLOOKUP(WordsMain!YM85,ScaleAA,2,FALSE)</f>
        <v>2</v>
      </c>
      <c r="YN85" s="84">
        <f>VLOOKUP(WordsMain!YN85,ScaleAA,2,FALSE)</f>
        <v>2</v>
      </c>
      <c r="YO85" s="84">
        <f>VLOOKUP(WordsMain!YO85,ScaleAA,2,FALSE)</f>
        <v>1</v>
      </c>
      <c r="YP85" s="84">
        <f>VLOOKUP(WordsMain!YP85,ScaleAA,2,FALSE)</f>
        <v>2</v>
      </c>
      <c r="YQ85" s="84">
        <f>VLOOKUP(WordsMain!YQ85,ScaleAA,2,FALSE)</f>
        <v>2</v>
      </c>
      <c r="YR85" s="84">
        <f>VLOOKUP(WordsMain!YR85,ScaleAA,2,FALSE)</f>
        <v>2</v>
      </c>
      <c r="YS85" s="84">
        <f>VLOOKUP(WordsMain!YS85,ScaleAA,2,FALSE)</f>
        <v>2</v>
      </c>
      <c r="YT85" s="84">
        <f>VLOOKUP(WordsMain!YT85,ScaleAA,2,FALSE)</f>
        <v>2</v>
      </c>
      <c r="YU85" s="84">
        <f>VLOOKUP(WordsMain!YU85,ScaleAA,2,FALSE)</f>
        <v>3</v>
      </c>
      <c r="YV85" s="84">
        <f>VLOOKUP(WordsMain!YV85,ScaleAA,2,FALSE)</f>
        <v>2</v>
      </c>
      <c r="YW85" s="84">
        <f>VLOOKUP(WordsMain!YW85,ScaleAA,2,FALSE)</f>
        <v>1</v>
      </c>
      <c r="YX85" s="84">
        <f>VLOOKUP(WordsMain!YX85,ScaleAA,2,FALSE)</f>
        <v>2</v>
      </c>
      <c r="YY85" s="84">
        <f>VLOOKUP(WordsMain!YY85,ScaleAA,2,FALSE)</f>
        <v>1</v>
      </c>
      <c r="YZ85" s="84">
        <f>VLOOKUP(WordsMain!YZ85,ScaleAA,2,FALSE)</f>
        <v>1</v>
      </c>
      <c r="ZA85" s="84">
        <f>VLOOKUP(WordsMain!ZA85,ScaleAA,2,FALSE)</f>
        <v>4</v>
      </c>
      <c r="ZB85" s="84">
        <f>VLOOKUP(WordsMain!ZB85,ScaleAA,2,FALSE)</f>
        <v>1</v>
      </c>
      <c r="ZC85" s="84">
        <f>VLOOKUP(WordsMain!ZC85,ScaleAA,2,FALSE)</f>
        <v>3</v>
      </c>
      <c r="ZD85" s="84">
        <f>VLOOKUP(WordsMain!ZD85,ScaleAA,2,FALSE)</f>
        <v>1</v>
      </c>
      <c r="ZE85" s="84">
        <f>VLOOKUP(WordsMain!ZE85,ScaleAA,2,FALSE)</f>
        <v>1</v>
      </c>
      <c r="ZF85" s="84">
        <f>VLOOKUP(WordsMain!ZF85,ScaleAA,2,FALSE)</f>
        <v>2</v>
      </c>
      <c r="ZG85" s="84">
        <f>VLOOKUP(WordsMain!ZG85,ScaleAA,2,FALSE)</f>
        <v>2</v>
      </c>
      <c r="ZH85" s="84">
        <f>VLOOKUP(WordsMain!ZH85,ScaleAA,2,FALSE)</f>
        <v>3</v>
      </c>
      <c r="ZI85" s="84">
        <f>VLOOKUP(WordsMain!ZI85,ScaleAA,2,FALSE)</f>
        <v>2</v>
      </c>
      <c r="ZJ85" s="84">
        <f>VLOOKUP(WordsMain!ZJ85,ScaleAA,2,FALSE)</f>
        <v>3</v>
      </c>
      <c r="ZK85" s="84">
        <f>VLOOKUP(WordsMain!ZK85,ScaleAA,2,FALSE)</f>
        <v>2</v>
      </c>
      <c r="ZL85" s="84">
        <f>VLOOKUP(WordsMain!ZL85,ScaleAA,2,FALSE)</f>
        <v>1</v>
      </c>
      <c r="ZM85" s="84">
        <f>VLOOKUP(WordsMain!ZM85,ScaleAA,2,FALSE)</f>
        <v>2</v>
      </c>
      <c r="ZN85" s="84">
        <f>VLOOKUP(WordsMain!ZN85,ScaleAA,2,FALSE)</f>
        <v>2</v>
      </c>
      <c r="ZO85" s="84">
        <f>VLOOKUP(WordsMain!ZO85,ScaleAA,2,FALSE)</f>
        <v>2</v>
      </c>
      <c r="ZP85" s="84">
        <f>VLOOKUP(WordsMain!ZP85,ScaleAA,2,FALSE)</f>
        <v>3</v>
      </c>
      <c r="ZR85" s="84">
        <f>VLOOKUP(WordsMain!ZR85,ScaleFF,2,FALSE)</f>
        <v>2</v>
      </c>
      <c r="ZS85" s="84">
        <f>VLOOKUP(WordsMain!ZS85,ScaleFF,2,FALSE)</f>
        <v>2</v>
      </c>
      <c r="ZT85" s="84">
        <f>VLOOKUP(WordsMain!ZT85,ScaleFF,2,FALSE)</f>
        <v>0</v>
      </c>
      <c r="ZU85" s="84">
        <f>VLOOKUP(WordsMain!ZU85,ScaleFF,2,FALSE)</f>
        <v>0</v>
      </c>
      <c r="ZV85" s="84">
        <f>VLOOKUP(WordsMain!ZV85,ScaleFF,2,FALSE)</f>
        <v>0</v>
      </c>
      <c r="ZW85" s="84">
        <f>VLOOKUP(WordsMain!ZW85,ScaleFF,2,FALSE)</f>
        <v>1</v>
      </c>
      <c r="ZX85" s="84">
        <f>VLOOKUP(WordsMain!ZX85,ScaleFF,2,FALSE)</f>
        <v>1</v>
      </c>
      <c r="ZY85" s="84">
        <f>VLOOKUP(WordsMain!ZY85,ScaleFF,2,FALSE)</f>
        <v>1</v>
      </c>
      <c r="ZZ85" s="84">
        <f>VLOOKUP(WordsMain!ZZ85,ScaleFF,2,FALSE)</f>
        <v>3</v>
      </c>
      <c r="AAA85" s="84">
        <f>VLOOKUP(WordsMain!AAA85,ScaleFF,2,FALSE)</f>
        <v>0</v>
      </c>
      <c r="AAB85" s="84">
        <f>VLOOKUP(WordsMain!AAB85,ScaleFF,2,FALSE)</f>
        <v>2</v>
      </c>
      <c r="AAC85" s="84">
        <f>VLOOKUP(WordsMain!AAC85,ScaleFF,2,FALSE)</f>
        <v>1</v>
      </c>
      <c r="AAD85" s="84">
        <f>VLOOKUP(WordsMain!AAD85,ScaleFF,2,FALSE)</f>
        <v>0</v>
      </c>
      <c r="AAE85" s="84">
        <f>VLOOKUP(WordsMain!AAE85,ScaleFF,2,FALSE)</f>
        <v>1</v>
      </c>
      <c r="AAF85" s="84">
        <f>VLOOKUP(WordsMain!AAF85,ScaleFF,2,FALSE)</f>
        <v>1</v>
      </c>
      <c r="AAG85" s="84">
        <f>VLOOKUP(WordsMain!AAG85,ScaleFF,2,FALSE)</f>
        <v>1</v>
      </c>
      <c r="AAH85" s="84">
        <f>VLOOKUP(WordsMain!AAH85,ScaleFF,2,FALSE)</f>
        <v>0</v>
      </c>
      <c r="AAI85" s="84">
        <f>VLOOKUP(WordsMain!AAI85,ScaleFF,2,FALSE)</f>
        <v>2</v>
      </c>
      <c r="AAJ85" s="84">
        <f>VLOOKUP(WordsMain!AAJ85,ScaleFF,2,FALSE)</f>
        <v>0</v>
      </c>
      <c r="AAK85" s="84">
        <f>VLOOKUP(WordsMain!AAK85,ScaleFF,2,FALSE)</f>
        <v>0</v>
      </c>
      <c r="AAL85" s="84">
        <f>VLOOKUP(WordsMain!AAL85,ScaleFF,2,FALSE)</f>
        <v>1</v>
      </c>
      <c r="AAM85" s="84">
        <f>VLOOKUP(WordsMain!AAM85,ScaleFF,2,FALSE)</f>
        <v>1</v>
      </c>
      <c r="AAN85" s="84">
        <f>VLOOKUP(WordsMain!AAN85,ScaleFF,2,FALSE)</f>
        <v>1</v>
      </c>
      <c r="AAO85" s="84">
        <f>VLOOKUP(WordsMain!AAO85,ScaleFF,2,FALSE)</f>
        <v>1</v>
      </c>
      <c r="AAP85" s="84">
        <f>VLOOKUP(WordsMain!AAP85,ScaleFF,2,FALSE)</f>
        <v>1</v>
      </c>
      <c r="AAQ85" s="84">
        <f>VLOOKUP(WordsMain!AAQ85,ScaleFF,2,FALSE)</f>
        <v>1</v>
      </c>
      <c r="AAR85" s="84">
        <f>VLOOKUP(WordsMain!AAR85,ScaleFF,2,FALSE)</f>
        <v>2</v>
      </c>
      <c r="AAS85" s="84">
        <f>VLOOKUP(WordsMain!AAS85,ScaleFF,2,FALSE)</f>
        <v>0</v>
      </c>
      <c r="AAT85" s="84">
        <f>VLOOKUP(WordsMain!AAT85,ScaleFF,2,FALSE)</f>
        <v>2</v>
      </c>
      <c r="AAU85" s="84">
        <f>VLOOKUP(WordsMain!AAU85,ScaleFF,2,FALSE)</f>
        <v>0</v>
      </c>
      <c r="AAV85" s="84">
        <f>VLOOKUP(WordsMain!AAV85,ScaleFF,2,FALSE)</f>
        <v>2</v>
      </c>
      <c r="AAW85" s="84">
        <f>VLOOKUP(WordsMain!AAW85,ScaleFF,2,FALSE)</f>
        <v>2</v>
      </c>
      <c r="AAX85" s="84">
        <f>VLOOKUP(WordsMain!AAX85,ScaleFF,2,FALSE)</f>
        <v>1</v>
      </c>
      <c r="AAY85" s="84">
        <f>VLOOKUP(WordsMain!AAY85,ScaleFF,2,FALSE)</f>
        <v>4</v>
      </c>
      <c r="AAZ85" s="84">
        <f>VLOOKUP(WordsMain!AAZ85,ScaleFF,2,FALSE)</f>
        <v>3</v>
      </c>
      <c r="ABB85">
        <v>1</v>
      </c>
      <c r="ABC85">
        <v>1</v>
      </c>
      <c r="ABD85">
        <v>0</v>
      </c>
      <c r="ABE85">
        <v>0</v>
      </c>
      <c r="ABF85">
        <v>0</v>
      </c>
      <c r="ABG85">
        <v>0</v>
      </c>
      <c r="ABH85">
        <v>2</v>
      </c>
      <c r="ABI85">
        <v>0</v>
      </c>
      <c r="ABJ85">
        <v>0</v>
      </c>
      <c r="ABK85">
        <v>0</v>
      </c>
      <c r="ABL85">
        <v>0</v>
      </c>
      <c r="ABM85">
        <v>1</v>
      </c>
      <c r="ABN85">
        <v>0</v>
      </c>
      <c r="ABO85">
        <v>1</v>
      </c>
      <c r="ABP85">
        <v>2</v>
      </c>
      <c r="ABQ85">
        <v>3</v>
      </c>
      <c r="ABS85">
        <v>5</v>
      </c>
      <c r="ABT85">
        <v>6</v>
      </c>
      <c r="ABU85">
        <v>7</v>
      </c>
      <c r="ABW85">
        <v>9</v>
      </c>
      <c r="ABY85">
        <v>11</v>
      </c>
      <c r="ABZ85">
        <v>12</v>
      </c>
      <c r="ACA85">
        <v>13</v>
      </c>
      <c r="ACB85">
        <v>14</v>
      </c>
      <c r="ACC85">
        <v>15</v>
      </c>
      <c r="ACD85">
        <v>16</v>
      </c>
      <c r="ACE85">
        <v>17</v>
      </c>
      <c r="ACF85">
        <v>18</v>
      </c>
      <c r="ACG85">
        <v>19</v>
      </c>
      <c r="ACH85">
        <v>20</v>
      </c>
      <c r="ACI85">
        <v>21</v>
      </c>
      <c r="ACJ85">
        <v>22</v>
      </c>
      <c r="ACK85">
        <v>23</v>
      </c>
      <c r="ACL85">
        <v>24</v>
      </c>
      <c r="ACM85">
        <v>25</v>
      </c>
      <c r="ACN85">
        <v>26</v>
      </c>
      <c r="ACO85">
        <v>27</v>
      </c>
      <c r="ACR85" s="84">
        <f>VLOOKUP(WordsMain!ACR85,ScaleGG,2,FALSE)</f>
        <v>2</v>
      </c>
      <c r="ACS85">
        <v>-1</v>
      </c>
      <c r="ACT85">
        <v>-1</v>
      </c>
      <c r="ACU85">
        <v>-1</v>
      </c>
      <c r="ACV85">
        <v>0</v>
      </c>
      <c r="ACW85">
        <v>0</v>
      </c>
      <c r="ACX85">
        <v>-1</v>
      </c>
      <c r="ACY85">
        <v>0</v>
      </c>
      <c r="ACZ85">
        <v>-1</v>
      </c>
      <c r="ADA85">
        <v>0</v>
      </c>
      <c r="ADB85">
        <v>-1</v>
      </c>
      <c r="ADC85">
        <v>1</v>
      </c>
      <c r="ADD85">
        <v>-1</v>
      </c>
      <c r="ADE85">
        <v>-1</v>
      </c>
      <c r="ADF85">
        <v>-1</v>
      </c>
      <c r="ADG85">
        <v>-1</v>
      </c>
      <c r="ADH85">
        <v>-1</v>
      </c>
      <c r="ADI85">
        <v>0</v>
      </c>
      <c r="ADJ85">
        <v>0</v>
      </c>
      <c r="ADK85">
        <v>1</v>
      </c>
      <c r="ADL85">
        <v>1</v>
      </c>
      <c r="ADM85">
        <v>0</v>
      </c>
      <c r="ADO85">
        <v>1</v>
      </c>
      <c r="ADP85">
        <v>1</v>
      </c>
      <c r="ADQ85">
        <v>0</v>
      </c>
      <c r="ADR85">
        <v>1</v>
      </c>
      <c r="ADS85">
        <v>1</v>
      </c>
      <c r="ADT85">
        <v>1</v>
      </c>
      <c r="ADU85">
        <v>1</v>
      </c>
      <c r="ADV85">
        <v>0</v>
      </c>
      <c r="ADZ85">
        <f t="shared" si="78"/>
        <v>100</v>
      </c>
      <c r="AEA85">
        <f t="shared" si="80"/>
        <v>0</v>
      </c>
      <c r="AEB85">
        <f t="shared" si="79"/>
        <v>0</v>
      </c>
    </row>
    <row r="86" spans="1:808" x14ac:dyDescent="0.2">
      <c r="A86">
        <v>110002801401</v>
      </c>
      <c r="B86">
        <v>270115219</v>
      </c>
      <c r="C86" s="2">
        <v>43616.541331018518</v>
      </c>
      <c r="D86" s="2">
        <v>43622.816886574074</v>
      </c>
      <c r="E86" t="s">
        <v>1918</v>
      </c>
      <c r="J86">
        <v>2</v>
      </c>
      <c r="K86" s="84" t="str">
        <f t="shared" si="84"/>
        <v>USA</v>
      </c>
      <c r="L86">
        <v>1</v>
      </c>
      <c r="M86">
        <v>3</v>
      </c>
      <c r="N86">
        <v>1</v>
      </c>
      <c r="O86">
        <v>2</v>
      </c>
      <c r="P86">
        <v>1</v>
      </c>
      <c r="Q86">
        <v>0</v>
      </c>
      <c r="R86" t="s">
        <v>1000</v>
      </c>
      <c r="S86">
        <v>4</v>
      </c>
      <c r="T86">
        <v>2</v>
      </c>
      <c r="V86">
        <v>2</v>
      </c>
      <c r="W86">
        <v>2</v>
      </c>
      <c r="X86" s="84">
        <f>VLOOKUP(WordsMain!X86,ScaleII,2,FALSE)</f>
        <v>1</v>
      </c>
      <c r="Y86" s="84">
        <f>VLOOKUP(WordsMain!Y86,ScaleII,2,FALSE)</f>
        <v>1</v>
      </c>
      <c r="Z86" s="84">
        <f>VLOOKUP(WordsMain!Z86,ScaleII,2,FALSE)</f>
        <v>1</v>
      </c>
      <c r="AA86" s="84">
        <f>VLOOKUP(WordsMain!AA86,ScaleII,2,FALSE)</f>
        <v>1</v>
      </c>
      <c r="AB86" s="84">
        <f>VLOOKUP(WordsMain!AB86,ScaleII,2,FALSE)</f>
        <v>2</v>
      </c>
      <c r="AC86" s="84">
        <f>VLOOKUP(WordsMain!AC86,ScaleII,2,FALSE)</f>
        <v>1</v>
      </c>
      <c r="AD86" s="84">
        <f>VLOOKUP(WordsMain!AD86,ScaleDD,2,FALSE)</f>
        <v>0</v>
      </c>
      <c r="AE86" s="84">
        <f>VLOOKUP(WordsMain!AE86,ScaleDD,2,FALSE)</f>
        <v>3</v>
      </c>
      <c r="AF86" s="84">
        <f>VLOOKUP(WordsMain!AF86,ScaleDD,2,FALSE)</f>
        <v>3</v>
      </c>
      <c r="AG86" s="84">
        <f>VLOOKUP(WordsMain!AG86,ScaleDD,2,FALSE)</f>
        <v>3</v>
      </c>
      <c r="AH86" s="84">
        <f>VLOOKUP(WordsMain!AH86,ScaleDD,2,FALSE)</f>
        <v>3</v>
      </c>
      <c r="AI86" s="84">
        <f>VLOOKUP(WordsMain!AI86,ScaleDD,2,FALSE)</f>
        <v>2</v>
      </c>
      <c r="AJ86" s="84">
        <f>VLOOKUP(WordsMain!AJ86,ScaleDD,2,FALSE)</f>
        <v>3</v>
      </c>
      <c r="AK86" s="84">
        <f>VLOOKUP(WordsMain!AK86,ScaleDD,2,FALSE)</f>
        <v>4</v>
      </c>
      <c r="AL86" s="84">
        <f>VLOOKUP(WordsMain!AL86,ScaleDD,2,FALSE)</f>
        <v>2</v>
      </c>
      <c r="AN86" s="84">
        <f>VLOOKUP(WordsMain!AN86,ScaleJJ,2,FALSE)</f>
        <v>4</v>
      </c>
      <c r="AO86" s="84">
        <f>VLOOKUP(WordsMain!AO86,ScaleJJ,2,FALSE)</f>
        <v>1</v>
      </c>
      <c r="AP86" s="84">
        <f>VLOOKUP(WordsMain!AP86,ScaleJJ,2,FALSE)</f>
        <v>1</v>
      </c>
      <c r="AQ86" s="84">
        <f>VLOOKUP(WordsMain!AQ86,ScaleJJ,2,FALSE)</f>
        <v>1</v>
      </c>
      <c r="AR86" s="84">
        <f>VLOOKUP(WordsMain!AR86,ScaleJJ,2,FALSE)</f>
        <v>3</v>
      </c>
      <c r="AS86" s="84">
        <f>VLOOKUP(WordsMain!AS86,ScaleJJ,2,FALSE)</f>
        <v>4</v>
      </c>
      <c r="AT86" s="84">
        <f>VLOOKUP(WordsMain!AT86,ScaleJJ,2,FALSE)</f>
        <v>1</v>
      </c>
      <c r="AU86" s="84">
        <f>VLOOKUP(WordsMain!AU86,ScaleJJ,2,FALSE)</f>
        <v>3</v>
      </c>
      <c r="AX86">
        <v>2</v>
      </c>
      <c r="CR86">
        <v>3</v>
      </c>
      <c r="CV86">
        <v>7</v>
      </c>
      <c r="DQ86" s="84">
        <f>VLOOKUP(WordsMain!DQ86,ScaleEE,2,FALSE)</f>
        <v>3</v>
      </c>
      <c r="DR86" s="84">
        <f>VLOOKUP(WordsMain!DR86,ScaleEE,2,FALSE)</f>
        <v>4</v>
      </c>
      <c r="DS86" s="84">
        <f>VLOOKUP(WordsMain!DS86,ScaleEE,2,FALSE)</f>
        <v>4</v>
      </c>
      <c r="DT86" s="84">
        <f>VLOOKUP(WordsMain!DT86,ScaleEE,2,FALSE)</f>
        <v>2</v>
      </c>
      <c r="DU86" s="84">
        <f>VLOOKUP(WordsMain!DU86,ScaleEE,2,FALSE)</f>
        <v>3</v>
      </c>
      <c r="DV86" s="84">
        <f>VLOOKUP(WordsMain!DV86,ScaleEE,2,FALSE)</f>
        <v>4</v>
      </c>
      <c r="DW86" s="84">
        <f>VLOOKUP(WordsMain!DW86,ScaleEE,2,FALSE)</f>
        <v>4</v>
      </c>
      <c r="DX86" s="84">
        <f>VLOOKUP(WordsMain!DX86,ScaleEE,2,FALSE)</f>
        <v>2</v>
      </c>
      <c r="DY86" s="84">
        <f>VLOOKUP(WordsMain!DY86,ScaleEE,2,FALSE)</f>
        <v>3</v>
      </c>
      <c r="DZ86" s="84">
        <f>VLOOKUP(WordsMain!DZ86,ScaleEE,2,FALSE)</f>
        <v>2</v>
      </c>
      <c r="EB86" s="84">
        <f>VLOOKUP(WordsMain!EB86,ScaleCC,2,FALSE)</f>
        <v>2</v>
      </c>
      <c r="EC86" s="84">
        <f>VLOOKUP(WordsMain!EC86,ScaleCC,2,FALSE)</f>
        <v>1</v>
      </c>
      <c r="ED86" s="84">
        <f>VLOOKUP(WordsMain!ED86,ScaleCC,2,FALSE)</f>
        <v>1</v>
      </c>
      <c r="EE86" s="84">
        <f>VLOOKUP(WordsMain!EE86,ScaleCC,2,FALSE)</f>
        <v>2</v>
      </c>
      <c r="EF86" s="84">
        <f>VLOOKUP(WordsMain!EF86,ScaleCC,2,FALSE)</f>
        <v>0</v>
      </c>
      <c r="EG86" s="84">
        <f>VLOOKUP(WordsMain!EG86,ScaleCC,2,FALSE)</f>
        <v>0</v>
      </c>
      <c r="EH86" s="84">
        <f>VLOOKUP(WordsMain!EH86,ScaleCC,2,FALSE)</f>
        <v>2</v>
      </c>
      <c r="EI86" s="84">
        <f>VLOOKUP(WordsMain!EI86,ScaleCC,2,FALSE)</f>
        <v>0</v>
      </c>
      <c r="EJ86" s="84">
        <f>VLOOKUP(WordsMain!EJ86,ScaleCC,2,FALSE)</f>
        <v>0</v>
      </c>
      <c r="EK86" s="84">
        <f>VLOOKUP(WordsMain!EK86,ScaleCC,2,FALSE)</f>
        <v>0</v>
      </c>
      <c r="EL86" s="84">
        <f>VLOOKUP(WordsMain!EL86,ScaleCC,2,FALSE)</f>
        <v>0</v>
      </c>
      <c r="EM86" s="84">
        <f>VLOOKUP(WordsMain!EM86,ScaleCC,2,FALSE)</f>
        <v>0</v>
      </c>
      <c r="EN86" s="84">
        <f>VLOOKUP(WordsMain!EN86,ScaleCC,2,FALSE)</f>
        <v>0</v>
      </c>
      <c r="EO86" s="84">
        <f>VLOOKUP(WordsMain!EO86,ScaleCC,2,FALSE)</f>
        <v>0</v>
      </c>
      <c r="EP86" s="84">
        <f>VLOOKUP(WordsMain!EP86,ScaleCC,2,FALSE)</f>
        <v>0</v>
      </c>
      <c r="EQ86" s="84">
        <f>VLOOKUP(WordsMain!EQ86,ScaleCC,2,FALSE)</f>
        <v>2</v>
      </c>
      <c r="ER86" s="84">
        <f>VLOOKUP(WordsMain!ER86,ScaleCC,2,FALSE)</f>
        <v>0</v>
      </c>
      <c r="ES86" s="84">
        <f>VLOOKUP(WordsMain!ES86,ScaleCC,2,FALSE)</f>
        <v>0</v>
      </c>
      <c r="ET86" t="s">
        <v>1001</v>
      </c>
      <c r="EX86">
        <v>4</v>
      </c>
      <c r="EZ86">
        <v>6</v>
      </c>
      <c r="FA86">
        <v>7</v>
      </c>
      <c r="GG86">
        <v>3</v>
      </c>
      <c r="GH86">
        <v>4</v>
      </c>
      <c r="GJ86">
        <v>6</v>
      </c>
      <c r="GK86">
        <v>7</v>
      </c>
      <c r="HO86">
        <v>1</v>
      </c>
      <c r="HR86">
        <v>4</v>
      </c>
      <c r="HS86">
        <v>5</v>
      </c>
      <c r="HW86">
        <v>9</v>
      </c>
      <c r="LX86">
        <v>6</v>
      </c>
      <c r="NC86">
        <v>1</v>
      </c>
      <c r="NH86">
        <v>6</v>
      </c>
      <c r="NJ86">
        <v>8</v>
      </c>
      <c r="NL86">
        <v>10</v>
      </c>
      <c r="OS86">
        <v>1</v>
      </c>
      <c r="OX86">
        <v>6</v>
      </c>
      <c r="OZ86">
        <v>8</v>
      </c>
      <c r="PB86">
        <v>10</v>
      </c>
      <c r="WU86" s="84">
        <f>VLOOKUP(WordsMain!WU86,ScaleHH,2,FALSE)</f>
        <v>3</v>
      </c>
      <c r="WV86" s="84">
        <f>VLOOKUP(WordsMain!WV86,ScaleHH,2,FALSE)</f>
        <v>2</v>
      </c>
      <c r="WW86" s="84">
        <f>VLOOKUP(WordsMain!WW86,ScaleHH,2,FALSE)</f>
        <v>1</v>
      </c>
      <c r="WX86" s="84">
        <f>VLOOKUP(WordsMain!WX86,ScaleHH,2,FALSE)</f>
        <v>1</v>
      </c>
      <c r="WY86" s="84">
        <f>VLOOKUP(WordsMain!WY86,ScaleHH,2,FALSE)</f>
        <v>3</v>
      </c>
      <c r="WZ86" s="84">
        <f>VLOOKUP(WordsMain!WZ86,ScaleHH,2,FALSE)</f>
        <v>3</v>
      </c>
      <c r="XA86" s="84">
        <f>VLOOKUP(WordsMain!XA86,ScaleHH,2,FALSE)</f>
        <v>2</v>
      </c>
      <c r="XB86" s="84">
        <f>VLOOKUP(WordsMain!XB86,ScaleHH,2,FALSE)</f>
        <v>2</v>
      </c>
      <c r="XC86" s="84">
        <f>VLOOKUP(WordsMain!XC86,ScaleHH,2,FALSE)</f>
        <v>3</v>
      </c>
      <c r="XD86" s="84">
        <f>VLOOKUP(WordsMain!XD86,ScaleHH,2,FALSE)</f>
        <v>3</v>
      </c>
      <c r="XE86" s="84">
        <f>VLOOKUP(WordsMain!XE86,ScaleHH,2,FALSE)</f>
        <v>3</v>
      </c>
      <c r="XF86" s="84">
        <f>VLOOKUP(WordsMain!XF86,ScaleHH,2,FALSE)</f>
        <v>2</v>
      </c>
      <c r="XG86" s="84">
        <f>VLOOKUP(WordsMain!XG86,ScaleHH,2,FALSE)</f>
        <v>3</v>
      </c>
      <c r="XH86" s="84">
        <f>VLOOKUP(WordsMain!XH86,ScaleHH,2,FALSE)</f>
        <v>3</v>
      </c>
      <c r="XI86" s="84">
        <f>VLOOKUP(WordsMain!XI86,ScaleHH,2,FALSE)</f>
        <v>3</v>
      </c>
      <c r="XJ86" s="84">
        <f>VLOOKUP(WordsMain!XJ86,ScaleHH,2,FALSE)</f>
        <v>2</v>
      </c>
      <c r="XK86" s="84">
        <f>VLOOKUP(WordsMain!XK86,ScaleHH,2,FALSE)</f>
        <v>2</v>
      </c>
      <c r="XL86" s="84">
        <f>VLOOKUP(WordsMain!XL86,ScaleHH,2,FALSE)</f>
        <v>2</v>
      </c>
      <c r="XM86" s="84">
        <f>VLOOKUP(WordsMain!XM86,ScaleHH,2,FALSE)</f>
        <v>3</v>
      </c>
      <c r="XN86" s="84">
        <f>VLOOKUP(WordsMain!XN86,ScaleHH,2,FALSE)</f>
        <v>3</v>
      </c>
      <c r="XO86" s="84">
        <f>VLOOKUP(WordsMain!XO86,ScaleHH,2,FALSE)</f>
        <v>2</v>
      </c>
      <c r="XP86" s="84">
        <f>VLOOKUP(WordsMain!XP86,ScaleHH,2,FALSE)</f>
        <v>3</v>
      </c>
      <c r="XQ86" s="84">
        <f>VLOOKUP(WordsMain!XQ86,ScaleHH,2,FALSE)</f>
        <v>2</v>
      </c>
      <c r="XR86" s="84">
        <f>VLOOKUP(WordsMain!XR86,ScaleHH,2,FALSE)</f>
        <v>3</v>
      </c>
      <c r="XS86" s="84">
        <f>VLOOKUP(WordsMain!XS86,ScaleHH,2,FALSE)</f>
        <v>3</v>
      </c>
      <c r="XT86" s="84">
        <f>VLOOKUP(WordsMain!XT86,ScaleHH,2,FALSE)</f>
        <v>3</v>
      </c>
      <c r="XU86" s="84">
        <f>VLOOKUP(WordsMain!XU86,ScaleHH,2,FALSE)</f>
        <v>3</v>
      </c>
      <c r="XV86" s="84">
        <f>VLOOKUP(WordsMain!XV86,ScaleHH,2,FALSE)</f>
        <v>2</v>
      </c>
      <c r="XW86" s="84">
        <f>VLOOKUP(WordsMain!XW86,ScaleHH,2,FALSE)</f>
        <v>3</v>
      </c>
      <c r="XX86" s="84">
        <f>VLOOKUP(WordsMain!XX86,ScaleHH,2,FALSE)</f>
        <v>2</v>
      </c>
      <c r="XY86" s="84">
        <f>VLOOKUP(WordsMain!XY86,ScaleHH,2,FALSE)</f>
        <v>3</v>
      </c>
      <c r="XZ86" s="84">
        <f>VLOOKUP(WordsMain!XZ86,ScaleHH,2,FALSE)</f>
        <v>2</v>
      </c>
      <c r="YA86" s="84">
        <f>VLOOKUP(WordsMain!YA86,ScaleHH,2,FALSE)</f>
        <v>3</v>
      </c>
      <c r="YB86" s="84">
        <f>VLOOKUP(WordsMain!YB86,ScaleHH,2,FALSE)</f>
        <v>2</v>
      </c>
      <c r="YC86" s="84">
        <f>VLOOKUP(WordsMain!YC86,ScaleHH,2,FALSE)</f>
        <v>3</v>
      </c>
      <c r="YD86" s="84">
        <f>VLOOKUP(WordsMain!YD86,ScaleHH,2,FALSE)</f>
        <v>2</v>
      </c>
      <c r="YE86" s="84">
        <f>VLOOKUP(WordsMain!YE86,ScaleHH,2,FALSE)</f>
        <v>1</v>
      </c>
      <c r="YF86" s="84">
        <f>VLOOKUP(WordsMain!YF86,ScaleHH,2,FALSE)</f>
        <v>3</v>
      </c>
      <c r="YG86" s="84">
        <f>VLOOKUP(WordsMain!YG86,ScaleHH,2,FALSE)</f>
        <v>2</v>
      </c>
      <c r="YJ86" s="84">
        <f>VLOOKUP(WordsMain!YJ86,ScaleBB,2,FALSE)</f>
        <v>1</v>
      </c>
      <c r="YK86" s="84">
        <f>VLOOKUP(WordsMain!YK86,ScaleAA,2,FALSE)</f>
        <v>3</v>
      </c>
      <c r="YL86" s="84">
        <f>VLOOKUP(WordsMain!YL86,ScaleAA,2,FALSE)</f>
        <v>4</v>
      </c>
      <c r="YM86" s="84">
        <f>VLOOKUP(WordsMain!YM86,ScaleAA,2,FALSE)</f>
        <v>3</v>
      </c>
      <c r="YN86" s="84">
        <f>VLOOKUP(WordsMain!YN86,ScaleAA,2,FALSE)</f>
        <v>2</v>
      </c>
      <c r="YO86" s="84">
        <f>VLOOKUP(WordsMain!YO86,ScaleAA,2,FALSE)</f>
        <v>4</v>
      </c>
      <c r="YP86" s="84">
        <f>VLOOKUP(WordsMain!YP86,ScaleAA,2,FALSE)</f>
        <v>4</v>
      </c>
      <c r="YQ86" s="84">
        <f>VLOOKUP(WordsMain!YQ86,ScaleAA,2,FALSE)</f>
        <v>3</v>
      </c>
      <c r="YR86" s="84">
        <f>VLOOKUP(WordsMain!YR86,ScaleAA,2,FALSE)</f>
        <v>3</v>
      </c>
      <c r="YS86" s="84">
        <f>VLOOKUP(WordsMain!YS86,ScaleAA,2,FALSE)</f>
        <v>3</v>
      </c>
      <c r="YT86" s="84">
        <f>VLOOKUP(WordsMain!YT86,ScaleAA,2,FALSE)</f>
        <v>3</v>
      </c>
      <c r="YU86" s="84">
        <f>VLOOKUP(WordsMain!YU86,ScaleAA,2,FALSE)</f>
        <v>4</v>
      </c>
      <c r="YV86" s="84">
        <f>VLOOKUP(WordsMain!YV86,ScaleAA,2,FALSE)</f>
        <v>4</v>
      </c>
      <c r="YW86" s="84">
        <f>VLOOKUP(WordsMain!YW86,ScaleAA,2,FALSE)</f>
        <v>3</v>
      </c>
      <c r="YX86" s="84">
        <f>VLOOKUP(WordsMain!YX86,ScaleAA,2,FALSE)</f>
        <v>3</v>
      </c>
      <c r="YY86" s="84">
        <f>VLOOKUP(WordsMain!YY86,ScaleAA,2,FALSE)</f>
        <v>2</v>
      </c>
      <c r="YZ86" s="84">
        <f>VLOOKUP(WordsMain!YZ86,ScaleAA,2,FALSE)</f>
        <v>2</v>
      </c>
      <c r="ZA86" s="84">
        <f>VLOOKUP(WordsMain!ZA86,ScaleAA,2,FALSE)</f>
        <v>3</v>
      </c>
      <c r="ZB86" s="84">
        <f>VLOOKUP(WordsMain!ZB86,ScaleAA,2,FALSE)</f>
        <v>3</v>
      </c>
      <c r="ZC86" s="84">
        <f>VLOOKUP(WordsMain!ZC86,ScaleAA,2,FALSE)</f>
        <v>4</v>
      </c>
      <c r="ZD86" s="84">
        <f>VLOOKUP(WordsMain!ZD86,ScaleAA,2,FALSE)</f>
        <v>1</v>
      </c>
      <c r="ZE86" s="84">
        <f>VLOOKUP(WordsMain!ZE86,ScaleAA,2,FALSE)</f>
        <v>3</v>
      </c>
      <c r="ZF86" s="84">
        <f>VLOOKUP(WordsMain!ZF86,ScaleAA,2,FALSE)</f>
        <v>3</v>
      </c>
      <c r="ZG86" s="84">
        <f>VLOOKUP(WordsMain!ZG86,ScaleAA,2,FALSE)</f>
        <v>3</v>
      </c>
      <c r="ZH86" s="84">
        <f>VLOOKUP(WordsMain!ZH86,ScaleAA,2,FALSE)</f>
        <v>3</v>
      </c>
      <c r="ZI86" s="84">
        <f>VLOOKUP(WordsMain!ZI86,ScaleAA,2,FALSE)</f>
        <v>3</v>
      </c>
      <c r="ZJ86" s="84">
        <f>VLOOKUP(WordsMain!ZJ86,ScaleAA,2,FALSE)</f>
        <v>4</v>
      </c>
      <c r="ZK86" s="84">
        <f>VLOOKUP(WordsMain!ZK86,ScaleAA,2,FALSE)</f>
        <v>4</v>
      </c>
      <c r="ZL86" s="84">
        <f>VLOOKUP(WordsMain!ZL86,ScaleAA,2,FALSE)</f>
        <v>3</v>
      </c>
      <c r="ZM86" s="84">
        <f>VLOOKUP(WordsMain!ZM86,ScaleAA,2,FALSE)</f>
        <v>3</v>
      </c>
      <c r="ZN86" s="84">
        <f>VLOOKUP(WordsMain!ZN86,ScaleAA,2,FALSE)</f>
        <v>4</v>
      </c>
      <c r="ZO86" s="84">
        <f>VLOOKUP(WordsMain!ZO86,ScaleAA,2,FALSE)</f>
        <v>3</v>
      </c>
      <c r="ZP86" s="84">
        <f>VLOOKUP(WordsMain!ZP86,ScaleAA,2,FALSE)</f>
        <v>3</v>
      </c>
      <c r="ZR86" s="84">
        <f>VLOOKUP(WordsMain!ZR86,ScaleFF,2,FALSE)</f>
        <v>2</v>
      </c>
      <c r="ZS86" s="84">
        <f>VLOOKUP(WordsMain!ZS86,ScaleFF,2,FALSE)</f>
        <v>2</v>
      </c>
      <c r="ZT86" s="84">
        <f>VLOOKUP(WordsMain!ZT86,ScaleFF,2,FALSE)</f>
        <v>0</v>
      </c>
      <c r="ZU86" s="84">
        <f>VLOOKUP(WordsMain!ZU86,ScaleFF,2,FALSE)</f>
        <v>0</v>
      </c>
      <c r="ZV86" s="84">
        <f>VLOOKUP(WordsMain!ZV86,ScaleFF,2,FALSE)</f>
        <v>0</v>
      </c>
      <c r="ZW86" s="84">
        <f>VLOOKUP(WordsMain!ZW86,ScaleFF,2,FALSE)</f>
        <v>0</v>
      </c>
      <c r="ZX86" s="84">
        <f>VLOOKUP(WordsMain!ZX86,ScaleFF,2,FALSE)</f>
        <v>1</v>
      </c>
      <c r="ZY86" s="84">
        <f>VLOOKUP(WordsMain!ZY86,ScaleFF,2,FALSE)</f>
        <v>2</v>
      </c>
      <c r="ZZ86" s="84">
        <f>VLOOKUP(WordsMain!ZZ86,ScaleFF,2,FALSE)</f>
        <v>1</v>
      </c>
      <c r="AAA86" s="84">
        <f>VLOOKUP(WordsMain!AAA86,ScaleFF,2,FALSE)</f>
        <v>1</v>
      </c>
      <c r="AAB86" s="84">
        <f>VLOOKUP(WordsMain!AAB86,ScaleFF,2,FALSE)</f>
        <v>0</v>
      </c>
      <c r="AAC86" s="84">
        <f>VLOOKUP(WordsMain!AAC86,ScaleFF,2,FALSE)</f>
        <v>1</v>
      </c>
      <c r="AAD86" s="84">
        <f>VLOOKUP(WordsMain!AAD86,ScaleFF,2,FALSE)</f>
        <v>0</v>
      </c>
      <c r="AAE86" s="84">
        <f>VLOOKUP(WordsMain!AAE86,ScaleFF,2,FALSE)</f>
        <v>0</v>
      </c>
      <c r="AAF86" s="84">
        <f>VLOOKUP(WordsMain!AAF86,ScaleFF,2,FALSE)</f>
        <v>0</v>
      </c>
      <c r="AAG86" s="84">
        <f>VLOOKUP(WordsMain!AAG86,ScaleFF,2,FALSE)</f>
        <v>1</v>
      </c>
      <c r="AAH86" s="84">
        <f>VLOOKUP(WordsMain!AAH86,ScaleFF,2,FALSE)</f>
        <v>1</v>
      </c>
      <c r="AAI86" s="84">
        <f>VLOOKUP(WordsMain!AAI86,ScaleFF,2,FALSE)</f>
        <v>0</v>
      </c>
      <c r="AAJ86" s="84">
        <f>VLOOKUP(WordsMain!AAJ86,ScaleFF,2,FALSE)</f>
        <v>0</v>
      </c>
      <c r="AAK86" s="84">
        <f>VLOOKUP(WordsMain!AAK86,ScaleFF,2,FALSE)</f>
        <v>0</v>
      </c>
      <c r="AAL86" s="84">
        <f>VLOOKUP(WordsMain!AAL86,ScaleFF,2,FALSE)</f>
        <v>1</v>
      </c>
      <c r="AAM86" s="84">
        <f>VLOOKUP(WordsMain!AAM86,ScaleFF,2,FALSE)</f>
        <v>2</v>
      </c>
      <c r="AAN86" s="84">
        <f>VLOOKUP(WordsMain!AAN86,ScaleFF,2,FALSE)</f>
        <v>0</v>
      </c>
      <c r="AAO86" s="84">
        <f>VLOOKUP(WordsMain!AAO86,ScaleFF,2,FALSE)</f>
        <v>0</v>
      </c>
      <c r="AAP86" s="84">
        <f>VLOOKUP(WordsMain!AAP86,ScaleFF,2,FALSE)</f>
        <v>0</v>
      </c>
      <c r="AAQ86" s="84">
        <f>VLOOKUP(WordsMain!AAQ86,ScaleFF,2,FALSE)</f>
        <v>2</v>
      </c>
      <c r="AAR86" s="84">
        <f>VLOOKUP(WordsMain!AAR86,ScaleFF,2,FALSE)</f>
        <v>0</v>
      </c>
      <c r="AAS86" s="84">
        <f>VLOOKUP(WordsMain!AAS86,ScaleFF,2,FALSE)</f>
        <v>0</v>
      </c>
      <c r="AAT86" s="84">
        <f>VLOOKUP(WordsMain!AAT86,ScaleFF,2,FALSE)</f>
        <v>0</v>
      </c>
      <c r="AAU86" s="84">
        <f>VLOOKUP(WordsMain!AAU86,ScaleFF,2,FALSE)</f>
        <v>2</v>
      </c>
      <c r="AAV86" s="84">
        <f>VLOOKUP(WordsMain!AAV86,ScaleFF,2,FALSE)</f>
        <v>4</v>
      </c>
      <c r="AAW86" s="84">
        <f>VLOOKUP(WordsMain!AAW86,ScaleFF,2,FALSE)</f>
        <v>2</v>
      </c>
      <c r="AAX86" s="84">
        <f>VLOOKUP(WordsMain!AAX86,ScaleFF,2,FALSE)</f>
        <v>0</v>
      </c>
      <c r="AAY86" s="84">
        <f>VLOOKUP(WordsMain!AAY86,ScaleFF,2,FALSE)</f>
        <v>1</v>
      </c>
      <c r="AAZ86" s="84">
        <f>VLOOKUP(WordsMain!AAZ86,ScaleFF,2,FALSE)</f>
        <v>0</v>
      </c>
      <c r="ABB86">
        <v>2</v>
      </c>
      <c r="ABC86">
        <v>2</v>
      </c>
      <c r="ABD86">
        <v>3</v>
      </c>
      <c r="ABE86">
        <v>3</v>
      </c>
      <c r="ABF86">
        <v>1</v>
      </c>
      <c r="ABG86">
        <v>1</v>
      </c>
      <c r="ABH86">
        <v>1</v>
      </c>
      <c r="ABI86">
        <v>2</v>
      </c>
      <c r="ABJ86">
        <v>2</v>
      </c>
      <c r="ABK86">
        <v>2</v>
      </c>
      <c r="ABL86">
        <v>2</v>
      </c>
      <c r="ABM86">
        <v>1</v>
      </c>
      <c r="ABN86">
        <v>1</v>
      </c>
      <c r="ABO86">
        <v>1</v>
      </c>
      <c r="ABT86">
        <v>6</v>
      </c>
      <c r="ABZ86">
        <v>12</v>
      </c>
      <c r="ACA86">
        <v>13</v>
      </c>
      <c r="ACB86">
        <v>14</v>
      </c>
      <c r="ACI86">
        <v>21</v>
      </c>
      <c r="ACM86">
        <v>25</v>
      </c>
      <c r="ACN86">
        <v>26</v>
      </c>
      <c r="ACO86">
        <v>27</v>
      </c>
      <c r="ACR86" s="84">
        <f>VLOOKUP(WordsMain!ACR86,ScaleGG,2,FALSE)</f>
        <v>2</v>
      </c>
      <c r="ACS86">
        <v>0</v>
      </c>
      <c r="ACT86">
        <v>-1</v>
      </c>
      <c r="ACU86">
        <v>-1</v>
      </c>
      <c r="ACV86">
        <v>0</v>
      </c>
      <c r="ACW86">
        <v>-2</v>
      </c>
      <c r="ACX86">
        <v>0</v>
      </c>
      <c r="ACY86">
        <v>0</v>
      </c>
      <c r="ACZ86">
        <v>-1</v>
      </c>
      <c r="ADA86">
        <v>-1</v>
      </c>
      <c r="ADB86">
        <v>0</v>
      </c>
      <c r="ADC86">
        <v>1</v>
      </c>
      <c r="ADD86">
        <v>0</v>
      </c>
      <c r="ADE86">
        <v>-1</v>
      </c>
      <c r="ADF86">
        <v>-1</v>
      </c>
      <c r="ADG86">
        <v>-1</v>
      </c>
      <c r="ADH86">
        <v>0</v>
      </c>
      <c r="ADI86">
        <v>-1</v>
      </c>
      <c r="ADJ86">
        <v>0</v>
      </c>
      <c r="ADK86">
        <v>0</v>
      </c>
      <c r="ADL86">
        <v>0</v>
      </c>
      <c r="ADM86">
        <v>0</v>
      </c>
      <c r="ADN86">
        <v>1</v>
      </c>
      <c r="ADO86">
        <v>1</v>
      </c>
      <c r="ADP86">
        <v>0</v>
      </c>
      <c r="ADQ86">
        <v>1</v>
      </c>
      <c r="ADR86">
        <v>1</v>
      </c>
      <c r="ADS86">
        <v>1</v>
      </c>
      <c r="ADT86">
        <v>1</v>
      </c>
      <c r="ADU86">
        <v>0</v>
      </c>
      <c r="ADV86">
        <v>0</v>
      </c>
      <c r="ADZ86">
        <f t="shared" si="78"/>
        <v>50</v>
      </c>
      <c r="AEA86">
        <f t="shared" si="80"/>
        <v>2</v>
      </c>
      <c r="AEB86">
        <f t="shared" si="79"/>
        <v>2</v>
      </c>
    </row>
    <row r="87" spans="1:808" x14ac:dyDescent="0.2">
      <c r="A87">
        <v>110002798250</v>
      </c>
      <c r="B87">
        <v>270114736</v>
      </c>
      <c r="C87" s="2">
        <v>43622.474039351851</v>
      </c>
      <c r="D87" s="2">
        <v>43622.491967592592</v>
      </c>
      <c r="E87" t="s">
        <v>1918</v>
      </c>
      <c r="J87">
        <v>3</v>
      </c>
      <c r="K87" s="84" t="str">
        <f t="shared" si="84"/>
        <v>UK</v>
      </c>
      <c r="L87">
        <v>1</v>
      </c>
      <c r="M87">
        <v>3</v>
      </c>
      <c r="N87">
        <v>2</v>
      </c>
      <c r="O87">
        <v>2</v>
      </c>
      <c r="P87">
        <v>1</v>
      </c>
      <c r="Q87">
        <v>5</v>
      </c>
      <c r="S87">
        <v>3</v>
      </c>
      <c r="T87">
        <v>2</v>
      </c>
      <c r="V87">
        <v>1</v>
      </c>
      <c r="W87">
        <v>1</v>
      </c>
      <c r="X87" s="84">
        <f>VLOOKUP(WordsMain!X87,ScaleII,2,FALSE)</f>
        <v>1</v>
      </c>
      <c r="Y87" s="84">
        <f>VLOOKUP(WordsMain!Y87,ScaleII,2,FALSE)</f>
        <v>2</v>
      </c>
      <c r="Z87" s="84">
        <f>VLOOKUP(WordsMain!Z87,ScaleII,2,FALSE)</f>
        <v>1</v>
      </c>
      <c r="AA87" s="84">
        <f>VLOOKUP(WordsMain!AA87,ScaleII,2,FALSE)</f>
        <v>1</v>
      </c>
      <c r="AB87" s="84">
        <f>VLOOKUP(WordsMain!AB87,ScaleII,2,FALSE)</f>
        <v>1</v>
      </c>
      <c r="AC87" s="84">
        <f>VLOOKUP(WordsMain!AC87,ScaleII,2,FALSE)</f>
        <v>1</v>
      </c>
      <c r="AD87" s="84">
        <f>VLOOKUP(WordsMain!AD87,ScaleDD,2,FALSE)</f>
        <v>0</v>
      </c>
      <c r="AE87" s="84">
        <f>VLOOKUP(WordsMain!AE87,ScaleDD,2,FALSE)</f>
        <v>3</v>
      </c>
      <c r="AF87" s="84">
        <f>VLOOKUP(WordsMain!AF87,ScaleDD,2,FALSE)</f>
        <v>2</v>
      </c>
      <c r="AG87" s="84">
        <f>VLOOKUP(WordsMain!AG87,ScaleDD,2,FALSE)</f>
        <v>2</v>
      </c>
      <c r="AH87" s="84">
        <f>VLOOKUP(WordsMain!AH87,ScaleDD,2,FALSE)</f>
        <v>3</v>
      </c>
      <c r="AI87" s="84">
        <f>VLOOKUP(WordsMain!AI87,ScaleDD,2,FALSE)</f>
        <v>3</v>
      </c>
      <c r="AJ87" s="84">
        <f>VLOOKUP(WordsMain!AJ87,ScaleDD,2,FALSE)</f>
        <v>3</v>
      </c>
      <c r="AK87" s="84">
        <f>VLOOKUP(WordsMain!AK87,ScaleDD,2,FALSE)</f>
        <v>3</v>
      </c>
      <c r="AL87" s="84">
        <f>VLOOKUP(WordsMain!AL87,ScaleDD,2,FALSE)</f>
        <v>3</v>
      </c>
      <c r="AN87" s="84">
        <f>VLOOKUP(WordsMain!AN87,ScaleJJ,2,FALSE)</f>
        <v>4</v>
      </c>
      <c r="AO87" s="84">
        <f>VLOOKUP(WordsMain!AO87,ScaleJJ,2,FALSE)</f>
        <v>1</v>
      </c>
      <c r="AP87" s="84">
        <f>VLOOKUP(WordsMain!AP87,ScaleJJ,2,FALSE)</f>
        <v>3</v>
      </c>
      <c r="AQ87" s="84">
        <f>VLOOKUP(WordsMain!AQ87,ScaleJJ,2,FALSE)</f>
        <v>1</v>
      </c>
      <c r="AR87" s="84">
        <f>VLOOKUP(WordsMain!AR87,ScaleJJ,2,FALSE)</f>
        <v>4</v>
      </c>
      <c r="AS87" s="84">
        <f>VLOOKUP(WordsMain!AS87,ScaleJJ,2,FALSE)</f>
        <v>3</v>
      </c>
      <c r="AT87" s="84">
        <f>VLOOKUP(WordsMain!AT87,ScaleJJ,2,FALSE)</f>
        <v>1</v>
      </c>
      <c r="AU87" s="84">
        <f>VLOOKUP(WordsMain!AU87,ScaleJJ,2,FALSE)</f>
        <v>1</v>
      </c>
      <c r="AZ87">
        <v>4</v>
      </c>
      <c r="CJ87">
        <v>4</v>
      </c>
      <c r="DQ87" s="84">
        <f>VLOOKUP(WordsMain!DQ87,ScaleEE,2,FALSE)</f>
        <v>2</v>
      </c>
      <c r="DR87" s="84">
        <f>VLOOKUP(WordsMain!DR87,ScaleEE,2,FALSE)</f>
        <v>0</v>
      </c>
      <c r="DS87" s="84">
        <f>VLOOKUP(WordsMain!DS87,ScaleEE,2,FALSE)</f>
        <v>1</v>
      </c>
      <c r="DT87" s="84">
        <f>VLOOKUP(WordsMain!DT87,ScaleEE,2,FALSE)</f>
        <v>3</v>
      </c>
      <c r="DU87" s="84">
        <f>VLOOKUP(WordsMain!DU87,ScaleEE,2,FALSE)</f>
        <v>2</v>
      </c>
      <c r="DV87" s="84">
        <f>VLOOKUP(WordsMain!DV87,ScaleEE,2,FALSE)</f>
        <v>2</v>
      </c>
      <c r="DW87" s="84">
        <f>VLOOKUP(WordsMain!DW87,ScaleEE,2,FALSE)</f>
        <v>3</v>
      </c>
      <c r="DX87" s="84">
        <f>VLOOKUP(WordsMain!DX87,ScaleEE,2,FALSE)</f>
        <v>2</v>
      </c>
      <c r="DY87" s="84">
        <f>VLOOKUP(WordsMain!DY87,ScaleEE,2,FALSE)</f>
        <v>3</v>
      </c>
      <c r="DZ87" s="84">
        <f>VLOOKUP(WordsMain!DZ87,ScaleEE,2,FALSE)</f>
        <v>3</v>
      </c>
      <c r="EB87" s="84">
        <f>VLOOKUP(WordsMain!EB87,ScaleCC,2,FALSE)</f>
        <v>2</v>
      </c>
      <c r="EC87" s="84">
        <f>VLOOKUP(WordsMain!EC87,ScaleCC,2,FALSE)</f>
        <v>2</v>
      </c>
      <c r="ED87" s="84">
        <f>VLOOKUP(WordsMain!ED87,ScaleCC,2,FALSE)</f>
        <v>2</v>
      </c>
      <c r="EE87" s="84">
        <f>VLOOKUP(WordsMain!EE87,ScaleCC,2,FALSE)</f>
        <v>2</v>
      </c>
      <c r="EF87" s="84">
        <f>VLOOKUP(WordsMain!EF87,ScaleCC,2,FALSE)</f>
        <v>1</v>
      </c>
      <c r="EG87" s="84">
        <f>VLOOKUP(WordsMain!EG87,ScaleCC,2,FALSE)</f>
        <v>0</v>
      </c>
      <c r="EH87" s="84">
        <f>VLOOKUP(WordsMain!EH87,ScaleCC,2,FALSE)</f>
        <v>0</v>
      </c>
      <c r="EI87" s="84">
        <f>VLOOKUP(WordsMain!EI87,ScaleCC,2,FALSE)</f>
        <v>0</v>
      </c>
      <c r="EJ87" s="84">
        <f>VLOOKUP(WordsMain!EJ87,ScaleCC,2,FALSE)</f>
        <v>0</v>
      </c>
      <c r="EK87" s="84">
        <f>VLOOKUP(WordsMain!EK87,ScaleCC,2,FALSE)</f>
        <v>0</v>
      </c>
      <c r="EL87" s="84">
        <f>VLOOKUP(WordsMain!EL87,ScaleCC,2,FALSE)</f>
        <v>0</v>
      </c>
      <c r="EM87" s="84">
        <f>VLOOKUP(WordsMain!EM87,ScaleCC,2,FALSE)</f>
        <v>0</v>
      </c>
      <c r="EN87" s="84">
        <f>VLOOKUP(WordsMain!EN87,ScaleCC,2,FALSE)</f>
        <v>1</v>
      </c>
      <c r="EO87" s="84">
        <f>VLOOKUP(WordsMain!EO87,ScaleCC,2,FALSE)</f>
        <v>0</v>
      </c>
      <c r="EP87" s="84">
        <f>VLOOKUP(WordsMain!EP87,ScaleCC,2,FALSE)</f>
        <v>0</v>
      </c>
      <c r="EQ87" s="84">
        <f>VLOOKUP(WordsMain!EQ87,ScaleCC,2,FALSE)</f>
        <v>0</v>
      </c>
      <c r="ER87" s="84">
        <f>VLOOKUP(WordsMain!ER87,ScaleCC,2,FALSE)</f>
        <v>0</v>
      </c>
      <c r="ES87" s="84">
        <f>VLOOKUP(WordsMain!ES87,ScaleCC,2,FALSE)</f>
        <v>0</v>
      </c>
      <c r="EW87">
        <v>3</v>
      </c>
      <c r="EX87">
        <v>4</v>
      </c>
      <c r="EZ87">
        <v>6</v>
      </c>
      <c r="FA87">
        <v>7</v>
      </c>
      <c r="FC87">
        <v>9</v>
      </c>
      <c r="FI87">
        <v>3</v>
      </c>
      <c r="FJ87">
        <v>4</v>
      </c>
      <c r="FL87">
        <v>6</v>
      </c>
      <c r="FM87">
        <v>7</v>
      </c>
      <c r="FO87">
        <v>9</v>
      </c>
      <c r="FU87">
        <v>3</v>
      </c>
      <c r="FV87">
        <v>4</v>
      </c>
      <c r="FX87">
        <v>6</v>
      </c>
      <c r="FY87">
        <v>7</v>
      </c>
      <c r="GG87">
        <v>3</v>
      </c>
      <c r="GH87">
        <v>4</v>
      </c>
      <c r="GJ87">
        <v>6</v>
      </c>
      <c r="GK87">
        <v>7</v>
      </c>
      <c r="GM87">
        <v>9</v>
      </c>
      <c r="WU87" s="84">
        <f>VLOOKUP(WordsMain!WU87,ScaleHH,2,FALSE)</f>
        <v>2</v>
      </c>
      <c r="WV87" s="84">
        <f>VLOOKUP(WordsMain!WV87,ScaleHH,2,FALSE)</f>
        <v>1</v>
      </c>
      <c r="WW87" s="84">
        <f>VLOOKUP(WordsMain!WW87,ScaleHH,2,FALSE)</f>
        <v>2</v>
      </c>
      <c r="WX87" s="84">
        <f>VLOOKUP(WordsMain!WX87,ScaleHH,2,FALSE)</f>
        <v>3</v>
      </c>
      <c r="WY87" s="84">
        <f>VLOOKUP(WordsMain!WY87,ScaleHH,2,FALSE)</f>
        <v>2</v>
      </c>
      <c r="WZ87" s="84">
        <f>VLOOKUP(WordsMain!WZ87,ScaleHH,2,FALSE)</f>
        <v>1</v>
      </c>
      <c r="XA87" s="84">
        <f>VLOOKUP(WordsMain!XA87,ScaleHH,2,FALSE)</f>
        <v>2</v>
      </c>
      <c r="XB87" s="84">
        <f>VLOOKUP(WordsMain!XB87,ScaleHH,2,FALSE)</f>
        <v>2</v>
      </c>
      <c r="XC87" s="84">
        <f>VLOOKUP(WordsMain!XC87,ScaleHH,2,FALSE)</f>
        <v>2</v>
      </c>
      <c r="XD87" s="84">
        <f>VLOOKUP(WordsMain!XD87,ScaleHH,2,FALSE)</f>
        <v>2</v>
      </c>
      <c r="XE87" s="84">
        <f>VLOOKUP(WordsMain!XE87,ScaleHH,2,FALSE)</f>
        <v>1</v>
      </c>
      <c r="XF87" s="84">
        <f>VLOOKUP(WordsMain!XF87,ScaleHH,2,FALSE)</f>
        <v>2</v>
      </c>
      <c r="XG87" s="84">
        <f>VLOOKUP(WordsMain!XG87,ScaleHH,2,FALSE)</f>
        <v>1</v>
      </c>
      <c r="XH87" s="84">
        <f>VLOOKUP(WordsMain!XH87,ScaleHH,2,FALSE)</f>
        <v>2</v>
      </c>
      <c r="XI87" s="84">
        <f>VLOOKUP(WordsMain!XI87,ScaleHH,2,FALSE)</f>
        <v>0</v>
      </c>
      <c r="XJ87" s="84">
        <f>VLOOKUP(WordsMain!XJ87,ScaleHH,2,FALSE)</f>
        <v>1</v>
      </c>
      <c r="XK87" s="84">
        <f>VLOOKUP(WordsMain!XK87,ScaleHH,2,FALSE)</f>
        <v>2</v>
      </c>
      <c r="XL87" s="84">
        <f>VLOOKUP(WordsMain!XL87,ScaleHH,2,FALSE)</f>
        <v>2</v>
      </c>
      <c r="XM87" s="84">
        <f>VLOOKUP(WordsMain!XM87,ScaleHH,2,FALSE)</f>
        <v>2</v>
      </c>
      <c r="XN87" s="84">
        <f>VLOOKUP(WordsMain!XN87,ScaleHH,2,FALSE)</f>
        <v>1</v>
      </c>
      <c r="XO87" s="84">
        <f>VLOOKUP(WordsMain!XO87,ScaleHH,2,FALSE)</f>
        <v>2</v>
      </c>
      <c r="XP87" s="84">
        <f>VLOOKUP(WordsMain!XP87,ScaleHH,2,FALSE)</f>
        <v>1</v>
      </c>
      <c r="XQ87" s="84">
        <f>VLOOKUP(WordsMain!XQ87,ScaleHH,2,FALSE)</f>
        <v>2</v>
      </c>
      <c r="XR87" s="84">
        <f>VLOOKUP(WordsMain!XR87,ScaleHH,2,FALSE)</f>
        <v>3</v>
      </c>
      <c r="XS87" s="84">
        <f>VLOOKUP(WordsMain!XS87,ScaleHH,2,FALSE)</f>
        <v>2</v>
      </c>
      <c r="XT87" s="84">
        <f>VLOOKUP(WordsMain!XT87,ScaleHH,2,FALSE)</f>
        <v>3</v>
      </c>
      <c r="XU87" s="84">
        <f>VLOOKUP(WordsMain!XU87,ScaleHH,2,FALSE)</f>
        <v>2</v>
      </c>
      <c r="XV87" s="84">
        <f>VLOOKUP(WordsMain!XV87,ScaleHH,2,FALSE)</f>
        <v>2</v>
      </c>
      <c r="XW87" s="84">
        <f>VLOOKUP(WordsMain!XW87,ScaleHH,2,FALSE)</f>
        <v>2</v>
      </c>
      <c r="XX87" s="84">
        <f>VLOOKUP(WordsMain!XX87,ScaleHH,2,FALSE)</f>
        <v>1</v>
      </c>
      <c r="XY87" s="84">
        <f>VLOOKUP(WordsMain!XY87,ScaleHH,2,FALSE)</f>
        <v>2</v>
      </c>
      <c r="XZ87" s="84">
        <f>VLOOKUP(WordsMain!XZ87,ScaleHH,2,FALSE)</f>
        <v>1</v>
      </c>
      <c r="YA87" s="84">
        <f>VLOOKUP(WordsMain!YA87,ScaleHH,2,FALSE)</f>
        <v>1</v>
      </c>
      <c r="YB87" s="84">
        <f>VLOOKUP(WordsMain!YB87,ScaleHH,2,FALSE)</f>
        <v>1</v>
      </c>
      <c r="YC87" s="84">
        <f>VLOOKUP(WordsMain!YC87,ScaleHH,2,FALSE)</f>
        <v>1</v>
      </c>
      <c r="YD87" s="84">
        <f>VLOOKUP(WordsMain!YD87,ScaleHH,2,FALSE)</f>
        <v>1</v>
      </c>
      <c r="YE87" s="84">
        <f>VLOOKUP(WordsMain!YE87,ScaleHH,2,FALSE)</f>
        <v>1</v>
      </c>
      <c r="YF87" s="84">
        <f>VLOOKUP(WordsMain!YF87,ScaleHH,2,FALSE)</f>
        <v>2</v>
      </c>
      <c r="YG87" s="84">
        <f>VLOOKUP(WordsMain!YG87,ScaleHH,2,FALSE)</f>
        <v>2</v>
      </c>
      <c r="YJ87" s="84">
        <f>VLOOKUP(WordsMain!YJ87,ScaleBB,2,FALSE)</f>
        <v>0</v>
      </c>
      <c r="YK87" s="84">
        <f>VLOOKUP(WordsMain!YK87,ScaleAA,2,FALSE)</f>
        <v>2</v>
      </c>
      <c r="YL87" s="84">
        <f>VLOOKUP(WordsMain!YL87,ScaleAA,2,FALSE)</f>
        <v>3</v>
      </c>
      <c r="YM87" s="84">
        <f>VLOOKUP(WordsMain!YM87,ScaleAA,2,FALSE)</f>
        <v>3</v>
      </c>
      <c r="YN87" s="84">
        <f>VLOOKUP(WordsMain!YN87,ScaleAA,2,FALSE)</f>
        <v>3</v>
      </c>
      <c r="YO87" s="84">
        <f>VLOOKUP(WordsMain!YO87,ScaleAA,2,FALSE)</f>
        <v>3</v>
      </c>
      <c r="YP87" s="84">
        <f>VLOOKUP(WordsMain!YP87,ScaleAA,2,FALSE)</f>
        <v>3</v>
      </c>
      <c r="YQ87" s="84">
        <f>VLOOKUP(WordsMain!YQ87,ScaleAA,2,FALSE)</f>
        <v>3</v>
      </c>
      <c r="YR87" s="84">
        <f>VLOOKUP(WordsMain!YR87,ScaleAA,2,FALSE)</f>
        <v>2</v>
      </c>
      <c r="YS87" s="84">
        <f>VLOOKUP(WordsMain!YS87,ScaleAA,2,FALSE)</f>
        <v>2</v>
      </c>
      <c r="YT87" s="84">
        <f>VLOOKUP(WordsMain!YT87,ScaleAA,2,FALSE)</f>
        <v>3</v>
      </c>
      <c r="YU87" s="84">
        <f>VLOOKUP(WordsMain!YU87,ScaleAA,2,FALSE)</f>
        <v>4</v>
      </c>
      <c r="YV87" s="84">
        <f>VLOOKUP(WordsMain!YV87,ScaleAA,2,FALSE)</f>
        <v>3</v>
      </c>
      <c r="YW87" s="84">
        <f>VLOOKUP(WordsMain!YW87,ScaleAA,2,FALSE)</f>
        <v>2</v>
      </c>
      <c r="YX87" s="84">
        <f>VLOOKUP(WordsMain!YX87,ScaleAA,2,FALSE)</f>
        <v>1</v>
      </c>
      <c r="YY87" s="84">
        <f>VLOOKUP(WordsMain!YY87,ScaleAA,2,FALSE)</f>
        <v>1</v>
      </c>
      <c r="YZ87" s="84">
        <f>VLOOKUP(WordsMain!YZ87,ScaleAA,2,FALSE)</f>
        <v>1</v>
      </c>
      <c r="ZA87" s="84">
        <f>VLOOKUP(WordsMain!ZA87,ScaleAA,2,FALSE)</f>
        <v>3</v>
      </c>
      <c r="ZB87" s="84">
        <f>VLOOKUP(WordsMain!ZB87,ScaleAA,2,FALSE)</f>
        <v>2</v>
      </c>
      <c r="ZC87" s="84">
        <f>VLOOKUP(WordsMain!ZC87,ScaleAA,2,FALSE)</f>
        <v>3</v>
      </c>
      <c r="ZD87" s="84">
        <f>VLOOKUP(WordsMain!ZD87,ScaleAA,2,FALSE)</f>
        <v>2</v>
      </c>
      <c r="ZE87" s="84">
        <f>VLOOKUP(WordsMain!ZE87,ScaleAA,2,FALSE)</f>
        <v>2</v>
      </c>
      <c r="ZF87" s="84">
        <f>VLOOKUP(WordsMain!ZF87,ScaleAA,2,FALSE)</f>
        <v>2</v>
      </c>
      <c r="ZG87" s="84">
        <f>VLOOKUP(WordsMain!ZG87,ScaleAA,2,FALSE)</f>
        <v>3</v>
      </c>
      <c r="ZH87" s="84">
        <f>VLOOKUP(WordsMain!ZH87,ScaleAA,2,FALSE)</f>
        <v>3</v>
      </c>
      <c r="ZI87" s="84">
        <f>VLOOKUP(WordsMain!ZI87,ScaleAA,2,FALSE)</f>
        <v>3</v>
      </c>
      <c r="ZJ87" s="84">
        <f>VLOOKUP(WordsMain!ZJ87,ScaleAA,2,FALSE)</f>
        <v>3</v>
      </c>
      <c r="ZK87" s="84">
        <f>VLOOKUP(WordsMain!ZK87,ScaleAA,2,FALSE)</f>
        <v>3</v>
      </c>
      <c r="ZL87" s="84">
        <f>VLOOKUP(WordsMain!ZL87,ScaleAA,2,FALSE)</f>
        <v>3</v>
      </c>
      <c r="ZM87" s="84">
        <f>VLOOKUP(WordsMain!ZM87,ScaleAA,2,FALSE)</f>
        <v>2</v>
      </c>
      <c r="ZN87" s="84">
        <f>VLOOKUP(WordsMain!ZN87,ScaleAA,2,FALSE)</f>
        <v>2</v>
      </c>
      <c r="ZO87" s="84">
        <f>VLOOKUP(WordsMain!ZO87,ScaleAA,2,FALSE)</f>
        <v>3</v>
      </c>
      <c r="ZP87" s="84">
        <f>VLOOKUP(WordsMain!ZP87,ScaleAA,2,FALSE)</f>
        <v>3</v>
      </c>
      <c r="ZR87" s="84">
        <f>VLOOKUP(WordsMain!ZR87,ScaleFF,2,FALSE)</f>
        <v>2</v>
      </c>
      <c r="ZS87" s="84">
        <f>VLOOKUP(WordsMain!ZS87,ScaleFF,2,FALSE)</f>
        <v>0</v>
      </c>
      <c r="ZT87" s="84">
        <f>VLOOKUP(WordsMain!ZT87,ScaleFF,2,FALSE)</f>
        <v>0</v>
      </c>
      <c r="ZU87" s="84">
        <f>VLOOKUP(WordsMain!ZU87,ScaleFF,2,FALSE)</f>
        <v>1</v>
      </c>
      <c r="ZV87" s="84">
        <f>VLOOKUP(WordsMain!ZV87,ScaleFF,2,FALSE)</f>
        <v>0</v>
      </c>
      <c r="ZW87" s="84">
        <f>VLOOKUP(WordsMain!ZW87,ScaleFF,2,FALSE)</f>
        <v>0</v>
      </c>
      <c r="ZX87" s="84">
        <f>VLOOKUP(WordsMain!ZX87,ScaleFF,2,FALSE)</f>
        <v>2</v>
      </c>
      <c r="ZY87" s="84">
        <f>VLOOKUP(WordsMain!ZY87,ScaleFF,2,FALSE)</f>
        <v>0</v>
      </c>
      <c r="ZZ87" s="84">
        <f>VLOOKUP(WordsMain!ZZ87,ScaleFF,2,FALSE)</f>
        <v>1</v>
      </c>
      <c r="AAA87" s="84">
        <f>VLOOKUP(WordsMain!AAA87,ScaleFF,2,FALSE)</f>
        <v>0</v>
      </c>
      <c r="AAB87" s="84">
        <f>VLOOKUP(WordsMain!AAB87,ScaleFF,2,FALSE)</f>
        <v>1</v>
      </c>
      <c r="AAC87" s="84">
        <f>VLOOKUP(WordsMain!AAC87,ScaleFF,2,FALSE)</f>
        <v>0</v>
      </c>
      <c r="AAD87" s="84">
        <f>VLOOKUP(WordsMain!AAD87,ScaleFF,2,FALSE)</f>
        <v>0</v>
      </c>
      <c r="AAE87" s="84">
        <f>VLOOKUP(WordsMain!AAE87,ScaleFF,2,FALSE)</f>
        <v>0</v>
      </c>
      <c r="AAF87" s="84">
        <f>VLOOKUP(WordsMain!AAF87,ScaleFF,2,FALSE)</f>
        <v>0</v>
      </c>
      <c r="AAG87" s="84">
        <f>VLOOKUP(WordsMain!AAG87,ScaleFF,2,FALSE)</f>
        <v>0</v>
      </c>
      <c r="AAH87" s="84">
        <f>VLOOKUP(WordsMain!AAH87,ScaleFF,2,FALSE)</f>
        <v>1</v>
      </c>
      <c r="AAI87" s="84">
        <f>VLOOKUP(WordsMain!AAI87,ScaleFF,2,FALSE)</f>
        <v>0</v>
      </c>
      <c r="AAJ87" s="84">
        <f>VLOOKUP(WordsMain!AAJ87,ScaleFF,2,FALSE)</f>
        <v>0</v>
      </c>
      <c r="AAK87" s="84">
        <f>VLOOKUP(WordsMain!AAK87,ScaleFF,2,FALSE)</f>
        <v>1</v>
      </c>
      <c r="AAL87" s="84">
        <f>VLOOKUP(WordsMain!AAL87,ScaleFF,2,FALSE)</f>
        <v>1</v>
      </c>
      <c r="AAM87" s="84">
        <f>VLOOKUP(WordsMain!AAM87,ScaleFF,2,FALSE)</f>
        <v>2</v>
      </c>
      <c r="AAN87" s="84">
        <f>VLOOKUP(WordsMain!AAN87,ScaleFF,2,FALSE)</f>
        <v>1</v>
      </c>
      <c r="AAO87" s="84">
        <f>VLOOKUP(WordsMain!AAO87,ScaleFF,2,FALSE)</f>
        <v>0</v>
      </c>
      <c r="AAP87" s="84">
        <f>VLOOKUP(WordsMain!AAP87,ScaleFF,2,FALSE)</f>
        <v>0</v>
      </c>
      <c r="AAQ87" s="84">
        <f>VLOOKUP(WordsMain!AAQ87,ScaleFF,2,FALSE)</f>
        <v>0</v>
      </c>
      <c r="AAR87" s="84">
        <f>VLOOKUP(WordsMain!AAR87,ScaleFF,2,FALSE)</f>
        <v>0</v>
      </c>
      <c r="AAS87" s="84">
        <f>VLOOKUP(WordsMain!AAS87,ScaleFF,2,FALSE)</f>
        <v>0</v>
      </c>
      <c r="AAT87" s="84">
        <f>VLOOKUP(WordsMain!AAT87,ScaleFF,2,FALSE)</f>
        <v>0</v>
      </c>
      <c r="AAU87" s="84">
        <f>VLOOKUP(WordsMain!AAU87,ScaleFF,2,FALSE)</f>
        <v>0</v>
      </c>
      <c r="AAV87" s="84">
        <f>VLOOKUP(WordsMain!AAV87,ScaleFF,2,FALSE)</f>
        <v>2</v>
      </c>
      <c r="AAW87" s="84">
        <f>VLOOKUP(WordsMain!AAW87,ScaleFF,2,FALSE)</f>
        <v>0</v>
      </c>
      <c r="AAX87" s="84">
        <f>VLOOKUP(WordsMain!AAX87,ScaleFF,2,FALSE)</f>
        <v>0</v>
      </c>
      <c r="AAY87" s="84"/>
      <c r="AAZ87" s="84">
        <f>VLOOKUP(WordsMain!AAZ87,ScaleFF,2,FALSE)</f>
        <v>2</v>
      </c>
      <c r="ABB87">
        <v>1</v>
      </c>
      <c r="ABC87">
        <v>1</v>
      </c>
      <c r="ABD87">
        <v>0</v>
      </c>
      <c r="ABE87">
        <v>1</v>
      </c>
      <c r="ABF87">
        <v>0</v>
      </c>
      <c r="ABG87">
        <v>1</v>
      </c>
      <c r="ABH87">
        <v>1</v>
      </c>
      <c r="ABI87">
        <v>1</v>
      </c>
      <c r="ABJ87">
        <v>1</v>
      </c>
      <c r="ABK87">
        <v>0</v>
      </c>
      <c r="ABL87">
        <v>1</v>
      </c>
      <c r="ABM87">
        <v>1</v>
      </c>
      <c r="ABN87">
        <v>0</v>
      </c>
      <c r="ABY87">
        <v>11</v>
      </c>
      <c r="ACA87">
        <v>13</v>
      </c>
      <c r="ACB87">
        <v>14</v>
      </c>
      <c r="ACF87">
        <v>18</v>
      </c>
      <c r="ACI87">
        <v>21</v>
      </c>
      <c r="ACM87">
        <v>25</v>
      </c>
      <c r="ACR87" s="84">
        <f>VLOOKUP(WordsMain!ACR87,ScaleGG,2,FALSE)</f>
        <v>2</v>
      </c>
      <c r="ADZ87">
        <f t="shared" ref="ADZ87:ADZ133" si="85">SUM(NC87:WT87)</f>
        <v>0</v>
      </c>
      <c r="AEA87">
        <f t="shared" si="80"/>
        <v>1</v>
      </c>
      <c r="AEB87">
        <f t="shared" ref="AEB87:AEB133" si="86">MAX(EG87:ES87)</f>
        <v>1</v>
      </c>
    </row>
    <row r="88" spans="1:808" x14ac:dyDescent="0.2">
      <c r="A88">
        <v>110002796979</v>
      </c>
      <c r="B88">
        <v>270114695</v>
      </c>
      <c r="C88" s="2">
        <v>43621.830729166657</v>
      </c>
      <c r="D88" s="2">
        <v>43621.860821759263</v>
      </c>
      <c r="E88" t="s">
        <v>1918</v>
      </c>
      <c r="J88">
        <v>4</v>
      </c>
      <c r="K88" s="84" t="str">
        <f t="shared" si="84"/>
        <v>Australia</v>
      </c>
      <c r="L88">
        <v>1</v>
      </c>
      <c r="M88">
        <v>3</v>
      </c>
      <c r="N88">
        <v>1</v>
      </c>
      <c r="O88">
        <v>2</v>
      </c>
      <c r="P88">
        <v>1</v>
      </c>
      <c r="Q88">
        <v>5</v>
      </c>
      <c r="S88">
        <v>4</v>
      </c>
      <c r="T88">
        <v>4</v>
      </c>
      <c r="V88">
        <v>3</v>
      </c>
      <c r="W88">
        <v>1</v>
      </c>
      <c r="X88" s="84">
        <f>VLOOKUP(WordsMain!X88,ScaleII,2,FALSE)</f>
        <v>2</v>
      </c>
      <c r="Y88" s="84">
        <f>VLOOKUP(WordsMain!Y88,ScaleII,2,FALSE)</f>
        <v>1</v>
      </c>
      <c r="Z88" s="84">
        <f>VLOOKUP(WordsMain!Z88,ScaleII,2,FALSE)</f>
        <v>1</v>
      </c>
      <c r="AA88" s="84">
        <f>VLOOKUP(WordsMain!AA88,ScaleII,2,FALSE)</f>
        <v>2</v>
      </c>
      <c r="AB88" s="84">
        <f>VLOOKUP(WordsMain!AB88,ScaleII,2,FALSE)</f>
        <v>1</v>
      </c>
      <c r="AC88" s="84">
        <f>VLOOKUP(WordsMain!AC88,ScaleII,2,FALSE)</f>
        <v>2</v>
      </c>
      <c r="AD88" s="84">
        <f>VLOOKUP(WordsMain!AD88,ScaleDD,2,FALSE)</f>
        <v>0</v>
      </c>
      <c r="AE88" s="84">
        <f>VLOOKUP(WordsMain!AE88,ScaleDD,2,FALSE)</f>
        <v>3</v>
      </c>
      <c r="AF88" s="84">
        <f>VLOOKUP(WordsMain!AF88,ScaleDD,2,FALSE)</f>
        <v>3</v>
      </c>
      <c r="AG88" s="84">
        <f>VLOOKUP(WordsMain!AG88,ScaleDD,2,FALSE)</f>
        <v>4</v>
      </c>
      <c r="AH88" s="84">
        <f>VLOOKUP(WordsMain!AH88,ScaleDD,2,FALSE)</f>
        <v>2</v>
      </c>
      <c r="AI88" s="84">
        <f>VLOOKUP(WordsMain!AI88,ScaleDD,2,FALSE)</f>
        <v>2</v>
      </c>
      <c r="AJ88" s="84">
        <f>VLOOKUP(WordsMain!AJ88,ScaleDD,2,FALSE)</f>
        <v>3</v>
      </c>
      <c r="AK88" s="84">
        <f>VLOOKUP(WordsMain!AK88,ScaleDD,2,FALSE)</f>
        <v>4</v>
      </c>
      <c r="AL88" s="84">
        <f>VLOOKUP(WordsMain!AL88,ScaleDD,2,FALSE)</f>
        <v>3</v>
      </c>
      <c r="AN88" s="84">
        <f>VLOOKUP(WordsMain!AN88,ScaleJJ,2,FALSE)</f>
        <v>5</v>
      </c>
      <c r="AO88" s="84">
        <f>VLOOKUP(WordsMain!AO88,ScaleJJ,2,FALSE)</f>
        <v>0</v>
      </c>
      <c r="AP88" s="84">
        <f>VLOOKUP(WordsMain!AP88,ScaleJJ,2,FALSE)</f>
        <v>1</v>
      </c>
      <c r="AQ88" s="84">
        <f>VLOOKUP(WordsMain!AQ88,ScaleJJ,2,FALSE)</f>
        <v>3</v>
      </c>
      <c r="AR88" s="84">
        <f>VLOOKUP(WordsMain!AR88,ScaleJJ,2,FALSE)</f>
        <v>4</v>
      </c>
      <c r="AS88" s="84">
        <f>VLOOKUP(WordsMain!AS88,ScaleJJ,2,FALSE)</f>
        <v>6</v>
      </c>
      <c r="AT88" s="84">
        <f>VLOOKUP(WordsMain!AT88,ScaleJJ,2,FALSE)</f>
        <v>1</v>
      </c>
      <c r="AU88" s="84">
        <f>VLOOKUP(WordsMain!AU88,ScaleJJ,2,FALSE)</f>
        <v>1</v>
      </c>
      <c r="AW88">
        <v>1</v>
      </c>
      <c r="AX88">
        <v>2</v>
      </c>
      <c r="AY88">
        <v>3</v>
      </c>
      <c r="CJ88">
        <v>4</v>
      </c>
      <c r="CL88">
        <v>6</v>
      </c>
      <c r="CR88">
        <v>3</v>
      </c>
      <c r="CU88">
        <v>6</v>
      </c>
      <c r="CV88">
        <v>7</v>
      </c>
      <c r="DQ88" s="84">
        <f>VLOOKUP(WordsMain!DQ88,ScaleEE,2,FALSE)</f>
        <v>3</v>
      </c>
      <c r="DR88" s="84">
        <f>VLOOKUP(WordsMain!DR88,ScaleEE,2,FALSE)</f>
        <v>3</v>
      </c>
      <c r="DS88" s="84">
        <f>VLOOKUP(WordsMain!DS88,ScaleEE,2,FALSE)</f>
        <v>3</v>
      </c>
      <c r="DT88" s="84">
        <f>VLOOKUP(WordsMain!DT88,ScaleEE,2,FALSE)</f>
        <v>4</v>
      </c>
      <c r="DU88" s="84">
        <f>VLOOKUP(WordsMain!DU88,ScaleEE,2,FALSE)</f>
        <v>4</v>
      </c>
      <c r="DV88" s="84">
        <f>VLOOKUP(WordsMain!DV88,ScaleEE,2,FALSE)</f>
        <v>3</v>
      </c>
      <c r="DW88" s="84">
        <f>VLOOKUP(WordsMain!DW88,ScaleEE,2,FALSE)</f>
        <v>1</v>
      </c>
      <c r="DX88" s="84">
        <f>VLOOKUP(WordsMain!DX88,ScaleEE,2,FALSE)</f>
        <v>1</v>
      </c>
      <c r="DY88" s="84">
        <f>VLOOKUP(WordsMain!DY88,ScaleEE,2,FALSE)</f>
        <v>2</v>
      </c>
      <c r="DZ88" s="84">
        <f>VLOOKUP(WordsMain!DZ88,ScaleEE,2,FALSE)</f>
        <v>2</v>
      </c>
      <c r="EB88" s="84">
        <f>VLOOKUP(WordsMain!EB88,ScaleCC,2,FALSE)</f>
        <v>3</v>
      </c>
      <c r="EC88" s="84">
        <f>VLOOKUP(WordsMain!EC88,ScaleCC,2,FALSE)</f>
        <v>3</v>
      </c>
      <c r="ED88" s="84">
        <f>VLOOKUP(WordsMain!ED88,ScaleCC,2,FALSE)</f>
        <v>3</v>
      </c>
      <c r="EE88" s="84">
        <f>VLOOKUP(WordsMain!EE88,ScaleCC,2,FALSE)</f>
        <v>3</v>
      </c>
      <c r="EF88" s="84">
        <f>VLOOKUP(WordsMain!EF88,ScaleCC,2,FALSE)</f>
        <v>1</v>
      </c>
      <c r="EG88" s="84">
        <f>VLOOKUP(WordsMain!EG88,ScaleCC,2,FALSE)</f>
        <v>0</v>
      </c>
      <c r="EH88" s="84">
        <f>VLOOKUP(WordsMain!EH88,ScaleCC,2,FALSE)</f>
        <v>0</v>
      </c>
      <c r="EI88" s="84">
        <f>VLOOKUP(WordsMain!EI88,ScaleCC,2,FALSE)</f>
        <v>0</v>
      </c>
      <c r="EJ88" s="84">
        <f>VLOOKUP(WordsMain!EJ88,ScaleCC,2,FALSE)</f>
        <v>0</v>
      </c>
      <c r="EK88" s="84">
        <f>VLOOKUP(WordsMain!EK88,ScaleCC,2,FALSE)</f>
        <v>0</v>
      </c>
      <c r="EL88" s="84">
        <f>VLOOKUP(WordsMain!EL88,ScaleCC,2,FALSE)</f>
        <v>0</v>
      </c>
      <c r="EM88" s="84">
        <f>VLOOKUP(WordsMain!EM88,ScaleCC,2,FALSE)</f>
        <v>0</v>
      </c>
      <c r="EN88" s="84">
        <f>VLOOKUP(WordsMain!EN88,ScaleCC,2,FALSE)</f>
        <v>0</v>
      </c>
      <c r="EO88" s="84">
        <f>VLOOKUP(WordsMain!EO88,ScaleCC,2,FALSE)</f>
        <v>0</v>
      </c>
      <c r="EP88" s="84">
        <f>VLOOKUP(WordsMain!EP88,ScaleCC,2,FALSE)</f>
        <v>0</v>
      </c>
      <c r="EQ88" s="84">
        <f>VLOOKUP(WordsMain!EQ88,ScaleCC,2,FALSE)</f>
        <v>0</v>
      </c>
      <c r="ER88" s="84">
        <f>VLOOKUP(WordsMain!ER88,ScaleCC,2,FALSE)</f>
        <v>0</v>
      </c>
      <c r="ES88" s="84">
        <f>VLOOKUP(WordsMain!ES88,ScaleCC,2,FALSE)</f>
        <v>0</v>
      </c>
      <c r="EX88">
        <v>4</v>
      </c>
      <c r="EZ88">
        <v>6</v>
      </c>
      <c r="FA88">
        <v>7</v>
      </c>
      <c r="FC88">
        <v>9</v>
      </c>
      <c r="FJ88">
        <v>4</v>
      </c>
      <c r="FL88">
        <v>6</v>
      </c>
      <c r="FV88">
        <v>4</v>
      </c>
      <c r="FX88">
        <v>6</v>
      </c>
      <c r="GH88">
        <v>4</v>
      </c>
      <c r="GJ88">
        <v>6</v>
      </c>
      <c r="NC88">
        <v>1</v>
      </c>
      <c r="NH88">
        <v>6</v>
      </c>
      <c r="NI88">
        <v>7</v>
      </c>
      <c r="NJ88">
        <v>8</v>
      </c>
      <c r="NN88">
        <v>12</v>
      </c>
      <c r="NP88">
        <v>14</v>
      </c>
      <c r="NQ88">
        <v>1</v>
      </c>
      <c r="NV88">
        <v>6</v>
      </c>
      <c r="NW88">
        <v>7</v>
      </c>
      <c r="OB88">
        <v>12</v>
      </c>
      <c r="OD88">
        <v>14</v>
      </c>
      <c r="OE88">
        <v>1</v>
      </c>
      <c r="OJ88">
        <v>6</v>
      </c>
      <c r="OK88">
        <v>7</v>
      </c>
      <c r="OL88">
        <v>8</v>
      </c>
      <c r="OP88">
        <v>12</v>
      </c>
      <c r="OR88">
        <v>14</v>
      </c>
      <c r="OS88">
        <v>1</v>
      </c>
      <c r="OX88">
        <v>6</v>
      </c>
      <c r="OY88">
        <v>7</v>
      </c>
      <c r="OZ88">
        <v>8</v>
      </c>
      <c r="PD88">
        <v>12</v>
      </c>
      <c r="PF88">
        <v>14</v>
      </c>
      <c r="WU88" s="84">
        <f>VLOOKUP(WordsMain!WU88,ScaleHH,2,FALSE)</f>
        <v>3</v>
      </c>
      <c r="WV88" s="84">
        <f>VLOOKUP(WordsMain!WV88,ScaleHH,2,FALSE)</f>
        <v>3</v>
      </c>
      <c r="WW88" s="84">
        <f>VLOOKUP(WordsMain!WW88,ScaleHH,2,FALSE)</f>
        <v>2</v>
      </c>
      <c r="WX88" s="84">
        <f>VLOOKUP(WordsMain!WX88,ScaleHH,2,FALSE)</f>
        <v>2</v>
      </c>
      <c r="WY88" s="84">
        <f>VLOOKUP(WordsMain!WY88,ScaleHH,2,FALSE)</f>
        <v>3</v>
      </c>
      <c r="WZ88" s="84">
        <f>VLOOKUP(WordsMain!WZ88,ScaleHH,2,FALSE)</f>
        <v>3</v>
      </c>
      <c r="XA88" s="84">
        <f>VLOOKUP(WordsMain!XA88,ScaleHH,2,FALSE)</f>
        <v>2</v>
      </c>
      <c r="XB88" s="84">
        <f>VLOOKUP(WordsMain!XB88,ScaleHH,2,FALSE)</f>
        <v>2</v>
      </c>
      <c r="XC88" s="84">
        <f>VLOOKUP(WordsMain!XC88,ScaleHH,2,FALSE)</f>
        <v>3</v>
      </c>
      <c r="XD88" s="84">
        <f>VLOOKUP(WordsMain!XD88,ScaleHH,2,FALSE)</f>
        <v>2</v>
      </c>
      <c r="XE88" s="84">
        <f>VLOOKUP(WordsMain!XE88,ScaleHH,2,FALSE)</f>
        <v>3</v>
      </c>
      <c r="XF88" s="84">
        <f>VLOOKUP(WordsMain!XF88,ScaleHH,2,FALSE)</f>
        <v>2</v>
      </c>
      <c r="XG88" s="84">
        <f>VLOOKUP(WordsMain!XG88,ScaleHH,2,FALSE)</f>
        <v>2</v>
      </c>
      <c r="XH88" s="84">
        <f>VLOOKUP(WordsMain!XH88,ScaleHH,2,FALSE)</f>
        <v>3</v>
      </c>
      <c r="XI88" s="84">
        <f>VLOOKUP(WordsMain!XI88,ScaleHH,2,FALSE)</f>
        <v>2</v>
      </c>
      <c r="XJ88" s="84">
        <f>VLOOKUP(WordsMain!XJ88,ScaleHH,2,FALSE)</f>
        <v>3</v>
      </c>
      <c r="XK88" s="84">
        <f>VLOOKUP(WordsMain!XK88,ScaleHH,2,FALSE)</f>
        <v>2</v>
      </c>
      <c r="XL88" s="84">
        <f>VLOOKUP(WordsMain!XL88,ScaleHH,2,FALSE)</f>
        <v>3</v>
      </c>
      <c r="XM88" s="84">
        <f>VLOOKUP(WordsMain!XM88,ScaleHH,2,FALSE)</f>
        <v>3</v>
      </c>
      <c r="XN88" s="84">
        <f>VLOOKUP(WordsMain!XN88,ScaleHH,2,FALSE)</f>
        <v>3</v>
      </c>
      <c r="XO88" s="84">
        <f>VLOOKUP(WordsMain!XO88,ScaleHH,2,FALSE)</f>
        <v>2</v>
      </c>
      <c r="XP88" s="84">
        <f>VLOOKUP(WordsMain!XP88,ScaleHH,2,FALSE)</f>
        <v>3</v>
      </c>
      <c r="XQ88" s="84">
        <f>VLOOKUP(WordsMain!XQ88,ScaleHH,2,FALSE)</f>
        <v>3</v>
      </c>
      <c r="XR88" s="84">
        <f>VLOOKUP(WordsMain!XR88,ScaleHH,2,FALSE)</f>
        <v>2</v>
      </c>
      <c r="XS88" s="84">
        <f>VLOOKUP(WordsMain!XS88,ScaleHH,2,FALSE)</f>
        <v>0</v>
      </c>
      <c r="XT88" s="84">
        <f>VLOOKUP(WordsMain!XT88,ScaleHH,2,FALSE)</f>
        <v>3</v>
      </c>
      <c r="XU88" s="84">
        <f>VLOOKUP(WordsMain!XU88,ScaleHH,2,FALSE)</f>
        <v>2</v>
      </c>
      <c r="XV88" s="84">
        <f>VLOOKUP(WordsMain!XV88,ScaleHH,2,FALSE)</f>
        <v>2</v>
      </c>
      <c r="XW88" s="84">
        <f>VLOOKUP(WordsMain!XW88,ScaleHH,2,FALSE)</f>
        <v>3</v>
      </c>
      <c r="XX88" s="84">
        <f>VLOOKUP(WordsMain!XX88,ScaleHH,2,FALSE)</f>
        <v>2</v>
      </c>
      <c r="XY88" s="84">
        <f>VLOOKUP(WordsMain!XY88,ScaleHH,2,FALSE)</f>
        <v>3</v>
      </c>
      <c r="XZ88" s="84">
        <f>VLOOKUP(WordsMain!XZ88,ScaleHH,2,FALSE)</f>
        <v>0</v>
      </c>
      <c r="YA88" s="84">
        <f>VLOOKUP(WordsMain!YA88,ScaleHH,2,FALSE)</f>
        <v>2</v>
      </c>
      <c r="YB88" s="84">
        <f>VLOOKUP(WordsMain!YB88,ScaleHH,2,FALSE)</f>
        <v>3</v>
      </c>
      <c r="YC88" s="84">
        <f>VLOOKUP(WordsMain!YC88,ScaleHH,2,FALSE)</f>
        <v>1</v>
      </c>
      <c r="YD88" s="84">
        <f>VLOOKUP(WordsMain!YD88,ScaleHH,2,FALSE)</f>
        <v>2</v>
      </c>
      <c r="YE88" s="84">
        <f>VLOOKUP(WordsMain!YE88,ScaleHH,2,FALSE)</f>
        <v>1</v>
      </c>
      <c r="YF88" s="84">
        <f>VLOOKUP(WordsMain!YF88,ScaleHH,2,FALSE)</f>
        <v>2</v>
      </c>
      <c r="YG88" s="84">
        <f>VLOOKUP(WordsMain!YG88,ScaleHH,2,FALSE)</f>
        <v>2</v>
      </c>
      <c r="YJ88" s="84">
        <f>VLOOKUP(WordsMain!YJ88,ScaleBB,2,FALSE)</f>
        <v>0</v>
      </c>
      <c r="YK88" s="84">
        <f>VLOOKUP(WordsMain!YK88,ScaleAA,2,FALSE)</f>
        <v>4</v>
      </c>
      <c r="YL88" s="84">
        <f>VLOOKUP(WordsMain!YL88,ScaleAA,2,FALSE)</f>
        <v>3</v>
      </c>
      <c r="YM88" s="84">
        <f>VLOOKUP(WordsMain!YM88,ScaleAA,2,FALSE)</f>
        <v>3</v>
      </c>
      <c r="YN88" s="84">
        <f>VLOOKUP(WordsMain!YN88,ScaleAA,2,FALSE)</f>
        <v>3</v>
      </c>
      <c r="YO88" s="84">
        <f>VLOOKUP(WordsMain!YO88,ScaleAA,2,FALSE)</f>
        <v>4</v>
      </c>
      <c r="YP88" s="84">
        <f>VLOOKUP(WordsMain!YP88,ScaleAA,2,FALSE)</f>
        <v>4</v>
      </c>
      <c r="YQ88" s="84">
        <f>VLOOKUP(WordsMain!YQ88,ScaleAA,2,FALSE)</f>
        <v>4</v>
      </c>
      <c r="YR88" s="84">
        <f>VLOOKUP(WordsMain!YR88,ScaleAA,2,FALSE)</f>
        <v>3</v>
      </c>
      <c r="YS88" s="84">
        <f>VLOOKUP(WordsMain!YS88,ScaleAA,2,FALSE)</f>
        <v>3</v>
      </c>
      <c r="YT88" s="84">
        <f>VLOOKUP(WordsMain!YT88,ScaleAA,2,FALSE)</f>
        <v>3</v>
      </c>
      <c r="YU88" s="84">
        <f>VLOOKUP(WordsMain!YU88,ScaleAA,2,FALSE)</f>
        <v>3</v>
      </c>
      <c r="YV88" s="84">
        <f>VLOOKUP(WordsMain!YV88,ScaleAA,2,FALSE)</f>
        <v>2</v>
      </c>
      <c r="YW88" s="84">
        <f>VLOOKUP(WordsMain!YW88,ScaleAA,2,FALSE)</f>
        <v>2</v>
      </c>
      <c r="YX88" s="84">
        <f>VLOOKUP(WordsMain!YX88,ScaleAA,2,FALSE)</f>
        <v>2</v>
      </c>
      <c r="YY88" s="84">
        <f>VLOOKUP(WordsMain!YY88,ScaleAA,2,FALSE)</f>
        <v>1</v>
      </c>
      <c r="YZ88" s="84">
        <f>VLOOKUP(WordsMain!YZ88,ScaleAA,2,FALSE)</f>
        <v>1</v>
      </c>
      <c r="ZA88" s="84">
        <f>VLOOKUP(WordsMain!ZA88,ScaleAA,2,FALSE)</f>
        <v>4</v>
      </c>
      <c r="ZB88" s="84">
        <f>VLOOKUP(WordsMain!ZB88,ScaleAA,2,FALSE)</f>
        <v>4</v>
      </c>
      <c r="ZC88" s="84">
        <f>VLOOKUP(WordsMain!ZC88,ScaleAA,2,FALSE)</f>
        <v>4</v>
      </c>
      <c r="ZD88" s="84">
        <f>VLOOKUP(WordsMain!ZD88,ScaleAA,2,FALSE)</f>
        <v>0</v>
      </c>
      <c r="ZE88" s="84">
        <f>VLOOKUP(WordsMain!ZE88,ScaleAA,2,FALSE)</f>
        <v>2</v>
      </c>
      <c r="ZF88" s="84">
        <f>VLOOKUP(WordsMain!ZF88,ScaleAA,2,FALSE)</f>
        <v>1</v>
      </c>
      <c r="ZG88" s="84">
        <f>VLOOKUP(WordsMain!ZG88,ScaleAA,2,FALSE)</f>
        <v>3</v>
      </c>
      <c r="ZH88" s="84">
        <f>VLOOKUP(WordsMain!ZH88,ScaleAA,2,FALSE)</f>
        <v>3</v>
      </c>
      <c r="ZI88" s="84">
        <f>VLOOKUP(WordsMain!ZI88,ScaleAA,2,FALSE)</f>
        <v>3</v>
      </c>
      <c r="ZJ88" s="84">
        <f>VLOOKUP(WordsMain!ZJ88,ScaleAA,2,FALSE)</f>
        <v>4</v>
      </c>
      <c r="ZK88" s="84">
        <f>VLOOKUP(WordsMain!ZK88,ScaleAA,2,FALSE)</f>
        <v>3</v>
      </c>
      <c r="ZL88" s="84">
        <f>VLOOKUP(WordsMain!ZL88,ScaleAA,2,FALSE)</f>
        <v>4</v>
      </c>
      <c r="ZM88" s="84">
        <f>VLOOKUP(WordsMain!ZM88,ScaleAA,2,FALSE)</f>
        <v>3</v>
      </c>
      <c r="ZN88" s="84">
        <f>VLOOKUP(WordsMain!ZN88,ScaleAA,2,FALSE)</f>
        <v>2</v>
      </c>
      <c r="ZO88" s="84">
        <f>VLOOKUP(WordsMain!ZO88,ScaleAA,2,FALSE)</f>
        <v>4</v>
      </c>
      <c r="ZP88" s="84">
        <f>VLOOKUP(WordsMain!ZP88,ScaleAA,2,FALSE)</f>
        <v>4</v>
      </c>
      <c r="ZR88" s="84">
        <f>VLOOKUP(WordsMain!ZR88,ScaleFF,2,FALSE)</f>
        <v>2</v>
      </c>
      <c r="ZS88" s="84">
        <f>VLOOKUP(WordsMain!ZS88,ScaleFF,2,FALSE)</f>
        <v>2</v>
      </c>
      <c r="ZT88" s="84">
        <f>VLOOKUP(WordsMain!ZT88,ScaleFF,2,FALSE)</f>
        <v>0</v>
      </c>
      <c r="ZU88" s="84">
        <f>VLOOKUP(WordsMain!ZU88,ScaleFF,2,FALSE)</f>
        <v>2</v>
      </c>
      <c r="ZV88" s="84">
        <f>VLOOKUP(WordsMain!ZV88,ScaleFF,2,FALSE)</f>
        <v>1</v>
      </c>
      <c r="ZW88" s="84">
        <f>VLOOKUP(WordsMain!ZW88,ScaleFF,2,FALSE)</f>
        <v>0</v>
      </c>
      <c r="ZX88" s="84">
        <f>VLOOKUP(WordsMain!ZX88,ScaleFF,2,FALSE)</f>
        <v>2</v>
      </c>
      <c r="ZY88" s="84">
        <f>VLOOKUP(WordsMain!ZY88,ScaleFF,2,FALSE)</f>
        <v>2</v>
      </c>
      <c r="ZZ88" s="84">
        <f>VLOOKUP(WordsMain!ZZ88,ScaleFF,2,FALSE)</f>
        <v>2</v>
      </c>
      <c r="AAA88" s="84">
        <f>VLOOKUP(WordsMain!AAA88,ScaleFF,2,FALSE)</f>
        <v>1</v>
      </c>
      <c r="AAB88" s="84">
        <f>VLOOKUP(WordsMain!AAB88,ScaleFF,2,FALSE)</f>
        <v>2</v>
      </c>
      <c r="AAC88" s="84">
        <f>VLOOKUP(WordsMain!AAC88,ScaleFF,2,FALSE)</f>
        <v>1</v>
      </c>
      <c r="AAD88" s="84">
        <f>VLOOKUP(WordsMain!AAD88,ScaleFF,2,FALSE)</f>
        <v>0</v>
      </c>
      <c r="AAE88" s="84">
        <f>VLOOKUP(WordsMain!AAE88,ScaleFF,2,FALSE)</f>
        <v>2</v>
      </c>
      <c r="AAF88" s="84">
        <f>VLOOKUP(WordsMain!AAF88,ScaleFF,2,FALSE)</f>
        <v>1</v>
      </c>
      <c r="AAG88" s="84">
        <f>VLOOKUP(WordsMain!AAG88,ScaleFF,2,FALSE)</f>
        <v>1</v>
      </c>
      <c r="AAH88" s="84">
        <f>VLOOKUP(WordsMain!AAH88,ScaleFF,2,FALSE)</f>
        <v>1</v>
      </c>
      <c r="AAI88" s="84">
        <f>VLOOKUP(WordsMain!AAI88,ScaleFF,2,FALSE)</f>
        <v>1</v>
      </c>
      <c r="AAJ88" s="84">
        <f>VLOOKUP(WordsMain!AAJ88,ScaleFF,2,FALSE)</f>
        <v>0</v>
      </c>
      <c r="AAK88" s="84">
        <f>VLOOKUP(WordsMain!AAK88,ScaleFF,2,FALSE)</f>
        <v>2</v>
      </c>
      <c r="AAL88" s="84">
        <f>VLOOKUP(WordsMain!AAL88,ScaleFF,2,FALSE)</f>
        <v>1</v>
      </c>
      <c r="AAM88" s="84">
        <f>VLOOKUP(WordsMain!AAM88,ScaleFF,2,FALSE)</f>
        <v>3</v>
      </c>
      <c r="AAN88" s="84">
        <f>VLOOKUP(WordsMain!AAN88,ScaleFF,2,FALSE)</f>
        <v>1</v>
      </c>
      <c r="AAO88" s="84">
        <f>VLOOKUP(WordsMain!AAO88,ScaleFF,2,FALSE)</f>
        <v>2</v>
      </c>
      <c r="AAP88" s="84">
        <f>VLOOKUP(WordsMain!AAP88,ScaleFF,2,FALSE)</f>
        <v>1</v>
      </c>
      <c r="AAQ88" s="84">
        <f>VLOOKUP(WordsMain!AAQ88,ScaleFF,2,FALSE)</f>
        <v>2</v>
      </c>
      <c r="AAR88" s="84">
        <f>VLOOKUP(WordsMain!AAR88,ScaleFF,2,FALSE)</f>
        <v>1</v>
      </c>
      <c r="AAS88" s="84">
        <f>VLOOKUP(WordsMain!AAS88,ScaleFF,2,FALSE)</f>
        <v>0</v>
      </c>
      <c r="AAT88" s="84">
        <f>VLOOKUP(WordsMain!AAT88,ScaleFF,2,FALSE)</f>
        <v>3</v>
      </c>
      <c r="AAU88" s="84">
        <f>VLOOKUP(WordsMain!AAU88,ScaleFF,2,FALSE)</f>
        <v>0</v>
      </c>
      <c r="AAV88" s="84">
        <f>VLOOKUP(WordsMain!AAV88,ScaleFF,2,FALSE)</f>
        <v>3</v>
      </c>
      <c r="AAW88" s="84">
        <f>VLOOKUP(WordsMain!AAW88,ScaleFF,2,FALSE)</f>
        <v>1</v>
      </c>
      <c r="AAX88" s="84">
        <f>VLOOKUP(WordsMain!AAX88,ScaleFF,2,FALSE)</f>
        <v>1</v>
      </c>
      <c r="AAY88" s="84">
        <f>VLOOKUP(WordsMain!AAY88,ScaleFF,2,FALSE)</f>
        <v>3</v>
      </c>
      <c r="AAZ88" s="84">
        <f>VLOOKUP(WordsMain!AAZ88,ScaleFF,2,FALSE)</f>
        <v>3</v>
      </c>
      <c r="ABB88">
        <v>2</v>
      </c>
      <c r="ABC88">
        <v>2</v>
      </c>
      <c r="ABD88">
        <v>2</v>
      </c>
      <c r="ABE88">
        <v>1</v>
      </c>
      <c r="ABF88">
        <v>0</v>
      </c>
      <c r="ABG88">
        <v>1</v>
      </c>
      <c r="ABH88">
        <v>1</v>
      </c>
      <c r="ABI88">
        <v>1</v>
      </c>
      <c r="ABJ88">
        <v>1</v>
      </c>
      <c r="ABK88">
        <v>1</v>
      </c>
      <c r="ABL88">
        <v>1</v>
      </c>
      <c r="ABM88">
        <v>2</v>
      </c>
      <c r="ABN88">
        <v>1</v>
      </c>
      <c r="ABO88">
        <v>1</v>
      </c>
      <c r="ABT88">
        <v>6</v>
      </c>
      <c r="ABW88">
        <v>9</v>
      </c>
      <c r="ABZ88">
        <v>12</v>
      </c>
      <c r="ACA88">
        <v>13</v>
      </c>
      <c r="ACB88">
        <v>14</v>
      </c>
      <c r="ACF88">
        <v>18</v>
      </c>
      <c r="ACI88">
        <v>21</v>
      </c>
      <c r="ACK88">
        <v>23</v>
      </c>
      <c r="ACM88">
        <v>25</v>
      </c>
      <c r="ACR88" s="84">
        <f>VLOOKUP(WordsMain!ACR88,ScaleGG,2,FALSE)</f>
        <v>2</v>
      </c>
      <c r="ACS88">
        <v>-1</v>
      </c>
      <c r="ACT88">
        <v>0</v>
      </c>
      <c r="ACU88">
        <v>-1</v>
      </c>
      <c r="ACV88">
        <v>0</v>
      </c>
      <c r="ACW88">
        <v>-1</v>
      </c>
      <c r="ACX88">
        <v>-2</v>
      </c>
      <c r="ACY88">
        <v>-2</v>
      </c>
      <c r="ACZ88">
        <v>-1</v>
      </c>
      <c r="ADA88">
        <v>-1</v>
      </c>
      <c r="ADB88">
        <v>-2</v>
      </c>
      <c r="ADC88">
        <v>0</v>
      </c>
      <c r="ADD88">
        <v>0</v>
      </c>
      <c r="ADE88">
        <v>0</v>
      </c>
      <c r="ADF88">
        <v>-1</v>
      </c>
      <c r="ADG88">
        <v>-1</v>
      </c>
      <c r="ADH88">
        <v>0</v>
      </c>
      <c r="ADI88">
        <v>2</v>
      </c>
      <c r="ADJ88">
        <v>0</v>
      </c>
      <c r="ADK88">
        <v>2</v>
      </c>
      <c r="ADL88">
        <v>1</v>
      </c>
      <c r="ADM88">
        <v>-1</v>
      </c>
      <c r="ADN88">
        <v>1</v>
      </c>
      <c r="ADO88">
        <v>2</v>
      </c>
      <c r="ADP88">
        <v>-1</v>
      </c>
      <c r="ADQ88">
        <v>-1</v>
      </c>
      <c r="ADR88">
        <v>2</v>
      </c>
      <c r="ADS88">
        <v>2</v>
      </c>
      <c r="ADT88">
        <v>2</v>
      </c>
      <c r="ADU88">
        <v>1</v>
      </c>
      <c r="ADV88">
        <v>0</v>
      </c>
      <c r="ADZ88">
        <f t="shared" si="85"/>
        <v>184</v>
      </c>
      <c r="AEA88">
        <f t="shared" si="80"/>
        <v>1</v>
      </c>
      <c r="AEB88">
        <f t="shared" si="86"/>
        <v>0</v>
      </c>
    </row>
    <row r="89" spans="1:808" x14ac:dyDescent="0.2">
      <c r="A89">
        <v>110002795799</v>
      </c>
      <c r="B89">
        <v>270114548</v>
      </c>
      <c r="C89" s="2">
        <v>43621.62877314815</v>
      </c>
      <c r="D89" s="2">
        <v>43621.629733796297</v>
      </c>
      <c r="E89" t="s">
        <v>1918</v>
      </c>
      <c r="J89">
        <v>1</v>
      </c>
      <c r="K89" s="84" t="str">
        <f t="shared" si="84"/>
        <v>Canada</v>
      </c>
      <c r="L89">
        <v>1</v>
      </c>
      <c r="M89">
        <v>3</v>
      </c>
      <c r="N89">
        <v>5</v>
      </c>
      <c r="ADZ89">
        <f t="shared" si="85"/>
        <v>0</v>
      </c>
      <c r="AEA89">
        <f t="shared" si="80"/>
        <v>0</v>
      </c>
      <c r="AEB89">
        <f t="shared" si="86"/>
        <v>0</v>
      </c>
    </row>
    <row r="90" spans="1:808" x14ac:dyDescent="0.2">
      <c r="A90">
        <v>110002794205</v>
      </c>
      <c r="B90">
        <v>270114567</v>
      </c>
      <c r="C90" s="2">
        <v>43621.410277777781</v>
      </c>
      <c r="D90" s="2">
        <v>43621.429282407407</v>
      </c>
      <c r="E90" t="s">
        <v>1918</v>
      </c>
      <c r="J90">
        <v>1</v>
      </c>
      <c r="K90" s="84" t="str">
        <f t="shared" si="84"/>
        <v>Canada</v>
      </c>
      <c r="L90">
        <v>1</v>
      </c>
      <c r="M90">
        <v>3</v>
      </c>
      <c r="N90">
        <v>3</v>
      </c>
      <c r="O90">
        <v>1</v>
      </c>
      <c r="P90">
        <v>2</v>
      </c>
      <c r="Q90">
        <v>1</v>
      </c>
      <c r="S90">
        <v>1</v>
      </c>
      <c r="T90">
        <v>2</v>
      </c>
      <c r="V90">
        <v>3</v>
      </c>
      <c r="W90">
        <v>3</v>
      </c>
      <c r="X90" s="84">
        <f>VLOOKUP(WordsMain!X90,ScaleII,2,FALSE)</f>
        <v>0</v>
      </c>
      <c r="Y90" s="84">
        <f>VLOOKUP(WordsMain!Y90,ScaleII,2,FALSE)</f>
        <v>0</v>
      </c>
      <c r="Z90" s="84">
        <f>VLOOKUP(WordsMain!Z90,ScaleII,2,FALSE)</f>
        <v>0</v>
      </c>
      <c r="AA90" s="84">
        <f>VLOOKUP(WordsMain!AA90,ScaleII,2,FALSE)</f>
        <v>0</v>
      </c>
      <c r="AB90" s="84">
        <f>VLOOKUP(WordsMain!AB90,ScaleII,2,FALSE)</f>
        <v>1</v>
      </c>
      <c r="AC90" s="84">
        <f>VLOOKUP(WordsMain!AC90,ScaleII,2,FALSE)</f>
        <v>0</v>
      </c>
      <c r="AD90" s="84">
        <f>VLOOKUP(WordsMain!AD90,ScaleDD,2,FALSE)</f>
        <v>0</v>
      </c>
      <c r="AE90" s="84">
        <f>VLOOKUP(WordsMain!AE90,ScaleDD,2,FALSE)</f>
        <v>2</v>
      </c>
      <c r="AF90" s="84">
        <f>VLOOKUP(WordsMain!AF90,ScaleDD,2,FALSE)</f>
        <v>2</v>
      </c>
      <c r="AG90" s="84">
        <f>VLOOKUP(WordsMain!AG90,ScaleDD,2,FALSE)</f>
        <v>1</v>
      </c>
      <c r="AH90" s="84">
        <f>VLOOKUP(WordsMain!AH90,ScaleDD,2,FALSE)</f>
        <v>3</v>
      </c>
      <c r="AI90" s="84">
        <f>VLOOKUP(WordsMain!AI90,ScaleDD,2,FALSE)</f>
        <v>2</v>
      </c>
      <c r="AJ90" s="84">
        <f>VLOOKUP(WordsMain!AJ90,ScaleDD,2,FALSE)</f>
        <v>2</v>
      </c>
      <c r="AK90" s="84">
        <f>VLOOKUP(WordsMain!AK90,ScaleDD,2,FALSE)</f>
        <v>3</v>
      </c>
      <c r="AL90" s="84">
        <f>VLOOKUP(WordsMain!AL90,ScaleDD,2,FALSE)</f>
        <v>2</v>
      </c>
      <c r="AN90" s="84">
        <f>VLOOKUP(WordsMain!AN90,ScaleJJ,2,FALSE)</f>
        <v>4</v>
      </c>
      <c r="AO90" s="84">
        <f>VLOOKUP(WordsMain!AO90,ScaleJJ,2,FALSE)</f>
        <v>0</v>
      </c>
      <c r="AP90" s="84">
        <f>VLOOKUP(WordsMain!AP90,ScaleJJ,2,FALSE)</f>
        <v>2</v>
      </c>
      <c r="AQ90" s="84">
        <f>VLOOKUP(WordsMain!AQ90,ScaleJJ,2,FALSE)</f>
        <v>0</v>
      </c>
      <c r="AR90" s="84">
        <f>VLOOKUP(WordsMain!AR90,ScaleJJ,2,FALSE)</f>
        <v>3</v>
      </c>
      <c r="AS90" s="84">
        <f>VLOOKUP(WordsMain!AS90,ScaleJJ,2,FALSE)</f>
        <v>1</v>
      </c>
      <c r="AT90" s="84">
        <f>VLOOKUP(WordsMain!AT90,ScaleJJ,2,FALSE)</f>
        <v>0</v>
      </c>
      <c r="AU90" s="84">
        <f>VLOOKUP(WordsMain!AU90,ScaleJJ,2,FALSE)</f>
        <v>3</v>
      </c>
      <c r="AW90">
        <v>1</v>
      </c>
      <c r="AX90">
        <v>2</v>
      </c>
      <c r="AY90">
        <v>3</v>
      </c>
      <c r="AZ90">
        <v>4</v>
      </c>
      <c r="BA90">
        <v>5</v>
      </c>
      <c r="BB90">
        <v>6</v>
      </c>
      <c r="DQ90" s="84">
        <f>VLOOKUP(WordsMain!DQ90,ScaleEE,2,FALSE)</f>
        <v>2</v>
      </c>
      <c r="DR90" s="84">
        <f>VLOOKUP(WordsMain!DR90,ScaleEE,2,FALSE)</f>
        <v>3</v>
      </c>
      <c r="DS90" s="84">
        <f>VLOOKUP(WordsMain!DS90,ScaleEE,2,FALSE)</f>
        <v>1</v>
      </c>
      <c r="DT90" s="84">
        <f>VLOOKUP(WordsMain!DT90,ScaleEE,2,FALSE)</f>
        <v>1</v>
      </c>
      <c r="DU90" s="84">
        <f>VLOOKUP(WordsMain!DU90,ScaleEE,2,FALSE)</f>
        <v>1</v>
      </c>
      <c r="DV90" s="84">
        <f>VLOOKUP(WordsMain!DV90,ScaleEE,2,FALSE)</f>
        <v>1</v>
      </c>
      <c r="DW90" s="84">
        <f>VLOOKUP(WordsMain!DW90,ScaleEE,2,FALSE)</f>
        <v>1</v>
      </c>
      <c r="DX90" s="84">
        <f>VLOOKUP(WordsMain!DX90,ScaleEE,2,FALSE)</f>
        <v>1</v>
      </c>
      <c r="DY90" s="84">
        <f>VLOOKUP(WordsMain!DY90,ScaleEE,2,FALSE)</f>
        <v>1</v>
      </c>
      <c r="DZ90" s="84">
        <f>VLOOKUP(WordsMain!DZ90,ScaleEE,2,FALSE)</f>
        <v>1</v>
      </c>
      <c r="EB90" s="84">
        <f>VLOOKUP(WordsMain!EB90,ScaleCC,2,FALSE)</f>
        <v>3</v>
      </c>
      <c r="EC90" s="84">
        <f>VLOOKUP(WordsMain!EC90,ScaleCC,2,FALSE)</f>
        <v>3</v>
      </c>
      <c r="ED90" s="84">
        <f>VLOOKUP(WordsMain!ED90,ScaleCC,2,FALSE)</f>
        <v>3</v>
      </c>
      <c r="EE90" s="84">
        <f>VLOOKUP(WordsMain!EE90,ScaleCC,2,FALSE)</f>
        <v>3</v>
      </c>
      <c r="EF90" s="84">
        <f>VLOOKUP(WordsMain!EF90,ScaleCC,2,FALSE)</f>
        <v>1</v>
      </c>
      <c r="EG90" s="84">
        <f>VLOOKUP(WordsMain!EG90,ScaleCC,2,FALSE)</f>
        <v>0</v>
      </c>
      <c r="EH90" s="84">
        <f>VLOOKUP(WordsMain!EH90,ScaleCC,2,FALSE)</f>
        <v>1</v>
      </c>
      <c r="EI90" s="84">
        <f>VLOOKUP(WordsMain!EI90,ScaleCC,2,FALSE)</f>
        <v>0</v>
      </c>
      <c r="EJ90" s="84">
        <f>VLOOKUP(WordsMain!EJ90,ScaleCC,2,FALSE)</f>
        <v>1</v>
      </c>
      <c r="EK90" s="84">
        <f>VLOOKUP(WordsMain!EK90,ScaleCC,2,FALSE)</f>
        <v>0</v>
      </c>
      <c r="EL90" s="84">
        <f>VLOOKUP(WordsMain!EL90,ScaleCC,2,FALSE)</f>
        <v>0</v>
      </c>
      <c r="EM90" s="84">
        <f>VLOOKUP(WordsMain!EM90,ScaleCC,2,FALSE)</f>
        <v>0</v>
      </c>
      <c r="EN90" s="84">
        <f>VLOOKUP(WordsMain!EN90,ScaleCC,2,FALSE)</f>
        <v>0</v>
      </c>
      <c r="EO90" s="84">
        <f>VLOOKUP(WordsMain!EO90,ScaleCC,2,FALSE)</f>
        <v>0</v>
      </c>
      <c r="EP90" s="84">
        <f>VLOOKUP(WordsMain!EP90,ScaleCC,2,FALSE)</f>
        <v>0</v>
      </c>
      <c r="EQ90" s="84">
        <f>VLOOKUP(WordsMain!EQ90,ScaleCC,2,FALSE)</f>
        <v>0</v>
      </c>
      <c r="ER90" s="84">
        <f>VLOOKUP(WordsMain!ER90,ScaleCC,2,FALSE)</f>
        <v>0</v>
      </c>
      <c r="ES90" s="84">
        <f>VLOOKUP(WordsMain!ES90,ScaleCC,2,FALSE)</f>
        <v>0</v>
      </c>
      <c r="EV90">
        <v>2</v>
      </c>
      <c r="EX90">
        <v>4</v>
      </c>
      <c r="EZ90">
        <v>6</v>
      </c>
      <c r="FA90">
        <v>7</v>
      </c>
      <c r="FH90">
        <v>2</v>
      </c>
      <c r="FI90">
        <v>3</v>
      </c>
      <c r="FJ90">
        <v>4</v>
      </c>
      <c r="FL90">
        <v>6</v>
      </c>
      <c r="FM90">
        <v>7</v>
      </c>
      <c r="FT90">
        <v>2</v>
      </c>
      <c r="FU90">
        <v>3</v>
      </c>
      <c r="FV90">
        <v>4</v>
      </c>
      <c r="FX90">
        <v>6</v>
      </c>
      <c r="FY90">
        <v>7</v>
      </c>
      <c r="GF90">
        <v>2</v>
      </c>
      <c r="GH90">
        <v>4</v>
      </c>
      <c r="GJ90">
        <v>6</v>
      </c>
      <c r="GK90">
        <v>7</v>
      </c>
      <c r="NH90">
        <v>6</v>
      </c>
      <c r="NJ90">
        <v>8</v>
      </c>
      <c r="NK90">
        <v>9</v>
      </c>
      <c r="NL90">
        <v>10</v>
      </c>
      <c r="NV90">
        <v>6</v>
      </c>
      <c r="NZ90">
        <v>10</v>
      </c>
      <c r="OJ90">
        <v>6</v>
      </c>
      <c r="OL90">
        <v>8</v>
      </c>
      <c r="ON90">
        <v>10</v>
      </c>
      <c r="OX90">
        <v>6</v>
      </c>
      <c r="OZ90">
        <v>8</v>
      </c>
      <c r="PB90">
        <v>10</v>
      </c>
      <c r="WU90" s="84">
        <f>VLOOKUP(WordsMain!WU90,ScaleHH,2,FALSE)</f>
        <v>2</v>
      </c>
      <c r="WV90" s="84">
        <f>VLOOKUP(WordsMain!WV90,ScaleHH,2,FALSE)</f>
        <v>0</v>
      </c>
      <c r="WW90" s="84">
        <f>VLOOKUP(WordsMain!WW90,ScaleHH,2,FALSE)</f>
        <v>2</v>
      </c>
      <c r="WX90" s="84">
        <f>VLOOKUP(WordsMain!WX90,ScaleHH,2,FALSE)</f>
        <v>2</v>
      </c>
      <c r="WY90" s="84">
        <f>VLOOKUP(WordsMain!WY90,ScaleHH,2,FALSE)</f>
        <v>1</v>
      </c>
      <c r="WZ90" s="84">
        <f>VLOOKUP(WordsMain!WZ90,ScaleHH,2,FALSE)</f>
        <v>1</v>
      </c>
      <c r="XA90" s="84">
        <f>VLOOKUP(WordsMain!XA90,ScaleHH,2,FALSE)</f>
        <v>1</v>
      </c>
      <c r="XB90" s="84">
        <f>VLOOKUP(WordsMain!XB90,ScaleHH,2,FALSE)</f>
        <v>1</v>
      </c>
      <c r="XC90" s="84">
        <f>VLOOKUP(WordsMain!XC90,ScaleHH,2,FALSE)</f>
        <v>1</v>
      </c>
      <c r="XD90" s="84">
        <f>VLOOKUP(WordsMain!XD90,ScaleHH,2,FALSE)</f>
        <v>1</v>
      </c>
      <c r="XE90" s="84">
        <f>VLOOKUP(WordsMain!XE90,ScaleHH,2,FALSE)</f>
        <v>2</v>
      </c>
      <c r="XF90" s="84">
        <f>VLOOKUP(WordsMain!XF90,ScaleHH,2,FALSE)</f>
        <v>2</v>
      </c>
      <c r="XG90" s="84">
        <f>VLOOKUP(WordsMain!XG90,ScaleHH,2,FALSE)</f>
        <v>1</v>
      </c>
      <c r="XH90" s="84">
        <f>VLOOKUP(WordsMain!XH90,ScaleHH,2,FALSE)</f>
        <v>1</v>
      </c>
      <c r="XI90" s="84">
        <f>VLOOKUP(WordsMain!XI90,ScaleHH,2,FALSE)</f>
        <v>0</v>
      </c>
      <c r="XJ90" s="84">
        <f>VLOOKUP(WordsMain!XJ90,ScaleHH,2,FALSE)</f>
        <v>1</v>
      </c>
      <c r="XK90" s="84">
        <f>VLOOKUP(WordsMain!XK90,ScaleHH,2,FALSE)</f>
        <v>1</v>
      </c>
      <c r="XL90" s="84">
        <f>VLOOKUP(WordsMain!XL90,ScaleHH,2,FALSE)</f>
        <v>2</v>
      </c>
      <c r="XM90" s="84">
        <f>VLOOKUP(WordsMain!XM90,ScaleHH,2,FALSE)</f>
        <v>1</v>
      </c>
      <c r="XN90" s="84">
        <f>VLOOKUP(WordsMain!XN90,ScaleHH,2,FALSE)</f>
        <v>1</v>
      </c>
      <c r="XO90" s="84">
        <f>VLOOKUP(WordsMain!XO90,ScaleHH,2,FALSE)</f>
        <v>1</v>
      </c>
      <c r="XP90" s="84">
        <f>VLOOKUP(WordsMain!XP90,ScaleHH,2,FALSE)</f>
        <v>1</v>
      </c>
      <c r="XQ90" s="84">
        <f>VLOOKUP(WordsMain!XQ90,ScaleHH,2,FALSE)</f>
        <v>1</v>
      </c>
      <c r="XR90" s="84">
        <f>VLOOKUP(WordsMain!XR90,ScaleHH,2,FALSE)</f>
        <v>2</v>
      </c>
      <c r="XS90" s="84">
        <f>VLOOKUP(WordsMain!XS90,ScaleHH,2,FALSE)</f>
        <v>1</v>
      </c>
      <c r="XT90" s="84">
        <f>VLOOKUP(WordsMain!XT90,ScaleHH,2,FALSE)</f>
        <v>2</v>
      </c>
      <c r="XU90" s="84">
        <f>VLOOKUP(WordsMain!XU90,ScaleHH,2,FALSE)</f>
        <v>1</v>
      </c>
      <c r="XV90" s="84">
        <f>VLOOKUP(WordsMain!XV90,ScaleHH,2,FALSE)</f>
        <v>1</v>
      </c>
      <c r="XW90" s="84">
        <f>VLOOKUP(WordsMain!XW90,ScaleHH,2,FALSE)</f>
        <v>1</v>
      </c>
      <c r="XX90" s="84">
        <f>VLOOKUP(WordsMain!XX90,ScaleHH,2,FALSE)</f>
        <v>1</v>
      </c>
      <c r="XY90" s="84">
        <f>VLOOKUP(WordsMain!XY90,ScaleHH,2,FALSE)</f>
        <v>2</v>
      </c>
      <c r="XZ90" s="84">
        <f>VLOOKUP(WordsMain!XZ90,ScaleHH,2,FALSE)</f>
        <v>2</v>
      </c>
      <c r="YA90" s="84">
        <f>VLOOKUP(WordsMain!YA90,ScaleHH,2,FALSE)</f>
        <v>1</v>
      </c>
      <c r="YB90" s="84">
        <f>VLOOKUP(WordsMain!YB90,ScaleHH,2,FALSE)</f>
        <v>1</v>
      </c>
      <c r="YC90" s="84">
        <f>VLOOKUP(WordsMain!YC90,ScaleHH,2,FALSE)</f>
        <v>1</v>
      </c>
      <c r="YD90" s="84">
        <f>VLOOKUP(WordsMain!YD90,ScaleHH,2,FALSE)</f>
        <v>1</v>
      </c>
      <c r="YE90" s="84">
        <f>VLOOKUP(WordsMain!YE90,ScaleHH,2,FALSE)</f>
        <v>2</v>
      </c>
      <c r="YF90" s="84">
        <f>VLOOKUP(WordsMain!YF90,ScaleHH,2,FALSE)</f>
        <v>1</v>
      </c>
      <c r="YG90" s="84">
        <f>VLOOKUP(WordsMain!YG90,ScaleHH,2,FALSE)</f>
        <v>2</v>
      </c>
      <c r="YH90" t="s">
        <v>1005</v>
      </c>
      <c r="YI90" t="s">
        <v>1006</v>
      </c>
      <c r="YJ90" s="84">
        <f>VLOOKUP(WordsMain!YJ90,ScaleBB,2,FALSE)</f>
        <v>-1</v>
      </c>
      <c r="YK90" s="84">
        <f>VLOOKUP(WordsMain!YK90,ScaleAA,2,FALSE)</f>
        <v>4</v>
      </c>
      <c r="YL90" s="84">
        <f>VLOOKUP(WordsMain!YL90,ScaleAA,2,FALSE)</f>
        <v>4</v>
      </c>
      <c r="YM90" s="84">
        <f>VLOOKUP(WordsMain!YM90,ScaleAA,2,FALSE)</f>
        <v>3</v>
      </c>
      <c r="YN90" s="84">
        <f>VLOOKUP(WordsMain!YN90,ScaleAA,2,FALSE)</f>
        <v>2</v>
      </c>
      <c r="YO90" s="84">
        <f>VLOOKUP(WordsMain!YO90,ScaleAA,2,FALSE)</f>
        <v>3</v>
      </c>
      <c r="YP90" s="84">
        <f>VLOOKUP(WordsMain!YP90,ScaleAA,2,FALSE)</f>
        <v>4</v>
      </c>
      <c r="YQ90" s="84">
        <f>VLOOKUP(WordsMain!YQ90,ScaleAA,2,FALSE)</f>
        <v>3</v>
      </c>
      <c r="YR90" s="84">
        <f>VLOOKUP(WordsMain!YR90,ScaleAA,2,FALSE)</f>
        <v>3</v>
      </c>
      <c r="YS90" s="84">
        <f>VLOOKUP(WordsMain!YS90,ScaleAA,2,FALSE)</f>
        <v>2</v>
      </c>
      <c r="YT90" s="84">
        <f>VLOOKUP(WordsMain!YT90,ScaleAA,2,FALSE)</f>
        <v>3</v>
      </c>
      <c r="YU90" s="84">
        <f>VLOOKUP(WordsMain!YU90,ScaleAA,2,FALSE)</f>
        <v>4</v>
      </c>
      <c r="YV90" s="84">
        <f>VLOOKUP(WordsMain!YV90,ScaleAA,2,FALSE)</f>
        <v>3</v>
      </c>
      <c r="YW90" s="84">
        <f>VLOOKUP(WordsMain!YW90,ScaleAA,2,FALSE)</f>
        <v>2</v>
      </c>
      <c r="YX90" s="84">
        <f>VLOOKUP(WordsMain!YX90,ScaleAA,2,FALSE)</f>
        <v>1</v>
      </c>
      <c r="YY90" s="84">
        <f>VLOOKUP(WordsMain!YY90,ScaleAA,2,FALSE)</f>
        <v>1</v>
      </c>
      <c r="YZ90" s="84">
        <f>VLOOKUP(WordsMain!YZ90,ScaleAA,2,FALSE)</f>
        <v>2</v>
      </c>
      <c r="ZA90" s="84">
        <f>VLOOKUP(WordsMain!ZA90,ScaleAA,2,FALSE)</f>
        <v>4</v>
      </c>
      <c r="ZB90" s="84">
        <f>VLOOKUP(WordsMain!ZB90,ScaleAA,2,FALSE)</f>
        <v>2</v>
      </c>
      <c r="ZC90" s="84">
        <f>VLOOKUP(WordsMain!ZC90,ScaleAA,2,FALSE)</f>
        <v>4</v>
      </c>
      <c r="ZD90" s="84">
        <f>VLOOKUP(WordsMain!ZD90,ScaleAA,2,FALSE)</f>
        <v>2</v>
      </c>
      <c r="ZE90" s="84">
        <f>VLOOKUP(WordsMain!ZE90,ScaleAA,2,FALSE)</f>
        <v>3</v>
      </c>
      <c r="ZF90" s="84">
        <f>VLOOKUP(WordsMain!ZF90,ScaleAA,2,FALSE)</f>
        <v>1</v>
      </c>
      <c r="ZG90" s="84">
        <f>VLOOKUP(WordsMain!ZG90,ScaleAA,2,FALSE)</f>
        <v>4</v>
      </c>
      <c r="ZH90" s="84">
        <f>VLOOKUP(WordsMain!ZH90,ScaleAA,2,FALSE)</f>
        <v>3</v>
      </c>
      <c r="ZI90" s="84">
        <f>VLOOKUP(WordsMain!ZI90,ScaleAA,2,FALSE)</f>
        <v>3</v>
      </c>
      <c r="ZJ90" s="84">
        <f>VLOOKUP(WordsMain!ZJ90,ScaleAA,2,FALSE)</f>
        <v>4</v>
      </c>
      <c r="ZK90" s="84">
        <f>VLOOKUP(WordsMain!ZK90,ScaleAA,2,FALSE)</f>
        <v>3</v>
      </c>
      <c r="ZL90" s="84">
        <f>VLOOKUP(WordsMain!ZL90,ScaleAA,2,FALSE)</f>
        <v>1</v>
      </c>
      <c r="ZM90" s="84">
        <f>VLOOKUP(WordsMain!ZM90,ScaleAA,2,FALSE)</f>
        <v>3</v>
      </c>
      <c r="ZN90" s="84">
        <f>VLOOKUP(WordsMain!ZN90,ScaleAA,2,FALSE)</f>
        <v>4</v>
      </c>
      <c r="ZO90" s="84">
        <f>VLOOKUP(WordsMain!ZO90,ScaleAA,2,FALSE)</f>
        <v>3</v>
      </c>
      <c r="ZP90" s="84">
        <f>VLOOKUP(WordsMain!ZP90,ScaleAA,2,FALSE)</f>
        <v>4</v>
      </c>
      <c r="ZR90" s="84">
        <f>VLOOKUP(WordsMain!ZR90,ScaleFF,2,FALSE)</f>
        <v>4</v>
      </c>
      <c r="ZS90" s="84">
        <f>VLOOKUP(WordsMain!ZS90,ScaleFF,2,FALSE)</f>
        <v>3</v>
      </c>
      <c r="ZT90" s="84">
        <f>VLOOKUP(WordsMain!ZT90,ScaleFF,2,FALSE)</f>
        <v>2</v>
      </c>
      <c r="ZU90" s="84">
        <f>VLOOKUP(WordsMain!ZU90,ScaleFF,2,FALSE)</f>
        <v>2</v>
      </c>
      <c r="ZV90" s="84">
        <f>VLOOKUP(WordsMain!ZV90,ScaleFF,2,FALSE)</f>
        <v>2</v>
      </c>
      <c r="ZW90" s="84">
        <f>VLOOKUP(WordsMain!ZW90,ScaleFF,2,FALSE)</f>
        <v>2</v>
      </c>
      <c r="ZX90" s="84">
        <f>VLOOKUP(WordsMain!ZX90,ScaleFF,2,FALSE)</f>
        <v>3</v>
      </c>
      <c r="ZY90" s="84">
        <f>VLOOKUP(WordsMain!ZY90,ScaleFF,2,FALSE)</f>
        <v>3</v>
      </c>
      <c r="ZZ90" s="84">
        <f>VLOOKUP(WordsMain!ZZ90,ScaleFF,2,FALSE)</f>
        <v>2</v>
      </c>
      <c r="AAA90" s="84">
        <f>VLOOKUP(WordsMain!AAA90,ScaleFF,2,FALSE)</f>
        <v>2</v>
      </c>
      <c r="AAB90" s="84">
        <f>VLOOKUP(WordsMain!AAB90,ScaleFF,2,FALSE)</f>
        <v>3</v>
      </c>
      <c r="AAC90" s="84">
        <f>VLOOKUP(WordsMain!AAC90,ScaleFF,2,FALSE)</f>
        <v>2</v>
      </c>
      <c r="AAD90" s="84">
        <f>VLOOKUP(WordsMain!AAD90,ScaleFF,2,FALSE)</f>
        <v>2</v>
      </c>
      <c r="AAE90" s="84">
        <f>VLOOKUP(WordsMain!AAE90,ScaleFF,2,FALSE)</f>
        <v>3</v>
      </c>
      <c r="AAF90" s="84">
        <f>VLOOKUP(WordsMain!AAF90,ScaleFF,2,FALSE)</f>
        <v>2</v>
      </c>
      <c r="AAG90" s="84">
        <f>VLOOKUP(WordsMain!AAG90,ScaleFF,2,FALSE)</f>
        <v>3</v>
      </c>
      <c r="AAH90" s="84">
        <f>VLOOKUP(WordsMain!AAH90,ScaleFF,2,FALSE)</f>
        <v>4</v>
      </c>
      <c r="AAI90" s="84">
        <f>VLOOKUP(WordsMain!AAI90,ScaleFF,2,FALSE)</f>
        <v>3</v>
      </c>
      <c r="AAJ90" s="84">
        <f>VLOOKUP(WordsMain!AAJ90,ScaleFF,2,FALSE)</f>
        <v>1</v>
      </c>
      <c r="AAK90" s="84">
        <f>VLOOKUP(WordsMain!AAK90,ScaleFF,2,FALSE)</f>
        <v>3</v>
      </c>
      <c r="AAL90" s="84">
        <f>VLOOKUP(WordsMain!AAL90,ScaleFF,2,FALSE)</f>
        <v>4</v>
      </c>
      <c r="AAM90" s="84">
        <f>VLOOKUP(WordsMain!AAM90,ScaleFF,2,FALSE)</f>
        <v>3</v>
      </c>
      <c r="AAN90" s="84">
        <f>VLOOKUP(WordsMain!AAN90,ScaleFF,2,FALSE)</f>
        <v>2</v>
      </c>
      <c r="AAO90" s="84">
        <f>VLOOKUP(WordsMain!AAO90,ScaleFF,2,FALSE)</f>
        <v>4</v>
      </c>
      <c r="AAP90" s="84">
        <f>VLOOKUP(WordsMain!AAP90,ScaleFF,2,FALSE)</f>
        <v>2</v>
      </c>
      <c r="AAQ90" s="84">
        <f>VLOOKUP(WordsMain!AAQ90,ScaleFF,2,FALSE)</f>
        <v>2</v>
      </c>
      <c r="AAR90" s="84">
        <f>VLOOKUP(WordsMain!AAR90,ScaleFF,2,FALSE)</f>
        <v>4</v>
      </c>
      <c r="AAS90" s="84">
        <f>VLOOKUP(WordsMain!AAS90,ScaleFF,2,FALSE)</f>
        <v>0</v>
      </c>
      <c r="AAT90" s="84">
        <f>VLOOKUP(WordsMain!AAT90,ScaleFF,2,FALSE)</f>
        <v>3</v>
      </c>
      <c r="AAU90" s="84">
        <f>VLOOKUP(WordsMain!AAU90,ScaleFF,2,FALSE)</f>
        <v>2</v>
      </c>
      <c r="AAV90" s="84">
        <f>VLOOKUP(WordsMain!AAV90,ScaleFF,2,FALSE)</f>
        <v>2</v>
      </c>
      <c r="AAW90" s="84">
        <f>VLOOKUP(WordsMain!AAW90,ScaleFF,2,FALSE)</f>
        <v>2</v>
      </c>
      <c r="AAX90" s="84">
        <f>VLOOKUP(WordsMain!AAX90,ScaleFF,2,FALSE)</f>
        <v>2</v>
      </c>
      <c r="AAY90" s="84">
        <f>VLOOKUP(WordsMain!AAY90,ScaleFF,2,FALSE)</f>
        <v>2</v>
      </c>
      <c r="AAZ90" s="84">
        <f>VLOOKUP(WordsMain!AAZ90,ScaleFF,2,FALSE)</f>
        <v>4</v>
      </c>
      <c r="ABB90">
        <v>1</v>
      </c>
      <c r="ABC90">
        <v>0</v>
      </c>
      <c r="ABD90">
        <v>0</v>
      </c>
      <c r="ABE90">
        <v>0</v>
      </c>
      <c r="ABF90">
        <v>0</v>
      </c>
      <c r="ABG90">
        <v>0</v>
      </c>
      <c r="ABH90">
        <v>0</v>
      </c>
      <c r="ABI90">
        <v>0</v>
      </c>
      <c r="ABJ90">
        <v>0</v>
      </c>
      <c r="ABK90">
        <v>0</v>
      </c>
      <c r="ABL90">
        <v>0</v>
      </c>
      <c r="ABM90">
        <v>0</v>
      </c>
      <c r="ABN90">
        <v>0</v>
      </c>
      <c r="ABQ90">
        <v>3</v>
      </c>
      <c r="ABU90">
        <v>7</v>
      </c>
      <c r="ABW90">
        <v>9</v>
      </c>
      <c r="ACA90">
        <v>13</v>
      </c>
      <c r="ACO90">
        <v>27</v>
      </c>
      <c r="ACR90" s="84">
        <f>VLOOKUP(WordsMain!ACR90,ScaleGG,2,FALSE)</f>
        <v>1</v>
      </c>
      <c r="ACS90">
        <v>-2</v>
      </c>
      <c r="ACT90">
        <v>-1</v>
      </c>
      <c r="ACU90">
        <v>-1</v>
      </c>
      <c r="ACV90">
        <v>-1</v>
      </c>
      <c r="ACW90">
        <v>0</v>
      </c>
      <c r="ACX90">
        <v>-1</v>
      </c>
      <c r="ACY90">
        <v>1</v>
      </c>
      <c r="ACZ90">
        <v>0</v>
      </c>
      <c r="ADA90">
        <v>0</v>
      </c>
      <c r="ADB90">
        <v>0</v>
      </c>
      <c r="ADC90">
        <v>0</v>
      </c>
      <c r="ADD90">
        <v>0</v>
      </c>
      <c r="ADE90">
        <v>0</v>
      </c>
      <c r="ADF90">
        <v>-1</v>
      </c>
      <c r="ADG90">
        <v>0</v>
      </c>
      <c r="ADH90">
        <v>0</v>
      </c>
      <c r="ADI90">
        <v>0</v>
      </c>
      <c r="ADJ90">
        <v>0</v>
      </c>
      <c r="ADK90">
        <v>0</v>
      </c>
      <c r="ADL90">
        <v>0</v>
      </c>
      <c r="ADM90">
        <v>0</v>
      </c>
      <c r="ADN90">
        <v>0</v>
      </c>
      <c r="ADO90">
        <v>-1</v>
      </c>
      <c r="ADP90">
        <v>0</v>
      </c>
      <c r="ADQ90">
        <v>0</v>
      </c>
      <c r="ADR90">
        <v>-1</v>
      </c>
      <c r="ADS90">
        <v>0</v>
      </c>
      <c r="ADT90">
        <v>0</v>
      </c>
      <c r="ADU90">
        <v>0</v>
      </c>
      <c r="ADV90">
        <v>0</v>
      </c>
      <c r="ADZ90">
        <f t="shared" si="85"/>
        <v>97</v>
      </c>
      <c r="AEA90">
        <f t="shared" si="80"/>
        <v>1</v>
      </c>
      <c r="AEB90">
        <f t="shared" si="86"/>
        <v>1</v>
      </c>
    </row>
    <row r="91" spans="1:808" x14ac:dyDescent="0.2">
      <c r="A91">
        <v>110002794162</v>
      </c>
      <c r="B91">
        <v>270114548</v>
      </c>
      <c r="C91" s="2">
        <v>43621.394803240742</v>
      </c>
      <c r="D91" s="2">
        <v>43621.395266203697</v>
      </c>
      <c r="E91" t="s">
        <v>1918</v>
      </c>
      <c r="J91">
        <v>1</v>
      </c>
      <c r="K91" s="84" t="str">
        <f t="shared" si="84"/>
        <v>Canada</v>
      </c>
      <c r="L91">
        <v>1</v>
      </c>
      <c r="M91">
        <v>3</v>
      </c>
      <c r="N91">
        <v>3</v>
      </c>
      <c r="ADZ91">
        <f t="shared" si="85"/>
        <v>0</v>
      </c>
      <c r="AEA91">
        <f t="shared" ref="AEA91:AEA133" si="87">MAX(EF91:ES91)</f>
        <v>0</v>
      </c>
      <c r="AEB91">
        <f t="shared" si="86"/>
        <v>0</v>
      </c>
    </row>
    <row r="92" spans="1:808" x14ac:dyDescent="0.2">
      <c r="A92">
        <v>110002794009</v>
      </c>
      <c r="B92">
        <v>270114824</v>
      </c>
      <c r="C92" s="2">
        <v>43621.321909722217</v>
      </c>
      <c r="D92" s="2">
        <v>43621.3356712963</v>
      </c>
      <c r="E92" t="s">
        <v>1918</v>
      </c>
      <c r="J92">
        <v>2</v>
      </c>
      <c r="K92" s="84" t="str">
        <f t="shared" si="84"/>
        <v>USA</v>
      </c>
      <c r="L92">
        <v>1</v>
      </c>
      <c r="M92">
        <v>3</v>
      </c>
      <c r="N92">
        <v>1</v>
      </c>
      <c r="O92">
        <v>2</v>
      </c>
      <c r="P92">
        <v>1</v>
      </c>
      <c r="Q92">
        <v>1</v>
      </c>
      <c r="S92">
        <v>3</v>
      </c>
      <c r="T92">
        <v>2</v>
      </c>
      <c r="V92">
        <v>3</v>
      </c>
      <c r="W92">
        <v>2</v>
      </c>
      <c r="X92" s="84">
        <f>VLOOKUP(WordsMain!X92,ScaleII,2,FALSE)</f>
        <v>1</v>
      </c>
      <c r="Y92" s="84">
        <f>VLOOKUP(WordsMain!Y92,ScaleII,2,FALSE)</f>
        <v>1</v>
      </c>
      <c r="Z92" s="84">
        <f>VLOOKUP(WordsMain!Z92,ScaleII,2,FALSE)</f>
        <v>1</v>
      </c>
      <c r="AA92" s="84">
        <f>VLOOKUP(WordsMain!AA92,ScaleII,2,FALSE)</f>
        <v>1</v>
      </c>
      <c r="AB92" s="84">
        <f>VLOOKUP(WordsMain!AB92,ScaleII,2,FALSE)</f>
        <v>1</v>
      </c>
      <c r="AC92" s="84">
        <f>VLOOKUP(WordsMain!AC92,ScaleII,2,FALSE)</f>
        <v>1</v>
      </c>
      <c r="AD92" s="84">
        <f>VLOOKUP(WordsMain!AD92,ScaleDD,2,FALSE)</f>
        <v>1</v>
      </c>
      <c r="AE92" s="84">
        <f>VLOOKUP(WordsMain!AE92,ScaleDD,2,FALSE)</f>
        <v>3</v>
      </c>
      <c r="AF92" s="84">
        <f>VLOOKUP(WordsMain!AF92,ScaleDD,2,FALSE)</f>
        <v>3</v>
      </c>
      <c r="AG92" s="84">
        <f>VLOOKUP(WordsMain!AG92,ScaleDD,2,FALSE)</f>
        <v>3</v>
      </c>
      <c r="AH92" s="84">
        <f>VLOOKUP(WordsMain!AH92,ScaleDD,2,FALSE)</f>
        <v>3</v>
      </c>
      <c r="AI92" s="84">
        <f>VLOOKUP(WordsMain!AI92,ScaleDD,2,FALSE)</f>
        <v>3</v>
      </c>
      <c r="AJ92" s="84">
        <f>VLOOKUP(WordsMain!AJ92,ScaleDD,2,FALSE)</f>
        <v>3</v>
      </c>
      <c r="AK92" s="84">
        <f>VLOOKUP(WordsMain!AK92,ScaleDD,2,FALSE)</f>
        <v>4</v>
      </c>
      <c r="AL92" s="84">
        <f>VLOOKUP(WordsMain!AL92,ScaleDD,2,FALSE)</f>
        <v>3</v>
      </c>
      <c r="AN92" s="84">
        <f>VLOOKUP(WordsMain!AN92,ScaleJJ,2,FALSE)</f>
        <v>3</v>
      </c>
      <c r="AO92" s="84">
        <f>VLOOKUP(WordsMain!AO92,ScaleJJ,2,FALSE)</f>
        <v>1</v>
      </c>
      <c r="AP92" s="84">
        <f>VLOOKUP(WordsMain!AP92,ScaleJJ,2,FALSE)</f>
        <v>0</v>
      </c>
      <c r="AQ92" s="84">
        <f>VLOOKUP(WordsMain!AQ92,ScaleJJ,2,FALSE)</f>
        <v>1</v>
      </c>
      <c r="AR92" s="84">
        <f>VLOOKUP(WordsMain!AR92,ScaleJJ,2,FALSE)</f>
        <v>4</v>
      </c>
      <c r="AS92" s="84">
        <f>VLOOKUP(WordsMain!AS92,ScaleJJ,2,FALSE)</f>
        <v>1</v>
      </c>
      <c r="AT92" s="84">
        <f>VLOOKUP(WordsMain!AT92,ScaleJJ,2,FALSE)</f>
        <v>1</v>
      </c>
      <c r="AU92" s="84">
        <f>VLOOKUP(WordsMain!AU92,ScaleJJ,2,FALSE)</f>
        <v>2</v>
      </c>
      <c r="CJ92">
        <v>4</v>
      </c>
      <c r="DQ92" s="84">
        <f>VLOOKUP(WordsMain!DQ92,ScaleEE,2,FALSE)</f>
        <v>2</v>
      </c>
      <c r="DR92" s="84">
        <f>VLOOKUP(WordsMain!DR92,ScaleEE,2,FALSE)</f>
        <v>2</v>
      </c>
      <c r="DS92" s="84">
        <f>VLOOKUP(WordsMain!DS92,ScaleEE,2,FALSE)</f>
        <v>1</v>
      </c>
      <c r="DT92" s="84">
        <f>VLOOKUP(WordsMain!DT92,ScaleEE,2,FALSE)</f>
        <v>1</v>
      </c>
      <c r="DU92" s="84">
        <f>VLOOKUP(WordsMain!DU92,ScaleEE,2,FALSE)</f>
        <v>1</v>
      </c>
      <c r="DV92" s="84">
        <f>VLOOKUP(WordsMain!DV92,ScaleEE,2,FALSE)</f>
        <v>2</v>
      </c>
      <c r="DW92" s="84">
        <f>VLOOKUP(WordsMain!DW92,ScaleEE,2,FALSE)</f>
        <v>2</v>
      </c>
      <c r="DX92" s="84">
        <f>VLOOKUP(WordsMain!DX92,ScaleEE,2,FALSE)</f>
        <v>2</v>
      </c>
      <c r="DY92" s="84">
        <f>VLOOKUP(WordsMain!DY92,ScaleEE,2,FALSE)</f>
        <v>2</v>
      </c>
      <c r="DZ92" s="84">
        <f>VLOOKUP(WordsMain!DZ92,ScaleEE,2,FALSE)</f>
        <v>2</v>
      </c>
      <c r="EB92" s="84">
        <f>VLOOKUP(WordsMain!EB92,ScaleCC,2,FALSE)</f>
        <v>2</v>
      </c>
      <c r="EC92" s="84">
        <f>VLOOKUP(WordsMain!EC92,ScaleCC,2,FALSE)</f>
        <v>1</v>
      </c>
      <c r="ED92" s="84">
        <f>VLOOKUP(WordsMain!ED92,ScaleCC,2,FALSE)</f>
        <v>1</v>
      </c>
      <c r="EE92" s="84">
        <f>VLOOKUP(WordsMain!EE92,ScaleCC,2,FALSE)</f>
        <v>1</v>
      </c>
      <c r="EF92" s="84">
        <f>VLOOKUP(WordsMain!EF92,ScaleCC,2,FALSE)</f>
        <v>0</v>
      </c>
      <c r="EG92" s="84">
        <f>VLOOKUP(WordsMain!EG92,ScaleCC,2,FALSE)</f>
        <v>0</v>
      </c>
      <c r="EH92" s="84">
        <f>VLOOKUP(WordsMain!EH92,ScaleCC,2,FALSE)</f>
        <v>0</v>
      </c>
      <c r="EI92" s="84">
        <f>VLOOKUP(WordsMain!EI92,ScaleCC,2,FALSE)</f>
        <v>0</v>
      </c>
      <c r="EJ92" s="84">
        <f>VLOOKUP(WordsMain!EJ92,ScaleCC,2,FALSE)</f>
        <v>0</v>
      </c>
      <c r="EK92" s="84">
        <f>VLOOKUP(WordsMain!EK92,ScaleCC,2,FALSE)</f>
        <v>0</v>
      </c>
      <c r="EL92" s="84">
        <f>VLOOKUP(WordsMain!EL92,ScaleCC,2,FALSE)</f>
        <v>0</v>
      </c>
      <c r="EM92" s="84">
        <f>VLOOKUP(WordsMain!EM92,ScaleCC,2,FALSE)</f>
        <v>0</v>
      </c>
      <c r="EN92" s="84">
        <f>VLOOKUP(WordsMain!EN92,ScaleCC,2,FALSE)</f>
        <v>0</v>
      </c>
      <c r="EO92" s="84">
        <f>VLOOKUP(WordsMain!EO92,ScaleCC,2,FALSE)</f>
        <v>0</v>
      </c>
      <c r="EP92" s="84">
        <f>VLOOKUP(WordsMain!EP92,ScaleCC,2,FALSE)</f>
        <v>0</v>
      </c>
      <c r="EQ92" s="84">
        <f>VLOOKUP(WordsMain!EQ92,ScaleCC,2,FALSE)</f>
        <v>0</v>
      </c>
      <c r="ER92" s="84">
        <f>VLOOKUP(WordsMain!ER92,ScaleCC,2,FALSE)</f>
        <v>0</v>
      </c>
      <c r="ES92" s="84">
        <f>VLOOKUP(WordsMain!ES92,ScaleCC,2,FALSE)</f>
        <v>0</v>
      </c>
      <c r="EW92">
        <v>3</v>
      </c>
      <c r="EX92">
        <v>4</v>
      </c>
      <c r="NF92">
        <v>4</v>
      </c>
      <c r="WU92" s="84">
        <f>VLOOKUP(WordsMain!WU92,ScaleHH,2,FALSE)</f>
        <v>2</v>
      </c>
      <c r="WV92" s="84">
        <f>VLOOKUP(WordsMain!WV92,ScaleHH,2,FALSE)</f>
        <v>2</v>
      </c>
      <c r="WW92" s="84">
        <f>VLOOKUP(WordsMain!WW92,ScaleHH,2,FALSE)</f>
        <v>2</v>
      </c>
      <c r="WX92" s="84">
        <f>VLOOKUP(WordsMain!WX92,ScaleHH,2,FALSE)</f>
        <v>2</v>
      </c>
      <c r="WY92" s="84">
        <f>VLOOKUP(WordsMain!WY92,ScaleHH,2,FALSE)</f>
        <v>2</v>
      </c>
      <c r="WZ92" s="84">
        <f>VLOOKUP(WordsMain!WZ92,ScaleHH,2,FALSE)</f>
        <v>1</v>
      </c>
      <c r="XA92" s="84">
        <f>VLOOKUP(WordsMain!XA92,ScaleHH,2,FALSE)</f>
        <v>2</v>
      </c>
      <c r="XB92" s="84">
        <f>VLOOKUP(WordsMain!XB92,ScaleHH,2,FALSE)</f>
        <v>2</v>
      </c>
      <c r="XC92" s="84">
        <f>VLOOKUP(WordsMain!XC92,ScaleHH,2,FALSE)</f>
        <v>2</v>
      </c>
      <c r="XD92" s="84">
        <f>VLOOKUP(WordsMain!XD92,ScaleHH,2,FALSE)</f>
        <v>2</v>
      </c>
      <c r="XE92" s="84">
        <f>VLOOKUP(WordsMain!XE92,ScaleHH,2,FALSE)</f>
        <v>2</v>
      </c>
      <c r="XF92" s="84">
        <f>VLOOKUP(WordsMain!XF92,ScaleHH,2,FALSE)</f>
        <v>2</v>
      </c>
      <c r="XG92" s="84">
        <f>VLOOKUP(WordsMain!XG92,ScaleHH,2,FALSE)</f>
        <v>2</v>
      </c>
      <c r="XH92" s="84">
        <f>VLOOKUP(WordsMain!XH92,ScaleHH,2,FALSE)</f>
        <v>2</v>
      </c>
      <c r="XI92" s="84">
        <f>VLOOKUP(WordsMain!XI92,ScaleHH,2,FALSE)</f>
        <v>2</v>
      </c>
      <c r="XJ92" s="84">
        <f>VLOOKUP(WordsMain!XJ92,ScaleHH,2,FALSE)</f>
        <v>2</v>
      </c>
      <c r="XK92" s="84">
        <f>VLOOKUP(WordsMain!XK92,ScaleHH,2,FALSE)</f>
        <v>2</v>
      </c>
      <c r="XL92" s="84">
        <f>VLOOKUP(WordsMain!XL92,ScaleHH,2,FALSE)</f>
        <v>2</v>
      </c>
      <c r="XM92" s="84">
        <f>VLOOKUP(WordsMain!XM92,ScaleHH,2,FALSE)</f>
        <v>2</v>
      </c>
      <c r="XN92" s="84">
        <f>VLOOKUP(WordsMain!XN92,ScaleHH,2,FALSE)</f>
        <v>2</v>
      </c>
      <c r="XO92" s="84">
        <f>VLOOKUP(WordsMain!XO92,ScaleHH,2,FALSE)</f>
        <v>2</v>
      </c>
      <c r="XP92" s="84">
        <f>VLOOKUP(WordsMain!XP92,ScaleHH,2,FALSE)</f>
        <v>2</v>
      </c>
      <c r="XQ92" s="84">
        <f>VLOOKUP(WordsMain!XQ92,ScaleHH,2,FALSE)</f>
        <v>2</v>
      </c>
      <c r="XR92" s="84">
        <f>VLOOKUP(WordsMain!XR92,ScaleHH,2,FALSE)</f>
        <v>2</v>
      </c>
      <c r="XS92" s="84">
        <f>VLOOKUP(WordsMain!XS92,ScaleHH,2,FALSE)</f>
        <v>2</v>
      </c>
      <c r="XT92" s="84">
        <f>VLOOKUP(WordsMain!XT92,ScaleHH,2,FALSE)</f>
        <v>2</v>
      </c>
      <c r="XU92" s="84">
        <f>VLOOKUP(WordsMain!XU92,ScaleHH,2,FALSE)</f>
        <v>2</v>
      </c>
      <c r="XV92" s="84">
        <f>VLOOKUP(WordsMain!XV92,ScaleHH,2,FALSE)</f>
        <v>2</v>
      </c>
      <c r="XW92" s="84">
        <f>VLOOKUP(WordsMain!XW92,ScaleHH,2,FALSE)</f>
        <v>2</v>
      </c>
      <c r="XX92" s="84">
        <f>VLOOKUP(WordsMain!XX92,ScaleHH,2,FALSE)</f>
        <v>2</v>
      </c>
      <c r="XY92" s="84">
        <f>VLOOKUP(WordsMain!XY92,ScaleHH,2,FALSE)</f>
        <v>2</v>
      </c>
      <c r="XZ92" s="84">
        <f>VLOOKUP(WordsMain!XZ92,ScaleHH,2,FALSE)</f>
        <v>2</v>
      </c>
      <c r="YA92" s="84">
        <f>VLOOKUP(WordsMain!YA92,ScaleHH,2,FALSE)</f>
        <v>2</v>
      </c>
      <c r="YB92" s="84">
        <f>VLOOKUP(WordsMain!YB92,ScaleHH,2,FALSE)</f>
        <v>2</v>
      </c>
      <c r="YC92" s="84">
        <f>VLOOKUP(WordsMain!YC92,ScaleHH,2,FALSE)</f>
        <v>2</v>
      </c>
      <c r="YD92" s="84">
        <f>VLOOKUP(WordsMain!YD92,ScaleHH,2,FALSE)</f>
        <v>2</v>
      </c>
      <c r="YE92" s="84">
        <f>VLOOKUP(WordsMain!YE92,ScaleHH,2,FALSE)</f>
        <v>2</v>
      </c>
      <c r="YF92" s="84">
        <f>VLOOKUP(WordsMain!YF92,ScaleHH,2,FALSE)</f>
        <v>2</v>
      </c>
      <c r="YG92" s="84">
        <f>VLOOKUP(WordsMain!YG92,ScaleHH,2,FALSE)</f>
        <v>2</v>
      </c>
      <c r="YJ92" s="84">
        <f>VLOOKUP(WordsMain!YJ92,ScaleBB,2,FALSE)</f>
        <v>-1</v>
      </c>
      <c r="YK92" s="84">
        <f>VLOOKUP(WordsMain!YK92,ScaleAA,2,FALSE)</f>
        <v>3</v>
      </c>
      <c r="YL92" s="84">
        <f>VLOOKUP(WordsMain!YL92,ScaleAA,2,FALSE)</f>
        <v>4</v>
      </c>
      <c r="YM92" s="84">
        <f>VLOOKUP(WordsMain!YM92,ScaleAA,2,FALSE)</f>
        <v>3</v>
      </c>
      <c r="YN92" s="84">
        <f>VLOOKUP(WordsMain!YN92,ScaleAA,2,FALSE)</f>
        <v>3</v>
      </c>
      <c r="YO92" s="84">
        <f>VLOOKUP(WordsMain!YO92,ScaleAA,2,FALSE)</f>
        <v>4</v>
      </c>
      <c r="YP92" s="84">
        <f>VLOOKUP(WordsMain!YP92,ScaleAA,2,FALSE)</f>
        <v>3</v>
      </c>
      <c r="YQ92" s="84">
        <f>VLOOKUP(WordsMain!YQ92,ScaleAA,2,FALSE)</f>
        <v>3</v>
      </c>
      <c r="YR92" s="84">
        <f>VLOOKUP(WordsMain!YR92,ScaleAA,2,FALSE)</f>
        <v>3</v>
      </c>
      <c r="YS92" s="84">
        <f>VLOOKUP(WordsMain!YS92,ScaleAA,2,FALSE)</f>
        <v>3</v>
      </c>
      <c r="YT92" s="84">
        <f>VLOOKUP(WordsMain!YT92,ScaleAA,2,FALSE)</f>
        <v>4</v>
      </c>
      <c r="YU92" s="84">
        <f>VLOOKUP(WordsMain!YU92,ScaleAA,2,FALSE)</f>
        <v>4</v>
      </c>
      <c r="YV92" s="84">
        <f>VLOOKUP(WordsMain!YV92,ScaleAA,2,FALSE)</f>
        <v>3</v>
      </c>
      <c r="YW92" s="84">
        <f>VLOOKUP(WordsMain!YW92,ScaleAA,2,FALSE)</f>
        <v>4</v>
      </c>
      <c r="YX92" s="84">
        <f>VLOOKUP(WordsMain!YX92,ScaleAA,2,FALSE)</f>
        <v>3</v>
      </c>
      <c r="YY92" s="84">
        <f>VLOOKUP(WordsMain!YY92,ScaleAA,2,FALSE)</f>
        <v>4</v>
      </c>
      <c r="YZ92" s="84">
        <f>VLOOKUP(WordsMain!YZ92,ScaleAA,2,FALSE)</f>
        <v>3</v>
      </c>
      <c r="ZA92" s="84">
        <f>VLOOKUP(WordsMain!ZA92,ScaleAA,2,FALSE)</f>
        <v>3</v>
      </c>
      <c r="ZB92" s="84">
        <f>VLOOKUP(WordsMain!ZB92,ScaleAA,2,FALSE)</f>
        <v>3</v>
      </c>
      <c r="ZC92" s="84">
        <f>VLOOKUP(WordsMain!ZC92,ScaleAA,2,FALSE)</f>
        <v>4</v>
      </c>
      <c r="ZD92" s="84">
        <f>VLOOKUP(WordsMain!ZD92,ScaleAA,2,FALSE)</f>
        <v>2</v>
      </c>
      <c r="ZE92" s="84">
        <f>VLOOKUP(WordsMain!ZE92,ScaleAA,2,FALSE)</f>
        <v>4</v>
      </c>
      <c r="ZF92" s="84">
        <f>VLOOKUP(WordsMain!ZF92,ScaleAA,2,FALSE)</f>
        <v>4</v>
      </c>
      <c r="ZG92" s="84">
        <f>VLOOKUP(WordsMain!ZG92,ScaleAA,2,FALSE)</f>
        <v>4</v>
      </c>
      <c r="ZH92" s="84">
        <f>VLOOKUP(WordsMain!ZH92,ScaleAA,2,FALSE)</f>
        <v>4</v>
      </c>
      <c r="ZI92" s="84">
        <f>VLOOKUP(WordsMain!ZI92,ScaleAA,2,FALSE)</f>
        <v>2</v>
      </c>
      <c r="ZJ92" s="84">
        <f>VLOOKUP(WordsMain!ZJ92,ScaleAA,2,FALSE)</f>
        <v>4</v>
      </c>
      <c r="ZK92" s="84">
        <f>VLOOKUP(WordsMain!ZK92,ScaleAA,2,FALSE)</f>
        <v>3</v>
      </c>
      <c r="ZL92" s="84">
        <f>VLOOKUP(WordsMain!ZL92,ScaleAA,2,FALSE)</f>
        <v>3</v>
      </c>
      <c r="ZM92" s="84">
        <f>VLOOKUP(WordsMain!ZM92,ScaleAA,2,FALSE)</f>
        <v>3</v>
      </c>
      <c r="ZN92" s="84">
        <f>VLOOKUP(WordsMain!ZN92,ScaleAA,2,FALSE)</f>
        <v>3</v>
      </c>
      <c r="ZO92" s="84">
        <f>VLOOKUP(WordsMain!ZO92,ScaleAA,2,FALSE)</f>
        <v>3</v>
      </c>
      <c r="ZP92" s="84">
        <f>VLOOKUP(WordsMain!ZP92,ScaleAA,2,FALSE)</f>
        <v>3</v>
      </c>
      <c r="ZR92" s="84">
        <f>VLOOKUP(WordsMain!ZR92,ScaleFF,2,FALSE)</f>
        <v>3</v>
      </c>
      <c r="ZS92" s="84">
        <f>VLOOKUP(WordsMain!ZS92,ScaleFF,2,FALSE)</f>
        <v>3</v>
      </c>
      <c r="ZT92" s="84">
        <f>VLOOKUP(WordsMain!ZT92,ScaleFF,2,FALSE)</f>
        <v>3</v>
      </c>
      <c r="ZU92" s="84">
        <f>VLOOKUP(WordsMain!ZU92,ScaleFF,2,FALSE)</f>
        <v>3</v>
      </c>
      <c r="ZV92" s="84">
        <f>VLOOKUP(WordsMain!ZV92,ScaleFF,2,FALSE)</f>
        <v>2</v>
      </c>
      <c r="ZW92" s="84">
        <f>VLOOKUP(WordsMain!ZW92,ScaleFF,2,FALSE)</f>
        <v>1</v>
      </c>
      <c r="ZX92" s="84">
        <f>VLOOKUP(WordsMain!ZX92,ScaleFF,2,FALSE)</f>
        <v>3</v>
      </c>
      <c r="ZY92" s="84">
        <f>VLOOKUP(WordsMain!ZY92,ScaleFF,2,FALSE)</f>
        <v>3</v>
      </c>
      <c r="ZZ92" s="84">
        <f>VLOOKUP(WordsMain!ZZ92,ScaleFF,2,FALSE)</f>
        <v>3</v>
      </c>
      <c r="AAA92" s="84">
        <f>VLOOKUP(WordsMain!AAA92,ScaleFF,2,FALSE)</f>
        <v>1</v>
      </c>
      <c r="AAB92" s="84">
        <f>VLOOKUP(WordsMain!AAB92,ScaleFF,2,FALSE)</f>
        <v>2</v>
      </c>
      <c r="AAC92" s="84">
        <f>VLOOKUP(WordsMain!AAC92,ScaleFF,2,FALSE)</f>
        <v>1</v>
      </c>
      <c r="AAD92" s="84">
        <f>VLOOKUP(WordsMain!AAD92,ScaleFF,2,FALSE)</f>
        <v>3</v>
      </c>
      <c r="AAE92" s="84">
        <f>VLOOKUP(WordsMain!AAE92,ScaleFF,2,FALSE)</f>
        <v>3</v>
      </c>
      <c r="AAF92" s="84">
        <f>VLOOKUP(WordsMain!AAF92,ScaleFF,2,FALSE)</f>
        <v>2</v>
      </c>
      <c r="AAG92" s="84">
        <f>VLOOKUP(WordsMain!AAG92,ScaleFF,2,FALSE)</f>
        <v>3</v>
      </c>
      <c r="AAH92" s="84">
        <f>VLOOKUP(WordsMain!AAH92,ScaleFF,2,FALSE)</f>
        <v>1</v>
      </c>
      <c r="AAI92" s="84">
        <f>VLOOKUP(WordsMain!AAI92,ScaleFF,2,FALSE)</f>
        <v>2</v>
      </c>
      <c r="AAJ92" s="84">
        <f>VLOOKUP(WordsMain!AAJ92,ScaleFF,2,FALSE)</f>
        <v>3</v>
      </c>
      <c r="AAK92" s="84">
        <f>VLOOKUP(WordsMain!AAK92,ScaleFF,2,FALSE)</f>
        <v>3</v>
      </c>
      <c r="AAL92" s="84">
        <f>VLOOKUP(WordsMain!AAL92,ScaleFF,2,FALSE)</f>
        <v>3</v>
      </c>
      <c r="AAM92" s="84">
        <f>VLOOKUP(WordsMain!AAM92,ScaleFF,2,FALSE)</f>
        <v>2</v>
      </c>
      <c r="AAN92" s="84">
        <f>VLOOKUP(WordsMain!AAN92,ScaleFF,2,FALSE)</f>
        <v>1</v>
      </c>
      <c r="AAO92" s="84">
        <f>VLOOKUP(WordsMain!AAO92,ScaleFF,2,FALSE)</f>
        <v>1</v>
      </c>
      <c r="AAP92" s="84">
        <f>VLOOKUP(WordsMain!AAP92,ScaleFF,2,FALSE)</f>
        <v>1</v>
      </c>
      <c r="AAQ92" s="84">
        <f>VLOOKUP(WordsMain!AAQ92,ScaleFF,2,FALSE)</f>
        <v>4</v>
      </c>
      <c r="AAR92" s="84">
        <f>VLOOKUP(WordsMain!AAR92,ScaleFF,2,FALSE)</f>
        <v>2</v>
      </c>
      <c r="AAS92" s="84">
        <f>VLOOKUP(WordsMain!AAS92,ScaleFF,2,FALSE)</f>
        <v>0</v>
      </c>
      <c r="AAT92" s="84">
        <f>VLOOKUP(WordsMain!AAT92,ScaleFF,2,FALSE)</f>
        <v>2</v>
      </c>
      <c r="AAU92" s="84">
        <f>VLOOKUP(WordsMain!AAU92,ScaleFF,2,FALSE)</f>
        <v>3</v>
      </c>
      <c r="AAV92" s="84">
        <f>VLOOKUP(WordsMain!AAV92,ScaleFF,2,FALSE)</f>
        <v>1</v>
      </c>
      <c r="AAW92" s="84">
        <f>VLOOKUP(WordsMain!AAW92,ScaleFF,2,FALSE)</f>
        <v>2</v>
      </c>
      <c r="AAX92" s="84">
        <f>VLOOKUP(WordsMain!AAX92,ScaleFF,2,FALSE)</f>
        <v>3</v>
      </c>
      <c r="AAY92" s="84">
        <f>VLOOKUP(WordsMain!AAY92,ScaleFF,2,FALSE)</f>
        <v>2</v>
      </c>
      <c r="AAZ92" s="84">
        <f>VLOOKUP(WordsMain!AAZ92,ScaleFF,2,FALSE)</f>
        <v>2</v>
      </c>
      <c r="ABB92">
        <v>2</v>
      </c>
      <c r="ABC92">
        <v>0</v>
      </c>
      <c r="ABD92">
        <v>1</v>
      </c>
      <c r="ABE92">
        <v>1</v>
      </c>
      <c r="ABF92">
        <v>0</v>
      </c>
      <c r="ABG92">
        <v>1</v>
      </c>
      <c r="ABH92">
        <v>2</v>
      </c>
      <c r="ABI92">
        <v>1</v>
      </c>
      <c r="ABJ92">
        <v>1</v>
      </c>
      <c r="ABK92">
        <v>0</v>
      </c>
      <c r="ABL92">
        <v>0</v>
      </c>
      <c r="ABM92">
        <v>0</v>
      </c>
      <c r="ABN92">
        <v>1</v>
      </c>
      <c r="ABS92">
        <v>5</v>
      </c>
      <c r="ABT92">
        <v>6</v>
      </c>
      <c r="ABV92">
        <v>8</v>
      </c>
      <c r="ABY92">
        <v>11</v>
      </c>
      <c r="ACB92">
        <v>14</v>
      </c>
      <c r="ACD92">
        <v>16</v>
      </c>
      <c r="ACJ92">
        <v>22</v>
      </c>
      <c r="ACR92" s="84">
        <f>VLOOKUP(WordsMain!ACR92,ScaleGG,2,FALSE)</f>
        <v>1</v>
      </c>
      <c r="ACS92">
        <v>1</v>
      </c>
      <c r="ACT92">
        <v>1</v>
      </c>
      <c r="ACU92">
        <v>-1</v>
      </c>
      <c r="ACV92">
        <v>0</v>
      </c>
      <c r="ACW92">
        <v>-1</v>
      </c>
      <c r="ACX92">
        <v>-1</v>
      </c>
      <c r="ACY92">
        <v>-1</v>
      </c>
      <c r="ACZ92">
        <v>-1</v>
      </c>
      <c r="ADA92">
        <v>-1</v>
      </c>
      <c r="ADB92">
        <v>-1</v>
      </c>
      <c r="ADC92">
        <v>0</v>
      </c>
      <c r="ADD92">
        <v>-2</v>
      </c>
      <c r="ADE92">
        <v>-1</v>
      </c>
      <c r="ADF92">
        <v>-1</v>
      </c>
      <c r="ADG92">
        <v>-1</v>
      </c>
      <c r="ADH92">
        <v>1</v>
      </c>
      <c r="ADI92">
        <v>1</v>
      </c>
      <c r="ADJ92">
        <v>1</v>
      </c>
      <c r="ADK92">
        <v>1</v>
      </c>
      <c r="ADL92">
        <v>1</v>
      </c>
      <c r="ADM92">
        <v>1</v>
      </c>
      <c r="ADN92">
        <v>1</v>
      </c>
      <c r="ADO92">
        <v>1</v>
      </c>
      <c r="ADP92">
        <v>1</v>
      </c>
      <c r="ADQ92">
        <v>1</v>
      </c>
      <c r="ADR92">
        <v>0</v>
      </c>
      <c r="ADS92">
        <v>1</v>
      </c>
      <c r="ADT92">
        <v>0</v>
      </c>
      <c r="ADU92">
        <v>0</v>
      </c>
      <c r="ADV92">
        <v>-1</v>
      </c>
      <c r="ADZ92">
        <f t="shared" si="85"/>
        <v>4</v>
      </c>
      <c r="AEA92">
        <f t="shared" si="87"/>
        <v>0</v>
      </c>
      <c r="AEB92">
        <f t="shared" si="86"/>
        <v>0</v>
      </c>
    </row>
    <row r="93" spans="1:808" x14ac:dyDescent="0.2">
      <c r="A93">
        <v>110002793707</v>
      </c>
      <c r="B93">
        <v>270114702</v>
      </c>
      <c r="C93" s="2">
        <v>43620.959351851852</v>
      </c>
      <c r="D93" s="2">
        <v>43620.98296296296</v>
      </c>
      <c r="E93" t="s">
        <v>1918</v>
      </c>
      <c r="J93">
        <v>5</v>
      </c>
      <c r="K93" s="84" t="str">
        <f t="shared" si="84"/>
        <v>New Zealand</v>
      </c>
      <c r="L93">
        <v>1</v>
      </c>
      <c r="M93">
        <v>3</v>
      </c>
      <c r="N93">
        <v>1</v>
      </c>
      <c r="O93">
        <v>2</v>
      </c>
      <c r="P93">
        <v>1</v>
      </c>
      <c r="Q93">
        <v>6</v>
      </c>
      <c r="S93">
        <v>3</v>
      </c>
      <c r="T93">
        <v>0</v>
      </c>
      <c r="U93" t="s">
        <v>1010</v>
      </c>
      <c r="V93">
        <v>3</v>
      </c>
      <c r="W93">
        <v>1</v>
      </c>
      <c r="X93" s="84">
        <f>VLOOKUP(WordsMain!X93,ScaleII,2,FALSE)</f>
        <v>1</v>
      </c>
      <c r="Y93" s="84">
        <f>VLOOKUP(WordsMain!Y93,ScaleII,2,FALSE)</f>
        <v>0</v>
      </c>
      <c r="Z93" s="84">
        <f>VLOOKUP(WordsMain!Z93,ScaleII,2,FALSE)</f>
        <v>1</v>
      </c>
      <c r="AA93" s="84">
        <f>VLOOKUP(WordsMain!AA93,ScaleII,2,FALSE)</f>
        <v>1</v>
      </c>
      <c r="AB93" s="84">
        <f>VLOOKUP(WordsMain!AB93,ScaleII,2,FALSE)</f>
        <v>1</v>
      </c>
      <c r="AC93" s="84">
        <f>VLOOKUP(WordsMain!AC93,ScaleII,2,FALSE)</f>
        <v>2</v>
      </c>
      <c r="AD93" s="84">
        <f>VLOOKUP(WordsMain!AD93,ScaleDD,2,FALSE)</f>
        <v>0</v>
      </c>
      <c r="AE93" s="84">
        <f>VLOOKUP(WordsMain!AE93,ScaleDD,2,FALSE)</f>
        <v>3</v>
      </c>
      <c r="AF93" s="84">
        <f>VLOOKUP(WordsMain!AF93,ScaleDD,2,FALSE)</f>
        <v>3</v>
      </c>
      <c r="AG93" s="84">
        <f>VLOOKUP(WordsMain!AG93,ScaleDD,2,FALSE)</f>
        <v>2</v>
      </c>
      <c r="AH93" s="84">
        <f>VLOOKUP(WordsMain!AH93,ScaleDD,2,FALSE)</f>
        <v>2</v>
      </c>
      <c r="AI93" s="84">
        <f>VLOOKUP(WordsMain!AI93,ScaleDD,2,FALSE)</f>
        <v>3</v>
      </c>
      <c r="AJ93" s="84">
        <f>VLOOKUP(WordsMain!AJ93,ScaleDD,2,FALSE)</f>
        <v>3</v>
      </c>
      <c r="AK93" s="84">
        <f>VLOOKUP(WordsMain!AK93,ScaleDD,2,FALSE)</f>
        <v>3</v>
      </c>
      <c r="AL93" s="84">
        <f>VLOOKUP(WordsMain!AL93,ScaleDD,2,FALSE)</f>
        <v>3</v>
      </c>
      <c r="AN93" s="84">
        <f>VLOOKUP(WordsMain!AN93,ScaleJJ,2,FALSE)</f>
        <v>2</v>
      </c>
      <c r="AO93" s="84">
        <f>VLOOKUP(WordsMain!AO93,ScaleJJ,2,FALSE)</f>
        <v>1</v>
      </c>
      <c r="AP93" s="84">
        <f>VLOOKUP(WordsMain!AP93,ScaleJJ,2,FALSE)</f>
        <v>3</v>
      </c>
      <c r="AQ93" s="84">
        <f>VLOOKUP(WordsMain!AQ93,ScaleJJ,2,FALSE)</f>
        <v>1</v>
      </c>
      <c r="AR93" s="84">
        <f>VLOOKUP(WordsMain!AR93,ScaleJJ,2,FALSE)</f>
        <v>1</v>
      </c>
      <c r="AS93" s="84">
        <f>VLOOKUP(WordsMain!AS93,ScaleJJ,2,FALSE)</f>
        <v>4</v>
      </c>
      <c r="AT93" s="84">
        <f>VLOOKUP(WordsMain!AT93,ScaleJJ,2,FALSE)</f>
        <v>1</v>
      </c>
      <c r="AU93" s="84">
        <f>VLOOKUP(WordsMain!AU93,ScaleJJ,2,FALSE)</f>
        <v>1</v>
      </c>
      <c r="CV93">
        <v>7</v>
      </c>
      <c r="DQ93" s="84">
        <f>VLOOKUP(WordsMain!DQ93,ScaleEE,2,FALSE)</f>
        <v>2</v>
      </c>
      <c r="DR93" s="84">
        <f>VLOOKUP(WordsMain!DR93,ScaleEE,2,FALSE)</f>
        <v>0</v>
      </c>
      <c r="DS93" s="84">
        <f>VLOOKUP(WordsMain!DS93,ScaleEE,2,FALSE)</f>
        <v>1</v>
      </c>
      <c r="DT93" s="84">
        <f>VLOOKUP(WordsMain!DT93,ScaleEE,2,FALSE)</f>
        <v>2</v>
      </c>
      <c r="DU93" s="84">
        <f>VLOOKUP(WordsMain!DU93,ScaleEE,2,FALSE)</f>
        <v>1</v>
      </c>
      <c r="DV93" s="84">
        <f>VLOOKUP(WordsMain!DV93,ScaleEE,2,FALSE)</f>
        <v>1</v>
      </c>
      <c r="DW93" s="84">
        <f>VLOOKUP(WordsMain!DW93,ScaleEE,2,FALSE)</f>
        <v>2</v>
      </c>
      <c r="DX93" s="84">
        <f>VLOOKUP(WordsMain!DX93,ScaleEE,2,FALSE)</f>
        <v>1</v>
      </c>
      <c r="DY93" s="84">
        <f>VLOOKUP(WordsMain!DY93,ScaleEE,2,FALSE)</f>
        <v>1</v>
      </c>
      <c r="DZ93" s="84">
        <f>VLOOKUP(WordsMain!DZ93,ScaleEE,2,FALSE)</f>
        <v>2</v>
      </c>
      <c r="EB93" s="84">
        <f>VLOOKUP(WordsMain!EB93,ScaleCC,2,FALSE)</f>
        <v>2</v>
      </c>
      <c r="EC93" s="84">
        <f>VLOOKUP(WordsMain!EC93,ScaleCC,2,FALSE)</f>
        <v>2</v>
      </c>
      <c r="ED93" s="84">
        <f>VLOOKUP(WordsMain!ED93,ScaleCC,2,FALSE)</f>
        <v>3</v>
      </c>
      <c r="EE93" s="84">
        <f>VLOOKUP(WordsMain!EE93,ScaleCC,2,FALSE)</f>
        <v>3</v>
      </c>
      <c r="EF93" s="84">
        <f>VLOOKUP(WordsMain!EF93,ScaleCC,2,FALSE)</f>
        <v>0</v>
      </c>
      <c r="EG93" s="84">
        <f>VLOOKUP(WordsMain!EG93,ScaleCC,2,FALSE)</f>
        <v>0</v>
      </c>
      <c r="EH93" s="84">
        <f>VLOOKUP(WordsMain!EH93,ScaleCC,2,FALSE)</f>
        <v>0</v>
      </c>
      <c r="EI93" s="84">
        <f>VLOOKUP(WordsMain!EI93,ScaleCC,2,FALSE)</f>
        <v>0</v>
      </c>
      <c r="EJ93" s="84">
        <f>VLOOKUP(WordsMain!EJ93,ScaleCC,2,FALSE)</f>
        <v>0</v>
      </c>
      <c r="EK93" s="84">
        <f>VLOOKUP(WordsMain!EK93,ScaleCC,2,FALSE)</f>
        <v>0</v>
      </c>
      <c r="EL93" s="84">
        <f>VLOOKUP(WordsMain!EL93,ScaleCC,2,FALSE)</f>
        <v>0</v>
      </c>
      <c r="EM93" s="84">
        <f>VLOOKUP(WordsMain!EM93,ScaleCC,2,FALSE)</f>
        <v>0</v>
      </c>
      <c r="EN93" s="84">
        <f>VLOOKUP(WordsMain!EN93,ScaleCC,2,FALSE)</f>
        <v>0</v>
      </c>
      <c r="EO93" s="84">
        <f>VLOOKUP(WordsMain!EO93,ScaleCC,2,FALSE)</f>
        <v>0</v>
      </c>
      <c r="EP93" s="84">
        <f>VLOOKUP(WordsMain!EP93,ScaleCC,2,FALSE)</f>
        <v>0</v>
      </c>
      <c r="EQ93" s="84">
        <f>VLOOKUP(WordsMain!EQ93,ScaleCC,2,FALSE)</f>
        <v>0</v>
      </c>
      <c r="ER93" s="84">
        <f>VLOOKUP(WordsMain!ER93,ScaleCC,2,FALSE)</f>
        <v>0</v>
      </c>
      <c r="ES93" s="84">
        <f>VLOOKUP(WordsMain!ES93,ScaleCC,2,FALSE)</f>
        <v>0</v>
      </c>
      <c r="FA93">
        <v>7</v>
      </c>
      <c r="FB93">
        <v>8</v>
      </c>
      <c r="FC93">
        <v>9</v>
      </c>
      <c r="FL93">
        <v>6</v>
      </c>
      <c r="FM93">
        <v>7</v>
      </c>
      <c r="FN93">
        <v>8</v>
      </c>
      <c r="FO93">
        <v>9</v>
      </c>
      <c r="FY93">
        <v>7</v>
      </c>
      <c r="FZ93">
        <v>8</v>
      </c>
      <c r="GJ93">
        <v>6</v>
      </c>
      <c r="GK93">
        <v>7</v>
      </c>
      <c r="GL93">
        <v>8</v>
      </c>
      <c r="GM93">
        <v>9</v>
      </c>
      <c r="NF93">
        <v>4</v>
      </c>
      <c r="WU93" s="84">
        <f>VLOOKUP(WordsMain!WU93,ScaleHH,2,FALSE)</f>
        <v>3</v>
      </c>
      <c r="WV93" s="84">
        <f>VLOOKUP(WordsMain!WV93,ScaleHH,2,FALSE)</f>
        <v>3</v>
      </c>
      <c r="WW93" s="84">
        <f>VLOOKUP(WordsMain!WW93,ScaleHH,2,FALSE)</f>
        <v>3</v>
      </c>
      <c r="WX93" s="84">
        <f>VLOOKUP(WordsMain!WX93,ScaleHH,2,FALSE)</f>
        <v>3</v>
      </c>
      <c r="WY93" s="84">
        <f>VLOOKUP(WordsMain!WY93,ScaleHH,2,FALSE)</f>
        <v>3</v>
      </c>
      <c r="WZ93" s="84">
        <f>VLOOKUP(WordsMain!WZ93,ScaleHH,2,FALSE)</f>
        <v>3</v>
      </c>
      <c r="XA93" s="84">
        <f>VLOOKUP(WordsMain!XA93,ScaleHH,2,FALSE)</f>
        <v>2</v>
      </c>
      <c r="XB93" s="84">
        <f>VLOOKUP(WordsMain!XB93,ScaleHH,2,FALSE)</f>
        <v>2</v>
      </c>
      <c r="XC93" s="84">
        <f>VLOOKUP(WordsMain!XC93,ScaleHH,2,FALSE)</f>
        <v>3</v>
      </c>
      <c r="XD93" s="84">
        <f>VLOOKUP(WordsMain!XD93,ScaleHH,2,FALSE)</f>
        <v>2</v>
      </c>
      <c r="XE93" s="84">
        <f>VLOOKUP(WordsMain!XE93,ScaleHH,2,FALSE)</f>
        <v>3</v>
      </c>
      <c r="XF93" s="84">
        <f>VLOOKUP(WordsMain!XF93,ScaleHH,2,FALSE)</f>
        <v>2</v>
      </c>
      <c r="XG93" s="84">
        <f>VLOOKUP(WordsMain!XG93,ScaleHH,2,FALSE)</f>
        <v>2</v>
      </c>
      <c r="XH93" s="84">
        <f>VLOOKUP(WordsMain!XH93,ScaleHH,2,FALSE)</f>
        <v>3</v>
      </c>
      <c r="XI93" s="84">
        <f>VLOOKUP(WordsMain!XI93,ScaleHH,2,FALSE)</f>
        <v>3</v>
      </c>
      <c r="XJ93" s="84">
        <f>VLOOKUP(WordsMain!XJ93,ScaleHH,2,FALSE)</f>
        <v>2</v>
      </c>
      <c r="XK93" s="84">
        <f>VLOOKUP(WordsMain!XK93,ScaleHH,2,FALSE)</f>
        <v>3</v>
      </c>
      <c r="XL93" s="84">
        <f>VLOOKUP(WordsMain!XL93,ScaleHH,2,FALSE)</f>
        <v>2</v>
      </c>
      <c r="XM93" s="84">
        <f>VLOOKUP(WordsMain!XM93,ScaleHH,2,FALSE)</f>
        <v>3</v>
      </c>
      <c r="XN93" s="84">
        <f>VLOOKUP(WordsMain!XN93,ScaleHH,2,FALSE)</f>
        <v>2</v>
      </c>
      <c r="XO93" s="84">
        <f>VLOOKUP(WordsMain!XO93,ScaleHH,2,FALSE)</f>
        <v>2</v>
      </c>
      <c r="XP93" s="84">
        <f>VLOOKUP(WordsMain!XP93,ScaleHH,2,FALSE)</f>
        <v>3</v>
      </c>
      <c r="XQ93" s="84">
        <f>VLOOKUP(WordsMain!XQ93,ScaleHH,2,FALSE)</f>
        <v>3</v>
      </c>
      <c r="XR93" s="84">
        <f>VLOOKUP(WordsMain!XR93,ScaleHH,2,FALSE)</f>
        <v>3</v>
      </c>
      <c r="XS93" s="84">
        <f>VLOOKUP(WordsMain!XS93,ScaleHH,2,FALSE)</f>
        <v>3</v>
      </c>
      <c r="XT93" s="84">
        <f>VLOOKUP(WordsMain!XT93,ScaleHH,2,FALSE)</f>
        <v>3</v>
      </c>
      <c r="XU93" s="84">
        <f>VLOOKUP(WordsMain!XU93,ScaleHH,2,FALSE)</f>
        <v>3</v>
      </c>
      <c r="XV93" s="84">
        <f>VLOOKUP(WordsMain!XV93,ScaleHH,2,FALSE)</f>
        <v>3</v>
      </c>
      <c r="XW93" s="84">
        <f>VLOOKUP(WordsMain!XW93,ScaleHH,2,FALSE)</f>
        <v>2</v>
      </c>
      <c r="XX93" s="84">
        <f>VLOOKUP(WordsMain!XX93,ScaleHH,2,FALSE)</f>
        <v>2</v>
      </c>
      <c r="XY93" s="84">
        <f>VLOOKUP(WordsMain!XY93,ScaleHH,2,FALSE)</f>
        <v>3</v>
      </c>
      <c r="XZ93" s="84">
        <f>VLOOKUP(WordsMain!XZ93,ScaleHH,2,FALSE)</f>
        <v>1</v>
      </c>
      <c r="YA93" s="84">
        <f>VLOOKUP(WordsMain!YA93,ScaleHH,2,FALSE)</f>
        <v>2</v>
      </c>
      <c r="YB93" s="84">
        <f>VLOOKUP(WordsMain!YB93,ScaleHH,2,FALSE)</f>
        <v>3</v>
      </c>
      <c r="YC93" s="84">
        <f>VLOOKUP(WordsMain!YC93,ScaleHH,2,FALSE)</f>
        <v>3</v>
      </c>
      <c r="YD93" s="84">
        <f>VLOOKUP(WordsMain!YD93,ScaleHH,2,FALSE)</f>
        <v>1</v>
      </c>
      <c r="YE93" s="84">
        <f>VLOOKUP(WordsMain!YE93,ScaleHH,2,FALSE)</f>
        <v>3</v>
      </c>
      <c r="YF93" s="84">
        <f>VLOOKUP(WordsMain!YF93,ScaleHH,2,FALSE)</f>
        <v>3</v>
      </c>
      <c r="YG93" s="84">
        <f>VLOOKUP(WordsMain!YG93,ScaleHH,2,FALSE)</f>
        <v>3</v>
      </c>
      <c r="YJ93" s="84">
        <f>VLOOKUP(WordsMain!YJ93,ScaleBB,2,FALSE)</f>
        <v>2</v>
      </c>
      <c r="YK93" s="84">
        <f>VLOOKUP(WordsMain!YK93,ScaleAA,2,FALSE)</f>
        <v>4</v>
      </c>
      <c r="YL93" s="84">
        <f>VLOOKUP(WordsMain!YL93,ScaleAA,2,FALSE)</f>
        <v>4</v>
      </c>
      <c r="YM93" s="84">
        <f>VLOOKUP(WordsMain!YM93,ScaleAA,2,FALSE)</f>
        <v>3</v>
      </c>
      <c r="YN93" s="84">
        <f>VLOOKUP(WordsMain!YN93,ScaleAA,2,FALSE)</f>
        <v>4</v>
      </c>
      <c r="YO93" s="84">
        <f>VLOOKUP(WordsMain!YO93,ScaleAA,2,FALSE)</f>
        <v>4</v>
      </c>
      <c r="YP93" s="84">
        <f>VLOOKUP(WordsMain!YP93,ScaleAA,2,FALSE)</f>
        <v>3</v>
      </c>
      <c r="YQ93" s="84">
        <f>VLOOKUP(WordsMain!YQ93,ScaleAA,2,FALSE)</f>
        <v>4</v>
      </c>
      <c r="YR93" s="84">
        <f>VLOOKUP(WordsMain!YR93,ScaleAA,2,FALSE)</f>
        <v>4</v>
      </c>
      <c r="YS93" s="84">
        <f>VLOOKUP(WordsMain!YS93,ScaleAA,2,FALSE)</f>
        <v>3</v>
      </c>
      <c r="YT93" s="84">
        <f>VLOOKUP(WordsMain!YT93,ScaleAA,2,FALSE)</f>
        <v>4</v>
      </c>
      <c r="YU93" s="84">
        <f>VLOOKUP(WordsMain!YU93,ScaleAA,2,FALSE)</f>
        <v>4</v>
      </c>
      <c r="YV93" s="84">
        <f>VLOOKUP(WordsMain!YV93,ScaleAA,2,FALSE)</f>
        <v>4</v>
      </c>
      <c r="YW93" s="84">
        <f>VLOOKUP(WordsMain!YW93,ScaleAA,2,FALSE)</f>
        <v>4</v>
      </c>
      <c r="YX93" s="84">
        <f>VLOOKUP(WordsMain!YX93,ScaleAA,2,FALSE)</f>
        <v>4</v>
      </c>
      <c r="YY93" s="84">
        <f>VLOOKUP(WordsMain!YY93,ScaleAA,2,FALSE)</f>
        <v>1</v>
      </c>
      <c r="YZ93" s="84">
        <f>VLOOKUP(WordsMain!YZ93,ScaleAA,2,FALSE)</f>
        <v>4</v>
      </c>
      <c r="ZA93" s="84">
        <f>VLOOKUP(WordsMain!ZA93,ScaleAA,2,FALSE)</f>
        <v>4</v>
      </c>
      <c r="ZB93" s="84">
        <f>VLOOKUP(WordsMain!ZB93,ScaleAA,2,FALSE)</f>
        <v>3</v>
      </c>
      <c r="ZC93" s="84">
        <f>VLOOKUP(WordsMain!ZC93,ScaleAA,2,FALSE)</f>
        <v>3</v>
      </c>
      <c r="ZD93" s="84">
        <f>VLOOKUP(WordsMain!ZD93,ScaleAA,2,FALSE)</f>
        <v>1</v>
      </c>
      <c r="ZE93" s="84">
        <f>VLOOKUP(WordsMain!ZE93,ScaleAA,2,FALSE)</f>
        <v>2</v>
      </c>
      <c r="ZF93" s="84">
        <f>VLOOKUP(WordsMain!ZF93,ScaleAA,2,FALSE)</f>
        <v>2</v>
      </c>
      <c r="ZG93" s="84">
        <f>VLOOKUP(WordsMain!ZG93,ScaleAA,2,FALSE)</f>
        <v>3</v>
      </c>
      <c r="ZH93" s="84">
        <f>VLOOKUP(WordsMain!ZH93,ScaleAA,2,FALSE)</f>
        <v>3</v>
      </c>
      <c r="ZI93" s="84">
        <f>VLOOKUP(WordsMain!ZI93,ScaleAA,2,FALSE)</f>
        <v>4</v>
      </c>
      <c r="ZJ93" s="84">
        <f>VLOOKUP(WordsMain!ZJ93,ScaleAA,2,FALSE)</f>
        <v>3</v>
      </c>
      <c r="ZK93" s="84">
        <f>VLOOKUP(WordsMain!ZK93,ScaleAA,2,FALSE)</f>
        <v>4</v>
      </c>
      <c r="ZL93" s="84">
        <f>VLOOKUP(WordsMain!ZL93,ScaleAA,2,FALSE)</f>
        <v>3</v>
      </c>
      <c r="ZM93" s="84">
        <f>VLOOKUP(WordsMain!ZM93,ScaleAA,2,FALSE)</f>
        <v>3</v>
      </c>
      <c r="ZN93" s="84">
        <f>VLOOKUP(WordsMain!ZN93,ScaleAA,2,FALSE)</f>
        <v>3</v>
      </c>
      <c r="ZO93" s="84">
        <f>VLOOKUP(WordsMain!ZO93,ScaleAA,2,FALSE)</f>
        <v>3</v>
      </c>
      <c r="ZP93" s="84">
        <f>VLOOKUP(WordsMain!ZP93,ScaleAA,2,FALSE)</f>
        <v>3</v>
      </c>
      <c r="ZR93" s="84">
        <f>VLOOKUP(WordsMain!ZR93,ScaleFF,2,FALSE)</f>
        <v>1</v>
      </c>
      <c r="ZS93" s="84">
        <f>VLOOKUP(WordsMain!ZS93,ScaleFF,2,FALSE)</f>
        <v>1</v>
      </c>
      <c r="ZT93" s="84">
        <f>VLOOKUP(WordsMain!ZT93,ScaleFF,2,FALSE)</f>
        <v>0</v>
      </c>
      <c r="ZU93" s="84">
        <f>VLOOKUP(WordsMain!ZU93,ScaleFF,2,FALSE)</f>
        <v>0</v>
      </c>
      <c r="ZV93" s="84">
        <f>VLOOKUP(WordsMain!ZV93,ScaleFF,2,FALSE)</f>
        <v>0</v>
      </c>
      <c r="ZW93" s="84">
        <f>VLOOKUP(WordsMain!ZW93,ScaleFF,2,FALSE)</f>
        <v>0</v>
      </c>
      <c r="ZX93" s="84">
        <f>VLOOKUP(WordsMain!ZX93,ScaleFF,2,FALSE)</f>
        <v>0</v>
      </c>
      <c r="ZY93" s="84">
        <f>VLOOKUP(WordsMain!ZY93,ScaleFF,2,FALSE)</f>
        <v>1</v>
      </c>
      <c r="ZZ93" s="84">
        <f>VLOOKUP(WordsMain!ZZ93,ScaleFF,2,FALSE)</f>
        <v>0</v>
      </c>
      <c r="AAA93" s="84">
        <f>VLOOKUP(WordsMain!AAA93,ScaleFF,2,FALSE)</f>
        <v>0</v>
      </c>
      <c r="AAB93" s="84">
        <f>VLOOKUP(WordsMain!AAB93,ScaleFF,2,FALSE)</f>
        <v>2</v>
      </c>
      <c r="AAC93" s="84">
        <f>VLOOKUP(WordsMain!AAC93,ScaleFF,2,FALSE)</f>
        <v>0</v>
      </c>
      <c r="AAD93" s="84">
        <f>VLOOKUP(WordsMain!AAD93,ScaleFF,2,FALSE)</f>
        <v>0</v>
      </c>
      <c r="AAE93" s="84">
        <f>VLOOKUP(WordsMain!AAE93,ScaleFF,2,FALSE)</f>
        <v>0</v>
      </c>
      <c r="AAF93" s="84">
        <f>VLOOKUP(WordsMain!AAF93,ScaleFF,2,FALSE)</f>
        <v>0</v>
      </c>
      <c r="AAG93" s="84">
        <f>VLOOKUP(WordsMain!AAG93,ScaleFF,2,FALSE)</f>
        <v>1</v>
      </c>
      <c r="AAH93" s="84">
        <f>VLOOKUP(WordsMain!AAH93,ScaleFF,2,FALSE)</f>
        <v>0</v>
      </c>
      <c r="AAI93" s="84">
        <f>VLOOKUP(WordsMain!AAI93,ScaleFF,2,FALSE)</f>
        <v>1</v>
      </c>
      <c r="AAJ93" s="84">
        <f>VLOOKUP(WordsMain!AAJ93,ScaleFF,2,FALSE)</f>
        <v>0</v>
      </c>
      <c r="AAK93" s="84">
        <f>VLOOKUP(WordsMain!AAK93,ScaleFF,2,FALSE)</f>
        <v>0</v>
      </c>
      <c r="AAL93" s="84">
        <f>VLOOKUP(WordsMain!AAL93,ScaleFF,2,FALSE)</f>
        <v>1</v>
      </c>
      <c r="AAM93" s="84">
        <f>VLOOKUP(WordsMain!AAM93,ScaleFF,2,FALSE)</f>
        <v>0</v>
      </c>
      <c r="AAN93" s="84">
        <f>VLOOKUP(WordsMain!AAN93,ScaleFF,2,FALSE)</f>
        <v>1</v>
      </c>
      <c r="AAO93" s="84">
        <f>VLOOKUP(WordsMain!AAO93,ScaleFF,2,FALSE)</f>
        <v>0</v>
      </c>
      <c r="AAP93" s="84">
        <f>VLOOKUP(WordsMain!AAP93,ScaleFF,2,FALSE)</f>
        <v>0</v>
      </c>
      <c r="AAQ93" s="84">
        <f>VLOOKUP(WordsMain!AAQ93,ScaleFF,2,FALSE)</f>
        <v>0</v>
      </c>
      <c r="AAR93" s="84">
        <f>VLOOKUP(WordsMain!AAR93,ScaleFF,2,FALSE)</f>
        <v>2</v>
      </c>
      <c r="AAS93" s="84">
        <f>VLOOKUP(WordsMain!AAS93,ScaleFF,2,FALSE)</f>
        <v>0</v>
      </c>
      <c r="AAT93" s="84">
        <f>VLOOKUP(WordsMain!AAT93,ScaleFF,2,FALSE)</f>
        <v>0</v>
      </c>
      <c r="AAU93" s="84">
        <f>VLOOKUP(WordsMain!AAU93,ScaleFF,2,FALSE)</f>
        <v>0</v>
      </c>
      <c r="AAV93" s="84">
        <f>VLOOKUP(WordsMain!AAV93,ScaleFF,2,FALSE)</f>
        <v>2</v>
      </c>
      <c r="AAW93" s="84">
        <f>VLOOKUP(WordsMain!AAW93,ScaleFF,2,FALSE)</f>
        <v>2</v>
      </c>
      <c r="AAX93" s="84">
        <f>VLOOKUP(WordsMain!AAX93,ScaleFF,2,FALSE)</f>
        <v>0</v>
      </c>
      <c r="AAY93" s="84">
        <f>VLOOKUP(WordsMain!AAY93,ScaleFF,2,FALSE)</f>
        <v>0</v>
      </c>
      <c r="AAZ93" s="84">
        <f>VLOOKUP(WordsMain!AAZ93,ScaleFF,2,FALSE)</f>
        <v>0</v>
      </c>
      <c r="ABB93">
        <v>2</v>
      </c>
      <c r="ABC93">
        <v>2</v>
      </c>
      <c r="ABD93">
        <v>1</v>
      </c>
      <c r="ABE93">
        <v>0</v>
      </c>
      <c r="ABF93">
        <v>1</v>
      </c>
      <c r="ABG93">
        <v>1</v>
      </c>
      <c r="ABH93">
        <v>1</v>
      </c>
      <c r="ABI93">
        <v>1</v>
      </c>
      <c r="ABJ93">
        <v>1</v>
      </c>
      <c r="ABK93">
        <v>0</v>
      </c>
      <c r="ABL93">
        <v>0</v>
      </c>
      <c r="ABM93">
        <v>2</v>
      </c>
      <c r="ABN93">
        <v>1</v>
      </c>
      <c r="ABU93">
        <v>7</v>
      </c>
      <c r="ACA93">
        <v>13</v>
      </c>
      <c r="ACR93" s="84">
        <f>VLOOKUP(WordsMain!ACR93,ScaleGG,2,FALSE)</f>
        <v>3</v>
      </c>
      <c r="ACS93">
        <v>2</v>
      </c>
      <c r="ACT93">
        <v>0</v>
      </c>
      <c r="ACU93">
        <v>0</v>
      </c>
      <c r="ACV93">
        <v>0</v>
      </c>
      <c r="ACW93">
        <v>0</v>
      </c>
      <c r="ACX93">
        <v>0</v>
      </c>
      <c r="ACY93">
        <v>0</v>
      </c>
      <c r="ACZ93">
        <v>-1</v>
      </c>
      <c r="ADA93">
        <v>0</v>
      </c>
      <c r="ADB93">
        <v>0</v>
      </c>
      <c r="ADC93">
        <v>0</v>
      </c>
      <c r="ADD93">
        <v>-1</v>
      </c>
      <c r="ADE93">
        <v>-1</v>
      </c>
      <c r="ADF93">
        <v>-1</v>
      </c>
      <c r="ADG93">
        <v>-1</v>
      </c>
      <c r="ADH93">
        <v>0</v>
      </c>
      <c r="ADI93">
        <v>0</v>
      </c>
      <c r="ADJ93">
        <v>0</v>
      </c>
      <c r="ADK93">
        <v>0</v>
      </c>
      <c r="ADL93">
        <v>0</v>
      </c>
      <c r="ADM93">
        <v>0</v>
      </c>
      <c r="ADN93">
        <v>1</v>
      </c>
      <c r="ADO93">
        <v>1</v>
      </c>
      <c r="ADP93">
        <v>0</v>
      </c>
      <c r="ADQ93">
        <v>0</v>
      </c>
      <c r="ADR93">
        <v>0</v>
      </c>
      <c r="ADS93">
        <v>1</v>
      </c>
      <c r="ADT93">
        <v>0</v>
      </c>
      <c r="ADU93">
        <v>1</v>
      </c>
      <c r="ADV93">
        <v>0</v>
      </c>
      <c r="ADZ93">
        <f t="shared" si="85"/>
        <v>4</v>
      </c>
      <c r="AEA93">
        <f t="shared" si="87"/>
        <v>0</v>
      </c>
      <c r="AEB93">
        <f t="shared" si="86"/>
        <v>0</v>
      </c>
    </row>
    <row r="94" spans="1:808" x14ac:dyDescent="0.2">
      <c r="A94">
        <v>110002793308</v>
      </c>
      <c r="B94">
        <v>270114830</v>
      </c>
      <c r="C94" s="2">
        <v>43620.824282407397</v>
      </c>
      <c r="D94" s="2">
        <v>43620.831250000003</v>
      </c>
      <c r="E94" t="s">
        <v>1918</v>
      </c>
      <c r="J94">
        <v>1</v>
      </c>
      <c r="K94" s="84" t="str">
        <f t="shared" si="84"/>
        <v>Canada</v>
      </c>
      <c r="L94">
        <v>1</v>
      </c>
      <c r="M94">
        <v>3</v>
      </c>
      <c r="N94">
        <v>3</v>
      </c>
      <c r="O94">
        <v>2</v>
      </c>
      <c r="P94">
        <v>1</v>
      </c>
      <c r="Q94">
        <v>2</v>
      </c>
      <c r="S94">
        <v>3</v>
      </c>
      <c r="T94">
        <v>4</v>
      </c>
      <c r="V94">
        <v>3</v>
      </c>
      <c r="W94">
        <v>2</v>
      </c>
      <c r="X94" s="84">
        <f>VLOOKUP(WordsMain!X94,ScaleII,2,FALSE)</f>
        <v>1</v>
      </c>
      <c r="Y94" s="84">
        <f>VLOOKUP(WordsMain!Y94,ScaleII,2,FALSE)</f>
        <v>1</v>
      </c>
      <c r="Z94" s="84">
        <f>VLOOKUP(WordsMain!Z94,ScaleII,2,FALSE)</f>
        <v>1</v>
      </c>
      <c r="AA94" s="84">
        <f>VLOOKUP(WordsMain!AA94,ScaleII,2,FALSE)</f>
        <v>1</v>
      </c>
      <c r="AB94" s="84">
        <f>VLOOKUP(WordsMain!AB94,ScaleII,2,FALSE)</f>
        <v>1</v>
      </c>
      <c r="AC94" s="84">
        <f>VLOOKUP(WordsMain!AC94,ScaleII,2,FALSE)</f>
        <v>1</v>
      </c>
      <c r="AD94" s="84">
        <f>VLOOKUP(WordsMain!AD94,ScaleDD,2,FALSE)</f>
        <v>3</v>
      </c>
      <c r="AE94" s="84">
        <f>VLOOKUP(WordsMain!AE94,ScaleDD,2,FALSE)</f>
        <v>2</v>
      </c>
      <c r="AF94" s="84">
        <f>VLOOKUP(WordsMain!AF94,ScaleDD,2,FALSE)</f>
        <v>3</v>
      </c>
      <c r="AG94" s="84">
        <f>VLOOKUP(WordsMain!AG94,ScaleDD,2,FALSE)</f>
        <v>3</v>
      </c>
      <c r="AH94" s="84">
        <f>VLOOKUP(WordsMain!AH94,ScaleDD,2,FALSE)</f>
        <v>2</v>
      </c>
      <c r="AI94" s="84">
        <f>VLOOKUP(WordsMain!AI94,ScaleDD,2,FALSE)</f>
        <v>3</v>
      </c>
      <c r="AJ94" s="84">
        <f>VLOOKUP(WordsMain!AJ94,ScaleDD,2,FALSE)</f>
        <v>3</v>
      </c>
      <c r="AK94" s="84">
        <f>VLOOKUP(WordsMain!AK94,ScaleDD,2,FALSE)</f>
        <v>3</v>
      </c>
      <c r="AL94" s="84">
        <f>VLOOKUP(WordsMain!AL94,ScaleDD,2,FALSE)</f>
        <v>3</v>
      </c>
      <c r="AN94" s="84">
        <f>VLOOKUP(WordsMain!AN94,ScaleJJ,2,FALSE)</f>
        <v>2</v>
      </c>
      <c r="AO94" s="84">
        <f>VLOOKUP(WordsMain!AO94,ScaleJJ,2,FALSE)</f>
        <v>1</v>
      </c>
      <c r="AP94" s="84">
        <f>VLOOKUP(WordsMain!AP94,ScaleJJ,2,FALSE)</f>
        <v>1</v>
      </c>
      <c r="AQ94" s="84">
        <f>VLOOKUP(WordsMain!AQ94,ScaleJJ,2,FALSE)</f>
        <v>1</v>
      </c>
      <c r="AR94" s="84">
        <f>VLOOKUP(WordsMain!AR94,ScaleJJ,2,FALSE)</f>
        <v>1</v>
      </c>
      <c r="AS94" s="84">
        <f>VLOOKUP(WordsMain!AS94,ScaleJJ,2,FALSE)</f>
        <v>1</v>
      </c>
      <c r="AT94" s="84">
        <f>VLOOKUP(WordsMain!AT94,ScaleJJ,2,FALSE)</f>
        <v>1</v>
      </c>
      <c r="AU94" s="84">
        <f>VLOOKUP(WordsMain!AU94,ScaleJJ,2,FALSE)</f>
        <v>1</v>
      </c>
      <c r="DQ94" s="84">
        <f>VLOOKUP(WordsMain!DQ94,ScaleEE,2,FALSE)</f>
        <v>2</v>
      </c>
      <c r="DR94" s="84">
        <f>VLOOKUP(WordsMain!DR94,ScaleEE,2,FALSE)</f>
        <v>2</v>
      </c>
      <c r="DS94" s="84">
        <f>VLOOKUP(WordsMain!DS94,ScaleEE,2,FALSE)</f>
        <v>3</v>
      </c>
      <c r="DT94" s="84">
        <f>VLOOKUP(WordsMain!DT94,ScaleEE,2,FALSE)</f>
        <v>2</v>
      </c>
      <c r="DU94" s="84">
        <f>VLOOKUP(WordsMain!DU94,ScaleEE,2,FALSE)</f>
        <v>3</v>
      </c>
      <c r="DV94" s="84">
        <f>VLOOKUP(WordsMain!DV94,ScaleEE,2,FALSE)</f>
        <v>2</v>
      </c>
      <c r="DW94" s="84">
        <f>VLOOKUP(WordsMain!DW94,ScaleEE,2,FALSE)</f>
        <v>3</v>
      </c>
      <c r="DX94" s="84">
        <f>VLOOKUP(WordsMain!DX94,ScaleEE,2,FALSE)</f>
        <v>3</v>
      </c>
      <c r="DY94" s="84">
        <f>VLOOKUP(WordsMain!DY94,ScaleEE,2,FALSE)</f>
        <v>3</v>
      </c>
      <c r="DZ94" s="84">
        <f>VLOOKUP(WordsMain!DZ94,ScaleEE,2,FALSE)</f>
        <v>3</v>
      </c>
      <c r="EB94" s="84">
        <f>VLOOKUP(WordsMain!EB94,ScaleCC,2,FALSE)</f>
        <v>2</v>
      </c>
      <c r="EC94" s="84">
        <f>VLOOKUP(WordsMain!EC94,ScaleCC,2,FALSE)</f>
        <v>2</v>
      </c>
      <c r="ED94" s="84">
        <f>VLOOKUP(WordsMain!ED94,ScaleCC,2,FALSE)</f>
        <v>2</v>
      </c>
      <c r="EE94" s="84">
        <f>VLOOKUP(WordsMain!EE94,ScaleCC,2,FALSE)</f>
        <v>2</v>
      </c>
      <c r="EF94" s="84">
        <f>VLOOKUP(WordsMain!EF94,ScaleCC,2,FALSE)</f>
        <v>0</v>
      </c>
      <c r="EG94" s="84">
        <f>VLOOKUP(WordsMain!EG94,ScaleCC,2,FALSE)</f>
        <v>0</v>
      </c>
      <c r="EH94" s="84">
        <f>VLOOKUP(WordsMain!EH94,ScaleCC,2,FALSE)</f>
        <v>0</v>
      </c>
      <c r="EI94" s="84">
        <f>VLOOKUP(WordsMain!EI94,ScaleCC,2,FALSE)</f>
        <v>0</v>
      </c>
      <c r="EJ94" s="84">
        <f>VLOOKUP(WordsMain!EJ94,ScaleCC,2,FALSE)</f>
        <v>0</v>
      </c>
      <c r="EK94" s="84">
        <f>VLOOKUP(WordsMain!EK94,ScaleCC,2,FALSE)</f>
        <v>0</v>
      </c>
      <c r="EL94" s="84">
        <f>VLOOKUP(WordsMain!EL94,ScaleCC,2,FALSE)</f>
        <v>0</v>
      </c>
      <c r="EM94" s="84">
        <f>VLOOKUP(WordsMain!EM94,ScaleCC,2,FALSE)</f>
        <v>0</v>
      </c>
      <c r="EN94" s="84">
        <f>VLOOKUP(WordsMain!EN94,ScaleCC,2,FALSE)</f>
        <v>0</v>
      </c>
      <c r="EO94" s="84">
        <f>VLOOKUP(WordsMain!EO94,ScaleCC,2,FALSE)</f>
        <v>0</v>
      </c>
      <c r="EP94" s="84">
        <f>VLOOKUP(WordsMain!EP94,ScaleCC,2,FALSE)</f>
        <v>0</v>
      </c>
      <c r="EQ94" s="84">
        <f>VLOOKUP(WordsMain!EQ94,ScaleCC,2,FALSE)</f>
        <v>0</v>
      </c>
      <c r="ER94" s="84">
        <f>VLOOKUP(WordsMain!ER94,ScaleCC,2,FALSE)</f>
        <v>0</v>
      </c>
      <c r="ES94" s="84">
        <f>VLOOKUP(WordsMain!ES94,ScaleCC,2,FALSE)</f>
        <v>1</v>
      </c>
      <c r="EU94">
        <v>1</v>
      </c>
      <c r="FG94">
        <v>1</v>
      </c>
      <c r="FS94">
        <v>1</v>
      </c>
      <c r="FV94">
        <v>4</v>
      </c>
      <c r="FX94">
        <v>6</v>
      </c>
      <c r="GE94">
        <v>1</v>
      </c>
      <c r="NI94">
        <v>7</v>
      </c>
      <c r="WU94" s="84">
        <f>VLOOKUP(WordsMain!WU94,ScaleHH,2,FALSE)</f>
        <v>2</v>
      </c>
      <c r="WV94" s="84">
        <f>VLOOKUP(WordsMain!WV94,ScaleHH,2,FALSE)</f>
        <v>2</v>
      </c>
      <c r="WW94" s="84">
        <f>VLOOKUP(WordsMain!WW94,ScaleHH,2,FALSE)</f>
        <v>2</v>
      </c>
      <c r="WX94" s="84">
        <f>VLOOKUP(WordsMain!WX94,ScaleHH,2,FALSE)</f>
        <v>2</v>
      </c>
      <c r="WY94" s="84">
        <f>VLOOKUP(WordsMain!WY94,ScaleHH,2,FALSE)</f>
        <v>2</v>
      </c>
      <c r="WZ94" s="84">
        <f>VLOOKUP(WordsMain!WZ94,ScaleHH,2,FALSE)</f>
        <v>1</v>
      </c>
      <c r="XA94" s="84">
        <f>VLOOKUP(WordsMain!XA94,ScaleHH,2,FALSE)</f>
        <v>2</v>
      </c>
      <c r="XB94" s="84">
        <f>VLOOKUP(WordsMain!XB94,ScaleHH,2,FALSE)</f>
        <v>2</v>
      </c>
      <c r="XC94" s="84">
        <f>VLOOKUP(WordsMain!XC94,ScaleHH,2,FALSE)</f>
        <v>2</v>
      </c>
      <c r="XD94" s="84">
        <f>VLOOKUP(WordsMain!XD94,ScaleHH,2,FALSE)</f>
        <v>2</v>
      </c>
      <c r="XE94" s="84">
        <f>VLOOKUP(WordsMain!XE94,ScaleHH,2,FALSE)</f>
        <v>2</v>
      </c>
      <c r="XF94" s="84">
        <f>VLOOKUP(WordsMain!XF94,ScaleHH,2,FALSE)</f>
        <v>2</v>
      </c>
      <c r="XG94" s="84">
        <f>VLOOKUP(WordsMain!XG94,ScaleHH,2,FALSE)</f>
        <v>2</v>
      </c>
      <c r="XH94" s="84">
        <f>VLOOKUP(WordsMain!XH94,ScaleHH,2,FALSE)</f>
        <v>2</v>
      </c>
      <c r="XI94" s="84">
        <f>VLOOKUP(WordsMain!XI94,ScaleHH,2,FALSE)</f>
        <v>1</v>
      </c>
      <c r="XJ94" s="84">
        <f>VLOOKUP(WordsMain!XJ94,ScaleHH,2,FALSE)</f>
        <v>1</v>
      </c>
      <c r="XK94" s="84">
        <f>VLOOKUP(WordsMain!XK94,ScaleHH,2,FALSE)</f>
        <v>1</v>
      </c>
      <c r="XL94" s="84">
        <f>VLOOKUP(WordsMain!XL94,ScaleHH,2,FALSE)</f>
        <v>2</v>
      </c>
      <c r="XM94" s="84">
        <f>VLOOKUP(WordsMain!XM94,ScaleHH,2,FALSE)</f>
        <v>2</v>
      </c>
      <c r="XN94" s="84">
        <f>VLOOKUP(WordsMain!XN94,ScaleHH,2,FALSE)</f>
        <v>2</v>
      </c>
      <c r="XO94" s="84">
        <f>VLOOKUP(WordsMain!XO94,ScaleHH,2,FALSE)</f>
        <v>2</v>
      </c>
      <c r="XP94" s="84">
        <f>VLOOKUP(WordsMain!XP94,ScaleHH,2,FALSE)</f>
        <v>2</v>
      </c>
      <c r="XQ94" s="84">
        <f>VLOOKUP(WordsMain!XQ94,ScaleHH,2,FALSE)</f>
        <v>2</v>
      </c>
      <c r="XR94" s="84">
        <f>VLOOKUP(WordsMain!XR94,ScaleHH,2,FALSE)</f>
        <v>2</v>
      </c>
      <c r="XS94" s="84">
        <f>VLOOKUP(WordsMain!XS94,ScaleHH,2,FALSE)</f>
        <v>2</v>
      </c>
      <c r="XT94" s="84">
        <f>VLOOKUP(WordsMain!XT94,ScaleHH,2,FALSE)</f>
        <v>2</v>
      </c>
      <c r="XU94" s="84">
        <f>VLOOKUP(WordsMain!XU94,ScaleHH,2,FALSE)</f>
        <v>2</v>
      </c>
      <c r="XV94" s="84">
        <f>VLOOKUP(WordsMain!XV94,ScaleHH,2,FALSE)</f>
        <v>2</v>
      </c>
      <c r="XW94" s="84">
        <f>VLOOKUP(WordsMain!XW94,ScaleHH,2,FALSE)</f>
        <v>2</v>
      </c>
      <c r="XX94" s="84">
        <f>VLOOKUP(WordsMain!XX94,ScaleHH,2,FALSE)</f>
        <v>2</v>
      </c>
      <c r="XY94" s="84">
        <f>VLOOKUP(WordsMain!XY94,ScaleHH,2,FALSE)</f>
        <v>2</v>
      </c>
      <c r="XZ94" s="84">
        <f>VLOOKUP(WordsMain!XZ94,ScaleHH,2,FALSE)</f>
        <v>2</v>
      </c>
      <c r="YA94" s="84">
        <f>VLOOKUP(WordsMain!YA94,ScaleHH,2,FALSE)</f>
        <v>2</v>
      </c>
      <c r="YB94" s="84">
        <f>VLOOKUP(WordsMain!YB94,ScaleHH,2,FALSE)</f>
        <v>2</v>
      </c>
      <c r="YC94" s="84">
        <f>VLOOKUP(WordsMain!YC94,ScaleHH,2,FALSE)</f>
        <v>2</v>
      </c>
      <c r="YD94" s="84">
        <f>VLOOKUP(WordsMain!YD94,ScaleHH,2,FALSE)</f>
        <v>2</v>
      </c>
      <c r="YE94" s="84">
        <f>VLOOKUP(WordsMain!YE94,ScaleHH,2,FALSE)</f>
        <v>2</v>
      </c>
      <c r="YF94" s="84">
        <f>VLOOKUP(WordsMain!YF94,ScaleHH,2,FALSE)</f>
        <v>2</v>
      </c>
      <c r="YG94" s="84">
        <f>VLOOKUP(WordsMain!YG94,ScaleHH,2,FALSE)</f>
        <v>2</v>
      </c>
      <c r="ADZ94">
        <f t="shared" si="85"/>
        <v>7</v>
      </c>
      <c r="AEA94">
        <f t="shared" si="87"/>
        <v>1</v>
      </c>
      <c r="AEB94">
        <f t="shared" si="86"/>
        <v>1</v>
      </c>
    </row>
    <row r="95" spans="1:808" x14ac:dyDescent="0.2">
      <c r="A95">
        <v>110002793197</v>
      </c>
      <c r="B95">
        <v>270114696</v>
      </c>
      <c r="C95" s="2">
        <v>43620.797754629632</v>
      </c>
      <c r="D95" s="2">
        <v>43620.811273148152</v>
      </c>
      <c r="E95" t="s">
        <v>1918</v>
      </c>
      <c r="J95">
        <v>4</v>
      </c>
      <c r="K95" s="84" t="str">
        <f t="shared" si="84"/>
        <v>Australia</v>
      </c>
      <c r="L95">
        <v>1</v>
      </c>
      <c r="M95">
        <v>3</v>
      </c>
      <c r="N95">
        <v>1</v>
      </c>
      <c r="O95">
        <v>2</v>
      </c>
      <c r="P95">
        <v>1</v>
      </c>
      <c r="Q95">
        <v>3</v>
      </c>
      <c r="S95">
        <v>3</v>
      </c>
      <c r="T95">
        <v>4</v>
      </c>
      <c r="V95">
        <v>3</v>
      </c>
      <c r="W95">
        <v>1</v>
      </c>
      <c r="X95" s="84">
        <f>VLOOKUP(WordsMain!X95,ScaleII,2,FALSE)</f>
        <v>1</v>
      </c>
      <c r="Y95" s="84">
        <f>VLOOKUP(WordsMain!Y95,ScaleII,2,FALSE)</f>
        <v>1</v>
      </c>
      <c r="Z95" s="84">
        <f>VLOOKUP(WordsMain!Z95,ScaleII,2,FALSE)</f>
        <v>1</v>
      </c>
      <c r="AA95" s="84">
        <f>VLOOKUP(WordsMain!AA95,ScaleII,2,FALSE)</f>
        <v>1</v>
      </c>
      <c r="AB95" s="84">
        <f>VLOOKUP(WordsMain!AB95,ScaleII,2,FALSE)</f>
        <v>1</v>
      </c>
      <c r="AC95" s="84">
        <f>VLOOKUP(WordsMain!AC95,ScaleII,2,FALSE)</f>
        <v>0</v>
      </c>
      <c r="AD95" s="84">
        <f>VLOOKUP(WordsMain!AD95,ScaleDD,2,FALSE)</f>
        <v>1</v>
      </c>
      <c r="AE95" s="84">
        <f>VLOOKUP(WordsMain!AE95,ScaleDD,2,FALSE)</f>
        <v>3</v>
      </c>
      <c r="AF95" s="84">
        <f>VLOOKUP(WordsMain!AF95,ScaleDD,2,FALSE)</f>
        <v>3</v>
      </c>
      <c r="AG95" s="84">
        <f>VLOOKUP(WordsMain!AG95,ScaleDD,2,FALSE)</f>
        <v>2</v>
      </c>
      <c r="AH95" s="84">
        <f>VLOOKUP(WordsMain!AH95,ScaleDD,2,FALSE)</f>
        <v>3</v>
      </c>
      <c r="AI95" s="84">
        <f>VLOOKUP(WordsMain!AI95,ScaleDD,2,FALSE)</f>
        <v>3</v>
      </c>
      <c r="AJ95" s="84">
        <f>VLOOKUP(WordsMain!AJ95,ScaleDD,2,FALSE)</f>
        <v>3</v>
      </c>
      <c r="AK95" s="84">
        <f>VLOOKUP(WordsMain!AK95,ScaleDD,2,FALSE)</f>
        <v>2</v>
      </c>
      <c r="AL95" s="84">
        <f>VLOOKUP(WordsMain!AL95,ScaleDD,2,FALSE)</f>
        <v>2</v>
      </c>
      <c r="AN95" s="84">
        <f>VLOOKUP(WordsMain!AN95,ScaleJJ,2,FALSE)</f>
        <v>4</v>
      </c>
      <c r="AO95" s="84">
        <f>VLOOKUP(WordsMain!AO95,ScaleJJ,2,FALSE)</f>
        <v>1</v>
      </c>
      <c r="AP95" s="84">
        <f>VLOOKUP(WordsMain!AP95,ScaleJJ,2,FALSE)</f>
        <v>4</v>
      </c>
      <c r="AQ95" s="84">
        <f>VLOOKUP(WordsMain!AQ95,ScaleJJ,2,FALSE)</f>
        <v>1</v>
      </c>
      <c r="AR95" s="84">
        <f>VLOOKUP(WordsMain!AR95,ScaleJJ,2,FALSE)</f>
        <v>1</v>
      </c>
      <c r="AS95" s="84">
        <f>VLOOKUP(WordsMain!AS95,ScaleJJ,2,FALSE)</f>
        <v>6</v>
      </c>
      <c r="AT95" s="84">
        <f>VLOOKUP(WordsMain!AT95,ScaleJJ,2,FALSE)</f>
        <v>2</v>
      </c>
      <c r="AU95" s="84">
        <f>VLOOKUP(WordsMain!AU95,ScaleJJ,2,FALSE)</f>
        <v>1</v>
      </c>
      <c r="BA95">
        <v>5</v>
      </c>
      <c r="BB95">
        <v>6</v>
      </c>
      <c r="BS95">
        <v>5</v>
      </c>
      <c r="BT95">
        <v>6</v>
      </c>
      <c r="CS95">
        <v>4</v>
      </c>
      <c r="CT95">
        <v>5</v>
      </c>
      <c r="CU95">
        <v>6</v>
      </c>
      <c r="CV95">
        <v>7</v>
      </c>
      <c r="DQ95" s="84">
        <f>VLOOKUP(WordsMain!DQ95,ScaleEE,2,FALSE)</f>
        <v>1</v>
      </c>
      <c r="DR95" s="84">
        <f>VLOOKUP(WordsMain!DR95,ScaleEE,2,FALSE)</f>
        <v>2</v>
      </c>
      <c r="DS95" s="84">
        <f>VLOOKUP(WordsMain!DS95,ScaleEE,2,FALSE)</f>
        <v>3</v>
      </c>
      <c r="DT95" s="84">
        <f>VLOOKUP(WordsMain!DT95,ScaleEE,2,FALSE)</f>
        <v>3</v>
      </c>
      <c r="DU95" s="84">
        <f>VLOOKUP(WordsMain!DU95,ScaleEE,2,FALSE)</f>
        <v>2</v>
      </c>
      <c r="DV95" s="84">
        <f>VLOOKUP(WordsMain!DV95,ScaleEE,2,FALSE)</f>
        <v>2</v>
      </c>
      <c r="DW95" s="84">
        <f>VLOOKUP(WordsMain!DW95,ScaleEE,2,FALSE)</f>
        <v>3</v>
      </c>
      <c r="DX95" s="84">
        <f>VLOOKUP(WordsMain!DX95,ScaleEE,2,FALSE)</f>
        <v>1</v>
      </c>
      <c r="DY95" s="84">
        <f>VLOOKUP(WordsMain!DY95,ScaleEE,2,FALSE)</f>
        <v>1</v>
      </c>
      <c r="DZ95" s="84">
        <f>VLOOKUP(WordsMain!DZ95,ScaleEE,2,FALSE)</f>
        <v>2</v>
      </c>
      <c r="EB95" s="84">
        <f>VLOOKUP(WordsMain!EB95,ScaleCC,2,FALSE)</f>
        <v>1</v>
      </c>
      <c r="EC95" s="84">
        <f>VLOOKUP(WordsMain!EC95,ScaleCC,2,FALSE)</f>
        <v>3</v>
      </c>
      <c r="ED95" s="84">
        <f>VLOOKUP(WordsMain!ED95,ScaleCC,2,FALSE)</f>
        <v>3</v>
      </c>
      <c r="EE95" s="84">
        <f>VLOOKUP(WordsMain!EE95,ScaleCC,2,FALSE)</f>
        <v>2</v>
      </c>
      <c r="EF95" s="84">
        <f>VLOOKUP(WordsMain!EF95,ScaleCC,2,FALSE)</f>
        <v>0</v>
      </c>
      <c r="EG95" s="84">
        <f>VLOOKUP(WordsMain!EG95,ScaleCC,2,FALSE)</f>
        <v>0</v>
      </c>
      <c r="EH95" s="84">
        <f>VLOOKUP(WordsMain!EH95,ScaleCC,2,FALSE)</f>
        <v>3</v>
      </c>
      <c r="EI95" s="84">
        <f>VLOOKUP(WordsMain!EI95,ScaleCC,2,FALSE)</f>
        <v>0</v>
      </c>
      <c r="EJ95" s="84">
        <f>VLOOKUP(WordsMain!EJ95,ScaleCC,2,FALSE)</f>
        <v>0</v>
      </c>
      <c r="EK95" s="84">
        <f>VLOOKUP(WordsMain!EK95,ScaleCC,2,FALSE)</f>
        <v>0</v>
      </c>
      <c r="EL95" s="84">
        <f>VLOOKUP(WordsMain!EL95,ScaleCC,2,FALSE)</f>
        <v>0</v>
      </c>
      <c r="EM95" s="84">
        <f>VLOOKUP(WordsMain!EM95,ScaleCC,2,FALSE)</f>
        <v>0</v>
      </c>
      <c r="EN95" s="84">
        <f>VLOOKUP(WordsMain!EN95,ScaleCC,2,FALSE)</f>
        <v>0</v>
      </c>
      <c r="EO95" s="84">
        <f>VLOOKUP(WordsMain!EO95,ScaleCC,2,FALSE)</f>
        <v>0</v>
      </c>
      <c r="EP95" s="84">
        <f>VLOOKUP(WordsMain!EP95,ScaleCC,2,FALSE)</f>
        <v>0</v>
      </c>
      <c r="EQ95" s="84">
        <f>VLOOKUP(WordsMain!EQ95,ScaleCC,2,FALSE)</f>
        <v>0</v>
      </c>
      <c r="ER95" s="84">
        <f>VLOOKUP(WordsMain!ER95,ScaleCC,2,FALSE)</f>
        <v>0</v>
      </c>
      <c r="ES95" s="84">
        <f>VLOOKUP(WordsMain!ES95,ScaleCC,2,FALSE)</f>
        <v>0</v>
      </c>
      <c r="FL95">
        <v>6</v>
      </c>
      <c r="FM95">
        <v>7</v>
      </c>
      <c r="FX95">
        <v>6</v>
      </c>
      <c r="FY95">
        <v>7</v>
      </c>
      <c r="GJ95">
        <v>6</v>
      </c>
      <c r="GK95">
        <v>7</v>
      </c>
      <c r="HS95">
        <v>5</v>
      </c>
      <c r="HV95">
        <v>8</v>
      </c>
      <c r="HW95">
        <v>9</v>
      </c>
      <c r="NQ95">
        <v>1</v>
      </c>
      <c r="NX95">
        <v>8</v>
      </c>
      <c r="OE95">
        <v>1</v>
      </c>
      <c r="OL95">
        <v>8</v>
      </c>
      <c r="OY95">
        <v>7</v>
      </c>
      <c r="QM95">
        <v>5</v>
      </c>
      <c r="WU95" s="84">
        <f>VLOOKUP(WordsMain!WU95,ScaleHH,2,FALSE)</f>
        <v>3</v>
      </c>
      <c r="WV95" s="84">
        <f>VLOOKUP(WordsMain!WV95,ScaleHH,2,FALSE)</f>
        <v>2</v>
      </c>
      <c r="WW95" s="84">
        <f>VLOOKUP(WordsMain!WW95,ScaleHH,2,FALSE)</f>
        <v>2</v>
      </c>
      <c r="WX95" s="84">
        <f>VLOOKUP(WordsMain!WX95,ScaleHH,2,FALSE)</f>
        <v>2</v>
      </c>
      <c r="WY95" s="84">
        <f>VLOOKUP(WordsMain!WY95,ScaleHH,2,FALSE)</f>
        <v>2</v>
      </c>
      <c r="WZ95" s="84">
        <f>VLOOKUP(WordsMain!WZ95,ScaleHH,2,FALSE)</f>
        <v>2</v>
      </c>
      <c r="XA95" s="84">
        <f>VLOOKUP(WordsMain!XA95,ScaleHH,2,FALSE)</f>
        <v>3</v>
      </c>
      <c r="XB95" s="84">
        <f>VLOOKUP(WordsMain!XB95,ScaleHH,2,FALSE)</f>
        <v>3</v>
      </c>
      <c r="XC95" s="84">
        <f>VLOOKUP(WordsMain!XC95,ScaleHH,2,FALSE)</f>
        <v>2</v>
      </c>
      <c r="XD95" s="84">
        <f>VLOOKUP(WordsMain!XD95,ScaleHH,2,FALSE)</f>
        <v>3</v>
      </c>
      <c r="XE95" s="84">
        <f>VLOOKUP(WordsMain!XE95,ScaleHH,2,FALSE)</f>
        <v>2</v>
      </c>
      <c r="XF95" s="84">
        <f>VLOOKUP(WordsMain!XF95,ScaleHH,2,FALSE)</f>
        <v>2</v>
      </c>
      <c r="XG95" s="84">
        <f>VLOOKUP(WordsMain!XG95,ScaleHH,2,FALSE)</f>
        <v>2</v>
      </c>
      <c r="XH95" s="84">
        <f>VLOOKUP(WordsMain!XH95,ScaleHH,2,FALSE)</f>
        <v>2</v>
      </c>
      <c r="XI95" s="84">
        <f>VLOOKUP(WordsMain!XI95,ScaleHH,2,FALSE)</f>
        <v>2</v>
      </c>
      <c r="XJ95" s="84">
        <f>VLOOKUP(WordsMain!XJ95,ScaleHH,2,FALSE)</f>
        <v>3</v>
      </c>
      <c r="XK95" s="84">
        <f>VLOOKUP(WordsMain!XK95,ScaleHH,2,FALSE)</f>
        <v>2</v>
      </c>
      <c r="XL95" s="84">
        <f>VLOOKUP(WordsMain!XL95,ScaleHH,2,FALSE)</f>
        <v>2</v>
      </c>
      <c r="XM95" s="84">
        <f>VLOOKUP(WordsMain!XM95,ScaleHH,2,FALSE)</f>
        <v>2</v>
      </c>
      <c r="XN95" s="84">
        <f>VLOOKUP(WordsMain!XN95,ScaleHH,2,FALSE)</f>
        <v>3</v>
      </c>
      <c r="XO95" s="84">
        <f>VLOOKUP(WordsMain!XO95,ScaleHH,2,FALSE)</f>
        <v>2</v>
      </c>
      <c r="XP95" s="84">
        <f>VLOOKUP(WordsMain!XP95,ScaleHH,2,FALSE)</f>
        <v>2</v>
      </c>
      <c r="XQ95" s="84">
        <f>VLOOKUP(WordsMain!XQ95,ScaleHH,2,FALSE)</f>
        <v>3</v>
      </c>
      <c r="XR95" s="84">
        <f>VLOOKUP(WordsMain!XR95,ScaleHH,2,FALSE)</f>
        <v>3</v>
      </c>
      <c r="XS95" s="84">
        <f>VLOOKUP(WordsMain!XS95,ScaleHH,2,FALSE)</f>
        <v>2</v>
      </c>
      <c r="XT95" s="84">
        <f>VLOOKUP(WordsMain!XT95,ScaleHH,2,FALSE)</f>
        <v>3</v>
      </c>
      <c r="XU95" s="84">
        <f>VLOOKUP(WordsMain!XU95,ScaleHH,2,FALSE)</f>
        <v>3</v>
      </c>
      <c r="XV95" s="84">
        <f>VLOOKUP(WordsMain!XV95,ScaleHH,2,FALSE)</f>
        <v>3</v>
      </c>
      <c r="XW95" s="84">
        <f>VLOOKUP(WordsMain!XW95,ScaleHH,2,FALSE)</f>
        <v>1</v>
      </c>
      <c r="XX95" s="84">
        <f>VLOOKUP(WordsMain!XX95,ScaleHH,2,FALSE)</f>
        <v>3</v>
      </c>
      <c r="XY95" s="84">
        <f>VLOOKUP(WordsMain!XY95,ScaleHH,2,FALSE)</f>
        <v>3</v>
      </c>
      <c r="XZ95" s="84">
        <f>VLOOKUP(WordsMain!XZ95,ScaleHH,2,FALSE)</f>
        <v>2</v>
      </c>
      <c r="YA95" s="84">
        <f>VLOOKUP(WordsMain!YA95,ScaleHH,2,FALSE)</f>
        <v>3</v>
      </c>
      <c r="YB95" s="84">
        <f>VLOOKUP(WordsMain!YB95,ScaleHH,2,FALSE)</f>
        <v>2</v>
      </c>
      <c r="YC95" s="84">
        <f>VLOOKUP(WordsMain!YC95,ScaleHH,2,FALSE)</f>
        <v>0</v>
      </c>
      <c r="YD95" s="84">
        <f>VLOOKUP(WordsMain!YD95,ScaleHH,2,FALSE)</f>
        <v>3</v>
      </c>
      <c r="YE95" s="84">
        <f>VLOOKUP(WordsMain!YE95,ScaleHH,2,FALSE)</f>
        <v>0</v>
      </c>
      <c r="YF95" s="84">
        <f>VLOOKUP(WordsMain!YF95,ScaleHH,2,FALSE)</f>
        <v>2</v>
      </c>
      <c r="YG95" s="84">
        <f>VLOOKUP(WordsMain!YG95,ScaleHH,2,FALSE)</f>
        <v>3</v>
      </c>
      <c r="YH95" t="s">
        <v>1013</v>
      </c>
      <c r="YI95" t="s">
        <v>1014</v>
      </c>
      <c r="YJ95" s="84">
        <f>VLOOKUP(WordsMain!YJ95,ScaleBB,2,FALSE)</f>
        <v>0</v>
      </c>
      <c r="YK95" s="84">
        <f>VLOOKUP(WordsMain!YK95,ScaleAA,2,FALSE)</f>
        <v>3</v>
      </c>
      <c r="YL95" s="84">
        <f>VLOOKUP(WordsMain!YL95,ScaleAA,2,FALSE)</f>
        <v>3</v>
      </c>
      <c r="YM95" s="84">
        <f>VLOOKUP(WordsMain!YM95,ScaleAA,2,FALSE)</f>
        <v>4</v>
      </c>
      <c r="YN95" s="84">
        <f>VLOOKUP(WordsMain!YN95,ScaleAA,2,FALSE)</f>
        <v>4</v>
      </c>
      <c r="YO95" s="84">
        <f>VLOOKUP(WordsMain!YO95,ScaleAA,2,FALSE)</f>
        <v>4</v>
      </c>
      <c r="YP95" s="84">
        <f>VLOOKUP(WordsMain!YP95,ScaleAA,2,FALSE)</f>
        <v>4</v>
      </c>
      <c r="YQ95" s="84">
        <f>VLOOKUP(WordsMain!YQ95,ScaleAA,2,FALSE)</f>
        <v>3</v>
      </c>
      <c r="YR95" s="84">
        <f>VLOOKUP(WordsMain!YR95,ScaleAA,2,FALSE)</f>
        <v>4</v>
      </c>
      <c r="YS95" s="84">
        <f>VLOOKUP(WordsMain!YS95,ScaleAA,2,FALSE)</f>
        <v>4</v>
      </c>
      <c r="YT95" s="84">
        <f>VLOOKUP(WordsMain!YT95,ScaleAA,2,FALSE)</f>
        <v>3</v>
      </c>
      <c r="YU95" s="84">
        <f>VLOOKUP(WordsMain!YU95,ScaleAA,2,FALSE)</f>
        <v>4</v>
      </c>
      <c r="YV95" s="84">
        <f>VLOOKUP(WordsMain!YV95,ScaleAA,2,FALSE)</f>
        <v>4</v>
      </c>
      <c r="YW95" s="84">
        <f>VLOOKUP(WordsMain!YW95,ScaleAA,2,FALSE)</f>
        <v>2</v>
      </c>
      <c r="YX95" s="84">
        <f>VLOOKUP(WordsMain!YX95,ScaleAA,2,FALSE)</f>
        <v>2</v>
      </c>
      <c r="YY95" s="84">
        <f>VLOOKUP(WordsMain!YY95,ScaleAA,2,FALSE)</f>
        <v>2</v>
      </c>
      <c r="YZ95" s="84">
        <f>VLOOKUP(WordsMain!YZ95,ScaleAA,2,FALSE)</f>
        <v>2</v>
      </c>
      <c r="ZA95" s="84">
        <f>VLOOKUP(WordsMain!ZA95,ScaleAA,2,FALSE)</f>
        <v>3</v>
      </c>
      <c r="ZB95" s="84">
        <f>VLOOKUP(WordsMain!ZB95,ScaleAA,2,FALSE)</f>
        <v>4</v>
      </c>
      <c r="ZC95" s="84">
        <f>VLOOKUP(WordsMain!ZC95,ScaleAA,2,FALSE)</f>
        <v>4</v>
      </c>
      <c r="ZD95" s="84">
        <f>VLOOKUP(WordsMain!ZD95,ScaleAA,2,FALSE)</f>
        <v>2</v>
      </c>
      <c r="ZE95" s="84">
        <f>VLOOKUP(WordsMain!ZE95,ScaleAA,2,FALSE)</f>
        <v>1</v>
      </c>
      <c r="ZF95" s="84">
        <f>VLOOKUP(WordsMain!ZF95,ScaleAA,2,FALSE)</f>
        <v>1</v>
      </c>
      <c r="ZG95" s="84">
        <f>VLOOKUP(WordsMain!ZG95,ScaleAA,2,FALSE)</f>
        <v>4</v>
      </c>
      <c r="ZH95" s="84">
        <f>VLOOKUP(WordsMain!ZH95,ScaleAA,2,FALSE)</f>
        <v>4</v>
      </c>
      <c r="ZI95" s="84">
        <f>VLOOKUP(WordsMain!ZI95,ScaleAA,2,FALSE)</f>
        <v>3</v>
      </c>
      <c r="ZJ95" s="84">
        <f>VLOOKUP(WordsMain!ZJ95,ScaleAA,2,FALSE)</f>
        <v>4</v>
      </c>
      <c r="ZK95" s="84">
        <f>VLOOKUP(WordsMain!ZK95,ScaleAA,2,FALSE)</f>
        <v>3</v>
      </c>
      <c r="ZL95" s="84">
        <f>VLOOKUP(WordsMain!ZL95,ScaleAA,2,FALSE)</f>
        <v>3</v>
      </c>
      <c r="ZM95" s="84">
        <f>VLOOKUP(WordsMain!ZM95,ScaleAA,2,FALSE)</f>
        <v>4</v>
      </c>
      <c r="ZN95" s="84">
        <f>VLOOKUP(WordsMain!ZN95,ScaleAA,2,FALSE)</f>
        <v>2</v>
      </c>
      <c r="ZO95" s="84">
        <f>VLOOKUP(WordsMain!ZO95,ScaleAA,2,FALSE)</f>
        <v>3</v>
      </c>
      <c r="ZP95" s="84">
        <f>VLOOKUP(WordsMain!ZP95,ScaleAA,2,FALSE)</f>
        <v>4</v>
      </c>
      <c r="ZR95" s="84">
        <f>VLOOKUP(WordsMain!ZR95,ScaleFF,2,FALSE)</f>
        <v>3</v>
      </c>
      <c r="ZS95" s="84">
        <f>VLOOKUP(WordsMain!ZS95,ScaleFF,2,FALSE)</f>
        <v>2</v>
      </c>
      <c r="ZT95" s="84">
        <f>VLOOKUP(WordsMain!ZT95,ScaleFF,2,FALSE)</f>
        <v>0</v>
      </c>
      <c r="ZU95" s="84">
        <f>VLOOKUP(WordsMain!ZU95,ScaleFF,2,FALSE)</f>
        <v>0</v>
      </c>
      <c r="ZV95" s="84">
        <f>VLOOKUP(WordsMain!ZV95,ScaleFF,2,FALSE)</f>
        <v>0</v>
      </c>
      <c r="ZW95" s="84">
        <f>VLOOKUP(WordsMain!ZW95,ScaleFF,2,FALSE)</f>
        <v>2</v>
      </c>
      <c r="ZX95" s="84">
        <f>VLOOKUP(WordsMain!ZX95,ScaleFF,2,FALSE)</f>
        <v>4</v>
      </c>
      <c r="ZY95" s="84">
        <f>VLOOKUP(WordsMain!ZY95,ScaleFF,2,FALSE)</f>
        <v>4</v>
      </c>
      <c r="ZZ95" s="84">
        <f>VLOOKUP(WordsMain!ZZ95,ScaleFF,2,FALSE)</f>
        <v>4</v>
      </c>
      <c r="AAA95" s="84">
        <f>VLOOKUP(WordsMain!AAA95,ScaleFF,2,FALSE)</f>
        <v>0</v>
      </c>
      <c r="AAB95" s="84">
        <f>VLOOKUP(WordsMain!AAB95,ScaleFF,2,FALSE)</f>
        <v>2</v>
      </c>
      <c r="AAC95" s="84">
        <f>VLOOKUP(WordsMain!AAC95,ScaleFF,2,FALSE)</f>
        <v>2</v>
      </c>
      <c r="AAD95" s="84">
        <f>VLOOKUP(WordsMain!AAD95,ScaleFF,2,FALSE)</f>
        <v>4</v>
      </c>
      <c r="AAE95" s="84">
        <f>VLOOKUP(WordsMain!AAE95,ScaleFF,2,FALSE)</f>
        <v>2</v>
      </c>
      <c r="AAF95" s="84">
        <f>VLOOKUP(WordsMain!AAF95,ScaleFF,2,FALSE)</f>
        <v>2</v>
      </c>
      <c r="AAG95" s="84">
        <f>VLOOKUP(WordsMain!AAG95,ScaleFF,2,FALSE)</f>
        <v>2</v>
      </c>
      <c r="AAH95" s="84">
        <f>VLOOKUP(WordsMain!AAH95,ScaleFF,2,FALSE)</f>
        <v>0</v>
      </c>
      <c r="AAI95" s="84">
        <f>VLOOKUP(WordsMain!AAI95,ScaleFF,2,FALSE)</f>
        <v>4</v>
      </c>
      <c r="AAJ95" s="84">
        <f>VLOOKUP(WordsMain!AAJ95,ScaleFF,2,FALSE)</f>
        <v>2</v>
      </c>
      <c r="AAK95" s="84">
        <f>VLOOKUP(WordsMain!AAK95,ScaleFF,2,FALSE)</f>
        <v>2</v>
      </c>
      <c r="AAL95" s="84">
        <f>VLOOKUP(WordsMain!AAL95,ScaleFF,2,FALSE)</f>
        <v>3</v>
      </c>
      <c r="AAM95" s="84">
        <f>VLOOKUP(WordsMain!AAM95,ScaleFF,2,FALSE)</f>
        <v>1</v>
      </c>
      <c r="AAN95" s="84">
        <f>VLOOKUP(WordsMain!AAN95,ScaleFF,2,FALSE)</f>
        <v>4</v>
      </c>
      <c r="AAO95" s="84">
        <f>VLOOKUP(WordsMain!AAO95,ScaleFF,2,FALSE)</f>
        <v>3</v>
      </c>
      <c r="AAP95" s="84">
        <f>VLOOKUP(WordsMain!AAP95,ScaleFF,2,FALSE)</f>
        <v>0</v>
      </c>
      <c r="AAQ95" s="84">
        <f>VLOOKUP(WordsMain!AAQ95,ScaleFF,2,FALSE)</f>
        <v>2</v>
      </c>
      <c r="AAR95" s="84">
        <f>VLOOKUP(WordsMain!AAR95,ScaleFF,2,FALSE)</f>
        <v>0</v>
      </c>
      <c r="AAS95" s="84">
        <f>VLOOKUP(WordsMain!AAS95,ScaleFF,2,FALSE)</f>
        <v>0</v>
      </c>
      <c r="AAT95" s="84">
        <f>VLOOKUP(WordsMain!AAT95,ScaleFF,2,FALSE)</f>
        <v>3</v>
      </c>
      <c r="AAU95" s="84">
        <f>VLOOKUP(WordsMain!AAU95,ScaleFF,2,FALSE)</f>
        <v>4</v>
      </c>
      <c r="AAV95" s="84">
        <f>VLOOKUP(WordsMain!AAV95,ScaleFF,2,FALSE)</f>
        <v>2</v>
      </c>
      <c r="AAW95" s="84">
        <f>VLOOKUP(WordsMain!AAW95,ScaleFF,2,FALSE)</f>
        <v>2</v>
      </c>
      <c r="AAX95" s="84">
        <f>VLOOKUP(WordsMain!AAX95,ScaleFF,2,FALSE)</f>
        <v>0</v>
      </c>
      <c r="AAY95" s="84">
        <f>VLOOKUP(WordsMain!AAY95,ScaleFF,2,FALSE)</f>
        <v>3</v>
      </c>
      <c r="AAZ95" s="84">
        <f>VLOOKUP(WordsMain!AAZ95,ScaleFF,2,FALSE)</f>
        <v>4</v>
      </c>
      <c r="ABB95">
        <v>2</v>
      </c>
      <c r="ABC95">
        <v>1</v>
      </c>
      <c r="ABD95">
        <v>1</v>
      </c>
      <c r="ABE95">
        <v>0</v>
      </c>
      <c r="ABF95">
        <v>0</v>
      </c>
      <c r="ABG95">
        <v>1</v>
      </c>
      <c r="ABH95">
        <v>2</v>
      </c>
      <c r="ABI95">
        <v>0</v>
      </c>
      <c r="ABJ95">
        <v>0</v>
      </c>
      <c r="ABK95">
        <v>0</v>
      </c>
      <c r="ABL95">
        <v>1</v>
      </c>
      <c r="ABM95">
        <v>0</v>
      </c>
      <c r="ABN95">
        <v>0</v>
      </c>
      <c r="ABO95">
        <v>1</v>
      </c>
      <c r="ABP95">
        <v>2</v>
      </c>
      <c r="ABW95">
        <v>9</v>
      </c>
      <c r="ACA95">
        <v>13</v>
      </c>
      <c r="ACB95">
        <v>14</v>
      </c>
      <c r="ACC95">
        <v>15</v>
      </c>
      <c r="ACK95">
        <v>23</v>
      </c>
      <c r="ACR95" s="84">
        <f>VLOOKUP(WordsMain!ACR95,ScaleGG,2,FALSE)</f>
        <v>2</v>
      </c>
      <c r="ACS95">
        <v>-2</v>
      </c>
      <c r="ACT95">
        <v>-1</v>
      </c>
      <c r="ACU95">
        <v>0</v>
      </c>
      <c r="ACV95">
        <v>-2</v>
      </c>
      <c r="ACW95">
        <v>-2</v>
      </c>
      <c r="ACX95">
        <v>-2</v>
      </c>
      <c r="ACY95">
        <v>-1</v>
      </c>
      <c r="ACZ95">
        <v>0</v>
      </c>
      <c r="ADA95">
        <v>-2</v>
      </c>
      <c r="ADB95">
        <v>-2</v>
      </c>
      <c r="ADC95">
        <v>2</v>
      </c>
      <c r="ADD95">
        <v>2</v>
      </c>
      <c r="ADE95">
        <v>0</v>
      </c>
      <c r="ADF95">
        <v>-2</v>
      </c>
      <c r="ADG95">
        <v>-1</v>
      </c>
      <c r="ADH95">
        <v>-2</v>
      </c>
      <c r="ADI95">
        <v>2</v>
      </c>
      <c r="ADJ95">
        <v>2</v>
      </c>
      <c r="ADK95">
        <v>1</v>
      </c>
      <c r="ADL95">
        <v>1</v>
      </c>
      <c r="ADM95">
        <v>0</v>
      </c>
      <c r="ADN95">
        <v>2</v>
      </c>
      <c r="ADO95">
        <v>2</v>
      </c>
      <c r="ADP95">
        <v>2</v>
      </c>
      <c r="ADQ95">
        <v>0</v>
      </c>
      <c r="ADR95">
        <v>0</v>
      </c>
      <c r="ADS95">
        <v>2</v>
      </c>
      <c r="ADT95">
        <v>1</v>
      </c>
      <c r="ADU95">
        <v>1</v>
      </c>
      <c r="ADV95">
        <v>-2</v>
      </c>
      <c r="ADZ95">
        <f t="shared" si="85"/>
        <v>30</v>
      </c>
      <c r="AEA95">
        <f t="shared" si="87"/>
        <v>3</v>
      </c>
      <c r="AEB95">
        <f t="shared" si="86"/>
        <v>3</v>
      </c>
    </row>
    <row r="96" spans="1:808" x14ac:dyDescent="0.2">
      <c r="A96">
        <v>110002792950</v>
      </c>
      <c r="B96">
        <v>270114676</v>
      </c>
      <c r="C96" s="2">
        <v>43620.74554398148</v>
      </c>
      <c r="D96" s="2">
        <v>43620.761365740742</v>
      </c>
      <c r="E96" t="s">
        <v>1918</v>
      </c>
      <c r="J96">
        <v>4</v>
      </c>
      <c r="K96" s="84" t="str">
        <f t="shared" si="84"/>
        <v>Australia</v>
      </c>
      <c r="L96">
        <v>2</v>
      </c>
      <c r="M96">
        <v>4</v>
      </c>
      <c r="N96">
        <v>1</v>
      </c>
      <c r="O96">
        <v>2</v>
      </c>
      <c r="P96">
        <v>1</v>
      </c>
      <c r="Q96">
        <v>6</v>
      </c>
      <c r="S96">
        <v>5</v>
      </c>
      <c r="T96">
        <v>2</v>
      </c>
      <c r="V96">
        <v>3</v>
      </c>
      <c r="W96">
        <v>1</v>
      </c>
      <c r="X96" s="84">
        <f>VLOOKUP(WordsMain!X96,ScaleII,2,FALSE)</f>
        <v>1</v>
      </c>
      <c r="Y96" s="84">
        <f>VLOOKUP(WordsMain!Y96,ScaleII,2,FALSE)</f>
        <v>1</v>
      </c>
      <c r="Z96" s="84">
        <f>VLOOKUP(WordsMain!Z96,ScaleII,2,FALSE)</f>
        <v>2</v>
      </c>
      <c r="AA96" s="84">
        <f>VLOOKUP(WordsMain!AA96,ScaleII,2,FALSE)</f>
        <v>1</v>
      </c>
      <c r="AB96" s="84">
        <f>VLOOKUP(WordsMain!AB96,ScaleII,2,FALSE)</f>
        <v>1</v>
      </c>
      <c r="AC96" s="84">
        <f>VLOOKUP(WordsMain!AC96,ScaleII,2,FALSE)</f>
        <v>2</v>
      </c>
      <c r="AD96" s="84">
        <f>VLOOKUP(WordsMain!AD96,ScaleDD,2,FALSE)</f>
        <v>0</v>
      </c>
      <c r="AE96" s="84">
        <f>VLOOKUP(WordsMain!AE96,ScaleDD,2,FALSE)</f>
        <v>3</v>
      </c>
      <c r="AF96" s="84">
        <f>VLOOKUP(WordsMain!AF96,ScaleDD,2,FALSE)</f>
        <v>3</v>
      </c>
      <c r="AG96" s="84">
        <f>VLOOKUP(WordsMain!AG96,ScaleDD,2,FALSE)</f>
        <v>2</v>
      </c>
      <c r="AH96" s="84">
        <f>VLOOKUP(WordsMain!AH96,ScaleDD,2,FALSE)</f>
        <v>3</v>
      </c>
      <c r="AI96" s="84">
        <f>VLOOKUP(WordsMain!AI96,ScaleDD,2,FALSE)</f>
        <v>4</v>
      </c>
      <c r="AJ96" s="84">
        <f>VLOOKUP(WordsMain!AJ96,ScaleDD,2,FALSE)</f>
        <v>4</v>
      </c>
      <c r="AK96" s="84">
        <f>VLOOKUP(WordsMain!AK96,ScaleDD,2,FALSE)</f>
        <v>3</v>
      </c>
      <c r="AL96" s="84">
        <f>VLOOKUP(WordsMain!AL96,ScaleDD,2,FALSE)</f>
        <v>3</v>
      </c>
      <c r="AN96" s="84">
        <f>VLOOKUP(WordsMain!AN96,ScaleJJ,2,FALSE)</f>
        <v>4</v>
      </c>
      <c r="AO96" s="84">
        <f>VLOOKUP(WordsMain!AO96,ScaleJJ,2,FALSE)</f>
        <v>0</v>
      </c>
      <c r="AP96" s="84">
        <f>VLOOKUP(WordsMain!AP96,ScaleJJ,2,FALSE)</f>
        <v>4</v>
      </c>
      <c r="AQ96" s="84">
        <f>VLOOKUP(WordsMain!AQ96,ScaleJJ,2,FALSE)</f>
        <v>5</v>
      </c>
      <c r="AR96" s="84">
        <f>VLOOKUP(WordsMain!AR96,ScaleJJ,2,FALSE)</f>
        <v>4</v>
      </c>
      <c r="AS96" s="84">
        <f>VLOOKUP(WordsMain!AS96,ScaleJJ,2,FALSE)</f>
        <v>5</v>
      </c>
      <c r="AT96" s="84">
        <f>VLOOKUP(WordsMain!AT96,ScaleJJ,2,FALSE)</f>
        <v>0</v>
      </c>
      <c r="AU96" s="84">
        <f>VLOOKUP(WordsMain!AU96,ScaleJJ,2,FALSE)</f>
        <v>0</v>
      </c>
      <c r="AY96">
        <v>3</v>
      </c>
      <c r="BR96">
        <v>4</v>
      </c>
      <c r="CC96">
        <v>6</v>
      </c>
      <c r="CL96">
        <v>6</v>
      </c>
      <c r="CV96">
        <v>7</v>
      </c>
      <c r="DQ96" s="84">
        <f>VLOOKUP(WordsMain!DQ96,ScaleEE,2,FALSE)</f>
        <v>4</v>
      </c>
      <c r="DR96" s="84">
        <f>VLOOKUP(WordsMain!DR96,ScaleEE,2,FALSE)</f>
        <v>2</v>
      </c>
      <c r="DS96" s="84">
        <f>VLOOKUP(WordsMain!DS96,ScaleEE,2,FALSE)</f>
        <v>2</v>
      </c>
      <c r="DT96" s="84">
        <f>VLOOKUP(WordsMain!DT96,ScaleEE,2,FALSE)</f>
        <v>4</v>
      </c>
      <c r="DU96" s="84">
        <f>VLOOKUP(WordsMain!DU96,ScaleEE,2,FALSE)</f>
        <v>3</v>
      </c>
      <c r="DV96" s="84">
        <f>VLOOKUP(WordsMain!DV96,ScaleEE,2,FALSE)</f>
        <v>2</v>
      </c>
      <c r="DW96" s="84">
        <f>VLOOKUP(WordsMain!DW96,ScaleEE,2,FALSE)</f>
        <v>3</v>
      </c>
      <c r="DX96" s="84">
        <f>VLOOKUP(WordsMain!DX96,ScaleEE,2,FALSE)</f>
        <v>3</v>
      </c>
      <c r="DY96" s="84">
        <f>VLOOKUP(WordsMain!DY96,ScaleEE,2,FALSE)</f>
        <v>3</v>
      </c>
      <c r="DZ96" s="84">
        <f>VLOOKUP(WordsMain!DZ96,ScaleEE,2,FALSE)</f>
        <v>2</v>
      </c>
      <c r="EB96" s="84">
        <f>VLOOKUP(WordsMain!EB96,ScaleCC,2,FALSE)</f>
        <v>3</v>
      </c>
      <c r="EC96" s="84">
        <f>VLOOKUP(WordsMain!EC96,ScaleCC,2,FALSE)</f>
        <v>3</v>
      </c>
      <c r="ED96" s="84">
        <f>VLOOKUP(WordsMain!ED96,ScaleCC,2,FALSE)</f>
        <v>1</v>
      </c>
      <c r="EE96" s="84">
        <f>VLOOKUP(WordsMain!EE96,ScaleCC,2,FALSE)</f>
        <v>3</v>
      </c>
      <c r="EF96" s="84">
        <f>VLOOKUP(WordsMain!EF96,ScaleCC,2,FALSE)</f>
        <v>0</v>
      </c>
      <c r="EG96" s="84">
        <f>VLOOKUP(WordsMain!EG96,ScaleCC,2,FALSE)</f>
        <v>0</v>
      </c>
      <c r="EH96" s="84">
        <f>VLOOKUP(WordsMain!EH96,ScaleCC,2,FALSE)</f>
        <v>0</v>
      </c>
      <c r="EI96" s="84">
        <f>VLOOKUP(WordsMain!EI96,ScaleCC,2,FALSE)</f>
        <v>0</v>
      </c>
      <c r="EJ96" s="84">
        <f>VLOOKUP(WordsMain!EJ96,ScaleCC,2,FALSE)</f>
        <v>2</v>
      </c>
      <c r="EK96" s="84">
        <f>VLOOKUP(WordsMain!EK96,ScaleCC,2,FALSE)</f>
        <v>0</v>
      </c>
      <c r="EL96" s="84">
        <f>VLOOKUP(WordsMain!EL96,ScaleCC,2,FALSE)</f>
        <v>0</v>
      </c>
      <c r="EM96" s="84">
        <f>VLOOKUP(WordsMain!EM96,ScaleCC,2,FALSE)</f>
        <v>0</v>
      </c>
      <c r="EN96" s="84">
        <f>VLOOKUP(WordsMain!EN96,ScaleCC,2,FALSE)</f>
        <v>0</v>
      </c>
      <c r="EO96" s="84">
        <f>VLOOKUP(WordsMain!EO96,ScaleCC,2,FALSE)</f>
        <v>0</v>
      </c>
      <c r="EP96" s="84">
        <f>VLOOKUP(WordsMain!EP96,ScaleCC,2,FALSE)</f>
        <v>0</v>
      </c>
      <c r="EQ96" s="84">
        <f>VLOOKUP(WordsMain!EQ96,ScaleCC,2,FALSE)</f>
        <v>0</v>
      </c>
      <c r="ER96" s="84">
        <f>VLOOKUP(WordsMain!ER96,ScaleCC,2,FALSE)</f>
        <v>0</v>
      </c>
      <c r="ES96" s="84">
        <f>VLOOKUP(WordsMain!ES96,ScaleCC,2,FALSE)</f>
        <v>0</v>
      </c>
      <c r="EU96">
        <v>1</v>
      </c>
      <c r="EX96">
        <v>4</v>
      </c>
      <c r="EZ96">
        <v>6</v>
      </c>
      <c r="FA96">
        <v>7</v>
      </c>
      <c r="FB96">
        <v>8</v>
      </c>
      <c r="FC96">
        <v>9</v>
      </c>
      <c r="FJ96">
        <v>4</v>
      </c>
      <c r="FL96">
        <v>6</v>
      </c>
      <c r="FP96">
        <v>10</v>
      </c>
      <c r="GH96">
        <v>4</v>
      </c>
      <c r="GJ96">
        <v>6</v>
      </c>
      <c r="GK96">
        <v>7</v>
      </c>
      <c r="IT96">
        <v>8</v>
      </c>
      <c r="IU96">
        <v>9</v>
      </c>
      <c r="IV96">
        <v>10</v>
      </c>
      <c r="NL96">
        <v>10</v>
      </c>
      <c r="NX96">
        <v>8</v>
      </c>
      <c r="RM96">
        <v>3</v>
      </c>
      <c r="WU96" s="84">
        <f>VLOOKUP(WordsMain!WU96,ScaleHH,2,FALSE)</f>
        <v>3</v>
      </c>
      <c r="WV96" s="84">
        <f>VLOOKUP(WordsMain!WV96,ScaleHH,2,FALSE)</f>
        <v>3</v>
      </c>
      <c r="WW96" s="84">
        <f>VLOOKUP(WordsMain!WW96,ScaleHH,2,FALSE)</f>
        <v>3</v>
      </c>
      <c r="WX96" s="84">
        <f>VLOOKUP(WordsMain!WX96,ScaleHH,2,FALSE)</f>
        <v>2</v>
      </c>
      <c r="WY96" s="84">
        <f>VLOOKUP(WordsMain!WY96,ScaleHH,2,FALSE)</f>
        <v>2</v>
      </c>
      <c r="WZ96" s="84">
        <f>VLOOKUP(WordsMain!WZ96,ScaleHH,2,FALSE)</f>
        <v>2</v>
      </c>
      <c r="XA96" s="84">
        <f>VLOOKUP(WordsMain!XA96,ScaleHH,2,FALSE)</f>
        <v>1</v>
      </c>
      <c r="XB96" s="84">
        <f>VLOOKUP(WordsMain!XB96,ScaleHH,2,FALSE)</f>
        <v>2</v>
      </c>
      <c r="XC96" s="84">
        <f>VLOOKUP(WordsMain!XC96,ScaleHH,2,FALSE)</f>
        <v>3</v>
      </c>
      <c r="XD96" s="84">
        <f>VLOOKUP(WordsMain!XD96,ScaleHH,2,FALSE)</f>
        <v>2</v>
      </c>
      <c r="XE96" s="84">
        <f>VLOOKUP(WordsMain!XE96,ScaleHH,2,FALSE)</f>
        <v>2</v>
      </c>
      <c r="XF96" s="84">
        <f>VLOOKUP(WordsMain!XF96,ScaleHH,2,FALSE)</f>
        <v>3</v>
      </c>
      <c r="XG96" s="84">
        <f>VLOOKUP(WordsMain!XG96,ScaleHH,2,FALSE)</f>
        <v>1</v>
      </c>
      <c r="XH96" s="84">
        <f>VLOOKUP(WordsMain!XH96,ScaleHH,2,FALSE)</f>
        <v>3</v>
      </c>
      <c r="XI96" s="84">
        <f>VLOOKUP(WordsMain!XI96,ScaleHH,2,FALSE)</f>
        <v>3</v>
      </c>
      <c r="XJ96" s="84">
        <f>VLOOKUP(WordsMain!XJ96,ScaleHH,2,FALSE)</f>
        <v>3</v>
      </c>
      <c r="XK96" s="84">
        <f>VLOOKUP(WordsMain!XK96,ScaleHH,2,FALSE)</f>
        <v>0</v>
      </c>
      <c r="XL96" s="84">
        <f>VLOOKUP(WordsMain!XL96,ScaleHH,2,FALSE)</f>
        <v>1</v>
      </c>
      <c r="XM96" s="84">
        <f>VLOOKUP(WordsMain!XM96,ScaleHH,2,FALSE)</f>
        <v>3</v>
      </c>
      <c r="XN96" s="84">
        <f>VLOOKUP(WordsMain!XN96,ScaleHH,2,FALSE)</f>
        <v>3</v>
      </c>
      <c r="XO96" s="84">
        <f>VLOOKUP(WordsMain!XO96,ScaleHH,2,FALSE)</f>
        <v>3</v>
      </c>
      <c r="XP96" s="84">
        <f>VLOOKUP(WordsMain!XP96,ScaleHH,2,FALSE)</f>
        <v>3</v>
      </c>
      <c r="XQ96" s="84">
        <f>VLOOKUP(WordsMain!XQ96,ScaleHH,2,FALSE)</f>
        <v>3</v>
      </c>
      <c r="XR96" s="84">
        <f>VLOOKUP(WordsMain!XR96,ScaleHH,2,FALSE)</f>
        <v>3</v>
      </c>
      <c r="XS96" s="84">
        <f>VLOOKUP(WordsMain!XS96,ScaleHH,2,FALSE)</f>
        <v>2</v>
      </c>
      <c r="XT96" s="84">
        <f>VLOOKUP(WordsMain!XT96,ScaleHH,2,FALSE)</f>
        <v>2</v>
      </c>
      <c r="XU96" s="84">
        <f>VLOOKUP(WordsMain!XU96,ScaleHH,2,FALSE)</f>
        <v>3</v>
      </c>
      <c r="XV96" s="84">
        <f>VLOOKUP(WordsMain!XV96,ScaleHH,2,FALSE)</f>
        <v>2</v>
      </c>
      <c r="XW96" s="84">
        <f>VLOOKUP(WordsMain!XW96,ScaleHH,2,FALSE)</f>
        <v>3</v>
      </c>
      <c r="XX96" s="84">
        <f>VLOOKUP(WordsMain!XX96,ScaleHH,2,FALSE)</f>
        <v>2</v>
      </c>
      <c r="XY96" s="84">
        <f>VLOOKUP(WordsMain!XY96,ScaleHH,2,FALSE)</f>
        <v>3</v>
      </c>
      <c r="XZ96" s="84">
        <f>VLOOKUP(WordsMain!XZ96,ScaleHH,2,FALSE)</f>
        <v>0</v>
      </c>
      <c r="YA96" s="84">
        <f>VLOOKUP(WordsMain!YA96,ScaleHH,2,FALSE)</f>
        <v>3</v>
      </c>
      <c r="YB96" s="84">
        <f>VLOOKUP(WordsMain!YB96,ScaleHH,2,FALSE)</f>
        <v>3</v>
      </c>
      <c r="YC96" s="84">
        <f>VLOOKUP(WordsMain!YC96,ScaleHH,2,FALSE)</f>
        <v>2</v>
      </c>
      <c r="YD96" s="84">
        <f>VLOOKUP(WordsMain!YD96,ScaleHH,2,FALSE)</f>
        <v>2</v>
      </c>
      <c r="YE96" s="84">
        <f>VLOOKUP(WordsMain!YE96,ScaleHH,2,FALSE)</f>
        <v>3</v>
      </c>
      <c r="YF96" s="84">
        <f>VLOOKUP(WordsMain!YF96,ScaleHH,2,FALSE)</f>
        <v>3</v>
      </c>
      <c r="YG96" s="84">
        <f>VLOOKUP(WordsMain!YG96,ScaleHH,2,FALSE)</f>
        <v>3</v>
      </c>
      <c r="YH96" t="s">
        <v>1016</v>
      </c>
      <c r="YI96" t="s">
        <v>1017</v>
      </c>
      <c r="YJ96" s="84">
        <f>VLOOKUP(WordsMain!YJ96,ScaleBB,2,FALSE)</f>
        <v>2</v>
      </c>
      <c r="YK96" s="84">
        <f>VLOOKUP(WordsMain!YK96,ScaleAA,2,FALSE)</f>
        <v>2</v>
      </c>
      <c r="YL96" s="84">
        <f>VLOOKUP(WordsMain!YL96,ScaleAA,2,FALSE)</f>
        <v>3</v>
      </c>
      <c r="YM96" s="84">
        <f>VLOOKUP(WordsMain!YM96,ScaleAA,2,FALSE)</f>
        <v>3</v>
      </c>
      <c r="YN96" s="84">
        <f>VLOOKUP(WordsMain!YN96,ScaleAA,2,FALSE)</f>
        <v>4</v>
      </c>
      <c r="YO96" s="84">
        <f>VLOOKUP(WordsMain!YO96,ScaleAA,2,FALSE)</f>
        <v>4</v>
      </c>
      <c r="YP96" s="84">
        <f>VLOOKUP(WordsMain!YP96,ScaleAA,2,FALSE)</f>
        <v>3</v>
      </c>
      <c r="YQ96" s="84">
        <f>VLOOKUP(WordsMain!YQ96,ScaleAA,2,FALSE)</f>
        <v>3</v>
      </c>
      <c r="YR96" s="84">
        <f>VLOOKUP(WordsMain!YR96,ScaleAA,2,FALSE)</f>
        <v>4</v>
      </c>
      <c r="YS96" s="84">
        <f>VLOOKUP(WordsMain!YS96,ScaleAA,2,FALSE)</f>
        <v>2</v>
      </c>
      <c r="YT96" s="84">
        <f>VLOOKUP(WordsMain!YT96,ScaleAA,2,FALSE)</f>
        <v>3</v>
      </c>
      <c r="YU96" s="84">
        <f>VLOOKUP(WordsMain!YU96,ScaleAA,2,FALSE)</f>
        <v>4</v>
      </c>
      <c r="YV96" s="84">
        <f>VLOOKUP(WordsMain!YV96,ScaleAA,2,FALSE)</f>
        <v>4</v>
      </c>
      <c r="YW96" s="84">
        <f>VLOOKUP(WordsMain!YW96,ScaleAA,2,FALSE)</f>
        <v>3</v>
      </c>
      <c r="YX96" s="84">
        <f>VLOOKUP(WordsMain!YX96,ScaleAA,2,FALSE)</f>
        <v>2</v>
      </c>
      <c r="YY96" s="84">
        <f>VLOOKUP(WordsMain!YY96,ScaleAA,2,FALSE)</f>
        <v>1</v>
      </c>
      <c r="YZ96" s="84">
        <f>VLOOKUP(WordsMain!YZ96,ScaleAA,2,FALSE)</f>
        <v>2</v>
      </c>
      <c r="ZA96" s="84">
        <f>VLOOKUP(WordsMain!ZA96,ScaleAA,2,FALSE)</f>
        <v>3</v>
      </c>
      <c r="ZB96" s="84">
        <f>VLOOKUP(WordsMain!ZB96,ScaleAA,2,FALSE)</f>
        <v>3</v>
      </c>
      <c r="ZC96" s="84">
        <f>VLOOKUP(WordsMain!ZC96,ScaleAA,2,FALSE)</f>
        <v>4</v>
      </c>
      <c r="ZD96" s="84">
        <f>VLOOKUP(WordsMain!ZD96,ScaleAA,2,FALSE)</f>
        <v>0</v>
      </c>
      <c r="ZE96" s="84">
        <f>VLOOKUP(WordsMain!ZE96,ScaleAA,2,FALSE)</f>
        <v>0</v>
      </c>
      <c r="ZF96" s="84">
        <f>VLOOKUP(WordsMain!ZF96,ScaleAA,2,FALSE)</f>
        <v>0</v>
      </c>
      <c r="ZG96" s="84">
        <f>VLOOKUP(WordsMain!ZG96,ScaleAA,2,FALSE)</f>
        <v>3</v>
      </c>
      <c r="ZH96" s="84">
        <f>VLOOKUP(WordsMain!ZH96,ScaleAA,2,FALSE)</f>
        <v>3</v>
      </c>
      <c r="ZI96" s="84">
        <f>VLOOKUP(WordsMain!ZI96,ScaleAA,2,FALSE)</f>
        <v>3</v>
      </c>
      <c r="ZJ96" s="84">
        <f>VLOOKUP(WordsMain!ZJ96,ScaleAA,2,FALSE)</f>
        <v>4</v>
      </c>
      <c r="ZK96" s="84">
        <f>VLOOKUP(WordsMain!ZK96,ScaleAA,2,FALSE)</f>
        <v>4</v>
      </c>
      <c r="ZL96" s="84">
        <f>VLOOKUP(WordsMain!ZL96,ScaleAA,2,FALSE)</f>
        <v>3</v>
      </c>
      <c r="ZM96" s="84">
        <f>VLOOKUP(WordsMain!ZM96,ScaleAA,2,FALSE)</f>
        <v>3</v>
      </c>
      <c r="ZN96" s="84">
        <f>VLOOKUP(WordsMain!ZN96,ScaleAA,2,FALSE)</f>
        <v>0</v>
      </c>
      <c r="ZO96" s="84">
        <f>VLOOKUP(WordsMain!ZO96,ScaleAA,2,FALSE)</f>
        <v>2</v>
      </c>
      <c r="ZP96" s="84">
        <f>VLOOKUP(WordsMain!ZP96,ScaleAA,2,FALSE)</f>
        <v>4</v>
      </c>
      <c r="ZR96" s="84">
        <f>VLOOKUP(WordsMain!ZR96,ScaleFF,2,FALSE)</f>
        <v>3</v>
      </c>
      <c r="ZS96" s="84">
        <f>VLOOKUP(WordsMain!ZS96,ScaleFF,2,FALSE)</f>
        <v>0</v>
      </c>
      <c r="ZT96" s="84">
        <f>VLOOKUP(WordsMain!ZT96,ScaleFF,2,FALSE)</f>
        <v>0</v>
      </c>
      <c r="ZU96" s="84">
        <f>VLOOKUP(WordsMain!ZU96,ScaleFF,2,FALSE)</f>
        <v>1</v>
      </c>
      <c r="ZV96" s="84">
        <f>VLOOKUP(WordsMain!ZV96,ScaleFF,2,FALSE)</f>
        <v>3</v>
      </c>
      <c r="ZW96" s="84">
        <f>VLOOKUP(WordsMain!ZW96,ScaleFF,2,FALSE)</f>
        <v>1</v>
      </c>
      <c r="ZX96" s="84">
        <f>VLOOKUP(WordsMain!ZX96,ScaleFF,2,FALSE)</f>
        <v>3</v>
      </c>
      <c r="ZY96" s="84">
        <f>VLOOKUP(WordsMain!ZY96,ScaleFF,2,FALSE)</f>
        <v>0</v>
      </c>
      <c r="ZZ96" s="84">
        <f>VLOOKUP(WordsMain!ZZ96,ScaleFF,2,FALSE)</f>
        <v>3</v>
      </c>
      <c r="AAA96" s="84">
        <f>VLOOKUP(WordsMain!AAA96,ScaleFF,2,FALSE)</f>
        <v>3</v>
      </c>
      <c r="AAB96" s="84">
        <f>VLOOKUP(WordsMain!AAB96,ScaleFF,2,FALSE)</f>
        <v>2</v>
      </c>
      <c r="AAC96" s="84">
        <f>VLOOKUP(WordsMain!AAC96,ScaleFF,2,FALSE)</f>
        <v>1</v>
      </c>
      <c r="AAD96" s="84">
        <f>VLOOKUP(WordsMain!AAD96,ScaleFF,2,FALSE)</f>
        <v>1</v>
      </c>
      <c r="AAE96" s="84">
        <f>VLOOKUP(WordsMain!AAE96,ScaleFF,2,FALSE)</f>
        <v>2</v>
      </c>
      <c r="AAF96" s="84">
        <f>VLOOKUP(WordsMain!AAF96,ScaleFF,2,FALSE)</f>
        <v>2</v>
      </c>
      <c r="AAG96" s="84">
        <f>VLOOKUP(WordsMain!AAG96,ScaleFF,2,FALSE)</f>
        <v>2</v>
      </c>
      <c r="AAH96" s="84">
        <f>VLOOKUP(WordsMain!AAH96,ScaleFF,2,FALSE)</f>
        <v>2</v>
      </c>
      <c r="AAI96" s="84">
        <f>VLOOKUP(WordsMain!AAI96,ScaleFF,2,FALSE)</f>
        <v>3</v>
      </c>
      <c r="AAJ96" s="84">
        <f>VLOOKUP(WordsMain!AAJ96,ScaleFF,2,FALSE)</f>
        <v>0</v>
      </c>
      <c r="AAK96" s="84">
        <f>VLOOKUP(WordsMain!AAK96,ScaleFF,2,FALSE)</f>
        <v>1</v>
      </c>
      <c r="AAL96" s="84">
        <f>VLOOKUP(WordsMain!AAL96,ScaleFF,2,FALSE)</f>
        <v>2</v>
      </c>
      <c r="AAM96" s="84">
        <f>VLOOKUP(WordsMain!AAM96,ScaleFF,2,FALSE)</f>
        <v>0</v>
      </c>
      <c r="AAN96" s="84">
        <f>VLOOKUP(WordsMain!AAN96,ScaleFF,2,FALSE)</f>
        <v>1</v>
      </c>
      <c r="AAO96" s="84">
        <f>VLOOKUP(WordsMain!AAO96,ScaleFF,2,FALSE)</f>
        <v>2</v>
      </c>
      <c r="AAP96" s="84">
        <f>VLOOKUP(WordsMain!AAP96,ScaleFF,2,FALSE)</f>
        <v>2</v>
      </c>
      <c r="AAQ96" s="84">
        <f>VLOOKUP(WordsMain!AAQ96,ScaleFF,2,FALSE)</f>
        <v>2</v>
      </c>
      <c r="AAR96" s="84">
        <f>VLOOKUP(WordsMain!AAR96,ScaleFF,2,FALSE)</f>
        <v>2</v>
      </c>
      <c r="AAS96" s="84">
        <f>VLOOKUP(WordsMain!AAS96,ScaleFF,2,FALSE)</f>
        <v>0</v>
      </c>
      <c r="AAT96" s="84">
        <f>VLOOKUP(WordsMain!AAT96,ScaleFF,2,FALSE)</f>
        <v>2</v>
      </c>
      <c r="AAU96" s="84">
        <f>VLOOKUP(WordsMain!AAU96,ScaleFF,2,FALSE)</f>
        <v>1</v>
      </c>
      <c r="AAV96" s="84">
        <f>VLOOKUP(WordsMain!AAV96,ScaleFF,2,FALSE)</f>
        <v>3</v>
      </c>
      <c r="AAW96" s="84">
        <f>VLOOKUP(WordsMain!AAW96,ScaleFF,2,FALSE)</f>
        <v>2</v>
      </c>
      <c r="AAX96" s="84">
        <f>VLOOKUP(WordsMain!AAX96,ScaleFF,2,FALSE)</f>
        <v>3</v>
      </c>
      <c r="AAY96" s="84">
        <f>VLOOKUP(WordsMain!AAY96,ScaleFF,2,FALSE)</f>
        <v>3</v>
      </c>
      <c r="AAZ96" s="84">
        <f>VLOOKUP(WordsMain!AAZ96,ScaleFF,2,FALSE)</f>
        <v>2</v>
      </c>
      <c r="ABB96">
        <v>3</v>
      </c>
      <c r="ABC96">
        <v>2</v>
      </c>
      <c r="ABD96">
        <v>0</v>
      </c>
      <c r="ABE96">
        <v>2</v>
      </c>
      <c r="ABF96">
        <v>0</v>
      </c>
      <c r="ABG96">
        <v>0</v>
      </c>
      <c r="ABH96">
        <v>2</v>
      </c>
      <c r="ABI96">
        <v>2</v>
      </c>
      <c r="ABJ96">
        <v>1</v>
      </c>
      <c r="ABK96">
        <v>1</v>
      </c>
      <c r="ABL96">
        <v>3</v>
      </c>
      <c r="ABM96">
        <v>1</v>
      </c>
      <c r="ABN96">
        <v>1</v>
      </c>
      <c r="ABO96">
        <v>1</v>
      </c>
      <c r="ABS96">
        <v>5</v>
      </c>
      <c r="ABT96">
        <v>6</v>
      </c>
      <c r="ABU96">
        <v>7</v>
      </c>
      <c r="ABW96">
        <v>9</v>
      </c>
      <c r="ACB96">
        <v>14</v>
      </c>
      <c r="ACC96">
        <v>15</v>
      </c>
      <c r="ACF96">
        <v>18</v>
      </c>
      <c r="ACK96">
        <v>23</v>
      </c>
      <c r="ACN96">
        <v>26</v>
      </c>
      <c r="ACR96" s="84">
        <f>VLOOKUP(WordsMain!ACR96,ScaleGG,2,FALSE)</f>
        <v>3</v>
      </c>
      <c r="ACS96">
        <v>0</v>
      </c>
      <c r="ACT96">
        <v>-1</v>
      </c>
      <c r="ACU96">
        <v>-1</v>
      </c>
      <c r="ACV96">
        <v>0</v>
      </c>
      <c r="ACW96">
        <v>-1</v>
      </c>
      <c r="ACX96">
        <v>-1</v>
      </c>
      <c r="ACY96">
        <v>0</v>
      </c>
      <c r="ACZ96">
        <v>-2</v>
      </c>
      <c r="ADA96">
        <v>0</v>
      </c>
      <c r="ADB96">
        <v>0</v>
      </c>
      <c r="ADC96">
        <v>1</v>
      </c>
      <c r="ADD96">
        <v>0</v>
      </c>
      <c r="ADE96">
        <v>0</v>
      </c>
      <c r="ADF96">
        <v>-1</v>
      </c>
      <c r="ADG96">
        <v>-1</v>
      </c>
      <c r="ADH96">
        <v>-1</v>
      </c>
      <c r="ADI96">
        <v>0</v>
      </c>
      <c r="ADJ96">
        <v>0</v>
      </c>
      <c r="ADK96">
        <v>2</v>
      </c>
      <c r="ADL96">
        <v>1</v>
      </c>
      <c r="ADM96">
        <v>0</v>
      </c>
      <c r="ADN96">
        <v>1</v>
      </c>
      <c r="ADO96">
        <v>2</v>
      </c>
      <c r="ADP96">
        <v>1</v>
      </c>
      <c r="ADQ96">
        <v>0</v>
      </c>
      <c r="ADR96">
        <v>2</v>
      </c>
      <c r="ADS96">
        <v>1</v>
      </c>
      <c r="ADT96">
        <v>1</v>
      </c>
      <c r="ADU96">
        <v>1</v>
      </c>
      <c r="ADV96">
        <v>0</v>
      </c>
      <c r="ADZ96">
        <f t="shared" si="85"/>
        <v>21</v>
      </c>
      <c r="AEA96">
        <f t="shared" si="87"/>
        <v>2</v>
      </c>
      <c r="AEB96">
        <f t="shared" si="86"/>
        <v>2</v>
      </c>
    </row>
    <row r="97" spans="1:808" x14ac:dyDescent="0.2">
      <c r="A97">
        <v>110002792788</v>
      </c>
      <c r="B97">
        <v>270114555</v>
      </c>
      <c r="C97" s="2">
        <v>43620.713888888888</v>
      </c>
      <c r="D97" s="2">
        <v>43620.735277777778</v>
      </c>
      <c r="E97" t="s">
        <v>1918</v>
      </c>
      <c r="J97">
        <v>1</v>
      </c>
      <c r="K97" s="84" t="str">
        <f t="shared" si="84"/>
        <v>Canada</v>
      </c>
      <c r="L97">
        <v>1</v>
      </c>
      <c r="M97">
        <v>3</v>
      </c>
      <c r="N97">
        <v>3</v>
      </c>
      <c r="O97">
        <v>1</v>
      </c>
      <c r="P97">
        <v>1</v>
      </c>
      <c r="Q97">
        <v>6</v>
      </c>
      <c r="S97">
        <v>5</v>
      </c>
      <c r="T97">
        <v>4</v>
      </c>
      <c r="V97">
        <v>3</v>
      </c>
      <c r="W97">
        <v>2</v>
      </c>
      <c r="X97" s="84">
        <f>VLOOKUP(WordsMain!X97,ScaleII,2,FALSE)</f>
        <v>1</v>
      </c>
      <c r="Y97" s="84">
        <f>VLOOKUP(WordsMain!Y97,ScaleII,2,FALSE)</f>
        <v>1</v>
      </c>
      <c r="Z97" s="84">
        <f>VLOOKUP(WordsMain!Z97,ScaleII,2,FALSE)</f>
        <v>1</v>
      </c>
      <c r="AA97" s="84">
        <f>VLOOKUP(WordsMain!AA97,ScaleII,2,FALSE)</f>
        <v>0</v>
      </c>
      <c r="AB97" s="84">
        <f>VLOOKUP(WordsMain!AB97,ScaleII,2,FALSE)</f>
        <v>1</v>
      </c>
      <c r="AC97" s="84">
        <f>VLOOKUP(WordsMain!AC97,ScaleII,2,FALSE)</f>
        <v>2</v>
      </c>
      <c r="AD97" s="84">
        <f>VLOOKUP(WordsMain!AD97,ScaleDD,2,FALSE)</f>
        <v>0</v>
      </c>
      <c r="AE97" s="84">
        <f>VLOOKUP(WordsMain!AE97,ScaleDD,2,FALSE)</f>
        <v>3</v>
      </c>
      <c r="AF97" s="84">
        <f>VLOOKUP(WordsMain!AF97,ScaleDD,2,FALSE)</f>
        <v>2</v>
      </c>
      <c r="AG97" s="84">
        <f>VLOOKUP(WordsMain!AG97,ScaleDD,2,FALSE)</f>
        <v>1</v>
      </c>
      <c r="AH97" s="84">
        <f>VLOOKUP(WordsMain!AH97,ScaleDD,2,FALSE)</f>
        <v>3</v>
      </c>
      <c r="AI97" s="84">
        <f>VLOOKUP(WordsMain!AI97,ScaleDD,2,FALSE)</f>
        <v>1</v>
      </c>
      <c r="AJ97" s="84">
        <f>VLOOKUP(WordsMain!AJ97,ScaleDD,2,FALSE)</f>
        <v>2</v>
      </c>
      <c r="AK97" s="84">
        <f>VLOOKUP(WordsMain!AK97,ScaleDD,2,FALSE)</f>
        <v>3</v>
      </c>
      <c r="AL97" s="84">
        <f>VLOOKUP(WordsMain!AL97,ScaleDD,2,FALSE)</f>
        <v>3</v>
      </c>
      <c r="AN97" s="84">
        <f>VLOOKUP(WordsMain!AN97,ScaleJJ,2,FALSE)</f>
        <v>5</v>
      </c>
      <c r="AO97" s="84">
        <f>VLOOKUP(WordsMain!AO97,ScaleJJ,2,FALSE)</f>
        <v>1</v>
      </c>
      <c r="AP97" s="84">
        <f>VLOOKUP(WordsMain!AP97,ScaleJJ,2,FALSE)</f>
        <v>4</v>
      </c>
      <c r="AQ97" s="84">
        <f>VLOOKUP(WordsMain!AQ97,ScaleJJ,2,FALSE)</f>
        <v>0</v>
      </c>
      <c r="AR97" s="84">
        <f>VLOOKUP(WordsMain!AR97,ScaleJJ,2,FALSE)</f>
        <v>3</v>
      </c>
      <c r="AS97" s="84">
        <f>VLOOKUP(WordsMain!AS97,ScaleJJ,2,FALSE)</f>
        <v>5</v>
      </c>
      <c r="AT97" s="84">
        <f>VLOOKUP(WordsMain!AT97,ScaleJJ,2,FALSE)</f>
        <v>0</v>
      </c>
      <c r="AU97" s="84">
        <f>VLOOKUP(WordsMain!AU97,ScaleJJ,2,FALSE)</f>
        <v>3</v>
      </c>
      <c r="AX97">
        <v>2</v>
      </c>
      <c r="AZ97">
        <v>4</v>
      </c>
      <c r="BP97">
        <v>2</v>
      </c>
      <c r="BQ97">
        <v>3</v>
      </c>
      <c r="CP97">
        <v>1</v>
      </c>
      <c r="CV97">
        <v>7</v>
      </c>
      <c r="DQ97" s="84">
        <f>VLOOKUP(WordsMain!DQ97,ScaleEE,2,FALSE)</f>
        <v>1</v>
      </c>
      <c r="DR97" s="84">
        <f>VLOOKUP(WordsMain!DR97,ScaleEE,2,FALSE)</f>
        <v>0</v>
      </c>
      <c r="DS97" s="84">
        <f>VLOOKUP(WordsMain!DS97,ScaleEE,2,FALSE)</f>
        <v>2</v>
      </c>
      <c r="DT97" s="84">
        <f>VLOOKUP(WordsMain!DT97,ScaleEE,2,FALSE)</f>
        <v>1</v>
      </c>
      <c r="DU97" s="84">
        <f>VLOOKUP(WordsMain!DU97,ScaleEE,2,FALSE)</f>
        <v>2</v>
      </c>
      <c r="DV97" s="84">
        <f>VLOOKUP(WordsMain!DV97,ScaleEE,2,FALSE)</f>
        <v>2</v>
      </c>
      <c r="DW97" s="84">
        <f>VLOOKUP(WordsMain!DW97,ScaleEE,2,FALSE)</f>
        <v>2</v>
      </c>
      <c r="DX97" s="84">
        <f>VLOOKUP(WordsMain!DX97,ScaleEE,2,FALSE)</f>
        <v>1</v>
      </c>
      <c r="DY97" s="84">
        <f>VLOOKUP(WordsMain!DY97,ScaleEE,2,FALSE)</f>
        <v>1</v>
      </c>
      <c r="DZ97" s="84"/>
      <c r="EB97" s="84">
        <f>VLOOKUP(WordsMain!EB97,ScaleCC,2,FALSE)</f>
        <v>3</v>
      </c>
      <c r="EC97" s="84">
        <f>VLOOKUP(WordsMain!EC97,ScaleCC,2,FALSE)</f>
        <v>3</v>
      </c>
      <c r="ED97" s="84">
        <f>VLOOKUP(WordsMain!ED97,ScaleCC,2,FALSE)</f>
        <v>3</v>
      </c>
      <c r="EE97" s="84">
        <f>VLOOKUP(WordsMain!EE97,ScaleCC,2,FALSE)</f>
        <v>3</v>
      </c>
      <c r="EF97" s="84">
        <f>VLOOKUP(WordsMain!EF97,ScaleCC,2,FALSE)</f>
        <v>0</v>
      </c>
      <c r="EG97" s="84">
        <f>VLOOKUP(WordsMain!EG97,ScaleCC,2,FALSE)</f>
        <v>1</v>
      </c>
      <c r="EH97" s="84">
        <f>VLOOKUP(WordsMain!EH97,ScaleCC,2,FALSE)</f>
        <v>0</v>
      </c>
      <c r="EI97" s="84">
        <f>VLOOKUP(WordsMain!EI97,ScaleCC,2,FALSE)</f>
        <v>0</v>
      </c>
      <c r="EJ97" s="84">
        <f>VLOOKUP(WordsMain!EJ97,ScaleCC,2,FALSE)</f>
        <v>0</v>
      </c>
      <c r="EK97" s="84">
        <f>VLOOKUP(WordsMain!EK97,ScaleCC,2,FALSE)</f>
        <v>0</v>
      </c>
      <c r="EL97" s="84">
        <f>VLOOKUP(WordsMain!EL97,ScaleCC,2,FALSE)</f>
        <v>0</v>
      </c>
      <c r="EM97" s="84">
        <f>VLOOKUP(WordsMain!EM97,ScaleCC,2,FALSE)</f>
        <v>0</v>
      </c>
      <c r="EN97" s="84">
        <f>VLOOKUP(WordsMain!EN97,ScaleCC,2,FALSE)</f>
        <v>0</v>
      </c>
      <c r="EO97" s="84">
        <f>VLOOKUP(WordsMain!EO97,ScaleCC,2,FALSE)</f>
        <v>0</v>
      </c>
      <c r="EP97" s="84">
        <f>VLOOKUP(WordsMain!EP97,ScaleCC,2,FALSE)</f>
        <v>0</v>
      </c>
      <c r="EQ97" s="84">
        <f>VLOOKUP(WordsMain!EQ97,ScaleCC,2,FALSE)</f>
        <v>0</v>
      </c>
      <c r="ER97" s="84">
        <f>VLOOKUP(WordsMain!ER97,ScaleCC,2,FALSE)</f>
        <v>0</v>
      </c>
      <c r="ES97" s="84">
        <f>VLOOKUP(WordsMain!ES97,ScaleCC,2,FALSE)</f>
        <v>0</v>
      </c>
      <c r="EV97">
        <v>2</v>
      </c>
      <c r="EX97">
        <v>4</v>
      </c>
      <c r="EZ97">
        <v>6</v>
      </c>
      <c r="FA97">
        <v>7</v>
      </c>
      <c r="FC97">
        <v>9</v>
      </c>
      <c r="FH97">
        <v>2</v>
      </c>
      <c r="FJ97">
        <v>4</v>
      </c>
      <c r="FL97">
        <v>6</v>
      </c>
      <c r="FM97">
        <v>7</v>
      </c>
      <c r="FT97">
        <v>2</v>
      </c>
      <c r="FV97">
        <v>4</v>
      </c>
      <c r="FX97">
        <v>6</v>
      </c>
      <c r="FY97">
        <v>7</v>
      </c>
      <c r="GF97">
        <v>2</v>
      </c>
      <c r="GH97">
        <v>4</v>
      </c>
      <c r="GJ97">
        <v>6</v>
      </c>
      <c r="GK97">
        <v>7</v>
      </c>
      <c r="NC97">
        <v>1</v>
      </c>
      <c r="NH97">
        <v>6</v>
      </c>
      <c r="NI97">
        <v>7</v>
      </c>
      <c r="NL97">
        <v>10</v>
      </c>
      <c r="NP97">
        <v>14</v>
      </c>
      <c r="NQ97">
        <v>1</v>
      </c>
      <c r="NV97">
        <v>6</v>
      </c>
      <c r="NW97">
        <v>7</v>
      </c>
      <c r="NZ97">
        <v>10</v>
      </c>
      <c r="OD97">
        <v>14</v>
      </c>
      <c r="OE97">
        <v>1</v>
      </c>
      <c r="OJ97">
        <v>6</v>
      </c>
      <c r="OK97">
        <v>7</v>
      </c>
      <c r="ON97">
        <v>10</v>
      </c>
      <c r="OR97">
        <v>14</v>
      </c>
      <c r="OS97">
        <v>1</v>
      </c>
      <c r="OX97">
        <v>6</v>
      </c>
      <c r="OY97">
        <v>7</v>
      </c>
      <c r="PB97">
        <v>10</v>
      </c>
      <c r="PF97">
        <v>14</v>
      </c>
      <c r="WU97" s="84">
        <f>VLOOKUP(WordsMain!WU97,ScaleHH,2,FALSE)</f>
        <v>3</v>
      </c>
      <c r="WV97" s="84">
        <f>VLOOKUP(WordsMain!WV97,ScaleHH,2,FALSE)</f>
        <v>2</v>
      </c>
      <c r="WW97" s="84">
        <f>VLOOKUP(WordsMain!WW97,ScaleHH,2,FALSE)</f>
        <v>2</v>
      </c>
      <c r="WX97" s="84">
        <f>VLOOKUP(WordsMain!WX97,ScaleHH,2,FALSE)</f>
        <v>3</v>
      </c>
      <c r="WY97" s="84">
        <f>VLOOKUP(WordsMain!WY97,ScaleHH,2,FALSE)</f>
        <v>2</v>
      </c>
      <c r="WZ97" s="84">
        <f>VLOOKUP(WordsMain!WZ97,ScaleHH,2,FALSE)</f>
        <v>1</v>
      </c>
      <c r="XA97" s="84">
        <f>VLOOKUP(WordsMain!XA97,ScaleHH,2,FALSE)</f>
        <v>3</v>
      </c>
      <c r="XB97" s="84">
        <f>VLOOKUP(WordsMain!XB97,ScaleHH,2,FALSE)</f>
        <v>0</v>
      </c>
      <c r="XC97" s="84">
        <f>VLOOKUP(WordsMain!XC97,ScaleHH,2,FALSE)</f>
        <v>1</v>
      </c>
      <c r="XD97" s="84">
        <f>VLOOKUP(WordsMain!XD97,ScaleHH,2,FALSE)</f>
        <v>2</v>
      </c>
      <c r="XE97" s="84">
        <f>VLOOKUP(WordsMain!XE97,ScaleHH,2,FALSE)</f>
        <v>0</v>
      </c>
      <c r="XF97" s="84">
        <f>VLOOKUP(WordsMain!XF97,ScaleHH,2,FALSE)</f>
        <v>1</v>
      </c>
      <c r="XG97" s="84">
        <f>VLOOKUP(WordsMain!XG97,ScaleHH,2,FALSE)</f>
        <v>1</v>
      </c>
      <c r="XH97" s="84">
        <f>VLOOKUP(WordsMain!XH97,ScaleHH,2,FALSE)</f>
        <v>3</v>
      </c>
      <c r="XI97" s="84">
        <f>VLOOKUP(WordsMain!XI97,ScaleHH,2,FALSE)</f>
        <v>1</v>
      </c>
      <c r="XJ97" s="84">
        <f>VLOOKUP(WordsMain!XJ97,ScaleHH,2,FALSE)</f>
        <v>1</v>
      </c>
      <c r="XK97" s="84">
        <f>VLOOKUP(WordsMain!XK97,ScaleHH,2,FALSE)</f>
        <v>1</v>
      </c>
      <c r="XL97" s="84">
        <f>VLOOKUP(WordsMain!XL97,ScaleHH,2,FALSE)</f>
        <v>3</v>
      </c>
      <c r="XM97" s="84">
        <f>VLOOKUP(WordsMain!XM97,ScaleHH,2,FALSE)</f>
        <v>2</v>
      </c>
      <c r="XN97" s="84">
        <f>VLOOKUP(WordsMain!XN97,ScaleHH,2,FALSE)</f>
        <v>2</v>
      </c>
      <c r="XO97" s="84">
        <f>VLOOKUP(WordsMain!XO97,ScaleHH,2,FALSE)</f>
        <v>2</v>
      </c>
      <c r="XP97" s="84">
        <f>VLOOKUP(WordsMain!XP97,ScaleHH,2,FALSE)</f>
        <v>2</v>
      </c>
      <c r="XQ97" s="84">
        <f>VLOOKUP(WordsMain!XQ97,ScaleHH,2,FALSE)</f>
        <v>2</v>
      </c>
      <c r="XR97" s="84">
        <f>VLOOKUP(WordsMain!XR97,ScaleHH,2,FALSE)</f>
        <v>2</v>
      </c>
      <c r="XS97" s="84">
        <f>VLOOKUP(WordsMain!XS97,ScaleHH,2,FALSE)</f>
        <v>2</v>
      </c>
      <c r="XT97" s="84">
        <f>VLOOKUP(WordsMain!XT97,ScaleHH,2,FALSE)</f>
        <v>2</v>
      </c>
      <c r="XU97" s="84">
        <f>VLOOKUP(WordsMain!XU97,ScaleHH,2,FALSE)</f>
        <v>2</v>
      </c>
      <c r="XV97" s="84">
        <f>VLOOKUP(WordsMain!XV97,ScaleHH,2,FALSE)</f>
        <v>2</v>
      </c>
      <c r="XW97" s="84">
        <f>VLOOKUP(WordsMain!XW97,ScaleHH,2,FALSE)</f>
        <v>2</v>
      </c>
      <c r="XX97" s="84">
        <f>VLOOKUP(WordsMain!XX97,ScaleHH,2,FALSE)</f>
        <v>1</v>
      </c>
      <c r="XY97" s="84">
        <f>VLOOKUP(WordsMain!XY97,ScaleHH,2,FALSE)</f>
        <v>3</v>
      </c>
      <c r="XZ97" s="84">
        <f>VLOOKUP(WordsMain!XZ97,ScaleHH,2,FALSE)</f>
        <v>1</v>
      </c>
      <c r="YA97" s="84">
        <f>VLOOKUP(WordsMain!YA97,ScaleHH,2,FALSE)</f>
        <v>3</v>
      </c>
      <c r="YB97" s="84">
        <f>VLOOKUP(WordsMain!YB97,ScaleHH,2,FALSE)</f>
        <v>3</v>
      </c>
      <c r="YC97" s="84">
        <f>VLOOKUP(WordsMain!YC97,ScaleHH,2,FALSE)</f>
        <v>1</v>
      </c>
      <c r="YD97" s="84">
        <f>VLOOKUP(WordsMain!YD97,ScaleHH,2,FALSE)</f>
        <v>1</v>
      </c>
      <c r="YE97" s="84">
        <f>VLOOKUP(WordsMain!YE97,ScaleHH,2,FALSE)</f>
        <v>2</v>
      </c>
      <c r="YF97" s="84">
        <f>VLOOKUP(WordsMain!YF97,ScaleHH,2,FALSE)</f>
        <v>2</v>
      </c>
      <c r="YG97" s="84">
        <f>VLOOKUP(WordsMain!YG97,ScaleHH,2,FALSE)</f>
        <v>2</v>
      </c>
      <c r="YI97" t="s">
        <v>1019</v>
      </c>
      <c r="YJ97" s="84">
        <f>VLOOKUP(WordsMain!YJ97,ScaleBB,2,FALSE)</f>
        <v>-1</v>
      </c>
      <c r="YK97" s="84">
        <f>VLOOKUP(WordsMain!YK97,ScaleAA,2,FALSE)</f>
        <v>2</v>
      </c>
      <c r="YL97" s="84">
        <f>VLOOKUP(WordsMain!YL97,ScaleAA,2,FALSE)</f>
        <v>4</v>
      </c>
      <c r="YM97" s="84">
        <f>VLOOKUP(WordsMain!YM97,ScaleAA,2,FALSE)</f>
        <v>2</v>
      </c>
      <c r="YN97" s="84">
        <f>VLOOKUP(WordsMain!YN97,ScaleAA,2,FALSE)</f>
        <v>3</v>
      </c>
      <c r="YO97" s="84">
        <f>VLOOKUP(WordsMain!YO97,ScaleAA,2,FALSE)</f>
        <v>4</v>
      </c>
      <c r="YP97" s="84">
        <f>VLOOKUP(WordsMain!YP97,ScaleAA,2,FALSE)</f>
        <v>3</v>
      </c>
      <c r="YQ97" s="84">
        <f>VLOOKUP(WordsMain!YQ97,ScaleAA,2,FALSE)</f>
        <v>2</v>
      </c>
      <c r="YR97" s="84">
        <f>VLOOKUP(WordsMain!YR97,ScaleAA,2,FALSE)</f>
        <v>3</v>
      </c>
      <c r="YS97" s="84">
        <f>VLOOKUP(WordsMain!YS97,ScaleAA,2,FALSE)</f>
        <v>2</v>
      </c>
      <c r="YT97" s="84">
        <f>VLOOKUP(WordsMain!YT97,ScaleAA,2,FALSE)</f>
        <v>4</v>
      </c>
      <c r="YU97" s="84">
        <f>VLOOKUP(WordsMain!YU97,ScaleAA,2,FALSE)</f>
        <v>3</v>
      </c>
      <c r="YV97" s="84">
        <f>VLOOKUP(WordsMain!YV97,ScaleAA,2,FALSE)</f>
        <v>2</v>
      </c>
      <c r="YW97" s="84">
        <f>VLOOKUP(WordsMain!YW97,ScaleAA,2,FALSE)</f>
        <v>4</v>
      </c>
      <c r="YX97" s="84">
        <f>VLOOKUP(WordsMain!YX97,ScaleAA,2,FALSE)</f>
        <v>3</v>
      </c>
      <c r="YY97" s="84">
        <f>VLOOKUP(WordsMain!YY97,ScaleAA,2,FALSE)</f>
        <v>2</v>
      </c>
      <c r="YZ97" s="84">
        <f>VLOOKUP(WordsMain!YZ97,ScaleAA,2,FALSE)</f>
        <v>3</v>
      </c>
      <c r="ZA97" s="84">
        <f>VLOOKUP(WordsMain!ZA97,ScaleAA,2,FALSE)</f>
        <v>3</v>
      </c>
      <c r="ZB97" s="84">
        <f>VLOOKUP(WordsMain!ZB97,ScaleAA,2,FALSE)</f>
        <v>4</v>
      </c>
      <c r="ZC97" s="84">
        <f>VLOOKUP(WordsMain!ZC97,ScaleAA,2,FALSE)</f>
        <v>4</v>
      </c>
      <c r="ZD97" s="84">
        <f>VLOOKUP(WordsMain!ZD97,ScaleAA,2,FALSE)</f>
        <v>2</v>
      </c>
      <c r="ZE97" s="84">
        <f>VLOOKUP(WordsMain!ZE97,ScaleAA,2,FALSE)</f>
        <v>1</v>
      </c>
      <c r="ZF97" s="84">
        <f>VLOOKUP(WordsMain!ZF97,ScaleAA,2,FALSE)</f>
        <v>1</v>
      </c>
      <c r="ZG97" s="84">
        <f>VLOOKUP(WordsMain!ZG97,ScaleAA,2,FALSE)</f>
        <v>3</v>
      </c>
      <c r="ZH97" s="84">
        <f>VLOOKUP(WordsMain!ZH97,ScaleAA,2,FALSE)</f>
        <v>3</v>
      </c>
      <c r="ZI97" s="84">
        <f>VLOOKUP(WordsMain!ZI97,ScaleAA,2,FALSE)</f>
        <v>3</v>
      </c>
      <c r="ZJ97" s="84">
        <f>VLOOKUP(WordsMain!ZJ97,ScaleAA,2,FALSE)</f>
        <v>4</v>
      </c>
      <c r="ZK97" s="84">
        <f>VLOOKUP(WordsMain!ZK97,ScaleAA,2,FALSE)</f>
        <v>4</v>
      </c>
      <c r="ZL97" s="84">
        <f>VLOOKUP(WordsMain!ZL97,ScaleAA,2,FALSE)</f>
        <v>2</v>
      </c>
      <c r="ZM97" s="84">
        <f>VLOOKUP(WordsMain!ZM97,ScaleAA,2,FALSE)</f>
        <v>2</v>
      </c>
      <c r="ZN97" s="84">
        <f>VLOOKUP(WordsMain!ZN97,ScaleAA,2,FALSE)</f>
        <v>4</v>
      </c>
      <c r="ZO97" s="84">
        <f>VLOOKUP(WordsMain!ZO97,ScaleAA,2,FALSE)</f>
        <v>3</v>
      </c>
      <c r="ZP97" s="84">
        <f>VLOOKUP(WordsMain!ZP97,ScaleAA,2,FALSE)</f>
        <v>4</v>
      </c>
      <c r="ZQ97" t="s">
        <v>1020</v>
      </c>
      <c r="ZR97" s="84">
        <f>VLOOKUP(WordsMain!ZR97,ScaleFF,2,FALSE)</f>
        <v>1</v>
      </c>
      <c r="ZS97" s="84">
        <f>VLOOKUP(WordsMain!ZS97,ScaleFF,2,FALSE)</f>
        <v>0</v>
      </c>
      <c r="ZT97" s="84">
        <f>VLOOKUP(WordsMain!ZT97,ScaleFF,2,FALSE)</f>
        <v>0</v>
      </c>
      <c r="ZU97" s="84">
        <f>VLOOKUP(WordsMain!ZU97,ScaleFF,2,FALSE)</f>
        <v>0</v>
      </c>
      <c r="ZV97" s="84">
        <f>VLOOKUP(WordsMain!ZV97,ScaleFF,2,FALSE)</f>
        <v>1</v>
      </c>
      <c r="ZW97" s="84">
        <f>VLOOKUP(WordsMain!ZW97,ScaleFF,2,FALSE)</f>
        <v>1</v>
      </c>
      <c r="ZX97" s="84">
        <f>VLOOKUP(WordsMain!ZX97,ScaleFF,2,FALSE)</f>
        <v>1</v>
      </c>
      <c r="ZY97" s="84">
        <f>VLOOKUP(WordsMain!ZY97,ScaleFF,2,FALSE)</f>
        <v>4</v>
      </c>
      <c r="ZZ97" s="84">
        <f>VLOOKUP(WordsMain!ZZ97,ScaleFF,2,FALSE)</f>
        <v>2</v>
      </c>
      <c r="AAA97" s="84">
        <f>VLOOKUP(WordsMain!AAA97,ScaleFF,2,FALSE)</f>
        <v>0</v>
      </c>
      <c r="AAB97" s="84">
        <f>VLOOKUP(WordsMain!AAB97,ScaleFF,2,FALSE)</f>
        <v>4</v>
      </c>
      <c r="AAC97" s="84">
        <f>VLOOKUP(WordsMain!AAC97,ScaleFF,2,FALSE)</f>
        <v>1</v>
      </c>
      <c r="AAD97" s="84">
        <f>VLOOKUP(WordsMain!AAD97,ScaleFF,2,FALSE)</f>
        <v>0</v>
      </c>
      <c r="AAE97" s="84">
        <f>VLOOKUP(WordsMain!AAE97,ScaleFF,2,FALSE)</f>
        <v>0</v>
      </c>
      <c r="AAF97" s="84">
        <f>VLOOKUP(WordsMain!AAF97,ScaleFF,2,FALSE)</f>
        <v>0</v>
      </c>
      <c r="AAG97" s="84">
        <f>VLOOKUP(WordsMain!AAG97,ScaleFF,2,FALSE)</f>
        <v>2</v>
      </c>
      <c r="AAH97" s="84">
        <f>VLOOKUP(WordsMain!AAH97,ScaleFF,2,FALSE)</f>
        <v>1</v>
      </c>
      <c r="AAI97" s="84">
        <f>VLOOKUP(WordsMain!AAI97,ScaleFF,2,FALSE)</f>
        <v>0</v>
      </c>
      <c r="AAJ97" s="84">
        <f>VLOOKUP(WordsMain!AAJ97,ScaleFF,2,FALSE)</f>
        <v>0</v>
      </c>
      <c r="AAK97" s="84">
        <f>VLOOKUP(WordsMain!AAK97,ScaleFF,2,FALSE)</f>
        <v>2</v>
      </c>
      <c r="AAL97" s="84">
        <f>VLOOKUP(WordsMain!AAL97,ScaleFF,2,FALSE)</f>
        <v>0</v>
      </c>
      <c r="AAM97" s="84">
        <f>VLOOKUP(WordsMain!AAM97,ScaleFF,2,FALSE)</f>
        <v>1</v>
      </c>
      <c r="AAN97" s="84">
        <f>VLOOKUP(WordsMain!AAN97,ScaleFF,2,FALSE)</f>
        <v>0</v>
      </c>
      <c r="AAO97" s="84">
        <f>VLOOKUP(WordsMain!AAO97,ScaleFF,2,FALSE)</f>
        <v>0</v>
      </c>
      <c r="AAP97" s="84">
        <f>VLOOKUP(WordsMain!AAP97,ScaleFF,2,FALSE)</f>
        <v>0</v>
      </c>
      <c r="AAQ97" s="84">
        <f>VLOOKUP(WordsMain!AAQ97,ScaleFF,2,FALSE)</f>
        <v>0</v>
      </c>
      <c r="AAR97" s="84">
        <f>VLOOKUP(WordsMain!AAR97,ScaleFF,2,FALSE)</f>
        <v>1</v>
      </c>
      <c r="AAS97" s="84">
        <f>VLOOKUP(WordsMain!AAS97,ScaleFF,2,FALSE)</f>
        <v>0</v>
      </c>
      <c r="AAT97" s="84">
        <f>VLOOKUP(WordsMain!AAT97,ScaleFF,2,FALSE)</f>
        <v>0</v>
      </c>
      <c r="AAU97" s="84">
        <f>VLOOKUP(WordsMain!AAU97,ScaleFF,2,FALSE)</f>
        <v>0</v>
      </c>
      <c r="AAV97" s="84">
        <f>VLOOKUP(WordsMain!AAV97,ScaleFF,2,FALSE)</f>
        <v>2</v>
      </c>
      <c r="AAW97" s="84">
        <f>VLOOKUP(WordsMain!AAW97,ScaleFF,2,FALSE)</f>
        <v>1</v>
      </c>
      <c r="AAX97" s="84">
        <f>VLOOKUP(WordsMain!AAX97,ScaleFF,2,FALSE)</f>
        <v>1</v>
      </c>
      <c r="AAY97" s="84">
        <f>VLOOKUP(WordsMain!AAY97,ScaleFF,2,FALSE)</f>
        <v>1</v>
      </c>
      <c r="AAZ97" s="84">
        <f>VLOOKUP(WordsMain!AAZ97,ScaleFF,2,FALSE)</f>
        <v>1</v>
      </c>
      <c r="ABB97">
        <v>0</v>
      </c>
      <c r="ABC97">
        <v>0</v>
      </c>
      <c r="ABD97">
        <v>1</v>
      </c>
      <c r="ABE97">
        <v>2</v>
      </c>
      <c r="ABF97">
        <v>0</v>
      </c>
      <c r="ABG97">
        <v>1</v>
      </c>
      <c r="ABH97">
        <v>1</v>
      </c>
      <c r="ABI97">
        <v>1</v>
      </c>
      <c r="ABJ97">
        <v>1</v>
      </c>
      <c r="ABK97">
        <v>0</v>
      </c>
      <c r="ABL97">
        <v>0</v>
      </c>
      <c r="ABM97">
        <v>1</v>
      </c>
      <c r="ABN97">
        <v>1</v>
      </c>
      <c r="ABO97">
        <v>1</v>
      </c>
      <c r="ABV97">
        <v>8</v>
      </c>
      <c r="ABZ97">
        <v>12</v>
      </c>
      <c r="ACA97">
        <v>13</v>
      </c>
      <c r="ACB97">
        <v>14</v>
      </c>
      <c r="ACD97">
        <v>16</v>
      </c>
      <c r="ACM97">
        <v>25</v>
      </c>
      <c r="ACR97" s="84">
        <f>VLOOKUP(WordsMain!ACR97,ScaleGG,2,FALSE)</f>
        <v>0</v>
      </c>
      <c r="ACS97">
        <v>2</v>
      </c>
      <c r="ACT97">
        <v>-1</v>
      </c>
      <c r="ACU97">
        <v>-2</v>
      </c>
      <c r="ACV97">
        <v>0</v>
      </c>
      <c r="ACW97">
        <v>0</v>
      </c>
      <c r="ACX97">
        <v>0</v>
      </c>
      <c r="ACY97">
        <v>-1</v>
      </c>
      <c r="ACZ97">
        <v>-2</v>
      </c>
      <c r="ADA97">
        <v>0</v>
      </c>
      <c r="ADB97">
        <v>0</v>
      </c>
      <c r="ADC97">
        <v>0</v>
      </c>
      <c r="ADD97">
        <v>0</v>
      </c>
      <c r="ADE97">
        <v>-1</v>
      </c>
      <c r="ADF97">
        <v>-1</v>
      </c>
      <c r="ADG97">
        <v>-1</v>
      </c>
      <c r="ADH97">
        <v>1</v>
      </c>
      <c r="ADI97">
        <v>0</v>
      </c>
      <c r="ADJ97">
        <v>0</v>
      </c>
      <c r="ADK97">
        <v>0</v>
      </c>
      <c r="ADL97">
        <v>0</v>
      </c>
      <c r="ADM97">
        <v>0</v>
      </c>
      <c r="ADN97">
        <v>1</v>
      </c>
      <c r="ADO97">
        <v>0</v>
      </c>
      <c r="ADP97">
        <v>0</v>
      </c>
      <c r="ADQ97">
        <v>1</v>
      </c>
      <c r="ADR97">
        <v>1</v>
      </c>
      <c r="ADS97">
        <v>0</v>
      </c>
      <c r="ADT97">
        <v>0</v>
      </c>
      <c r="ADU97">
        <v>0</v>
      </c>
      <c r="ADV97">
        <v>0</v>
      </c>
      <c r="ADX97" t="s">
        <v>1021</v>
      </c>
      <c r="ADZ97">
        <f t="shared" si="85"/>
        <v>152</v>
      </c>
      <c r="AEA97">
        <f t="shared" si="87"/>
        <v>1</v>
      </c>
      <c r="AEB97">
        <f t="shared" si="86"/>
        <v>1</v>
      </c>
    </row>
    <row r="98" spans="1:808" x14ac:dyDescent="0.2">
      <c r="A98">
        <v>110002782006</v>
      </c>
      <c r="B98">
        <v>270115267</v>
      </c>
      <c r="C98" s="2">
        <v>43617.735532407409</v>
      </c>
      <c r="D98" s="2">
        <v>43617.76048611111</v>
      </c>
      <c r="E98" t="s">
        <v>1918</v>
      </c>
      <c r="J98">
        <v>2</v>
      </c>
      <c r="K98" s="84" t="str">
        <f t="shared" si="84"/>
        <v>USA</v>
      </c>
      <c r="L98">
        <v>1</v>
      </c>
      <c r="M98">
        <v>4</v>
      </c>
      <c r="N98">
        <v>3</v>
      </c>
      <c r="O98">
        <v>1</v>
      </c>
      <c r="P98">
        <v>1</v>
      </c>
      <c r="Q98">
        <v>3</v>
      </c>
      <c r="S98">
        <v>1</v>
      </c>
      <c r="T98">
        <v>2</v>
      </c>
      <c r="V98">
        <v>3</v>
      </c>
      <c r="W98">
        <v>2</v>
      </c>
      <c r="X98" s="84">
        <f>VLOOKUP(WordsMain!X98,ScaleII,2,FALSE)</f>
        <v>2</v>
      </c>
      <c r="Y98" s="84">
        <f>VLOOKUP(WordsMain!Y98,ScaleII,2,FALSE)</f>
        <v>2</v>
      </c>
      <c r="Z98" s="84">
        <f>VLOOKUP(WordsMain!Z98,ScaleII,2,FALSE)</f>
        <v>1</v>
      </c>
      <c r="AA98" s="84">
        <f>VLOOKUP(WordsMain!AA98,ScaleII,2,FALSE)</f>
        <v>1</v>
      </c>
      <c r="AB98" s="84">
        <f>VLOOKUP(WordsMain!AB98,ScaleII,2,FALSE)</f>
        <v>1</v>
      </c>
      <c r="AC98" s="84">
        <f>VLOOKUP(WordsMain!AC98,ScaleII,2,FALSE)</f>
        <v>2</v>
      </c>
      <c r="AD98" s="84">
        <f>VLOOKUP(WordsMain!AD98,ScaleDD,2,FALSE)</f>
        <v>0</v>
      </c>
      <c r="AE98" s="84">
        <f>VLOOKUP(WordsMain!AE98,ScaleDD,2,FALSE)</f>
        <v>4</v>
      </c>
      <c r="AF98" s="84">
        <f>VLOOKUP(WordsMain!AF98,ScaleDD,2,FALSE)</f>
        <v>1</v>
      </c>
      <c r="AG98" s="84">
        <f>VLOOKUP(WordsMain!AG98,ScaleDD,2,FALSE)</f>
        <v>2</v>
      </c>
      <c r="AH98" s="84">
        <f>VLOOKUP(WordsMain!AH98,ScaleDD,2,FALSE)</f>
        <v>2</v>
      </c>
      <c r="AI98" s="84">
        <f>VLOOKUP(WordsMain!AI98,ScaleDD,2,FALSE)</f>
        <v>3</v>
      </c>
      <c r="AJ98" s="84">
        <f>VLOOKUP(WordsMain!AJ98,ScaleDD,2,FALSE)</f>
        <v>4</v>
      </c>
      <c r="AK98" s="84">
        <f>VLOOKUP(WordsMain!AK98,ScaleDD,2,FALSE)</f>
        <v>3</v>
      </c>
      <c r="AL98" s="84">
        <f>VLOOKUP(WordsMain!AL98,ScaleDD,2,FALSE)</f>
        <v>3</v>
      </c>
      <c r="AN98" s="84">
        <f>VLOOKUP(WordsMain!AN98,ScaleJJ,2,FALSE)</f>
        <v>4</v>
      </c>
      <c r="AO98" s="84">
        <f>VLOOKUP(WordsMain!AO98,ScaleJJ,2,FALSE)</f>
        <v>1</v>
      </c>
      <c r="AP98" s="84">
        <f>VLOOKUP(WordsMain!AP98,ScaleJJ,2,FALSE)</f>
        <v>4</v>
      </c>
      <c r="AQ98" s="84">
        <f>VLOOKUP(WordsMain!AQ98,ScaleJJ,2,FALSE)</f>
        <v>1</v>
      </c>
      <c r="AR98" s="84">
        <f>VLOOKUP(WordsMain!AR98,ScaleJJ,2,FALSE)</f>
        <v>1</v>
      </c>
      <c r="AS98" s="84">
        <f>VLOOKUP(WordsMain!AS98,ScaleJJ,2,FALSE)</f>
        <v>0</v>
      </c>
      <c r="AT98" s="84">
        <f>VLOOKUP(WordsMain!AT98,ScaleJJ,2,FALSE)</f>
        <v>0</v>
      </c>
      <c r="AU98" s="84">
        <f>VLOOKUP(WordsMain!AU98,ScaleJJ,2,FALSE)</f>
        <v>0</v>
      </c>
      <c r="BB98">
        <v>6</v>
      </c>
      <c r="BT98">
        <v>6</v>
      </c>
      <c r="DQ98" s="84">
        <f>VLOOKUP(WordsMain!DQ98,ScaleEE,2,FALSE)</f>
        <v>0</v>
      </c>
      <c r="DR98" s="84">
        <f>VLOOKUP(WordsMain!DR98,ScaleEE,2,FALSE)</f>
        <v>2</v>
      </c>
      <c r="DS98" s="84">
        <f>VLOOKUP(WordsMain!DS98,ScaleEE,2,FALSE)</f>
        <v>2</v>
      </c>
      <c r="DT98" s="84">
        <f>VLOOKUP(WordsMain!DT98,ScaleEE,2,FALSE)</f>
        <v>0</v>
      </c>
      <c r="DU98" s="84">
        <f>VLOOKUP(WordsMain!DU98,ScaleEE,2,FALSE)</f>
        <v>0</v>
      </c>
      <c r="DV98" s="84">
        <f>VLOOKUP(WordsMain!DV98,ScaleEE,2,FALSE)</f>
        <v>1</v>
      </c>
      <c r="DW98" s="84">
        <f>VLOOKUP(WordsMain!DW98,ScaleEE,2,FALSE)</f>
        <v>1</v>
      </c>
      <c r="DX98" s="84">
        <f>VLOOKUP(WordsMain!DX98,ScaleEE,2,FALSE)</f>
        <v>1</v>
      </c>
      <c r="DY98" s="84">
        <f>VLOOKUP(WordsMain!DY98,ScaleEE,2,FALSE)</f>
        <v>0</v>
      </c>
      <c r="DZ98" s="84">
        <f>VLOOKUP(WordsMain!DZ98,ScaleEE,2,FALSE)</f>
        <v>1</v>
      </c>
      <c r="EB98" s="84">
        <f>VLOOKUP(WordsMain!EB98,ScaleCC,2,FALSE)</f>
        <v>3</v>
      </c>
      <c r="EC98" s="84">
        <f>VLOOKUP(WordsMain!EC98,ScaleCC,2,FALSE)</f>
        <v>3</v>
      </c>
      <c r="ED98" s="84">
        <f>VLOOKUP(WordsMain!ED98,ScaleCC,2,FALSE)</f>
        <v>3</v>
      </c>
      <c r="EE98" s="84">
        <f>VLOOKUP(WordsMain!EE98,ScaleCC,2,FALSE)</f>
        <v>2</v>
      </c>
      <c r="EF98" s="84">
        <f>VLOOKUP(WordsMain!EF98,ScaleCC,2,FALSE)</f>
        <v>0</v>
      </c>
      <c r="EG98" s="84">
        <f>VLOOKUP(WordsMain!EG98,ScaleCC,2,FALSE)</f>
        <v>0</v>
      </c>
      <c r="EH98" s="84">
        <f>VLOOKUP(WordsMain!EH98,ScaleCC,2,FALSE)</f>
        <v>0</v>
      </c>
      <c r="EI98" s="84">
        <f>VLOOKUP(WordsMain!EI98,ScaleCC,2,FALSE)</f>
        <v>0</v>
      </c>
      <c r="EJ98" s="84">
        <f>VLOOKUP(WordsMain!EJ98,ScaleCC,2,FALSE)</f>
        <v>0</v>
      </c>
      <c r="EK98" s="84">
        <f>VLOOKUP(WordsMain!EK98,ScaleCC,2,FALSE)</f>
        <v>0</v>
      </c>
      <c r="EL98" s="84">
        <f>VLOOKUP(WordsMain!EL98,ScaleCC,2,FALSE)</f>
        <v>0</v>
      </c>
      <c r="EM98" s="84">
        <f>VLOOKUP(WordsMain!EM98,ScaleCC,2,FALSE)</f>
        <v>0</v>
      </c>
      <c r="EN98" s="84">
        <f>VLOOKUP(WordsMain!EN98,ScaleCC,2,FALSE)</f>
        <v>0</v>
      </c>
      <c r="EO98" s="84">
        <f>VLOOKUP(WordsMain!EO98,ScaleCC,2,FALSE)</f>
        <v>0</v>
      </c>
      <c r="EP98" s="84">
        <f>VLOOKUP(WordsMain!EP98,ScaleCC,2,FALSE)</f>
        <v>0</v>
      </c>
      <c r="EQ98" s="84">
        <f>VLOOKUP(WordsMain!EQ98,ScaleCC,2,FALSE)</f>
        <v>1</v>
      </c>
      <c r="ER98" s="84">
        <f>VLOOKUP(WordsMain!ER98,ScaleCC,2,FALSE)</f>
        <v>1</v>
      </c>
      <c r="ES98" s="84">
        <f>VLOOKUP(WordsMain!ES98,ScaleCC,2,FALSE)</f>
        <v>0</v>
      </c>
      <c r="EU98">
        <v>1</v>
      </c>
      <c r="EV98">
        <v>2</v>
      </c>
      <c r="EW98">
        <v>3</v>
      </c>
      <c r="EX98">
        <v>4</v>
      </c>
      <c r="EZ98">
        <v>6</v>
      </c>
      <c r="FA98">
        <v>7</v>
      </c>
      <c r="FB98">
        <v>8</v>
      </c>
      <c r="FG98">
        <v>1</v>
      </c>
      <c r="FH98">
        <v>2</v>
      </c>
      <c r="FI98">
        <v>3</v>
      </c>
      <c r="FJ98">
        <v>4</v>
      </c>
      <c r="FL98">
        <v>6</v>
      </c>
      <c r="FM98">
        <v>7</v>
      </c>
      <c r="FN98">
        <v>8</v>
      </c>
      <c r="FS98">
        <v>1</v>
      </c>
      <c r="FT98">
        <v>2</v>
      </c>
      <c r="FU98">
        <v>3</v>
      </c>
      <c r="FV98">
        <v>4</v>
      </c>
      <c r="FX98">
        <v>6</v>
      </c>
      <c r="FY98">
        <v>7</v>
      </c>
      <c r="FZ98">
        <v>8</v>
      </c>
      <c r="GE98">
        <v>1</v>
      </c>
      <c r="GF98">
        <v>2</v>
      </c>
      <c r="GG98">
        <v>3</v>
      </c>
      <c r="GH98">
        <v>4</v>
      </c>
      <c r="GJ98">
        <v>6</v>
      </c>
      <c r="GK98">
        <v>7</v>
      </c>
      <c r="NE98">
        <v>3</v>
      </c>
      <c r="NQ98">
        <v>1</v>
      </c>
      <c r="OE98">
        <v>1</v>
      </c>
      <c r="OS98">
        <v>1</v>
      </c>
      <c r="WU98" s="84">
        <f>VLOOKUP(WordsMain!WU98,ScaleHH,2,FALSE)</f>
        <v>3</v>
      </c>
      <c r="WV98" s="84">
        <f>VLOOKUP(WordsMain!WV98,ScaleHH,2,FALSE)</f>
        <v>1</v>
      </c>
      <c r="WW98" s="84">
        <f>VLOOKUP(WordsMain!WW98,ScaleHH,2,FALSE)</f>
        <v>0</v>
      </c>
      <c r="WX98" s="84">
        <f>VLOOKUP(WordsMain!WX98,ScaleHH,2,FALSE)</f>
        <v>0</v>
      </c>
      <c r="WY98" s="84">
        <f>VLOOKUP(WordsMain!WY98,ScaleHH,2,FALSE)</f>
        <v>2</v>
      </c>
      <c r="WZ98" s="84">
        <f>VLOOKUP(WordsMain!WZ98,ScaleHH,2,FALSE)</f>
        <v>1</v>
      </c>
      <c r="XA98" s="84">
        <f>VLOOKUP(WordsMain!XA98,ScaleHH,2,FALSE)</f>
        <v>1</v>
      </c>
      <c r="XB98" s="84">
        <f>VLOOKUP(WordsMain!XB98,ScaleHH,2,FALSE)</f>
        <v>0</v>
      </c>
      <c r="XC98" s="84">
        <f>VLOOKUP(WordsMain!XC98,ScaleHH,2,FALSE)</f>
        <v>1</v>
      </c>
      <c r="XD98" s="84">
        <f>VLOOKUP(WordsMain!XD98,ScaleHH,2,FALSE)</f>
        <v>1</v>
      </c>
      <c r="XE98" s="84">
        <f>VLOOKUP(WordsMain!XE98,ScaleHH,2,FALSE)</f>
        <v>1</v>
      </c>
      <c r="XF98" s="84">
        <f>VLOOKUP(WordsMain!XF98,ScaleHH,2,FALSE)</f>
        <v>2</v>
      </c>
      <c r="XG98" s="84">
        <f>VLOOKUP(WordsMain!XG98,ScaleHH,2,FALSE)</f>
        <v>2</v>
      </c>
      <c r="XH98" s="84">
        <f>VLOOKUP(WordsMain!XH98,ScaleHH,2,FALSE)</f>
        <v>3</v>
      </c>
      <c r="XI98" s="84">
        <f>VLOOKUP(WordsMain!XI98,ScaleHH,2,FALSE)</f>
        <v>1</v>
      </c>
      <c r="XJ98" s="84">
        <f>VLOOKUP(WordsMain!XJ98,ScaleHH,2,FALSE)</f>
        <v>3</v>
      </c>
      <c r="XK98" s="84">
        <f>VLOOKUP(WordsMain!XK98,ScaleHH,2,FALSE)</f>
        <v>1</v>
      </c>
      <c r="XL98" s="84">
        <f>VLOOKUP(WordsMain!XL98,ScaleHH,2,FALSE)</f>
        <v>2</v>
      </c>
      <c r="XM98" s="84">
        <f>VLOOKUP(WordsMain!XM98,ScaleHH,2,FALSE)</f>
        <v>1</v>
      </c>
      <c r="XN98" s="84">
        <f>VLOOKUP(WordsMain!XN98,ScaleHH,2,FALSE)</f>
        <v>1</v>
      </c>
      <c r="XO98" s="84">
        <f>VLOOKUP(WordsMain!XO98,ScaleHH,2,FALSE)</f>
        <v>1</v>
      </c>
      <c r="XP98" s="84">
        <f>VLOOKUP(WordsMain!XP98,ScaleHH,2,FALSE)</f>
        <v>0</v>
      </c>
      <c r="XQ98" s="84">
        <f>VLOOKUP(WordsMain!XQ98,ScaleHH,2,FALSE)</f>
        <v>2</v>
      </c>
      <c r="XR98" s="84">
        <f>VLOOKUP(WordsMain!XR98,ScaleHH,2,FALSE)</f>
        <v>2</v>
      </c>
      <c r="XS98" s="84">
        <f>VLOOKUP(WordsMain!XS98,ScaleHH,2,FALSE)</f>
        <v>1</v>
      </c>
      <c r="XT98" s="84">
        <f>VLOOKUP(WordsMain!XT98,ScaleHH,2,FALSE)</f>
        <v>2</v>
      </c>
      <c r="XU98" s="84">
        <f>VLOOKUP(WordsMain!XU98,ScaleHH,2,FALSE)</f>
        <v>0</v>
      </c>
      <c r="XV98" s="84">
        <f>VLOOKUP(WordsMain!XV98,ScaleHH,2,FALSE)</f>
        <v>1</v>
      </c>
      <c r="XW98" s="84">
        <f>VLOOKUP(WordsMain!XW98,ScaleHH,2,FALSE)</f>
        <v>1</v>
      </c>
      <c r="XX98" s="84">
        <f>VLOOKUP(WordsMain!XX98,ScaleHH,2,FALSE)</f>
        <v>1</v>
      </c>
      <c r="XY98" s="84">
        <f>VLOOKUP(WordsMain!XY98,ScaleHH,2,FALSE)</f>
        <v>2</v>
      </c>
      <c r="XZ98" s="84">
        <f>VLOOKUP(WordsMain!XZ98,ScaleHH,2,FALSE)</f>
        <v>3</v>
      </c>
      <c r="YA98" s="84">
        <f>VLOOKUP(WordsMain!YA98,ScaleHH,2,FALSE)</f>
        <v>1</v>
      </c>
      <c r="YB98" s="84">
        <f>VLOOKUP(WordsMain!YB98,ScaleHH,2,FALSE)</f>
        <v>0</v>
      </c>
      <c r="YC98" s="84">
        <f>VLOOKUP(WordsMain!YC98,ScaleHH,2,FALSE)</f>
        <v>0</v>
      </c>
      <c r="YD98" s="84">
        <f>VLOOKUP(WordsMain!YD98,ScaleHH,2,FALSE)</f>
        <v>2</v>
      </c>
      <c r="YE98" s="84">
        <f>VLOOKUP(WordsMain!YE98,ScaleHH,2,FALSE)</f>
        <v>1</v>
      </c>
      <c r="YF98" s="84">
        <f>VLOOKUP(WordsMain!YF98,ScaleHH,2,FALSE)</f>
        <v>2</v>
      </c>
      <c r="YG98" s="84">
        <f>VLOOKUP(WordsMain!YG98,ScaleHH,2,FALSE)</f>
        <v>2</v>
      </c>
      <c r="YH98" t="s">
        <v>1023</v>
      </c>
      <c r="YI98" t="s">
        <v>1023</v>
      </c>
      <c r="YJ98" s="84">
        <f>VLOOKUP(WordsMain!YJ98,ScaleBB,2,FALSE)</f>
        <v>1</v>
      </c>
      <c r="YK98" s="84">
        <f>VLOOKUP(WordsMain!YK98,ScaleAA,2,FALSE)</f>
        <v>3</v>
      </c>
      <c r="YL98" s="84">
        <f>VLOOKUP(WordsMain!YL98,ScaleAA,2,FALSE)</f>
        <v>1</v>
      </c>
      <c r="YM98" s="84">
        <f>VLOOKUP(WordsMain!YM98,ScaleAA,2,FALSE)</f>
        <v>3</v>
      </c>
      <c r="YN98" s="84">
        <f>VLOOKUP(WordsMain!YN98,ScaleAA,2,FALSE)</f>
        <v>2</v>
      </c>
      <c r="YO98" s="84">
        <f>VLOOKUP(WordsMain!YO98,ScaleAA,2,FALSE)</f>
        <v>2</v>
      </c>
      <c r="YP98" s="84">
        <f>VLOOKUP(WordsMain!YP98,ScaleAA,2,FALSE)</f>
        <v>3</v>
      </c>
      <c r="YQ98" s="84">
        <f>VLOOKUP(WordsMain!YQ98,ScaleAA,2,FALSE)</f>
        <v>2</v>
      </c>
      <c r="YR98" s="84">
        <f>VLOOKUP(WordsMain!YR98,ScaleAA,2,FALSE)</f>
        <v>2</v>
      </c>
      <c r="YS98" s="84">
        <f>VLOOKUP(WordsMain!YS98,ScaleAA,2,FALSE)</f>
        <v>3</v>
      </c>
      <c r="YT98" s="84">
        <f>VLOOKUP(WordsMain!YT98,ScaleAA,2,FALSE)</f>
        <v>4</v>
      </c>
      <c r="YU98" s="84">
        <f>VLOOKUP(WordsMain!YU98,ScaleAA,2,FALSE)</f>
        <v>4</v>
      </c>
      <c r="YV98" s="84">
        <f>VLOOKUP(WordsMain!YV98,ScaleAA,2,FALSE)</f>
        <v>3</v>
      </c>
      <c r="YW98" s="84">
        <f>VLOOKUP(WordsMain!YW98,ScaleAA,2,FALSE)</f>
        <v>3</v>
      </c>
      <c r="YX98" s="84">
        <f>VLOOKUP(WordsMain!YX98,ScaleAA,2,FALSE)</f>
        <v>2</v>
      </c>
      <c r="YY98" s="84">
        <f>VLOOKUP(WordsMain!YY98,ScaleAA,2,FALSE)</f>
        <v>3</v>
      </c>
      <c r="YZ98" s="84">
        <f>VLOOKUP(WordsMain!YZ98,ScaleAA,2,FALSE)</f>
        <v>2</v>
      </c>
      <c r="ZA98" s="84">
        <f>VLOOKUP(WordsMain!ZA98,ScaleAA,2,FALSE)</f>
        <v>3</v>
      </c>
      <c r="ZB98" s="84">
        <f>VLOOKUP(WordsMain!ZB98,ScaleAA,2,FALSE)</f>
        <v>4</v>
      </c>
      <c r="ZC98" s="84">
        <f>VLOOKUP(WordsMain!ZC98,ScaleAA,2,FALSE)</f>
        <v>3</v>
      </c>
      <c r="ZD98" s="84">
        <f>VLOOKUP(WordsMain!ZD98,ScaleAA,2,FALSE)</f>
        <v>2</v>
      </c>
      <c r="ZE98" s="84">
        <f>VLOOKUP(WordsMain!ZE98,ScaleAA,2,FALSE)</f>
        <v>2</v>
      </c>
      <c r="ZF98" s="84">
        <f>VLOOKUP(WordsMain!ZF98,ScaleAA,2,FALSE)</f>
        <v>3</v>
      </c>
      <c r="ZG98" s="84">
        <f>VLOOKUP(WordsMain!ZG98,ScaleAA,2,FALSE)</f>
        <v>4</v>
      </c>
      <c r="ZH98" s="84">
        <f>VLOOKUP(WordsMain!ZH98,ScaleAA,2,FALSE)</f>
        <v>3</v>
      </c>
      <c r="ZI98" s="84">
        <f>VLOOKUP(WordsMain!ZI98,ScaleAA,2,FALSE)</f>
        <v>3</v>
      </c>
      <c r="ZJ98" s="84">
        <f>VLOOKUP(WordsMain!ZJ98,ScaleAA,2,FALSE)</f>
        <v>3</v>
      </c>
      <c r="ZK98" s="84">
        <f>VLOOKUP(WordsMain!ZK98,ScaleAA,2,FALSE)</f>
        <v>2</v>
      </c>
      <c r="ZL98" s="84">
        <f>VLOOKUP(WordsMain!ZL98,ScaleAA,2,FALSE)</f>
        <v>4</v>
      </c>
      <c r="ZM98" s="84">
        <f>VLOOKUP(WordsMain!ZM98,ScaleAA,2,FALSE)</f>
        <v>3</v>
      </c>
      <c r="ZN98" s="84">
        <f>VLOOKUP(WordsMain!ZN98,ScaleAA,2,FALSE)</f>
        <v>4</v>
      </c>
      <c r="ZO98" s="84">
        <f>VLOOKUP(WordsMain!ZO98,ScaleAA,2,FALSE)</f>
        <v>2</v>
      </c>
      <c r="ZP98" s="84">
        <f>VLOOKUP(WordsMain!ZP98,ScaleAA,2,FALSE)</f>
        <v>4</v>
      </c>
      <c r="ZR98" s="84">
        <f>VLOOKUP(WordsMain!ZR98,ScaleFF,2,FALSE)</f>
        <v>3</v>
      </c>
      <c r="ZS98" s="84">
        <f>VLOOKUP(WordsMain!ZS98,ScaleFF,2,FALSE)</f>
        <v>3</v>
      </c>
      <c r="ZT98" s="84">
        <f>VLOOKUP(WordsMain!ZT98,ScaleFF,2,FALSE)</f>
        <v>1</v>
      </c>
      <c r="ZU98" s="84">
        <f>VLOOKUP(WordsMain!ZU98,ScaleFF,2,FALSE)</f>
        <v>2</v>
      </c>
      <c r="ZV98" s="84">
        <f>VLOOKUP(WordsMain!ZV98,ScaleFF,2,FALSE)</f>
        <v>0</v>
      </c>
      <c r="ZW98" s="84">
        <f>VLOOKUP(WordsMain!ZW98,ScaleFF,2,FALSE)</f>
        <v>1</v>
      </c>
      <c r="ZX98" s="84">
        <f>VLOOKUP(WordsMain!ZX98,ScaleFF,2,FALSE)</f>
        <v>2</v>
      </c>
      <c r="ZY98" s="84">
        <f>VLOOKUP(WordsMain!ZY98,ScaleFF,2,FALSE)</f>
        <v>3</v>
      </c>
      <c r="ZZ98" s="84">
        <f>VLOOKUP(WordsMain!ZZ98,ScaleFF,2,FALSE)</f>
        <v>3</v>
      </c>
      <c r="AAA98" s="84">
        <f>VLOOKUP(WordsMain!AAA98,ScaleFF,2,FALSE)</f>
        <v>2</v>
      </c>
      <c r="AAB98" s="84">
        <f>VLOOKUP(WordsMain!AAB98,ScaleFF,2,FALSE)</f>
        <v>3</v>
      </c>
      <c r="AAC98" s="84">
        <f>VLOOKUP(WordsMain!AAC98,ScaleFF,2,FALSE)</f>
        <v>1</v>
      </c>
      <c r="AAD98" s="84">
        <f>VLOOKUP(WordsMain!AAD98,ScaleFF,2,FALSE)</f>
        <v>0</v>
      </c>
      <c r="AAE98" s="84">
        <f>VLOOKUP(WordsMain!AAE98,ScaleFF,2,FALSE)</f>
        <v>2</v>
      </c>
      <c r="AAF98" s="84">
        <f>VLOOKUP(WordsMain!AAF98,ScaleFF,2,FALSE)</f>
        <v>2</v>
      </c>
      <c r="AAG98" s="84">
        <f>VLOOKUP(WordsMain!AAG98,ScaleFF,2,FALSE)</f>
        <v>2</v>
      </c>
      <c r="AAH98" s="84">
        <f>VLOOKUP(WordsMain!AAH98,ScaleFF,2,FALSE)</f>
        <v>3</v>
      </c>
      <c r="AAI98" s="84">
        <f>VLOOKUP(WordsMain!AAI98,ScaleFF,2,FALSE)</f>
        <v>1</v>
      </c>
      <c r="AAJ98" s="84">
        <f>VLOOKUP(WordsMain!AAJ98,ScaleFF,2,FALSE)</f>
        <v>1</v>
      </c>
      <c r="AAK98" s="84">
        <f>VLOOKUP(WordsMain!AAK98,ScaleFF,2,FALSE)</f>
        <v>0</v>
      </c>
      <c r="AAL98" s="84">
        <f>VLOOKUP(WordsMain!AAL98,ScaleFF,2,FALSE)</f>
        <v>2</v>
      </c>
      <c r="AAM98" s="84">
        <f>VLOOKUP(WordsMain!AAM98,ScaleFF,2,FALSE)</f>
        <v>4</v>
      </c>
      <c r="AAN98" s="84">
        <f>VLOOKUP(WordsMain!AAN98,ScaleFF,2,FALSE)</f>
        <v>4</v>
      </c>
      <c r="AAO98" s="84">
        <f>VLOOKUP(WordsMain!AAO98,ScaleFF,2,FALSE)</f>
        <v>1</v>
      </c>
      <c r="AAP98" s="84">
        <f>VLOOKUP(WordsMain!AAP98,ScaleFF,2,FALSE)</f>
        <v>1</v>
      </c>
      <c r="AAQ98" s="84">
        <f>VLOOKUP(WordsMain!AAQ98,ScaleFF,2,FALSE)</f>
        <v>0</v>
      </c>
      <c r="AAR98" s="84">
        <f>VLOOKUP(WordsMain!AAR98,ScaleFF,2,FALSE)</f>
        <v>1</v>
      </c>
      <c r="AAS98" s="84">
        <f>VLOOKUP(WordsMain!AAS98,ScaleFF,2,FALSE)</f>
        <v>1</v>
      </c>
      <c r="AAT98" s="84">
        <f>VLOOKUP(WordsMain!AAT98,ScaleFF,2,FALSE)</f>
        <v>2</v>
      </c>
      <c r="AAU98" s="84">
        <f>VLOOKUP(WordsMain!AAU98,ScaleFF,2,FALSE)</f>
        <v>1</v>
      </c>
      <c r="AAV98" s="84">
        <f>VLOOKUP(WordsMain!AAV98,ScaleFF,2,FALSE)</f>
        <v>1</v>
      </c>
      <c r="AAW98" s="84">
        <f>VLOOKUP(WordsMain!AAW98,ScaleFF,2,FALSE)</f>
        <v>2</v>
      </c>
      <c r="AAX98" s="84">
        <f>VLOOKUP(WordsMain!AAX98,ScaleFF,2,FALSE)</f>
        <v>3</v>
      </c>
      <c r="AAY98" s="84">
        <f>VLOOKUP(WordsMain!AAY98,ScaleFF,2,FALSE)</f>
        <v>2</v>
      </c>
      <c r="AAZ98" s="84">
        <f>VLOOKUP(WordsMain!AAZ98,ScaleFF,2,FALSE)</f>
        <v>1</v>
      </c>
      <c r="ABB98">
        <v>1</v>
      </c>
      <c r="ABC98">
        <v>1</v>
      </c>
      <c r="ABD98">
        <v>1</v>
      </c>
      <c r="ABE98">
        <v>1</v>
      </c>
      <c r="ABF98">
        <v>0</v>
      </c>
      <c r="ABG98">
        <v>1</v>
      </c>
      <c r="ABH98">
        <v>1</v>
      </c>
      <c r="ABI98">
        <v>0</v>
      </c>
      <c r="ABJ98">
        <v>0</v>
      </c>
      <c r="ABK98">
        <v>0</v>
      </c>
      <c r="ABL98">
        <v>0</v>
      </c>
      <c r="ABM98">
        <v>0</v>
      </c>
      <c r="ABN98">
        <v>0</v>
      </c>
      <c r="ABO98">
        <v>1</v>
      </c>
      <c r="ABS98">
        <v>5</v>
      </c>
      <c r="ABW98">
        <v>9</v>
      </c>
      <c r="ABX98">
        <v>10</v>
      </c>
      <c r="ABY98">
        <v>11</v>
      </c>
      <c r="ABZ98">
        <v>12</v>
      </c>
      <c r="ACB98">
        <v>14</v>
      </c>
      <c r="ACH98">
        <v>20</v>
      </c>
      <c r="ACI98">
        <v>21</v>
      </c>
      <c r="ACK98">
        <v>23</v>
      </c>
      <c r="ACR98" s="84">
        <f>VLOOKUP(WordsMain!ACR98,ScaleGG,2,FALSE)</f>
        <v>1</v>
      </c>
      <c r="ACS98">
        <v>-2</v>
      </c>
      <c r="ACT98">
        <v>-1</v>
      </c>
      <c r="ACU98">
        <v>-2</v>
      </c>
      <c r="ACV98">
        <v>0</v>
      </c>
      <c r="ACW98">
        <v>-2</v>
      </c>
      <c r="ACX98">
        <v>-1</v>
      </c>
      <c r="ACY98">
        <v>-1</v>
      </c>
      <c r="ACZ98">
        <v>-1</v>
      </c>
      <c r="ADA98">
        <v>-1</v>
      </c>
      <c r="ADB98">
        <v>0</v>
      </c>
      <c r="ADC98">
        <v>0</v>
      </c>
      <c r="ADD98">
        <v>0</v>
      </c>
      <c r="ADE98">
        <v>-2</v>
      </c>
      <c r="ADF98">
        <v>-2</v>
      </c>
      <c r="ADG98">
        <v>-2</v>
      </c>
      <c r="ADH98">
        <v>0</v>
      </c>
      <c r="ADI98">
        <v>1</v>
      </c>
      <c r="ADJ98">
        <v>1</v>
      </c>
      <c r="ADK98">
        <v>1</v>
      </c>
      <c r="ADL98">
        <v>0</v>
      </c>
      <c r="ADM98">
        <v>-1</v>
      </c>
      <c r="ADN98">
        <v>0</v>
      </c>
      <c r="ADO98">
        <v>0</v>
      </c>
      <c r="ADP98">
        <v>0</v>
      </c>
      <c r="ADQ98">
        <v>-1</v>
      </c>
      <c r="ADR98">
        <v>1</v>
      </c>
      <c r="ADS98">
        <v>0</v>
      </c>
      <c r="ADT98">
        <v>0</v>
      </c>
      <c r="ADU98">
        <v>0</v>
      </c>
      <c r="ADV98">
        <v>0</v>
      </c>
      <c r="ADX98" t="s">
        <v>1023</v>
      </c>
      <c r="ADZ98">
        <f t="shared" si="85"/>
        <v>6</v>
      </c>
      <c r="AEA98">
        <f t="shared" si="87"/>
        <v>1</v>
      </c>
      <c r="AEB98">
        <f t="shared" si="86"/>
        <v>1</v>
      </c>
    </row>
    <row r="99" spans="1:808" x14ac:dyDescent="0.2">
      <c r="A99">
        <v>110002780281</v>
      </c>
      <c r="B99">
        <v>270115285</v>
      </c>
      <c r="C99" s="2">
        <v>43616.711898148147</v>
      </c>
      <c r="D99" s="2">
        <v>43616.730763888889</v>
      </c>
      <c r="E99" t="s">
        <v>1918</v>
      </c>
      <c r="J99">
        <v>2</v>
      </c>
      <c r="K99" s="84" t="str">
        <f t="shared" si="84"/>
        <v>USA</v>
      </c>
      <c r="L99">
        <v>2</v>
      </c>
      <c r="M99">
        <v>2</v>
      </c>
      <c r="N99">
        <v>3</v>
      </c>
      <c r="O99">
        <v>1</v>
      </c>
      <c r="P99">
        <v>2</v>
      </c>
      <c r="Q99">
        <v>0</v>
      </c>
      <c r="R99" t="s">
        <v>1578</v>
      </c>
      <c r="S99">
        <v>1</v>
      </c>
      <c r="T99">
        <v>2</v>
      </c>
      <c r="V99">
        <v>3</v>
      </c>
      <c r="W99">
        <v>2</v>
      </c>
      <c r="X99" s="84">
        <f>VLOOKUP(WordsMain!X99,ScaleII,2,FALSE)</f>
        <v>0</v>
      </c>
      <c r="Y99" s="84">
        <f>VLOOKUP(WordsMain!Y99,ScaleII,2,FALSE)</f>
        <v>0</v>
      </c>
      <c r="Z99" s="84">
        <f>VLOOKUP(WordsMain!Z99,ScaleII,2,FALSE)</f>
        <v>0</v>
      </c>
      <c r="AA99" s="84">
        <f>VLOOKUP(WordsMain!AA99,ScaleII,2,FALSE)</f>
        <v>0</v>
      </c>
      <c r="AB99" s="84">
        <f>VLOOKUP(WordsMain!AB99,ScaleII,2,FALSE)</f>
        <v>0</v>
      </c>
      <c r="AC99" s="84">
        <f>VLOOKUP(WordsMain!AC99,ScaleII,2,FALSE)</f>
        <v>0</v>
      </c>
      <c r="AD99" s="84">
        <f>VLOOKUP(WordsMain!AD99,ScaleDD,2,FALSE)</f>
        <v>0</v>
      </c>
      <c r="AE99" s="84">
        <f>VLOOKUP(WordsMain!AE99,ScaleDD,2,FALSE)</f>
        <v>1</v>
      </c>
      <c r="AF99" s="84">
        <f>VLOOKUP(WordsMain!AF99,ScaleDD,2,FALSE)</f>
        <v>3</v>
      </c>
      <c r="AG99" s="84">
        <f>VLOOKUP(WordsMain!AG99,ScaleDD,2,FALSE)</f>
        <v>3</v>
      </c>
      <c r="AH99" s="84">
        <f>VLOOKUP(WordsMain!AH99,ScaleDD,2,FALSE)</f>
        <v>2</v>
      </c>
      <c r="AI99" s="84">
        <f>VLOOKUP(WordsMain!AI99,ScaleDD,2,FALSE)</f>
        <v>1</v>
      </c>
      <c r="AJ99" s="84">
        <f>VLOOKUP(WordsMain!AJ99,ScaleDD,2,FALSE)</f>
        <v>1</v>
      </c>
      <c r="AK99" s="84">
        <f>VLOOKUP(WordsMain!AK99,ScaleDD,2,FALSE)</f>
        <v>1</v>
      </c>
      <c r="AL99" s="84">
        <f>VLOOKUP(WordsMain!AL99,ScaleDD,2,FALSE)</f>
        <v>3</v>
      </c>
      <c r="AM99" t="s">
        <v>1579</v>
      </c>
      <c r="AN99" s="84">
        <f>VLOOKUP(WordsMain!AN99,ScaleJJ,2,FALSE)</f>
        <v>3</v>
      </c>
      <c r="AO99" s="84">
        <f>VLOOKUP(WordsMain!AO99,ScaleJJ,2,FALSE)</f>
        <v>0</v>
      </c>
      <c r="AP99" s="84">
        <f>VLOOKUP(WordsMain!AP99,ScaleJJ,2,FALSE)</f>
        <v>1</v>
      </c>
      <c r="AQ99" s="84">
        <f>VLOOKUP(WordsMain!AQ99,ScaleJJ,2,FALSE)</f>
        <v>0</v>
      </c>
      <c r="AR99" s="84">
        <f>VLOOKUP(WordsMain!AR99,ScaleJJ,2,FALSE)</f>
        <v>1</v>
      </c>
      <c r="AS99" s="84">
        <f>VLOOKUP(WordsMain!AS99,ScaleJJ,2,FALSE)</f>
        <v>1</v>
      </c>
      <c r="AT99" s="84">
        <f>VLOOKUP(WordsMain!AT99,ScaleJJ,2,FALSE)</f>
        <v>0</v>
      </c>
      <c r="AU99" s="84">
        <f>VLOOKUP(WordsMain!AU99,ScaleJJ,2,FALSE)</f>
        <v>1</v>
      </c>
      <c r="AV99" t="s">
        <v>1580</v>
      </c>
      <c r="DQ99" s="84">
        <f>VLOOKUP(WordsMain!DQ99,ScaleEE,2,FALSE)</f>
        <v>0</v>
      </c>
      <c r="DR99" s="84">
        <f>VLOOKUP(WordsMain!DR99,ScaleEE,2,FALSE)</f>
        <v>0</v>
      </c>
      <c r="DS99" s="84">
        <f>VLOOKUP(WordsMain!DS99,ScaleEE,2,FALSE)</f>
        <v>1</v>
      </c>
      <c r="DT99" s="84">
        <f>VLOOKUP(WordsMain!DT99,ScaleEE,2,FALSE)</f>
        <v>1</v>
      </c>
      <c r="DU99" s="84">
        <f>VLOOKUP(WordsMain!DU99,ScaleEE,2,FALSE)</f>
        <v>0</v>
      </c>
      <c r="DV99" s="84">
        <f>VLOOKUP(WordsMain!DV99,ScaleEE,2,FALSE)</f>
        <v>1</v>
      </c>
      <c r="DW99" s="84">
        <f>VLOOKUP(WordsMain!DW99,ScaleEE,2,FALSE)</f>
        <v>0</v>
      </c>
      <c r="DX99" s="84">
        <f>VLOOKUP(WordsMain!DX99,ScaleEE,2,FALSE)</f>
        <v>0</v>
      </c>
      <c r="DY99" s="84">
        <f>VLOOKUP(WordsMain!DY99,ScaleEE,2,FALSE)</f>
        <v>0</v>
      </c>
      <c r="DZ99" s="84">
        <f>VLOOKUP(WordsMain!DZ99,ScaleEE,2,FALSE)</f>
        <v>0</v>
      </c>
      <c r="EB99" s="84">
        <f>VLOOKUP(WordsMain!EB99,ScaleCC,2,FALSE)</f>
        <v>1</v>
      </c>
      <c r="EC99" s="84">
        <f>VLOOKUP(WordsMain!EC99,ScaleCC,2,FALSE)</f>
        <v>1</v>
      </c>
      <c r="ED99" s="84">
        <f>VLOOKUP(WordsMain!ED99,ScaleCC,2,FALSE)</f>
        <v>1</v>
      </c>
      <c r="EE99" s="84">
        <f>VLOOKUP(WordsMain!EE99,ScaleCC,2,FALSE)</f>
        <v>1</v>
      </c>
      <c r="EF99" s="84">
        <f>VLOOKUP(WordsMain!EF99,ScaleCC,2,FALSE)</f>
        <v>0</v>
      </c>
      <c r="EG99" s="84">
        <f>VLOOKUP(WordsMain!EG99,ScaleCC,2,FALSE)</f>
        <v>0</v>
      </c>
      <c r="EH99" s="84">
        <f>VLOOKUP(WordsMain!EH99,ScaleCC,2,FALSE)</f>
        <v>0</v>
      </c>
      <c r="EI99" s="84">
        <f>VLOOKUP(WordsMain!EI99,ScaleCC,2,FALSE)</f>
        <v>0</v>
      </c>
      <c r="EJ99" s="84">
        <f>VLOOKUP(WordsMain!EJ99,ScaleCC,2,FALSE)</f>
        <v>0</v>
      </c>
      <c r="EK99" s="84">
        <f>VLOOKUP(WordsMain!EK99,ScaleCC,2,FALSE)</f>
        <v>0</v>
      </c>
      <c r="EL99" s="84">
        <f>VLOOKUP(WordsMain!EL99,ScaleCC,2,FALSE)</f>
        <v>0</v>
      </c>
      <c r="EM99" s="84">
        <f>VLOOKUP(WordsMain!EM99,ScaleCC,2,FALSE)</f>
        <v>0</v>
      </c>
      <c r="EN99" s="84">
        <f>VLOOKUP(WordsMain!EN99,ScaleCC,2,FALSE)</f>
        <v>0</v>
      </c>
      <c r="EO99" s="84">
        <f>VLOOKUP(WordsMain!EO99,ScaleCC,2,FALSE)</f>
        <v>0</v>
      </c>
      <c r="EP99" s="84">
        <f>VLOOKUP(WordsMain!EP99,ScaleCC,2,FALSE)</f>
        <v>0</v>
      </c>
      <c r="EQ99" s="84">
        <f>VLOOKUP(WordsMain!EQ99,ScaleCC,2,FALSE)</f>
        <v>0</v>
      </c>
      <c r="ER99" s="84">
        <f>VLOOKUP(WordsMain!ER99,ScaleCC,2,FALSE)</f>
        <v>0</v>
      </c>
      <c r="ES99" s="84">
        <f>VLOOKUP(WordsMain!ES99,ScaleCC,2,FALSE)</f>
        <v>0</v>
      </c>
      <c r="WU99" s="84">
        <f>VLOOKUP(WordsMain!WU99,ScaleHH,2,FALSE)</f>
        <v>2</v>
      </c>
      <c r="WV99" s="84">
        <f>VLOOKUP(WordsMain!WV99,ScaleHH,2,FALSE)</f>
        <v>0</v>
      </c>
      <c r="WW99" s="84">
        <f>VLOOKUP(WordsMain!WW99,ScaleHH,2,FALSE)</f>
        <v>3</v>
      </c>
      <c r="WX99" s="84">
        <f>VLOOKUP(WordsMain!WX99,ScaleHH,2,FALSE)</f>
        <v>2</v>
      </c>
      <c r="WY99" s="84">
        <f>VLOOKUP(WordsMain!WY99,ScaleHH,2,FALSE)</f>
        <v>1</v>
      </c>
      <c r="WZ99" s="84">
        <f>VLOOKUP(WordsMain!WZ99,ScaleHH,2,FALSE)</f>
        <v>1</v>
      </c>
      <c r="XA99" s="84">
        <f>VLOOKUP(WordsMain!XA99,ScaleHH,2,FALSE)</f>
        <v>1</v>
      </c>
      <c r="XB99" s="84">
        <f>VLOOKUP(WordsMain!XB99,ScaleHH,2,FALSE)</f>
        <v>2</v>
      </c>
      <c r="XC99" s="84">
        <f>VLOOKUP(WordsMain!XC99,ScaleHH,2,FALSE)</f>
        <v>1</v>
      </c>
      <c r="XD99" s="84">
        <f>VLOOKUP(WordsMain!XD99,ScaleHH,2,FALSE)</f>
        <v>0</v>
      </c>
      <c r="XE99" s="84">
        <f>VLOOKUP(WordsMain!XE99,ScaleHH,2,FALSE)</f>
        <v>1</v>
      </c>
      <c r="XF99" s="84">
        <f>VLOOKUP(WordsMain!XF99,ScaleHH,2,FALSE)</f>
        <v>0</v>
      </c>
      <c r="XG99" s="84">
        <f>VLOOKUP(WordsMain!XG99,ScaleHH,2,FALSE)</f>
        <v>0</v>
      </c>
      <c r="XH99" s="84">
        <f>VLOOKUP(WordsMain!XH99,ScaleHH,2,FALSE)</f>
        <v>0</v>
      </c>
      <c r="XI99" s="84">
        <f>VLOOKUP(WordsMain!XI99,ScaleHH,2,FALSE)</f>
        <v>0</v>
      </c>
      <c r="XJ99" s="84">
        <f>VLOOKUP(WordsMain!XJ99,ScaleHH,2,FALSE)</f>
        <v>1</v>
      </c>
      <c r="XK99" s="84">
        <f>VLOOKUP(WordsMain!XK99,ScaleHH,2,FALSE)</f>
        <v>0</v>
      </c>
      <c r="XL99" s="84">
        <f>VLOOKUP(WordsMain!XL99,ScaleHH,2,FALSE)</f>
        <v>1</v>
      </c>
      <c r="XM99" s="84">
        <f>VLOOKUP(WordsMain!XM99,ScaleHH,2,FALSE)</f>
        <v>2</v>
      </c>
      <c r="XN99" s="84">
        <f>VLOOKUP(WordsMain!XN99,ScaleHH,2,FALSE)</f>
        <v>1</v>
      </c>
      <c r="XO99" s="84">
        <f>VLOOKUP(WordsMain!XO99,ScaleHH,2,FALSE)</f>
        <v>2</v>
      </c>
      <c r="XP99" s="84">
        <f>VLOOKUP(WordsMain!XP99,ScaleHH,2,FALSE)</f>
        <v>1</v>
      </c>
      <c r="XQ99" s="84">
        <f>VLOOKUP(WordsMain!XQ99,ScaleHH,2,FALSE)</f>
        <v>1</v>
      </c>
      <c r="XR99" s="84">
        <f>VLOOKUP(WordsMain!XR99,ScaleHH,2,FALSE)</f>
        <v>2</v>
      </c>
      <c r="XS99" s="84">
        <f>VLOOKUP(WordsMain!XS99,ScaleHH,2,FALSE)</f>
        <v>2</v>
      </c>
      <c r="XT99" s="84">
        <f>VLOOKUP(WordsMain!XT99,ScaleHH,2,FALSE)</f>
        <v>1</v>
      </c>
      <c r="XU99" s="84">
        <f>VLOOKUP(WordsMain!XU99,ScaleHH,2,FALSE)</f>
        <v>1</v>
      </c>
      <c r="XV99" s="84">
        <f>VLOOKUP(WordsMain!XV99,ScaleHH,2,FALSE)</f>
        <v>1</v>
      </c>
      <c r="XW99" s="84">
        <f>VLOOKUP(WordsMain!XW99,ScaleHH,2,FALSE)</f>
        <v>1</v>
      </c>
      <c r="XX99" s="84">
        <f>VLOOKUP(WordsMain!XX99,ScaleHH,2,FALSE)</f>
        <v>1</v>
      </c>
      <c r="XY99" s="84">
        <f>VLOOKUP(WordsMain!XY99,ScaleHH,2,FALSE)</f>
        <v>1</v>
      </c>
      <c r="XZ99" s="84">
        <f>VLOOKUP(WordsMain!XZ99,ScaleHH,2,FALSE)</f>
        <v>0</v>
      </c>
      <c r="YA99" s="84">
        <f>VLOOKUP(WordsMain!YA99,ScaleHH,2,FALSE)</f>
        <v>1</v>
      </c>
      <c r="YB99" s="84">
        <f>VLOOKUP(WordsMain!YB99,ScaleHH,2,FALSE)</f>
        <v>1</v>
      </c>
      <c r="YC99" s="84">
        <f>VLOOKUP(WordsMain!YC99,ScaleHH,2,FALSE)</f>
        <v>1</v>
      </c>
      <c r="YD99" s="84">
        <f>VLOOKUP(WordsMain!YD99,ScaleHH,2,FALSE)</f>
        <v>1</v>
      </c>
      <c r="YE99" s="84">
        <f>VLOOKUP(WordsMain!YE99,ScaleHH,2,FALSE)</f>
        <v>1</v>
      </c>
      <c r="YF99" s="84">
        <f>VLOOKUP(WordsMain!YF99,ScaleHH,2,FALSE)</f>
        <v>1</v>
      </c>
      <c r="YG99" s="84">
        <f>VLOOKUP(WordsMain!YG99,ScaleHH,2,FALSE)</f>
        <v>1</v>
      </c>
      <c r="YJ99" s="84">
        <f>VLOOKUP(WordsMain!YJ99,ScaleBB,2,FALSE)</f>
        <v>0</v>
      </c>
      <c r="YK99" s="84">
        <f>VLOOKUP(WordsMain!YK99,ScaleAA,2,FALSE)</f>
        <v>0</v>
      </c>
      <c r="YL99" s="84">
        <f>VLOOKUP(WordsMain!YL99,ScaleAA,2,FALSE)</f>
        <v>0</v>
      </c>
      <c r="YM99" s="84">
        <f>VLOOKUP(WordsMain!YM99,ScaleAA,2,FALSE)</f>
        <v>0</v>
      </c>
      <c r="YN99" s="84">
        <f>VLOOKUP(WordsMain!YN99,ScaleAA,2,FALSE)</f>
        <v>0</v>
      </c>
      <c r="YO99" s="84">
        <f>VLOOKUP(WordsMain!YO99,ScaleAA,2,FALSE)</f>
        <v>0</v>
      </c>
      <c r="YP99" s="84">
        <f>VLOOKUP(WordsMain!YP99,ScaleAA,2,FALSE)</f>
        <v>0</v>
      </c>
      <c r="YQ99" s="84">
        <f>VLOOKUP(WordsMain!YQ99,ScaleAA,2,FALSE)</f>
        <v>0</v>
      </c>
      <c r="YR99" s="84">
        <f>VLOOKUP(WordsMain!YR99,ScaleAA,2,FALSE)</f>
        <v>3</v>
      </c>
      <c r="YS99" s="84">
        <f>VLOOKUP(WordsMain!YS99,ScaleAA,2,FALSE)</f>
        <v>0</v>
      </c>
      <c r="YT99" s="84">
        <f>VLOOKUP(WordsMain!YT99,ScaleAA,2,FALSE)</f>
        <v>0</v>
      </c>
      <c r="YU99" s="84">
        <f>VLOOKUP(WordsMain!YU99,ScaleAA,2,FALSE)</f>
        <v>3</v>
      </c>
      <c r="YV99" s="84">
        <f>VLOOKUP(WordsMain!YV99,ScaleAA,2,FALSE)</f>
        <v>0</v>
      </c>
      <c r="YW99" s="84">
        <f>VLOOKUP(WordsMain!YW99,ScaleAA,2,FALSE)</f>
        <v>0</v>
      </c>
      <c r="YX99" s="84">
        <f>VLOOKUP(WordsMain!YX99,ScaleAA,2,FALSE)</f>
        <v>0</v>
      </c>
      <c r="YY99" s="84">
        <f>VLOOKUP(WordsMain!YY99,ScaleAA,2,FALSE)</f>
        <v>0</v>
      </c>
      <c r="YZ99" s="84">
        <f>VLOOKUP(WordsMain!YZ99,ScaleAA,2,FALSE)</f>
        <v>0</v>
      </c>
      <c r="ZA99" s="84">
        <f>VLOOKUP(WordsMain!ZA99,ScaleAA,2,FALSE)</f>
        <v>0</v>
      </c>
      <c r="ZB99" s="84">
        <f>VLOOKUP(WordsMain!ZB99,ScaleAA,2,FALSE)</f>
        <v>0</v>
      </c>
      <c r="ZC99" s="84">
        <f>VLOOKUP(WordsMain!ZC99,ScaleAA,2,FALSE)</f>
        <v>3</v>
      </c>
      <c r="ZD99" s="84">
        <f>VLOOKUP(WordsMain!ZD99,ScaleAA,2,FALSE)</f>
        <v>0</v>
      </c>
      <c r="ZE99" s="84">
        <f>VLOOKUP(WordsMain!ZE99,ScaleAA,2,FALSE)</f>
        <v>1</v>
      </c>
      <c r="ZF99" s="84">
        <f>VLOOKUP(WordsMain!ZF99,ScaleAA,2,FALSE)</f>
        <v>1</v>
      </c>
      <c r="ZG99" s="84">
        <f>VLOOKUP(WordsMain!ZG99,ScaleAA,2,FALSE)</f>
        <v>3</v>
      </c>
      <c r="ZH99" s="84">
        <f>VLOOKUP(WordsMain!ZH99,ScaleAA,2,FALSE)</f>
        <v>2</v>
      </c>
      <c r="ZI99" s="84">
        <f>VLOOKUP(WordsMain!ZI99,ScaleAA,2,FALSE)</f>
        <v>1</v>
      </c>
      <c r="ZJ99" s="84">
        <f>VLOOKUP(WordsMain!ZJ99,ScaleAA,2,FALSE)</f>
        <v>3</v>
      </c>
      <c r="ZK99" s="84">
        <f>VLOOKUP(WordsMain!ZK99,ScaleAA,2,FALSE)</f>
        <v>2</v>
      </c>
      <c r="ZL99" s="84">
        <f>VLOOKUP(WordsMain!ZL99,ScaleAA,2,FALSE)</f>
        <v>2</v>
      </c>
      <c r="ZM99" s="84">
        <f>VLOOKUP(WordsMain!ZM99,ScaleAA,2,FALSE)</f>
        <v>3</v>
      </c>
      <c r="ZN99" s="84">
        <f>VLOOKUP(WordsMain!ZN99,ScaleAA,2,FALSE)</f>
        <v>3</v>
      </c>
      <c r="ZO99" s="84">
        <f>VLOOKUP(WordsMain!ZO99,ScaleAA,2,FALSE)</f>
        <v>2</v>
      </c>
      <c r="ZP99" s="84">
        <f>VLOOKUP(WordsMain!ZP99,ScaleAA,2,FALSE)</f>
        <v>4</v>
      </c>
      <c r="ZR99" s="84">
        <f>VLOOKUP(WordsMain!ZR99,ScaleFF,2,FALSE)</f>
        <v>2</v>
      </c>
      <c r="ZS99" s="84">
        <f>VLOOKUP(WordsMain!ZS99,ScaleFF,2,FALSE)</f>
        <v>2</v>
      </c>
      <c r="ZT99" s="84">
        <f>VLOOKUP(WordsMain!ZT99,ScaleFF,2,FALSE)</f>
        <v>0</v>
      </c>
      <c r="ZU99" s="84">
        <f>VLOOKUP(WordsMain!ZU99,ScaleFF,2,FALSE)</f>
        <v>3</v>
      </c>
      <c r="ZV99" s="84">
        <f>VLOOKUP(WordsMain!ZV99,ScaleFF,2,FALSE)</f>
        <v>2</v>
      </c>
      <c r="ZW99" s="84">
        <f>VLOOKUP(WordsMain!ZW99,ScaleFF,2,FALSE)</f>
        <v>0</v>
      </c>
      <c r="ZX99" s="84">
        <f>VLOOKUP(WordsMain!ZX99,ScaleFF,2,FALSE)</f>
        <v>2</v>
      </c>
      <c r="ZY99" s="84">
        <f>VLOOKUP(WordsMain!ZY99,ScaleFF,2,FALSE)</f>
        <v>0</v>
      </c>
      <c r="ZZ99" s="84">
        <f>VLOOKUP(WordsMain!ZZ99,ScaleFF,2,FALSE)</f>
        <v>0</v>
      </c>
      <c r="AAA99" s="84">
        <f>VLOOKUP(WordsMain!AAA99,ScaleFF,2,FALSE)</f>
        <v>0</v>
      </c>
      <c r="AAB99" s="84">
        <f>VLOOKUP(WordsMain!AAB99,ScaleFF,2,FALSE)</f>
        <v>2</v>
      </c>
      <c r="AAC99" s="84">
        <f>VLOOKUP(WordsMain!AAC99,ScaleFF,2,FALSE)</f>
        <v>0</v>
      </c>
      <c r="AAD99" s="84">
        <f>VLOOKUP(WordsMain!AAD99,ScaleFF,2,FALSE)</f>
        <v>0</v>
      </c>
      <c r="AAE99" s="84">
        <f>VLOOKUP(WordsMain!AAE99,ScaleFF,2,FALSE)</f>
        <v>1</v>
      </c>
      <c r="AAF99" s="84">
        <f>VLOOKUP(WordsMain!AAF99,ScaleFF,2,FALSE)</f>
        <v>2</v>
      </c>
      <c r="AAG99" s="84">
        <f>VLOOKUP(WordsMain!AAG99,ScaleFF,2,FALSE)</f>
        <v>0</v>
      </c>
      <c r="AAH99" s="84">
        <f>VLOOKUP(WordsMain!AAH99,ScaleFF,2,FALSE)</f>
        <v>2</v>
      </c>
      <c r="AAI99" s="84">
        <f>VLOOKUP(WordsMain!AAI99,ScaleFF,2,FALSE)</f>
        <v>0</v>
      </c>
      <c r="AAJ99" s="84">
        <f>VLOOKUP(WordsMain!AAJ99,ScaleFF,2,FALSE)</f>
        <v>0</v>
      </c>
      <c r="AAK99" s="84">
        <f>VLOOKUP(WordsMain!AAK99,ScaleFF,2,FALSE)</f>
        <v>0</v>
      </c>
      <c r="AAL99" s="84">
        <f>VLOOKUP(WordsMain!AAL99,ScaleFF,2,FALSE)</f>
        <v>1</v>
      </c>
      <c r="AAM99" s="84">
        <f>VLOOKUP(WordsMain!AAM99,ScaleFF,2,FALSE)</f>
        <v>3</v>
      </c>
      <c r="AAN99" s="84">
        <f>VLOOKUP(WordsMain!AAN99,ScaleFF,2,FALSE)</f>
        <v>2</v>
      </c>
      <c r="AAO99" s="84">
        <f>VLOOKUP(WordsMain!AAO99,ScaleFF,2,FALSE)</f>
        <v>2</v>
      </c>
      <c r="AAP99" s="84">
        <f>VLOOKUP(WordsMain!AAP99,ScaleFF,2,FALSE)</f>
        <v>0</v>
      </c>
      <c r="AAQ99" s="84">
        <f>VLOOKUP(WordsMain!AAQ99,ScaleFF,2,FALSE)</f>
        <v>1</v>
      </c>
      <c r="AAR99" s="84">
        <f>VLOOKUP(WordsMain!AAR99,ScaleFF,2,FALSE)</f>
        <v>3</v>
      </c>
      <c r="AAS99" s="84">
        <f>VLOOKUP(WordsMain!AAS99,ScaleFF,2,FALSE)</f>
        <v>0</v>
      </c>
      <c r="AAT99" s="84">
        <f>VLOOKUP(WordsMain!AAT99,ScaleFF,2,FALSE)</f>
        <v>0</v>
      </c>
      <c r="AAU99" s="84">
        <f>VLOOKUP(WordsMain!AAU99,ScaleFF,2,FALSE)</f>
        <v>2</v>
      </c>
      <c r="AAV99" s="84">
        <f>VLOOKUP(WordsMain!AAV99,ScaleFF,2,FALSE)</f>
        <v>3</v>
      </c>
      <c r="AAW99" s="84">
        <f>VLOOKUP(WordsMain!AAW99,ScaleFF,2,FALSE)</f>
        <v>2</v>
      </c>
      <c r="AAX99" s="84">
        <f>VLOOKUP(WordsMain!AAX99,ScaleFF,2,FALSE)</f>
        <v>0</v>
      </c>
      <c r="AAY99" s="84">
        <f>VLOOKUP(WordsMain!AAY99,ScaleFF,2,FALSE)</f>
        <v>1</v>
      </c>
      <c r="AAZ99" s="84">
        <f>VLOOKUP(WordsMain!AAZ99,ScaleFF,2,FALSE)</f>
        <v>0</v>
      </c>
      <c r="ABB99">
        <v>1</v>
      </c>
      <c r="ABC99">
        <v>1</v>
      </c>
      <c r="ABD99">
        <v>1</v>
      </c>
      <c r="ABE99">
        <v>1</v>
      </c>
      <c r="ABF99">
        <v>0</v>
      </c>
      <c r="ABG99">
        <v>0</v>
      </c>
      <c r="ABH99">
        <v>1</v>
      </c>
      <c r="ABI99">
        <v>1</v>
      </c>
      <c r="ABJ99">
        <v>0</v>
      </c>
      <c r="ABK99">
        <v>0</v>
      </c>
      <c r="ABL99">
        <v>0</v>
      </c>
      <c r="ABM99">
        <v>0</v>
      </c>
      <c r="ABN99">
        <v>1</v>
      </c>
      <c r="ABU99">
        <v>7</v>
      </c>
      <c r="ACA99">
        <v>13</v>
      </c>
      <c r="ACB99">
        <v>14</v>
      </c>
      <c r="ACC99">
        <v>15</v>
      </c>
      <c r="ACF99">
        <v>18</v>
      </c>
      <c r="ACI99">
        <v>21</v>
      </c>
      <c r="ACJ99">
        <v>22</v>
      </c>
      <c r="ACK99">
        <v>23</v>
      </c>
      <c r="ACN99">
        <v>26</v>
      </c>
      <c r="ACR99" s="84">
        <f>VLOOKUP(WordsMain!ACR99,ScaleGG,2,FALSE)</f>
        <v>3</v>
      </c>
      <c r="ACS99">
        <v>0</v>
      </c>
      <c r="ACT99">
        <v>-2</v>
      </c>
      <c r="ACU99">
        <v>0</v>
      </c>
      <c r="ACV99">
        <v>0</v>
      </c>
      <c r="ACW99">
        <v>0</v>
      </c>
      <c r="ACX99">
        <v>0</v>
      </c>
      <c r="ACY99">
        <v>2</v>
      </c>
      <c r="ACZ99">
        <v>-1</v>
      </c>
      <c r="ADA99">
        <v>0</v>
      </c>
      <c r="ADB99">
        <v>0</v>
      </c>
      <c r="ADC99">
        <v>0</v>
      </c>
      <c r="ADD99">
        <v>1</v>
      </c>
      <c r="ADE99">
        <v>0</v>
      </c>
      <c r="ADF99">
        <v>0</v>
      </c>
      <c r="ADG99">
        <v>-1</v>
      </c>
      <c r="ADH99">
        <v>0</v>
      </c>
      <c r="ADI99">
        <v>0</v>
      </c>
      <c r="ADJ99">
        <v>0</v>
      </c>
      <c r="ADK99">
        <v>0</v>
      </c>
      <c r="ADL99">
        <v>1</v>
      </c>
      <c r="ADM99">
        <v>0</v>
      </c>
      <c r="ADN99">
        <v>1</v>
      </c>
      <c r="ADO99">
        <v>2</v>
      </c>
      <c r="ADP99">
        <v>1</v>
      </c>
      <c r="ADQ99">
        <v>0</v>
      </c>
      <c r="ADR99">
        <v>2</v>
      </c>
      <c r="ADS99">
        <v>1</v>
      </c>
      <c r="ADT99">
        <v>1</v>
      </c>
      <c r="ADU99">
        <v>0</v>
      </c>
      <c r="ADV99">
        <v>0</v>
      </c>
      <c r="ADZ99">
        <f t="shared" si="85"/>
        <v>0</v>
      </c>
      <c r="AEA99">
        <f t="shared" si="87"/>
        <v>0</v>
      </c>
      <c r="AEB99">
        <f t="shared" si="86"/>
        <v>0</v>
      </c>
    </row>
    <row r="100" spans="1:808" x14ac:dyDescent="0.2">
      <c r="A100">
        <v>110002778324</v>
      </c>
      <c r="B100">
        <v>270114560</v>
      </c>
      <c r="C100" s="2">
        <v>43616.481319444443</v>
      </c>
      <c r="D100" s="2">
        <v>43616.545752314807</v>
      </c>
      <c r="E100" t="s">
        <v>1918</v>
      </c>
      <c r="J100">
        <v>1</v>
      </c>
      <c r="K100" s="84" t="str">
        <f t="shared" si="84"/>
        <v>Canada</v>
      </c>
      <c r="L100">
        <v>1</v>
      </c>
      <c r="M100">
        <v>3</v>
      </c>
      <c r="N100">
        <v>1</v>
      </c>
      <c r="O100">
        <v>1</v>
      </c>
      <c r="P100">
        <v>1</v>
      </c>
      <c r="Q100">
        <v>2</v>
      </c>
      <c r="S100">
        <v>2</v>
      </c>
      <c r="T100">
        <v>0</v>
      </c>
      <c r="U100" t="s">
        <v>1025</v>
      </c>
      <c r="V100">
        <v>2</v>
      </c>
      <c r="W100">
        <v>2</v>
      </c>
      <c r="X100" s="84">
        <f>VLOOKUP(WordsMain!X100,ScaleII,2,FALSE)</f>
        <v>2</v>
      </c>
      <c r="Y100" s="84">
        <f>VLOOKUP(WordsMain!Y100,ScaleII,2,FALSE)</f>
        <v>2</v>
      </c>
      <c r="Z100" s="84">
        <f>VLOOKUP(WordsMain!Z100,ScaleII,2,FALSE)</f>
        <v>1</v>
      </c>
      <c r="AA100" s="84">
        <f>VLOOKUP(WordsMain!AA100,ScaleII,2,FALSE)</f>
        <v>0</v>
      </c>
      <c r="AB100" s="84">
        <f>VLOOKUP(WordsMain!AB100,ScaleII,2,FALSE)</f>
        <v>1</v>
      </c>
      <c r="AC100" s="84">
        <f>VLOOKUP(WordsMain!AC100,ScaleII,2,FALSE)</f>
        <v>1</v>
      </c>
      <c r="AD100" s="84">
        <f>VLOOKUP(WordsMain!AD100,ScaleDD,2,FALSE)</f>
        <v>1</v>
      </c>
      <c r="AE100" s="84">
        <f>VLOOKUP(WordsMain!AE100,ScaleDD,2,FALSE)</f>
        <v>3</v>
      </c>
      <c r="AF100" s="84">
        <f>VLOOKUP(WordsMain!AF100,ScaleDD,2,FALSE)</f>
        <v>3</v>
      </c>
      <c r="AG100" s="84">
        <f>VLOOKUP(WordsMain!AG100,ScaleDD,2,FALSE)</f>
        <v>3</v>
      </c>
      <c r="AH100" s="84">
        <f>VLOOKUP(WordsMain!AH100,ScaleDD,2,FALSE)</f>
        <v>3</v>
      </c>
      <c r="AI100" s="84">
        <f>VLOOKUP(WordsMain!AI100,ScaleDD,2,FALSE)</f>
        <v>2</v>
      </c>
      <c r="AJ100" s="84">
        <f>VLOOKUP(WordsMain!AJ100,ScaleDD,2,FALSE)</f>
        <v>2</v>
      </c>
      <c r="AK100" s="84">
        <f>VLOOKUP(WordsMain!AK100,ScaleDD,2,FALSE)</f>
        <v>3</v>
      </c>
      <c r="AL100" s="84">
        <f>VLOOKUP(WordsMain!AL100,ScaleDD,2,FALSE)</f>
        <v>3</v>
      </c>
      <c r="AN100" s="84">
        <f>VLOOKUP(WordsMain!AN100,ScaleJJ,2,FALSE)</f>
        <v>4</v>
      </c>
      <c r="AO100" s="84">
        <f>VLOOKUP(WordsMain!AO100,ScaleJJ,2,FALSE)</f>
        <v>0</v>
      </c>
      <c r="AP100" s="84">
        <f>VLOOKUP(WordsMain!AP100,ScaleJJ,2,FALSE)</f>
        <v>1</v>
      </c>
      <c r="AQ100" s="84">
        <f>VLOOKUP(WordsMain!AQ100,ScaleJJ,2,FALSE)</f>
        <v>1</v>
      </c>
      <c r="AR100" s="84">
        <f>VLOOKUP(WordsMain!AR100,ScaleJJ,2,FALSE)</f>
        <v>1</v>
      </c>
      <c r="AS100" s="84">
        <f>VLOOKUP(WordsMain!AS100,ScaleJJ,2,FALSE)</f>
        <v>1</v>
      </c>
      <c r="AT100" s="84">
        <f>VLOOKUP(WordsMain!AT100,ScaleJJ,2,FALSE)</f>
        <v>1</v>
      </c>
      <c r="AU100" s="84">
        <f>VLOOKUP(WordsMain!AU100,ScaleJJ,2,FALSE)</f>
        <v>1</v>
      </c>
      <c r="AW100">
        <v>1</v>
      </c>
      <c r="AX100">
        <v>2</v>
      </c>
      <c r="AZ100">
        <v>4</v>
      </c>
      <c r="BA100">
        <v>5</v>
      </c>
      <c r="DQ100" s="84">
        <f>VLOOKUP(WordsMain!DQ100,ScaleEE,2,FALSE)</f>
        <v>0</v>
      </c>
      <c r="DR100" s="84">
        <f>VLOOKUP(WordsMain!DR100,ScaleEE,2,FALSE)</f>
        <v>0</v>
      </c>
      <c r="DS100" s="84">
        <f>VLOOKUP(WordsMain!DS100,ScaleEE,2,FALSE)</f>
        <v>1</v>
      </c>
      <c r="DT100" s="84">
        <f>VLOOKUP(WordsMain!DT100,ScaleEE,2,FALSE)</f>
        <v>1</v>
      </c>
      <c r="DU100" s="84">
        <f>VLOOKUP(WordsMain!DU100,ScaleEE,2,FALSE)</f>
        <v>3</v>
      </c>
      <c r="DV100" s="84">
        <f>VLOOKUP(WordsMain!DV100,ScaleEE,2,FALSE)</f>
        <v>1</v>
      </c>
      <c r="DW100" s="84">
        <f>VLOOKUP(WordsMain!DW100,ScaleEE,2,FALSE)</f>
        <v>0</v>
      </c>
      <c r="DX100" s="84">
        <f>VLOOKUP(WordsMain!DX100,ScaleEE,2,FALSE)</f>
        <v>1</v>
      </c>
      <c r="DY100" s="84">
        <f>VLOOKUP(WordsMain!DY100,ScaleEE,2,FALSE)</f>
        <v>3</v>
      </c>
      <c r="DZ100" s="84">
        <f>VLOOKUP(WordsMain!DZ100,ScaleEE,2,FALSE)</f>
        <v>2</v>
      </c>
      <c r="EB100" s="84">
        <f>VLOOKUP(WordsMain!EB100,ScaleCC,2,FALSE)</f>
        <v>2</v>
      </c>
      <c r="EC100" s="84">
        <f>VLOOKUP(WordsMain!EC100,ScaleCC,2,FALSE)</f>
        <v>3</v>
      </c>
      <c r="ED100" s="84">
        <f>VLOOKUP(WordsMain!ED100,ScaleCC,2,FALSE)</f>
        <v>3</v>
      </c>
      <c r="EE100" s="84">
        <f>VLOOKUP(WordsMain!EE100,ScaleCC,2,FALSE)</f>
        <v>3</v>
      </c>
      <c r="EF100" s="84">
        <f>VLOOKUP(WordsMain!EF100,ScaleCC,2,FALSE)</f>
        <v>0</v>
      </c>
      <c r="EG100" s="84">
        <f>VLOOKUP(WordsMain!EG100,ScaleCC,2,FALSE)</f>
        <v>0</v>
      </c>
      <c r="EH100" s="84">
        <f>VLOOKUP(WordsMain!EH100,ScaleCC,2,FALSE)</f>
        <v>0</v>
      </c>
      <c r="EI100" s="84">
        <f>VLOOKUP(WordsMain!EI100,ScaleCC,2,FALSE)</f>
        <v>0</v>
      </c>
      <c r="EJ100" s="84">
        <f>VLOOKUP(WordsMain!EJ100,ScaleCC,2,FALSE)</f>
        <v>3</v>
      </c>
      <c r="EK100" s="84">
        <f>VLOOKUP(WordsMain!EK100,ScaleCC,2,FALSE)</f>
        <v>0</v>
      </c>
      <c r="EL100" s="84">
        <f>VLOOKUP(WordsMain!EL100,ScaleCC,2,FALSE)</f>
        <v>0</v>
      </c>
      <c r="EM100" s="84">
        <f>VLOOKUP(WordsMain!EM100,ScaleCC,2,FALSE)</f>
        <v>0</v>
      </c>
      <c r="EN100" s="84">
        <f>VLOOKUP(WordsMain!EN100,ScaleCC,2,FALSE)</f>
        <v>0</v>
      </c>
      <c r="EO100" s="84">
        <f>VLOOKUP(WordsMain!EO100,ScaleCC,2,FALSE)</f>
        <v>0</v>
      </c>
      <c r="EP100" s="84">
        <f>VLOOKUP(WordsMain!EP100,ScaleCC,2,FALSE)</f>
        <v>0</v>
      </c>
      <c r="EQ100" s="84">
        <f>VLOOKUP(WordsMain!EQ100,ScaleCC,2,FALSE)</f>
        <v>0</v>
      </c>
      <c r="ER100" s="84">
        <f>VLOOKUP(WordsMain!ER100,ScaleCC,2,FALSE)</f>
        <v>0</v>
      </c>
      <c r="ES100" s="84">
        <f>VLOOKUP(WordsMain!ES100,ScaleCC,2,FALSE)</f>
        <v>0</v>
      </c>
      <c r="EX100">
        <v>4</v>
      </c>
      <c r="EZ100">
        <v>6</v>
      </c>
      <c r="FJ100">
        <v>4</v>
      </c>
      <c r="FL100">
        <v>6</v>
      </c>
      <c r="FM100">
        <v>7</v>
      </c>
      <c r="FV100">
        <v>4</v>
      </c>
      <c r="FX100">
        <v>6</v>
      </c>
      <c r="GH100">
        <v>4</v>
      </c>
      <c r="GJ100">
        <v>6</v>
      </c>
      <c r="IM100">
        <v>1</v>
      </c>
      <c r="IO100">
        <v>3</v>
      </c>
      <c r="IP100">
        <v>4</v>
      </c>
      <c r="IR100">
        <v>6</v>
      </c>
      <c r="IS100">
        <v>7</v>
      </c>
      <c r="IU100">
        <v>9</v>
      </c>
      <c r="NC100">
        <v>1</v>
      </c>
      <c r="NI100">
        <v>7</v>
      </c>
      <c r="NJ100">
        <v>8</v>
      </c>
      <c r="NK100">
        <v>9</v>
      </c>
      <c r="NL100">
        <v>10</v>
      </c>
      <c r="NN100">
        <v>12</v>
      </c>
      <c r="NP100">
        <v>14</v>
      </c>
      <c r="NQ100">
        <v>1</v>
      </c>
      <c r="NX100">
        <v>8</v>
      </c>
      <c r="NY100">
        <v>9</v>
      </c>
      <c r="NZ100">
        <v>10</v>
      </c>
      <c r="OB100">
        <v>12</v>
      </c>
      <c r="OD100">
        <v>14</v>
      </c>
      <c r="OF100">
        <v>2</v>
      </c>
      <c r="OK100">
        <v>7</v>
      </c>
      <c r="OL100">
        <v>8</v>
      </c>
      <c r="OM100">
        <v>9</v>
      </c>
      <c r="ON100">
        <v>10</v>
      </c>
      <c r="OP100">
        <v>12</v>
      </c>
      <c r="OR100">
        <v>14</v>
      </c>
      <c r="OT100">
        <v>2</v>
      </c>
      <c r="OY100">
        <v>7</v>
      </c>
      <c r="OZ100">
        <v>8</v>
      </c>
      <c r="PA100">
        <v>9</v>
      </c>
      <c r="PB100">
        <v>10</v>
      </c>
      <c r="PD100">
        <v>12</v>
      </c>
      <c r="PE100">
        <v>13</v>
      </c>
      <c r="PF100">
        <v>14</v>
      </c>
      <c r="RR100">
        <v>8</v>
      </c>
      <c r="RS100">
        <v>9</v>
      </c>
      <c r="RT100">
        <v>10</v>
      </c>
      <c r="RV100">
        <v>12</v>
      </c>
      <c r="WU100" s="84">
        <f>VLOOKUP(WordsMain!WU100,ScaleHH,2,FALSE)</f>
        <v>1</v>
      </c>
      <c r="WV100" s="84">
        <f>VLOOKUP(WordsMain!WV100,ScaleHH,2,FALSE)</f>
        <v>2</v>
      </c>
      <c r="WW100" s="84">
        <f>VLOOKUP(WordsMain!WW100,ScaleHH,2,FALSE)</f>
        <v>1</v>
      </c>
      <c r="WX100" s="84">
        <f>VLOOKUP(WordsMain!WX100,ScaleHH,2,FALSE)</f>
        <v>0</v>
      </c>
      <c r="WY100" s="84">
        <f>VLOOKUP(WordsMain!WY100,ScaleHH,2,FALSE)</f>
        <v>1</v>
      </c>
      <c r="WZ100" s="84">
        <f>VLOOKUP(WordsMain!WZ100,ScaleHH,2,FALSE)</f>
        <v>1</v>
      </c>
      <c r="XA100" s="84">
        <f>VLOOKUP(WordsMain!XA100,ScaleHH,2,FALSE)</f>
        <v>0</v>
      </c>
      <c r="XB100" s="84">
        <f>VLOOKUP(WordsMain!XB100,ScaleHH,2,FALSE)</f>
        <v>0</v>
      </c>
      <c r="XC100" s="84">
        <f>VLOOKUP(WordsMain!XC100,ScaleHH,2,FALSE)</f>
        <v>0</v>
      </c>
      <c r="XD100" s="84">
        <f>VLOOKUP(WordsMain!XD100,ScaleHH,2,FALSE)</f>
        <v>1</v>
      </c>
      <c r="XE100" s="84">
        <f>VLOOKUP(WordsMain!XE100,ScaleHH,2,FALSE)</f>
        <v>2</v>
      </c>
      <c r="XF100" s="84">
        <f>VLOOKUP(WordsMain!XF100,ScaleHH,2,FALSE)</f>
        <v>1</v>
      </c>
      <c r="XG100" s="84">
        <f>VLOOKUP(WordsMain!XG100,ScaleHH,2,FALSE)</f>
        <v>2</v>
      </c>
      <c r="XH100" s="84">
        <f>VLOOKUP(WordsMain!XH100,ScaleHH,2,FALSE)</f>
        <v>1</v>
      </c>
      <c r="XI100" s="84">
        <f>VLOOKUP(WordsMain!XI100,ScaleHH,2,FALSE)</f>
        <v>2</v>
      </c>
      <c r="XJ100" s="84">
        <f>VLOOKUP(WordsMain!XJ100,ScaleHH,2,FALSE)</f>
        <v>1</v>
      </c>
      <c r="XK100" s="84">
        <f>VLOOKUP(WordsMain!XK100,ScaleHH,2,FALSE)</f>
        <v>2</v>
      </c>
      <c r="XL100" s="84">
        <f>VLOOKUP(WordsMain!XL100,ScaleHH,2,FALSE)</f>
        <v>2</v>
      </c>
      <c r="XM100" s="84">
        <f>VLOOKUP(WordsMain!XM100,ScaleHH,2,FALSE)</f>
        <v>2</v>
      </c>
      <c r="XN100" s="84">
        <f>VLOOKUP(WordsMain!XN100,ScaleHH,2,FALSE)</f>
        <v>1</v>
      </c>
      <c r="XO100" s="84">
        <f>VLOOKUP(WordsMain!XO100,ScaleHH,2,FALSE)</f>
        <v>1</v>
      </c>
      <c r="XP100" s="84">
        <f>VLOOKUP(WordsMain!XP100,ScaleHH,2,FALSE)</f>
        <v>0</v>
      </c>
      <c r="XQ100" s="84">
        <f>VLOOKUP(WordsMain!XQ100,ScaleHH,2,FALSE)</f>
        <v>0</v>
      </c>
      <c r="XR100" s="84">
        <f>VLOOKUP(WordsMain!XR100,ScaleHH,2,FALSE)</f>
        <v>1</v>
      </c>
      <c r="XS100" s="84">
        <f>VLOOKUP(WordsMain!XS100,ScaleHH,2,FALSE)</f>
        <v>2</v>
      </c>
      <c r="XT100" s="84">
        <f>VLOOKUP(WordsMain!XT100,ScaleHH,2,FALSE)</f>
        <v>1</v>
      </c>
      <c r="XU100" s="84">
        <f>VLOOKUP(WordsMain!XU100,ScaleHH,2,FALSE)</f>
        <v>2</v>
      </c>
      <c r="XV100" s="84">
        <f>VLOOKUP(WordsMain!XV100,ScaleHH,2,FALSE)</f>
        <v>2</v>
      </c>
      <c r="XW100" s="84">
        <f>VLOOKUP(WordsMain!XW100,ScaleHH,2,FALSE)</f>
        <v>2</v>
      </c>
      <c r="XX100" s="84">
        <f>VLOOKUP(WordsMain!XX100,ScaleHH,2,FALSE)</f>
        <v>1</v>
      </c>
      <c r="XY100" s="84">
        <f>VLOOKUP(WordsMain!XY100,ScaleHH,2,FALSE)</f>
        <v>2</v>
      </c>
      <c r="XZ100" s="84">
        <f>VLOOKUP(WordsMain!XZ100,ScaleHH,2,FALSE)</f>
        <v>1</v>
      </c>
      <c r="YA100" s="84">
        <f>VLOOKUP(WordsMain!YA100,ScaleHH,2,FALSE)</f>
        <v>1</v>
      </c>
      <c r="YB100" s="84">
        <f>VLOOKUP(WordsMain!YB100,ScaleHH,2,FALSE)</f>
        <v>1</v>
      </c>
      <c r="YC100" s="84">
        <f>VLOOKUP(WordsMain!YC100,ScaleHH,2,FALSE)</f>
        <v>1</v>
      </c>
      <c r="YD100" s="84">
        <f>VLOOKUP(WordsMain!YD100,ScaleHH,2,FALSE)</f>
        <v>2</v>
      </c>
      <c r="YE100" s="84">
        <f>VLOOKUP(WordsMain!YE100,ScaleHH,2,FALSE)</f>
        <v>2</v>
      </c>
      <c r="YF100" s="84">
        <f>VLOOKUP(WordsMain!YF100,ScaleHH,2,FALSE)</f>
        <v>2</v>
      </c>
      <c r="YG100" s="84">
        <f>VLOOKUP(WordsMain!YG100,ScaleHH,2,FALSE)</f>
        <v>0</v>
      </c>
      <c r="YJ100" s="84">
        <f>VLOOKUP(WordsMain!YJ100,ScaleBB,2,FALSE)</f>
        <v>1</v>
      </c>
      <c r="YK100" s="84">
        <f>VLOOKUP(WordsMain!YK100,ScaleAA,2,FALSE)</f>
        <v>4</v>
      </c>
      <c r="YL100" s="84">
        <f>VLOOKUP(WordsMain!YL100,ScaleAA,2,FALSE)</f>
        <v>3</v>
      </c>
      <c r="YM100" s="84">
        <f>VLOOKUP(WordsMain!YM100,ScaleAA,2,FALSE)</f>
        <v>3</v>
      </c>
      <c r="YN100" s="84">
        <f>VLOOKUP(WordsMain!YN100,ScaleAA,2,FALSE)</f>
        <v>3</v>
      </c>
      <c r="YO100" s="84">
        <f>VLOOKUP(WordsMain!YO100,ScaleAA,2,FALSE)</f>
        <v>3</v>
      </c>
      <c r="YP100" s="84">
        <f>VLOOKUP(WordsMain!YP100,ScaleAA,2,FALSE)</f>
        <v>3</v>
      </c>
      <c r="YQ100" s="84">
        <f>VLOOKUP(WordsMain!YQ100,ScaleAA,2,FALSE)</f>
        <v>3</v>
      </c>
      <c r="YR100" s="84">
        <f>VLOOKUP(WordsMain!YR100,ScaleAA,2,FALSE)</f>
        <v>3</v>
      </c>
      <c r="YS100" s="84">
        <f>VLOOKUP(WordsMain!YS100,ScaleAA,2,FALSE)</f>
        <v>3</v>
      </c>
      <c r="YT100" s="84">
        <f>VLOOKUP(WordsMain!YT100,ScaleAA,2,FALSE)</f>
        <v>4</v>
      </c>
      <c r="YU100" s="84">
        <f>VLOOKUP(WordsMain!YU100,ScaleAA,2,FALSE)</f>
        <v>3</v>
      </c>
      <c r="YV100" s="84">
        <f>VLOOKUP(WordsMain!YV100,ScaleAA,2,FALSE)</f>
        <v>3</v>
      </c>
      <c r="YW100" s="84">
        <f>VLOOKUP(WordsMain!YW100,ScaleAA,2,FALSE)</f>
        <v>3</v>
      </c>
      <c r="YX100" s="84">
        <f>VLOOKUP(WordsMain!YX100,ScaleAA,2,FALSE)</f>
        <v>3</v>
      </c>
      <c r="YY100" s="84">
        <f>VLOOKUP(WordsMain!YY100,ScaleAA,2,FALSE)</f>
        <v>3</v>
      </c>
      <c r="YZ100" s="84">
        <f>VLOOKUP(WordsMain!YZ100,ScaleAA,2,FALSE)</f>
        <v>3</v>
      </c>
      <c r="ZA100" s="84">
        <f>VLOOKUP(WordsMain!ZA100,ScaleAA,2,FALSE)</f>
        <v>3</v>
      </c>
      <c r="ZB100" s="84">
        <f>VLOOKUP(WordsMain!ZB100,ScaleAA,2,FALSE)</f>
        <v>3</v>
      </c>
      <c r="ZC100" s="84">
        <f>VLOOKUP(WordsMain!ZC100,ScaleAA,2,FALSE)</f>
        <v>3</v>
      </c>
      <c r="ZD100" s="84">
        <f>VLOOKUP(WordsMain!ZD100,ScaleAA,2,FALSE)</f>
        <v>3</v>
      </c>
      <c r="ZE100" s="84">
        <f>VLOOKUP(WordsMain!ZE100,ScaleAA,2,FALSE)</f>
        <v>3</v>
      </c>
      <c r="ZF100" s="84">
        <f>VLOOKUP(WordsMain!ZF100,ScaleAA,2,FALSE)</f>
        <v>2</v>
      </c>
      <c r="ZG100" s="84">
        <f>VLOOKUP(WordsMain!ZG100,ScaleAA,2,FALSE)</f>
        <v>3</v>
      </c>
      <c r="ZH100" s="84">
        <f>VLOOKUP(WordsMain!ZH100,ScaleAA,2,FALSE)</f>
        <v>2</v>
      </c>
      <c r="ZI100" s="84">
        <f>VLOOKUP(WordsMain!ZI100,ScaleAA,2,FALSE)</f>
        <v>3</v>
      </c>
      <c r="ZJ100" s="84">
        <f>VLOOKUP(WordsMain!ZJ100,ScaleAA,2,FALSE)</f>
        <v>3</v>
      </c>
      <c r="ZK100" s="84">
        <f>VLOOKUP(WordsMain!ZK100,ScaleAA,2,FALSE)</f>
        <v>3</v>
      </c>
      <c r="ZL100" s="84">
        <f>VLOOKUP(WordsMain!ZL100,ScaleAA,2,FALSE)</f>
        <v>3</v>
      </c>
      <c r="ZM100" s="84">
        <f>VLOOKUP(WordsMain!ZM100,ScaleAA,2,FALSE)</f>
        <v>3</v>
      </c>
      <c r="ZN100" s="84">
        <f>VLOOKUP(WordsMain!ZN100,ScaleAA,2,FALSE)</f>
        <v>2</v>
      </c>
      <c r="ZO100" s="84">
        <f>VLOOKUP(WordsMain!ZO100,ScaleAA,2,FALSE)</f>
        <v>3</v>
      </c>
      <c r="ZP100" s="84">
        <f>VLOOKUP(WordsMain!ZP100,ScaleAA,2,FALSE)</f>
        <v>3</v>
      </c>
      <c r="ZR100" s="84">
        <f>VLOOKUP(WordsMain!ZR100,ScaleFF,2,FALSE)</f>
        <v>2</v>
      </c>
      <c r="ZS100" s="84">
        <f>VLOOKUP(WordsMain!ZS100,ScaleFF,2,FALSE)</f>
        <v>3</v>
      </c>
      <c r="ZT100" s="84">
        <f>VLOOKUP(WordsMain!ZT100,ScaleFF,2,FALSE)</f>
        <v>3</v>
      </c>
      <c r="ZU100" s="84">
        <f>VLOOKUP(WordsMain!ZU100,ScaleFF,2,FALSE)</f>
        <v>3</v>
      </c>
      <c r="ZV100" s="84">
        <f>VLOOKUP(WordsMain!ZV100,ScaleFF,2,FALSE)</f>
        <v>1</v>
      </c>
      <c r="ZW100" s="84">
        <f>VLOOKUP(WordsMain!ZW100,ScaleFF,2,FALSE)</f>
        <v>3</v>
      </c>
      <c r="ZX100" s="84">
        <f>VLOOKUP(WordsMain!ZX100,ScaleFF,2,FALSE)</f>
        <v>3</v>
      </c>
      <c r="ZY100" s="84">
        <f>VLOOKUP(WordsMain!ZY100,ScaleFF,2,FALSE)</f>
        <v>3</v>
      </c>
      <c r="ZZ100" s="84">
        <f>VLOOKUP(WordsMain!ZZ100,ScaleFF,2,FALSE)</f>
        <v>2</v>
      </c>
      <c r="AAA100" s="84">
        <f>VLOOKUP(WordsMain!AAA100,ScaleFF,2,FALSE)</f>
        <v>2</v>
      </c>
      <c r="AAB100" s="84">
        <f>VLOOKUP(WordsMain!AAB100,ScaleFF,2,FALSE)</f>
        <v>1</v>
      </c>
      <c r="AAC100" s="84">
        <f>VLOOKUP(WordsMain!AAC100,ScaleFF,2,FALSE)</f>
        <v>2</v>
      </c>
      <c r="AAD100" s="84">
        <f>VLOOKUP(WordsMain!AAD100,ScaleFF,2,FALSE)</f>
        <v>3</v>
      </c>
      <c r="AAE100" s="84">
        <f>VLOOKUP(WordsMain!AAE100,ScaleFF,2,FALSE)</f>
        <v>2</v>
      </c>
      <c r="AAF100" s="84">
        <f>VLOOKUP(WordsMain!AAF100,ScaleFF,2,FALSE)</f>
        <v>3</v>
      </c>
      <c r="AAG100" s="84">
        <f>VLOOKUP(WordsMain!AAG100,ScaleFF,2,FALSE)</f>
        <v>1</v>
      </c>
      <c r="AAH100" s="84">
        <f>VLOOKUP(WordsMain!AAH100,ScaleFF,2,FALSE)</f>
        <v>2</v>
      </c>
      <c r="AAI100" s="84">
        <f>VLOOKUP(WordsMain!AAI100,ScaleFF,2,FALSE)</f>
        <v>2</v>
      </c>
      <c r="AAJ100" s="84">
        <f>VLOOKUP(WordsMain!AAJ100,ScaleFF,2,FALSE)</f>
        <v>2</v>
      </c>
      <c r="AAK100" s="84">
        <f>VLOOKUP(WordsMain!AAK100,ScaleFF,2,FALSE)</f>
        <v>2</v>
      </c>
      <c r="AAL100" s="84">
        <f>VLOOKUP(WordsMain!AAL100,ScaleFF,2,FALSE)</f>
        <v>2</v>
      </c>
      <c r="AAM100" s="84">
        <f>VLOOKUP(WordsMain!AAM100,ScaleFF,2,FALSE)</f>
        <v>2</v>
      </c>
      <c r="AAN100" s="84">
        <f>VLOOKUP(WordsMain!AAN100,ScaleFF,2,FALSE)</f>
        <v>2</v>
      </c>
      <c r="AAO100" s="84">
        <f>VLOOKUP(WordsMain!AAO100,ScaleFF,2,FALSE)</f>
        <v>3</v>
      </c>
      <c r="AAP100" s="84">
        <f>VLOOKUP(WordsMain!AAP100,ScaleFF,2,FALSE)</f>
        <v>2</v>
      </c>
      <c r="AAQ100" s="84">
        <f>VLOOKUP(WordsMain!AAQ100,ScaleFF,2,FALSE)</f>
        <v>2</v>
      </c>
      <c r="AAR100" s="84">
        <f>VLOOKUP(WordsMain!AAR100,ScaleFF,2,FALSE)</f>
        <v>3</v>
      </c>
      <c r="AAS100" s="84">
        <f>VLOOKUP(WordsMain!AAS100,ScaleFF,2,FALSE)</f>
        <v>1</v>
      </c>
      <c r="AAT100" s="84">
        <f>VLOOKUP(WordsMain!AAT100,ScaleFF,2,FALSE)</f>
        <v>2</v>
      </c>
      <c r="AAU100" s="84">
        <f>VLOOKUP(WordsMain!AAU100,ScaleFF,2,FALSE)</f>
        <v>2</v>
      </c>
      <c r="AAV100" s="84">
        <f>VLOOKUP(WordsMain!AAV100,ScaleFF,2,FALSE)</f>
        <v>3</v>
      </c>
      <c r="AAW100" s="84">
        <f>VLOOKUP(WordsMain!AAW100,ScaleFF,2,FALSE)</f>
        <v>2</v>
      </c>
      <c r="AAX100" s="84">
        <f>VLOOKUP(WordsMain!AAX100,ScaleFF,2,FALSE)</f>
        <v>2</v>
      </c>
      <c r="AAY100" s="84">
        <f>VLOOKUP(WordsMain!AAY100,ScaleFF,2,FALSE)</f>
        <v>2</v>
      </c>
      <c r="AAZ100" s="84">
        <f>VLOOKUP(WordsMain!AAZ100,ScaleFF,2,FALSE)</f>
        <v>3</v>
      </c>
      <c r="ABB100">
        <v>-3</v>
      </c>
      <c r="ABC100">
        <v>0</v>
      </c>
      <c r="ABD100">
        <v>0</v>
      </c>
      <c r="ABE100">
        <v>1</v>
      </c>
      <c r="ABF100">
        <v>0</v>
      </c>
      <c r="ABG100">
        <v>0</v>
      </c>
      <c r="ABH100">
        <v>1</v>
      </c>
      <c r="ABI100">
        <v>1</v>
      </c>
      <c r="ABJ100">
        <v>0</v>
      </c>
      <c r="ABK100">
        <v>0</v>
      </c>
      <c r="ABL100">
        <v>0</v>
      </c>
      <c r="ABM100">
        <v>0</v>
      </c>
      <c r="ABN100">
        <v>0</v>
      </c>
      <c r="ABR100">
        <v>4</v>
      </c>
      <c r="ABS100">
        <v>5</v>
      </c>
      <c r="ABV100">
        <v>8</v>
      </c>
      <c r="ABW100">
        <v>9</v>
      </c>
      <c r="ACB100">
        <v>14</v>
      </c>
      <c r="ACC100">
        <v>15</v>
      </c>
      <c r="ACG100">
        <v>19</v>
      </c>
      <c r="ACM100">
        <v>25</v>
      </c>
      <c r="ACR100" s="84">
        <f>VLOOKUP(WordsMain!ACR100,ScaleGG,2,FALSE)</f>
        <v>1</v>
      </c>
      <c r="ADZ100">
        <f t="shared" si="85"/>
        <v>291</v>
      </c>
      <c r="AEA100">
        <f t="shared" si="87"/>
        <v>3</v>
      </c>
      <c r="AEB100">
        <f t="shared" si="86"/>
        <v>3</v>
      </c>
    </row>
    <row r="101" spans="1:808" x14ac:dyDescent="0.2">
      <c r="A101">
        <v>110002775401</v>
      </c>
      <c r="B101">
        <v>270114832</v>
      </c>
      <c r="C101" s="2">
        <v>43615.632303240738</v>
      </c>
      <c r="D101" s="2">
        <v>43619.263321759259</v>
      </c>
      <c r="E101" t="s">
        <v>1918</v>
      </c>
      <c r="J101">
        <v>1</v>
      </c>
      <c r="K101" s="84" t="str">
        <f t="shared" si="84"/>
        <v>Canada</v>
      </c>
      <c r="L101">
        <v>1</v>
      </c>
      <c r="M101">
        <v>3</v>
      </c>
      <c r="N101">
        <v>4</v>
      </c>
      <c r="ADX101" t="s">
        <v>1582</v>
      </c>
      <c r="ADZ101">
        <f t="shared" si="85"/>
        <v>0</v>
      </c>
      <c r="AEA101">
        <f t="shared" si="87"/>
        <v>0</v>
      </c>
      <c r="AEB101">
        <f t="shared" si="86"/>
        <v>0</v>
      </c>
    </row>
    <row r="102" spans="1:808" x14ac:dyDescent="0.2">
      <c r="A102">
        <v>110002773668</v>
      </c>
      <c r="B102">
        <v>270115254</v>
      </c>
      <c r="C102" s="2">
        <v>43615.378842592603</v>
      </c>
      <c r="D102" s="2">
        <v>43615.421400462961</v>
      </c>
      <c r="E102" t="s">
        <v>1918</v>
      </c>
      <c r="J102">
        <v>2</v>
      </c>
      <c r="K102" s="84" t="str">
        <f t="shared" si="84"/>
        <v>USA</v>
      </c>
      <c r="L102">
        <v>2</v>
      </c>
      <c r="M102">
        <v>3</v>
      </c>
      <c r="N102">
        <v>1</v>
      </c>
      <c r="O102">
        <v>2</v>
      </c>
      <c r="P102">
        <v>1</v>
      </c>
      <c r="Q102">
        <v>5</v>
      </c>
      <c r="S102">
        <v>3</v>
      </c>
      <c r="T102">
        <v>2</v>
      </c>
      <c r="V102">
        <v>3</v>
      </c>
      <c r="W102">
        <v>2</v>
      </c>
      <c r="X102" s="84">
        <f>VLOOKUP(WordsMain!X102,ScaleII,2,FALSE)</f>
        <v>1</v>
      </c>
      <c r="Y102" s="84">
        <f>VLOOKUP(WordsMain!Y102,ScaleII,2,FALSE)</f>
        <v>1</v>
      </c>
      <c r="Z102" s="84">
        <f>VLOOKUP(WordsMain!Z102,ScaleII,2,FALSE)</f>
        <v>1</v>
      </c>
      <c r="AA102" s="84">
        <f>VLOOKUP(WordsMain!AA102,ScaleII,2,FALSE)</f>
        <v>2</v>
      </c>
      <c r="AB102" s="84">
        <f>VLOOKUP(WordsMain!AB102,ScaleII,2,FALSE)</f>
        <v>1</v>
      </c>
      <c r="AC102" s="84">
        <f>VLOOKUP(WordsMain!AC102,ScaleII,2,FALSE)</f>
        <v>2</v>
      </c>
      <c r="AD102" s="84">
        <f>VLOOKUP(WordsMain!AD102,ScaleDD,2,FALSE)</f>
        <v>0</v>
      </c>
      <c r="AE102" s="84">
        <f>VLOOKUP(WordsMain!AE102,ScaleDD,2,FALSE)</f>
        <v>3</v>
      </c>
      <c r="AF102" s="84">
        <f>VLOOKUP(WordsMain!AF102,ScaleDD,2,FALSE)</f>
        <v>3</v>
      </c>
      <c r="AG102" s="84">
        <f>VLOOKUP(WordsMain!AG102,ScaleDD,2,FALSE)</f>
        <v>3</v>
      </c>
      <c r="AH102" s="84">
        <f>VLOOKUP(WordsMain!AH102,ScaleDD,2,FALSE)</f>
        <v>3</v>
      </c>
      <c r="AI102" s="84">
        <f>VLOOKUP(WordsMain!AI102,ScaleDD,2,FALSE)</f>
        <v>4</v>
      </c>
      <c r="AJ102" s="84">
        <f>VLOOKUP(WordsMain!AJ102,ScaleDD,2,FALSE)</f>
        <v>3</v>
      </c>
      <c r="AK102" s="84">
        <f>VLOOKUP(WordsMain!AK102,ScaleDD,2,FALSE)</f>
        <v>4</v>
      </c>
      <c r="AL102" s="84">
        <f>VLOOKUP(WordsMain!AL102,ScaleDD,2,FALSE)</f>
        <v>3</v>
      </c>
      <c r="AN102" s="84">
        <f>VLOOKUP(WordsMain!AN102,ScaleJJ,2,FALSE)</f>
        <v>6</v>
      </c>
      <c r="AO102" s="84">
        <f>VLOOKUP(WordsMain!AO102,ScaleJJ,2,FALSE)</f>
        <v>1</v>
      </c>
      <c r="AP102" s="84">
        <f>VLOOKUP(WordsMain!AP102,ScaleJJ,2,FALSE)</f>
        <v>3</v>
      </c>
      <c r="AQ102" s="84">
        <f>VLOOKUP(WordsMain!AQ102,ScaleJJ,2,FALSE)</f>
        <v>1</v>
      </c>
      <c r="AR102" s="84">
        <f>VLOOKUP(WordsMain!AR102,ScaleJJ,2,FALSE)</f>
        <v>3</v>
      </c>
      <c r="AS102" s="84">
        <f>VLOOKUP(WordsMain!AS102,ScaleJJ,2,FALSE)</f>
        <v>1</v>
      </c>
      <c r="AT102" s="84">
        <f>VLOOKUP(WordsMain!AT102,ScaleJJ,2,FALSE)</f>
        <v>1</v>
      </c>
      <c r="AU102" s="84">
        <f>VLOOKUP(WordsMain!AU102,ScaleJJ,2,FALSE)</f>
        <v>1</v>
      </c>
      <c r="AW102">
        <v>1</v>
      </c>
      <c r="AX102">
        <v>2</v>
      </c>
      <c r="AY102">
        <v>3</v>
      </c>
      <c r="AZ102">
        <v>4</v>
      </c>
      <c r="BA102">
        <v>5</v>
      </c>
      <c r="BB102">
        <v>6</v>
      </c>
      <c r="BC102">
        <v>7</v>
      </c>
      <c r="DQ102" s="84">
        <f>VLOOKUP(WordsMain!DQ102,ScaleEE,2,FALSE)</f>
        <v>3</v>
      </c>
      <c r="DR102" s="84">
        <f>VLOOKUP(WordsMain!DR102,ScaleEE,2,FALSE)</f>
        <v>3</v>
      </c>
      <c r="DS102" s="84">
        <f>VLOOKUP(WordsMain!DS102,ScaleEE,2,FALSE)</f>
        <v>3</v>
      </c>
      <c r="DT102" s="84">
        <f>VLOOKUP(WordsMain!DT102,ScaleEE,2,FALSE)</f>
        <v>4</v>
      </c>
      <c r="DU102" s="84">
        <f>VLOOKUP(WordsMain!DU102,ScaleEE,2,FALSE)</f>
        <v>4</v>
      </c>
      <c r="DV102" s="84">
        <f>VLOOKUP(WordsMain!DV102,ScaleEE,2,FALSE)</f>
        <v>4</v>
      </c>
      <c r="DW102" s="84">
        <f>VLOOKUP(WordsMain!DW102,ScaleEE,2,FALSE)</f>
        <v>3</v>
      </c>
      <c r="DX102" s="84">
        <f>VLOOKUP(WordsMain!DX102,ScaleEE,2,FALSE)</f>
        <v>4</v>
      </c>
      <c r="DY102" s="84">
        <f>VLOOKUP(WordsMain!DY102,ScaleEE,2,FALSE)</f>
        <v>4</v>
      </c>
      <c r="DZ102" s="84">
        <f>VLOOKUP(WordsMain!DZ102,ScaleEE,2,FALSE)</f>
        <v>3</v>
      </c>
      <c r="EB102" s="84">
        <f>VLOOKUP(WordsMain!EB102,ScaleCC,2,FALSE)</f>
        <v>2</v>
      </c>
      <c r="EC102" s="84">
        <f>VLOOKUP(WordsMain!EC102,ScaleCC,2,FALSE)</f>
        <v>2</v>
      </c>
      <c r="ED102" s="84">
        <f>VLOOKUP(WordsMain!ED102,ScaleCC,2,FALSE)</f>
        <v>2</v>
      </c>
      <c r="EE102" s="84">
        <f>VLOOKUP(WordsMain!EE102,ScaleCC,2,FALSE)</f>
        <v>2</v>
      </c>
      <c r="EF102" s="84">
        <f>VLOOKUP(WordsMain!EF102,ScaleCC,2,FALSE)</f>
        <v>2</v>
      </c>
      <c r="EG102" s="84">
        <f>VLOOKUP(WordsMain!EG102,ScaleCC,2,FALSE)</f>
        <v>0</v>
      </c>
      <c r="EH102" s="84">
        <f>VLOOKUP(WordsMain!EH102,ScaleCC,2,FALSE)</f>
        <v>0</v>
      </c>
      <c r="EI102" s="84">
        <f>VLOOKUP(WordsMain!EI102,ScaleCC,2,FALSE)</f>
        <v>0</v>
      </c>
      <c r="EJ102" s="84">
        <f>VLOOKUP(WordsMain!EJ102,ScaleCC,2,FALSE)</f>
        <v>0</v>
      </c>
      <c r="EK102" s="84">
        <f>VLOOKUP(WordsMain!EK102,ScaleCC,2,FALSE)</f>
        <v>0</v>
      </c>
      <c r="EL102" s="84">
        <f>VLOOKUP(WordsMain!EL102,ScaleCC,2,FALSE)</f>
        <v>0</v>
      </c>
      <c r="EM102" s="84">
        <f>VLOOKUP(WordsMain!EM102,ScaleCC,2,FALSE)</f>
        <v>0</v>
      </c>
      <c r="EN102" s="84">
        <f>VLOOKUP(WordsMain!EN102,ScaleCC,2,FALSE)</f>
        <v>0</v>
      </c>
      <c r="EO102" s="84">
        <f>VLOOKUP(WordsMain!EO102,ScaleCC,2,FALSE)</f>
        <v>0</v>
      </c>
      <c r="EP102" s="84">
        <f>VLOOKUP(WordsMain!EP102,ScaleCC,2,FALSE)</f>
        <v>0</v>
      </c>
      <c r="EQ102" s="84">
        <f>VLOOKUP(WordsMain!EQ102,ScaleCC,2,FALSE)</f>
        <v>0</v>
      </c>
      <c r="ER102" s="84">
        <f>VLOOKUP(WordsMain!ER102,ScaleCC,2,FALSE)</f>
        <v>0</v>
      </c>
      <c r="ES102" s="84">
        <f>VLOOKUP(WordsMain!ES102,ScaleCC,2,FALSE)</f>
        <v>0</v>
      </c>
      <c r="ET102" t="s">
        <v>1027</v>
      </c>
      <c r="EX102">
        <v>4</v>
      </c>
      <c r="EZ102">
        <v>6</v>
      </c>
      <c r="FA102">
        <v>7</v>
      </c>
      <c r="FG102">
        <v>1</v>
      </c>
      <c r="FH102">
        <v>2</v>
      </c>
      <c r="FI102">
        <v>3</v>
      </c>
      <c r="FJ102">
        <v>4</v>
      </c>
      <c r="FK102">
        <v>5</v>
      </c>
      <c r="FL102">
        <v>6</v>
      </c>
      <c r="FM102">
        <v>7</v>
      </c>
      <c r="FR102">
        <v>12</v>
      </c>
      <c r="FS102">
        <v>1</v>
      </c>
      <c r="FT102">
        <v>2</v>
      </c>
      <c r="FU102">
        <v>3</v>
      </c>
      <c r="FV102">
        <v>4</v>
      </c>
      <c r="FW102">
        <v>5</v>
      </c>
      <c r="FX102">
        <v>6</v>
      </c>
      <c r="FY102">
        <v>7</v>
      </c>
      <c r="GD102">
        <v>12</v>
      </c>
      <c r="GE102">
        <v>1</v>
      </c>
      <c r="GF102">
        <v>2</v>
      </c>
      <c r="GG102">
        <v>3</v>
      </c>
      <c r="GH102">
        <v>4</v>
      </c>
      <c r="GI102">
        <v>5</v>
      </c>
      <c r="GJ102">
        <v>6</v>
      </c>
      <c r="GK102">
        <v>7</v>
      </c>
      <c r="GL102">
        <v>8</v>
      </c>
      <c r="GM102">
        <v>9</v>
      </c>
      <c r="GN102">
        <v>10</v>
      </c>
      <c r="GO102">
        <v>11</v>
      </c>
      <c r="GP102">
        <v>12</v>
      </c>
      <c r="GQ102">
        <v>1</v>
      </c>
      <c r="GY102">
        <v>9</v>
      </c>
      <c r="GZ102">
        <v>10</v>
      </c>
      <c r="HA102">
        <v>11</v>
      </c>
      <c r="HB102">
        <v>12</v>
      </c>
      <c r="NL102">
        <v>10</v>
      </c>
      <c r="NN102">
        <v>12</v>
      </c>
      <c r="NP102">
        <v>14</v>
      </c>
      <c r="NZ102">
        <v>10</v>
      </c>
      <c r="ON102">
        <v>10</v>
      </c>
      <c r="OT102">
        <v>2</v>
      </c>
      <c r="PB102">
        <v>10</v>
      </c>
      <c r="WU102" s="84">
        <f>VLOOKUP(WordsMain!WU102,ScaleHH,2,FALSE)</f>
        <v>2</v>
      </c>
      <c r="WV102" s="84">
        <f>VLOOKUP(WordsMain!WV102,ScaleHH,2,FALSE)</f>
        <v>3</v>
      </c>
      <c r="WW102" s="84">
        <f>VLOOKUP(WordsMain!WW102,ScaleHH,2,FALSE)</f>
        <v>3</v>
      </c>
      <c r="WX102" s="84">
        <f>VLOOKUP(WordsMain!WX102,ScaleHH,2,FALSE)</f>
        <v>3</v>
      </c>
      <c r="WY102" s="84">
        <f>VLOOKUP(WordsMain!WY102,ScaleHH,2,FALSE)</f>
        <v>2</v>
      </c>
      <c r="WZ102" s="84">
        <f>VLOOKUP(WordsMain!WZ102,ScaleHH,2,FALSE)</f>
        <v>2</v>
      </c>
      <c r="XA102" s="84">
        <f>VLOOKUP(WordsMain!XA102,ScaleHH,2,FALSE)</f>
        <v>2</v>
      </c>
      <c r="XB102" s="84">
        <f>VLOOKUP(WordsMain!XB102,ScaleHH,2,FALSE)</f>
        <v>2</v>
      </c>
      <c r="XC102" s="84">
        <f>VLOOKUP(WordsMain!XC102,ScaleHH,2,FALSE)</f>
        <v>3</v>
      </c>
      <c r="XD102" s="84">
        <f>VLOOKUP(WordsMain!XD102,ScaleHH,2,FALSE)</f>
        <v>2</v>
      </c>
      <c r="XE102" s="84">
        <f>VLOOKUP(WordsMain!XE102,ScaleHH,2,FALSE)</f>
        <v>2</v>
      </c>
      <c r="XF102" s="84">
        <f>VLOOKUP(WordsMain!XF102,ScaleHH,2,FALSE)</f>
        <v>2</v>
      </c>
      <c r="XG102" s="84">
        <f>VLOOKUP(WordsMain!XG102,ScaleHH,2,FALSE)</f>
        <v>3</v>
      </c>
      <c r="XH102" s="84">
        <f>VLOOKUP(WordsMain!XH102,ScaleHH,2,FALSE)</f>
        <v>3</v>
      </c>
      <c r="XI102" s="84">
        <f>VLOOKUP(WordsMain!XI102,ScaleHH,2,FALSE)</f>
        <v>2</v>
      </c>
      <c r="XJ102" s="84">
        <f>VLOOKUP(WordsMain!XJ102,ScaleHH,2,FALSE)</f>
        <v>3</v>
      </c>
      <c r="XK102" s="84">
        <f>VLOOKUP(WordsMain!XK102,ScaleHH,2,FALSE)</f>
        <v>2</v>
      </c>
      <c r="XL102" s="84">
        <f>VLOOKUP(WordsMain!XL102,ScaleHH,2,FALSE)</f>
        <v>2</v>
      </c>
      <c r="XM102" s="84">
        <f>VLOOKUP(WordsMain!XM102,ScaleHH,2,FALSE)</f>
        <v>3</v>
      </c>
      <c r="XN102" s="84">
        <f>VLOOKUP(WordsMain!XN102,ScaleHH,2,FALSE)</f>
        <v>3</v>
      </c>
      <c r="XO102" s="84">
        <f>VLOOKUP(WordsMain!XO102,ScaleHH,2,FALSE)</f>
        <v>3</v>
      </c>
      <c r="XP102" s="84">
        <f>VLOOKUP(WordsMain!XP102,ScaleHH,2,FALSE)</f>
        <v>3</v>
      </c>
      <c r="XQ102" s="84">
        <f>VLOOKUP(WordsMain!XQ102,ScaleHH,2,FALSE)</f>
        <v>3</v>
      </c>
      <c r="XR102" s="84">
        <f>VLOOKUP(WordsMain!XR102,ScaleHH,2,FALSE)</f>
        <v>3</v>
      </c>
      <c r="XS102" s="84">
        <f>VLOOKUP(WordsMain!XS102,ScaleHH,2,FALSE)</f>
        <v>2</v>
      </c>
      <c r="XT102" s="84">
        <f>VLOOKUP(WordsMain!XT102,ScaleHH,2,FALSE)</f>
        <v>2</v>
      </c>
      <c r="XU102" s="84">
        <f>VLOOKUP(WordsMain!XU102,ScaleHH,2,FALSE)</f>
        <v>2</v>
      </c>
      <c r="XV102" s="84">
        <f>VLOOKUP(WordsMain!XV102,ScaleHH,2,FALSE)</f>
        <v>2</v>
      </c>
      <c r="XW102" s="84">
        <f>VLOOKUP(WordsMain!XW102,ScaleHH,2,FALSE)</f>
        <v>2</v>
      </c>
      <c r="XX102" s="84">
        <f>VLOOKUP(WordsMain!XX102,ScaleHH,2,FALSE)</f>
        <v>3</v>
      </c>
      <c r="XY102" s="84">
        <f>VLOOKUP(WordsMain!XY102,ScaleHH,2,FALSE)</f>
        <v>3</v>
      </c>
      <c r="XZ102" s="84">
        <f>VLOOKUP(WordsMain!XZ102,ScaleHH,2,FALSE)</f>
        <v>3</v>
      </c>
      <c r="YA102" s="84">
        <f>VLOOKUP(WordsMain!YA102,ScaleHH,2,FALSE)</f>
        <v>2</v>
      </c>
      <c r="YB102" s="84">
        <f>VLOOKUP(WordsMain!YB102,ScaleHH,2,FALSE)</f>
        <v>3</v>
      </c>
      <c r="YC102" s="84">
        <f>VLOOKUP(WordsMain!YC102,ScaleHH,2,FALSE)</f>
        <v>3</v>
      </c>
      <c r="YD102" s="84">
        <f>VLOOKUP(WordsMain!YD102,ScaleHH,2,FALSE)</f>
        <v>2</v>
      </c>
      <c r="YE102" s="84">
        <f>VLOOKUP(WordsMain!YE102,ScaleHH,2,FALSE)</f>
        <v>0</v>
      </c>
      <c r="YF102" s="84">
        <f>VLOOKUP(WordsMain!YF102,ScaleHH,2,FALSE)</f>
        <v>3</v>
      </c>
      <c r="YG102" s="84">
        <f>VLOOKUP(WordsMain!YG102,ScaleHH,2,FALSE)</f>
        <v>3</v>
      </c>
      <c r="YH102" t="s">
        <v>1028</v>
      </c>
      <c r="YJ102" s="84">
        <f>VLOOKUP(WordsMain!YJ102,ScaleBB,2,FALSE)</f>
        <v>2</v>
      </c>
      <c r="YK102" s="84">
        <f>VLOOKUP(WordsMain!YK102,ScaleAA,2,FALSE)</f>
        <v>4</v>
      </c>
      <c r="YL102" s="84">
        <f>VLOOKUP(WordsMain!YL102,ScaleAA,2,FALSE)</f>
        <v>3</v>
      </c>
      <c r="YM102" s="84">
        <f>VLOOKUP(WordsMain!YM102,ScaleAA,2,FALSE)</f>
        <v>3</v>
      </c>
      <c r="YN102" s="84">
        <f>VLOOKUP(WordsMain!YN102,ScaleAA,2,FALSE)</f>
        <v>4</v>
      </c>
      <c r="YO102" s="84">
        <f>VLOOKUP(WordsMain!YO102,ScaleAA,2,FALSE)</f>
        <v>3</v>
      </c>
      <c r="YP102" s="84">
        <f>VLOOKUP(WordsMain!YP102,ScaleAA,2,FALSE)</f>
        <v>3</v>
      </c>
      <c r="YQ102" s="84">
        <f>VLOOKUP(WordsMain!YQ102,ScaleAA,2,FALSE)</f>
        <v>3</v>
      </c>
      <c r="YR102" s="84">
        <f>VLOOKUP(WordsMain!YR102,ScaleAA,2,FALSE)</f>
        <v>3</v>
      </c>
      <c r="YS102" s="84">
        <f>VLOOKUP(WordsMain!YS102,ScaleAA,2,FALSE)</f>
        <v>3</v>
      </c>
      <c r="YT102" s="84">
        <f>VLOOKUP(WordsMain!YT102,ScaleAA,2,FALSE)</f>
        <v>3</v>
      </c>
      <c r="YU102" s="84">
        <f>VLOOKUP(WordsMain!YU102,ScaleAA,2,FALSE)</f>
        <v>4</v>
      </c>
      <c r="YV102" s="84">
        <f>VLOOKUP(WordsMain!YV102,ScaleAA,2,FALSE)</f>
        <v>4</v>
      </c>
      <c r="YW102" s="84">
        <f>VLOOKUP(WordsMain!YW102,ScaleAA,2,FALSE)</f>
        <v>4</v>
      </c>
      <c r="YX102" s="84">
        <f>VLOOKUP(WordsMain!YX102,ScaleAA,2,FALSE)</f>
        <v>3</v>
      </c>
      <c r="YY102" s="84">
        <f>VLOOKUP(WordsMain!YY102,ScaleAA,2,FALSE)</f>
        <v>3</v>
      </c>
      <c r="YZ102" s="84">
        <f>VLOOKUP(WordsMain!YZ102,ScaleAA,2,FALSE)</f>
        <v>4</v>
      </c>
      <c r="ZA102" s="84">
        <f>VLOOKUP(WordsMain!ZA102,ScaleAA,2,FALSE)</f>
        <v>4</v>
      </c>
      <c r="ZB102" s="84">
        <f>VLOOKUP(WordsMain!ZB102,ScaleAA,2,FALSE)</f>
        <v>2</v>
      </c>
      <c r="ZC102" s="84">
        <f>VLOOKUP(WordsMain!ZC102,ScaleAA,2,FALSE)</f>
        <v>4</v>
      </c>
      <c r="ZD102" s="84">
        <f>VLOOKUP(WordsMain!ZD102,ScaleAA,2,FALSE)</f>
        <v>3</v>
      </c>
      <c r="ZE102" s="84">
        <f>VLOOKUP(WordsMain!ZE102,ScaleAA,2,FALSE)</f>
        <v>2</v>
      </c>
      <c r="ZF102" s="84">
        <f>VLOOKUP(WordsMain!ZF102,ScaleAA,2,FALSE)</f>
        <v>0</v>
      </c>
      <c r="ZG102" s="84">
        <f>VLOOKUP(WordsMain!ZG102,ScaleAA,2,FALSE)</f>
        <v>4</v>
      </c>
      <c r="ZH102" s="84">
        <f>VLOOKUP(WordsMain!ZH102,ScaleAA,2,FALSE)</f>
        <v>4</v>
      </c>
      <c r="ZI102" s="84">
        <f>VLOOKUP(WordsMain!ZI102,ScaleAA,2,FALSE)</f>
        <v>3</v>
      </c>
      <c r="ZJ102" s="84">
        <f>VLOOKUP(WordsMain!ZJ102,ScaleAA,2,FALSE)</f>
        <v>4</v>
      </c>
      <c r="ZK102" s="84">
        <f>VLOOKUP(WordsMain!ZK102,ScaleAA,2,FALSE)</f>
        <v>3</v>
      </c>
      <c r="ZL102" s="84">
        <f>VLOOKUP(WordsMain!ZL102,ScaleAA,2,FALSE)</f>
        <v>3</v>
      </c>
      <c r="ZM102" s="84">
        <f>VLOOKUP(WordsMain!ZM102,ScaleAA,2,FALSE)</f>
        <v>3</v>
      </c>
      <c r="ZN102" s="84">
        <f>VLOOKUP(WordsMain!ZN102,ScaleAA,2,FALSE)</f>
        <v>3</v>
      </c>
      <c r="ZO102" s="84">
        <f>VLOOKUP(WordsMain!ZO102,ScaleAA,2,FALSE)</f>
        <v>3</v>
      </c>
      <c r="ZP102" s="84">
        <f>VLOOKUP(WordsMain!ZP102,ScaleAA,2,FALSE)</f>
        <v>3</v>
      </c>
      <c r="ZR102" s="84">
        <f>VLOOKUP(WordsMain!ZR102,ScaleFF,2,FALSE)</f>
        <v>3</v>
      </c>
      <c r="ZS102" s="84">
        <f>VLOOKUP(WordsMain!ZS102,ScaleFF,2,FALSE)</f>
        <v>3</v>
      </c>
      <c r="ZT102" s="84">
        <f>VLOOKUP(WordsMain!ZT102,ScaleFF,2,FALSE)</f>
        <v>0</v>
      </c>
      <c r="ZU102" s="84">
        <f>VLOOKUP(WordsMain!ZU102,ScaleFF,2,FALSE)</f>
        <v>1</v>
      </c>
      <c r="ZV102" s="84">
        <f>VLOOKUP(WordsMain!ZV102,ScaleFF,2,FALSE)</f>
        <v>1</v>
      </c>
      <c r="ZW102" s="84">
        <f>VLOOKUP(WordsMain!ZW102,ScaleFF,2,FALSE)</f>
        <v>1</v>
      </c>
      <c r="ZX102" s="84">
        <f>VLOOKUP(WordsMain!ZX102,ScaleFF,2,FALSE)</f>
        <v>2</v>
      </c>
      <c r="ZY102" s="84">
        <f>VLOOKUP(WordsMain!ZY102,ScaleFF,2,FALSE)</f>
        <v>2</v>
      </c>
      <c r="ZZ102" s="84">
        <f>VLOOKUP(WordsMain!ZZ102,ScaleFF,2,FALSE)</f>
        <v>3</v>
      </c>
      <c r="AAA102" s="84">
        <f>VLOOKUP(WordsMain!AAA102,ScaleFF,2,FALSE)</f>
        <v>1</v>
      </c>
      <c r="AAB102" s="84">
        <f>VLOOKUP(WordsMain!AAB102,ScaleFF,2,FALSE)</f>
        <v>1</v>
      </c>
      <c r="AAC102" s="84">
        <f>VLOOKUP(WordsMain!AAC102,ScaleFF,2,FALSE)</f>
        <v>2</v>
      </c>
      <c r="AAD102" s="84">
        <f>VLOOKUP(WordsMain!AAD102,ScaleFF,2,FALSE)</f>
        <v>3</v>
      </c>
      <c r="AAE102" s="84">
        <f>VLOOKUP(WordsMain!AAE102,ScaleFF,2,FALSE)</f>
        <v>3</v>
      </c>
      <c r="AAF102" s="84">
        <f>VLOOKUP(WordsMain!AAF102,ScaleFF,2,FALSE)</f>
        <v>3</v>
      </c>
      <c r="AAG102" s="84">
        <f>VLOOKUP(WordsMain!AAG102,ScaleFF,2,FALSE)</f>
        <v>3</v>
      </c>
      <c r="AAH102" s="84">
        <f>VLOOKUP(WordsMain!AAH102,ScaleFF,2,FALSE)</f>
        <v>3</v>
      </c>
      <c r="AAI102" s="84">
        <f>VLOOKUP(WordsMain!AAI102,ScaleFF,2,FALSE)</f>
        <v>2</v>
      </c>
      <c r="AAJ102" s="84">
        <f>VLOOKUP(WordsMain!AAJ102,ScaleFF,2,FALSE)</f>
        <v>2</v>
      </c>
      <c r="AAK102" s="84">
        <f>VLOOKUP(WordsMain!AAK102,ScaleFF,2,FALSE)</f>
        <v>4</v>
      </c>
      <c r="AAL102" s="84">
        <f>VLOOKUP(WordsMain!AAL102,ScaleFF,2,FALSE)</f>
        <v>3</v>
      </c>
      <c r="AAM102" s="84">
        <f>VLOOKUP(WordsMain!AAM102,ScaleFF,2,FALSE)</f>
        <v>1</v>
      </c>
      <c r="AAN102" s="84">
        <f>VLOOKUP(WordsMain!AAN102,ScaleFF,2,FALSE)</f>
        <v>2</v>
      </c>
      <c r="AAO102" s="84">
        <f>VLOOKUP(WordsMain!AAO102,ScaleFF,2,FALSE)</f>
        <v>3</v>
      </c>
      <c r="AAP102" s="84">
        <f>VLOOKUP(WordsMain!AAP102,ScaleFF,2,FALSE)</f>
        <v>2</v>
      </c>
      <c r="AAQ102" s="84">
        <f>VLOOKUP(WordsMain!AAQ102,ScaleFF,2,FALSE)</f>
        <v>3</v>
      </c>
      <c r="AAR102" s="84">
        <f>VLOOKUP(WordsMain!AAR102,ScaleFF,2,FALSE)</f>
        <v>1</v>
      </c>
      <c r="AAS102" s="84">
        <f>VLOOKUP(WordsMain!AAS102,ScaleFF,2,FALSE)</f>
        <v>0</v>
      </c>
      <c r="AAT102" s="84">
        <f>VLOOKUP(WordsMain!AAT102,ScaleFF,2,FALSE)</f>
        <v>1</v>
      </c>
      <c r="AAU102" s="84">
        <f>VLOOKUP(WordsMain!AAU102,ScaleFF,2,FALSE)</f>
        <v>2</v>
      </c>
      <c r="AAV102" s="84">
        <f>VLOOKUP(WordsMain!AAV102,ScaleFF,2,FALSE)</f>
        <v>2</v>
      </c>
      <c r="AAW102" s="84">
        <f>VLOOKUP(WordsMain!AAW102,ScaleFF,2,FALSE)</f>
        <v>2</v>
      </c>
      <c r="AAX102" s="84">
        <f>VLOOKUP(WordsMain!AAX102,ScaleFF,2,FALSE)</f>
        <v>3</v>
      </c>
      <c r="AAY102" s="84">
        <f>VLOOKUP(WordsMain!AAY102,ScaleFF,2,FALSE)</f>
        <v>2</v>
      </c>
      <c r="AAZ102" s="84">
        <f>VLOOKUP(WordsMain!AAZ102,ScaleFF,2,FALSE)</f>
        <v>1</v>
      </c>
      <c r="ABB102">
        <v>2</v>
      </c>
      <c r="ABC102">
        <v>1</v>
      </c>
      <c r="ABD102">
        <v>2</v>
      </c>
      <c r="ABE102">
        <v>2</v>
      </c>
      <c r="ABF102">
        <v>0</v>
      </c>
      <c r="ABG102">
        <v>2</v>
      </c>
      <c r="ABH102">
        <v>2</v>
      </c>
      <c r="ABI102">
        <v>2</v>
      </c>
      <c r="ABJ102">
        <v>1</v>
      </c>
      <c r="ABK102">
        <v>0</v>
      </c>
      <c r="ABL102">
        <v>0</v>
      </c>
      <c r="ABM102">
        <v>1</v>
      </c>
      <c r="ABN102">
        <v>2</v>
      </c>
      <c r="ABP102">
        <v>2</v>
      </c>
      <c r="ABR102">
        <v>4</v>
      </c>
      <c r="ABS102">
        <v>5</v>
      </c>
      <c r="ACG102">
        <v>19</v>
      </c>
      <c r="ACH102">
        <v>20</v>
      </c>
      <c r="ACJ102">
        <v>22</v>
      </c>
      <c r="ACK102">
        <v>23</v>
      </c>
      <c r="ACL102">
        <v>24</v>
      </c>
      <c r="ACO102">
        <v>27</v>
      </c>
      <c r="ACR102" s="84">
        <f>VLOOKUP(WordsMain!ACR102,ScaleGG,2,FALSE)</f>
        <v>2</v>
      </c>
      <c r="ACS102">
        <v>-1</v>
      </c>
      <c r="ACT102">
        <v>0</v>
      </c>
      <c r="ACU102">
        <v>1</v>
      </c>
      <c r="ACV102">
        <v>0</v>
      </c>
      <c r="ACW102">
        <v>0</v>
      </c>
      <c r="ACX102">
        <v>-1</v>
      </c>
      <c r="ACY102">
        <v>-2</v>
      </c>
      <c r="ACZ102">
        <v>-2</v>
      </c>
      <c r="ADA102">
        <v>-2</v>
      </c>
      <c r="ADB102">
        <v>-1</v>
      </c>
      <c r="ADC102">
        <v>1</v>
      </c>
      <c r="ADD102">
        <v>1</v>
      </c>
      <c r="ADE102">
        <v>0</v>
      </c>
      <c r="ADF102">
        <v>0</v>
      </c>
      <c r="ADG102">
        <v>-1</v>
      </c>
      <c r="ADH102">
        <v>0</v>
      </c>
      <c r="ADI102">
        <v>1</v>
      </c>
      <c r="ADJ102">
        <v>2</v>
      </c>
      <c r="ADK102">
        <v>2</v>
      </c>
      <c r="ADL102">
        <v>1</v>
      </c>
      <c r="ADM102">
        <v>1</v>
      </c>
      <c r="ADN102">
        <v>1</v>
      </c>
      <c r="ADO102">
        <v>2</v>
      </c>
      <c r="ADP102">
        <v>2</v>
      </c>
      <c r="ADQ102">
        <v>1</v>
      </c>
      <c r="ADR102">
        <v>-1</v>
      </c>
      <c r="ADS102">
        <v>1</v>
      </c>
      <c r="ADT102">
        <v>1</v>
      </c>
      <c r="ADU102">
        <v>-1</v>
      </c>
      <c r="ADV102">
        <v>-2</v>
      </c>
      <c r="ADX102" t="s">
        <v>1029</v>
      </c>
      <c r="ADZ102">
        <f t="shared" si="85"/>
        <v>68</v>
      </c>
      <c r="AEA102">
        <f t="shared" si="87"/>
        <v>2</v>
      </c>
      <c r="AEB102">
        <f t="shared" si="86"/>
        <v>0</v>
      </c>
    </row>
    <row r="103" spans="1:808" x14ac:dyDescent="0.2">
      <c r="A103">
        <v>110002773448</v>
      </c>
      <c r="B103">
        <v>270114678</v>
      </c>
      <c r="C103" s="2">
        <v>43615.134108796286</v>
      </c>
      <c r="D103" s="2">
        <v>43615.194687499999</v>
      </c>
      <c r="E103" t="s">
        <v>1918</v>
      </c>
      <c r="J103">
        <v>3</v>
      </c>
      <c r="K103" s="84" t="str">
        <f t="shared" si="84"/>
        <v>UK</v>
      </c>
      <c r="L103">
        <v>1</v>
      </c>
      <c r="M103">
        <v>3</v>
      </c>
      <c r="N103">
        <v>1</v>
      </c>
      <c r="O103">
        <v>2</v>
      </c>
      <c r="P103">
        <v>1</v>
      </c>
      <c r="Q103">
        <v>3</v>
      </c>
      <c r="S103">
        <v>3</v>
      </c>
      <c r="T103">
        <v>4</v>
      </c>
      <c r="V103">
        <v>3</v>
      </c>
      <c r="W103">
        <v>1</v>
      </c>
      <c r="X103" s="84">
        <f>VLOOKUP(WordsMain!X103,ScaleII,2,FALSE)</f>
        <v>2</v>
      </c>
      <c r="Y103" s="84">
        <f>VLOOKUP(WordsMain!Y103,ScaleII,2,FALSE)</f>
        <v>2</v>
      </c>
      <c r="Z103" s="84">
        <f>VLOOKUP(WordsMain!Z103,ScaleII,2,FALSE)</f>
        <v>2</v>
      </c>
      <c r="AA103" s="84">
        <f>VLOOKUP(WordsMain!AA103,ScaleII,2,FALSE)</f>
        <v>1</v>
      </c>
      <c r="AB103" s="84">
        <f>VLOOKUP(WordsMain!AB103,ScaleII,2,FALSE)</f>
        <v>0</v>
      </c>
      <c r="AC103" s="84">
        <f>VLOOKUP(WordsMain!AC103,ScaleII,2,FALSE)</f>
        <v>1</v>
      </c>
      <c r="AD103" s="84">
        <f>VLOOKUP(WordsMain!AD103,ScaleDD,2,FALSE)</f>
        <v>1</v>
      </c>
      <c r="AE103" s="84">
        <f>VLOOKUP(WordsMain!AE103,ScaleDD,2,FALSE)</f>
        <v>3</v>
      </c>
      <c r="AF103" s="84">
        <f>VLOOKUP(WordsMain!AF103,ScaleDD,2,FALSE)</f>
        <v>2</v>
      </c>
      <c r="AG103" s="84">
        <f>VLOOKUP(WordsMain!AG103,ScaleDD,2,FALSE)</f>
        <v>3</v>
      </c>
      <c r="AH103" s="84">
        <f>VLOOKUP(WordsMain!AH103,ScaleDD,2,FALSE)</f>
        <v>3</v>
      </c>
      <c r="AI103" s="84">
        <f>VLOOKUP(WordsMain!AI103,ScaleDD,2,FALSE)</f>
        <v>4</v>
      </c>
      <c r="AJ103" s="84">
        <f>VLOOKUP(WordsMain!AJ103,ScaleDD,2,FALSE)</f>
        <v>4</v>
      </c>
      <c r="AK103" s="84">
        <f>VLOOKUP(WordsMain!AK103,ScaleDD,2,FALSE)</f>
        <v>3</v>
      </c>
      <c r="AL103" s="84">
        <f>VLOOKUP(WordsMain!AL103,ScaleDD,2,FALSE)</f>
        <v>2</v>
      </c>
      <c r="AN103" s="84">
        <f>VLOOKUP(WordsMain!AN103,ScaleJJ,2,FALSE)</f>
        <v>5</v>
      </c>
      <c r="AO103" s="84">
        <f>VLOOKUP(WordsMain!AO103,ScaleJJ,2,FALSE)</f>
        <v>0</v>
      </c>
      <c r="AP103" s="84">
        <f>VLOOKUP(WordsMain!AP103,ScaleJJ,2,FALSE)</f>
        <v>4</v>
      </c>
      <c r="AQ103" s="84">
        <f>VLOOKUP(WordsMain!AQ103,ScaleJJ,2,FALSE)</f>
        <v>3</v>
      </c>
      <c r="AR103" s="84">
        <f>VLOOKUP(WordsMain!AR103,ScaleJJ,2,FALSE)</f>
        <v>3</v>
      </c>
      <c r="AS103" s="84">
        <f>VLOOKUP(WordsMain!AS103,ScaleJJ,2,FALSE)</f>
        <v>4</v>
      </c>
      <c r="AT103" s="84">
        <f>VLOOKUP(WordsMain!AT103,ScaleJJ,2,FALSE)</f>
        <v>0</v>
      </c>
      <c r="AU103" s="84">
        <f>VLOOKUP(WordsMain!AU103,ScaleJJ,2,FALSE)</f>
        <v>0</v>
      </c>
      <c r="AV103" t="s">
        <v>1031</v>
      </c>
      <c r="AZ103">
        <v>4</v>
      </c>
      <c r="BA103">
        <v>5</v>
      </c>
      <c r="BB103">
        <v>6</v>
      </c>
      <c r="BC103">
        <v>7</v>
      </c>
      <c r="BQ103">
        <v>3</v>
      </c>
      <c r="CV103">
        <v>7</v>
      </c>
      <c r="DQ103" s="84">
        <f>VLOOKUP(WordsMain!DQ103,ScaleEE,2,FALSE)</f>
        <v>3</v>
      </c>
      <c r="DR103" s="84">
        <f>VLOOKUP(WordsMain!DR103,ScaleEE,2,FALSE)</f>
        <v>1</v>
      </c>
      <c r="DS103" s="84">
        <f>VLOOKUP(WordsMain!DS103,ScaleEE,2,FALSE)</f>
        <v>3</v>
      </c>
      <c r="DT103" s="84">
        <f>VLOOKUP(WordsMain!DT103,ScaleEE,2,FALSE)</f>
        <v>2</v>
      </c>
      <c r="DU103" s="84">
        <f>VLOOKUP(WordsMain!DU103,ScaleEE,2,FALSE)</f>
        <v>3</v>
      </c>
      <c r="DV103" s="84">
        <f>VLOOKUP(WordsMain!DV103,ScaleEE,2,FALSE)</f>
        <v>2</v>
      </c>
      <c r="DW103" s="84">
        <f>VLOOKUP(WordsMain!DW103,ScaleEE,2,FALSE)</f>
        <v>2</v>
      </c>
      <c r="DX103" s="84">
        <f>VLOOKUP(WordsMain!DX103,ScaleEE,2,FALSE)</f>
        <v>0</v>
      </c>
      <c r="DY103" s="84">
        <f>VLOOKUP(WordsMain!DY103,ScaleEE,2,FALSE)</f>
        <v>2</v>
      </c>
      <c r="DZ103" s="84">
        <f>VLOOKUP(WordsMain!DZ103,ScaleEE,2,FALSE)</f>
        <v>1</v>
      </c>
      <c r="EB103" s="84">
        <f>VLOOKUP(WordsMain!EB103,ScaleCC,2,FALSE)</f>
        <v>3</v>
      </c>
      <c r="EC103" s="84">
        <f>VLOOKUP(WordsMain!EC103,ScaleCC,2,FALSE)</f>
        <v>2</v>
      </c>
      <c r="ED103" s="84">
        <f>VLOOKUP(WordsMain!ED103,ScaleCC,2,FALSE)</f>
        <v>2</v>
      </c>
      <c r="EE103" s="84">
        <f>VLOOKUP(WordsMain!EE103,ScaleCC,2,FALSE)</f>
        <v>3</v>
      </c>
      <c r="EF103" s="84">
        <f>VLOOKUP(WordsMain!EF103,ScaleCC,2,FALSE)</f>
        <v>3</v>
      </c>
      <c r="EG103" s="84">
        <f>VLOOKUP(WordsMain!EG103,ScaleCC,2,FALSE)</f>
        <v>0</v>
      </c>
      <c r="EH103" s="84">
        <f>VLOOKUP(WordsMain!EH103,ScaleCC,2,FALSE)</f>
        <v>0</v>
      </c>
      <c r="EI103" s="84">
        <f>VLOOKUP(WordsMain!EI103,ScaleCC,2,FALSE)</f>
        <v>0</v>
      </c>
      <c r="EJ103" s="84">
        <f>VLOOKUP(WordsMain!EJ103,ScaleCC,2,FALSE)</f>
        <v>0</v>
      </c>
      <c r="EK103" s="84">
        <f>VLOOKUP(WordsMain!EK103,ScaleCC,2,FALSE)</f>
        <v>0</v>
      </c>
      <c r="EL103" s="84">
        <f>VLOOKUP(WordsMain!EL103,ScaleCC,2,FALSE)</f>
        <v>0</v>
      </c>
      <c r="EM103" s="84">
        <f>VLOOKUP(WordsMain!EM103,ScaleCC,2,FALSE)</f>
        <v>0</v>
      </c>
      <c r="EN103" s="84">
        <f>VLOOKUP(WordsMain!EN103,ScaleCC,2,FALSE)</f>
        <v>3</v>
      </c>
      <c r="EO103" s="84">
        <f>VLOOKUP(WordsMain!EO103,ScaleCC,2,FALSE)</f>
        <v>0</v>
      </c>
      <c r="EP103" s="84">
        <f>VLOOKUP(WordsMain!EP103,ScaleCC,2,FALSE)</f>
        <v>0</v>
      </c>
      <c r="EQ103" s="84">
        <f>VLOOKUP(WordsMain!EQ103,ScaleCC,2,FALSE)</f>
        <v>0</v>
      </c>
      <c r="ER103" s="84">
        <f>VLOOKUP(WordsMain!ER103,ScaleCC,2,FALSE)</f>
        <v>0</v>
      </c>
      <c r="ES103" s="84">
        <f>VLOOKUP(WordsMain!ES103,ScaleCC,2,FALSE)</f>
        <v>0</v>
      </c>
      <c r="EW103">
        <v>3</v>
      </c>
      <c r="EX103">
        <v>4</v>
      </c>
      <c r="EZ103">
        <v>6</v>
      </c>
      <c r="FA103">
        <v>7</v>
      </c>
      <c r="FI103">
        <v>3</v>
      </c>
      <c r="FJ103">
        <v>4</v>
      </c>
      <c r="FK103">
        <v>5</v>
      </c>
      <c r="FL103">
        <v>6</v>
      </c>
      <c r="FM103">
        <v>7</v>
      </c>
      <c r="FU103">
        <v>3</v>
      </c>
      <c r="FV103">
        <v>4</v>
      </c>
      <c r="FX103">
        <v>6</v>
      </c>
      <c r="FY103">
        <v>7</v>
      </c>
      <c r="GG103">
        <v>3</v>
      </c>
      <c r="GH103">
        <v>4</v>
      </c>
      <c r="GJ103">
        <v>6</v>
      </c>
      <c r="GK103">
        <v>7</v>
      </c>
      <c r="GX103">
        <v>8</v>
      </c>
      <c r="GY103">
        <v>9</v>
      </c>
      <c r="GZ103">
        <v>10</v>
      </c>
      <c r="KM103">
        <v>5</v>
      </c>
      <c r="KP103">
        <v>8</v>
      </c>
      <c r="KQ103">
        <v>9</v>
      </c>
      <c r="KR103">
        <v>10</v>
      </c>
      <c r="NH103">
        <v>6</v>
      </c>
      <c r="NV103">
        <v>6</v>
      </c>
      <c r="OJ103">
        <v>6</v>
      </c>
      <c r="OX103">
        <v>6</v>
      </c>
      <c r="PK103">
        <v>5</v>
      </c>
      <c r="TQ103">
        <v>3</v>
      </c>
      <c r="TR103">
        <v>4</v>
      </c>
      <c r="TS103">
        <v>5</v>
      </c>
      <c r="TY103">
        <v>11</v>
      </c>
      <c r="WU103" s="84">
        <f>VLOOKUP(WordsMain!WU103,ScaleHH,2,FALSE)</f>
        <v>3</v>
      </c>
      <c r="WV103" s="84">
        <f>VLOOKUP(WordsMain!WV103,ScaleHH,2,FALSE)</f>
        <v>3</v>
      </c>
      <c r="WW103" s="84">
        <f>VLOOKUP(WordsMain!WW103,ScaleHH,2,FALSE)</f>
        <v>3</v>
      </c>
      <c r="WX103" s="84">
        <f>VLOOKUP(WordsMain!WX103,ScaleHH,2,FALSE)</f>
        <v>3</v>
      </c>
      <c r="WY103" s="84">
        <f>VLOOKUP(WordsMain!WY103,ScaleHH,2,FALSE)</f>
        <v>2</v>
      </c>
      <c r="WZ103" s="84">
        <f>VLOOKUP(WordsMain!WZ103,ScaleHH,2,FALSE)</f>
        <v>2</v>
      </c>
      <c r="XA103" s="84">
        <f>VLOOKUP(WordsMain!XA103,ScaleHH,2,FALSE)</f>
        <v>2</v>
      </c>
      <c r="XB103" s="84">
        <f>VLOOKUP(WordsMain!XB103,ScaleHH,2,FALSE)</f>
        <v>1</v>
      </c>
      <c r="XC103" s="84">
        <f>VLOOKUP(WordsMain!XC103,ScaleHH,2,FALSE)</f>
        <v>3</v>
      </c>
      <c r="XD103" s="84">
        <f>VLOOKUP(WordsMain!XD103,ScaleHH,2,FALSE)</f>
        <v>2</v>
      </c>
      <c r="XE103" s="84">
        <f>VLOOKUP(WordsMain!XE103,ScaleHH,2,FALSE)</f>
        <v>2</v>
      </c>
      <c r="XF103" s="84">
        <f>VLOOKUP(WordsMain!XF103,ScaleHH,2,FALSE)</f>
        <v>2</v>
      </c>
      <c r="XG103" s="84">
        <f>VLOOKUP(WordsMain!XG103,ScaleHH,2,FALSE)</f>
        <v>1</v>
      </c>
      <c r="XH103" s="84">
        <f>VLOOKUP(WordsMain!XH103,ScaleHH,2,FALSE)</f>
        <v>3</v>
      </c>
      <c r="XI103" s="84">
        <f>VLOOKUP(WordsMain!XI103,ScaleHH,2,FALSE)</f>
        <v>1</v>
      </c>
      <c r="XJ103" s="84">
        <f>VLOOKUP(WordsMain!XJ103,ScaleHH,2,FALSE)</f>
        <v>2</v>
      </c>
      <c r="XK103" s="84">
        <f>VLOOKUP(WordsMain!XK103,ScaleHH,2,FALSE)</f>
        <v>1</v>
      </c>
      <c r="XL103" s="84">
        <f>VLOOKUP(WordsMain!XL103,ScaleHH,2,FALSE)</f>
        <v>3</v>
      </c>
      <c r="XM103" s="84">
        <f>VLOOKUP(WordsMain!XM103,ScaleHH,2,FALSE)</f>
        <v>3</v>
      </c>
      <c r="XN103" s="84">
        <f>VLOOKUP(WordsMain!XN103,ScaleHH,2,FALSE)</f>
        <v>3</v>
      </c>
      <c r="XO103" s="84">
        <f>VLOOKUP(WordsMain!XO103,ScaleHH,2,FALSE)</f>
        <v>3</v>
      </c>
      <c r="XP103" s="84">
        <f>VLOOKUP(WordsMain!XP103,ScaleHH,2,FALSE)</f>
        <v>3</v>
      </c>
      <c r="XQ103" s="84">
        <f>VLOOKUP(WordsMain!XQ103,ScaleHH,2,FALSE)</f>
        <v>2</v>
      </c>
      <c r="XR103" s="84">
        <f>VLOOKUP(WordsMain!XR103,ScaleHH,2,FALSE)</f>
        <v>3</v>
      </c>
      <c r="XS103" s="84">
        <f>VLOOKUP(WordsMain!XS103,ScaleHH,2,FALSE)</f>
        <v>2</v>
      </c>
      <c r="XT103" s="84">
        <f>VLOOKUP(WordsMain!XT103,ScaleHH,2,FALSE)</f>
        <v>2</v>
      </c>
      <c r="XU103" s="84">
        <f>VLOOKUP(WordsMain!XU103,ScaleHH,2,FALSE)</f>
        <v>1</v>
      </c>
      <c r="XV103" s="84">
        <f>VLOOKUP(WordsMain!XV103,ScaleHH,2,FALSE)</f>
        <v>2</v>
      </c>
      <c r="XW103" s="84">
        <f>VLOOKUP(WordsMain!XW103,ScaleHH,2,FALSE)</f>
        <v>3</v>
      </c>
      <c r="XX103" s="84">
        <f>VLOOKUP(WordsMain!XX103,ScaleHH,2,FALSE)</f>
        <v>1</v>
      </c>
      <c r="XY103" s="84">
        <f>VLOOKUP(WordsMain!XY103,ScaleHH,2,FALSE)</f>
        <v>3</v>
      </c>
      <c r="XZ103" s="84">
        <f>VLOOKUP(WordsMain!XZ103,ScaleHH,2,FALSE)</f>
        <v>0</v>
      </c>
      <c r="YA103" s="84">
        <f>VLOOKUP(WordsMain!YA103,ScaleHH,2,FALSE)</f>
        <v>2</v>
      </c>
      <c r="YB103" s="84">
        <f>VLOOKUP(WordsMain!YB103,ScaleHH,2,FALSE)</f>
        <v>3</v>
      </c>
      <c r="YC103" s="84">
        <f>VLOOKUP(WordsMain!YC103,ScaleHH,2,FALSE)</f>
        <v>2</v>
      </c>
      <c r="YD103" s="84">
        <f>VLOOKUP(WordsMain!YD103,ScaleHH,2,FALSE)</f>
        <v>2</v>
      </c>
      <c r="YE103" s="84">
        <f>VLOOKUP(WordsMain!YE103,ScaleHH,2,FALSE)</f>
        <v>1</v>
      </c>
      <c r="YF103" s="84">
        <f>VLOOKUP(WordsMain!YF103,ScaleHH,2,FALSE)</f>
        <v>3</v>
      </c>
      <c r="YG103" s="84">
        <f>VLOOKUP(WordsMain!YG103,ScaleHH,2,FALSE)</f>
        <v>3</v>
      </c>
      <c r="YI103" t="s">
        <v>1032</v>
      </c>
      <c r="YJ103" s="84">
        <f>VLOOKUP(WordsMain!YJ103,ScaleBB,2,FALSE)</f>
        <v>1</v>
      </c>
      <c r="YK103" s="84">
        <f>VLOOKUP(WordsMain!YK103,ScaleAA,2,FALSE)</f>
        <v>4</v>
      </c>
      <c r="YL103" s="84">
        <f>VLOOKUP(WordsMain!YL103,ScaleAA,2,FALSE)</f>
        <v>4</v>
      </c>
      <c r="YM103" s="84">
        <f>VLOOKUP(WordsMain!YM103,ScaleAA,2,FALSE)</f>
        <v>4</v>
      </c>
      <c r="YN103" s="84">
        <f>VLOOKUP(WordsMain!YN103,ScaleAA,2,FALSE)</f>
        <v>4</v>
      </c>
      <c r="YO103" s="84">
        <f>VLOOKUP(WordsMain!YO103,ScaleAA,2,FALSE)</f>
        <v>4</v>
      </c>
      <c r="YP103" s="84">
        <f>VLOOKUP(WordsMain!YP103,ScaleAA,2,FALSE)</f>
        <v>4</v>
      </c>
      <c r="YQ103" s="84">
        <f>VLOOKUP(WordsMain!YQ103,ScaleAA,2,FALSE)</f>
        <v>4</v>
      </c>
      <c r="YR103" s="84">
        <f>VLOOKUP(WordsMain!YR103,ScaleAA,2,FALSE)</f>
        <v>4</v>
      </c>
      <c r="YS103" s="84">
        <f>VLOOKUP(WordsMain!YS103,ScaleAA,2,FALSE)</f>
        <v>3</v>
      </c>
      <c r="YT103" s="84">
        <f>VLOOKUP(WordsMain!YT103,ScaleAA,2,FALSE)</f>
        <v>4</v>
      </c>
      <c r="YU103" s="84">
        <f>VLOOKUP(WordsMain!YU103,ScaleAA,2,FALSE)</f>
        <v>4</v>
      </c>
      <c r="YV103" s="84">
        <f>VLOOKUP(WordsMain!YV103,ScaleAA,2,FALSE)</f>
        <v>4</v>
      </c>
      <c r="YW103" s="84">
        <f>VLOOKUP(WordsMain!YW103,ScaleAA,2,FALSE)</f>
        <v>4</v>
      </c>
      <c r="YX103" s="84">
        <f>VLOOKUP(WordsMain!YX103,ScaleAA,2,FALSE)</f>
        <v>4</v>
      </c>
      <c r="YY103" s="84">
        <f>VLOOKUP(WordsMain!YY103,ScaleAA,2,FALSE)</f>
        <v>3</v>
      </c>
      <c r="YZ103" s="84">
        <f>VLOOKUP(WordsMain!YZ103,ScaleAA,2,FALSE)</f>
        <v>3</v>
      </c>
      <c r="ZA103" s="84">
        <f>VLOOKUP(WordsMain!ZA103,ScaleAA,2,FALSE)</f>
        <v>4</v>
      </c>
      <c r="ZB103" s="84">
        <f>VLOOKUP(WordsMain!ZB103,ScaleAA,2,FALSE)</f>
        <v>3</v>
      </c>
      <c r="ZC103" s="84">
        <f>VLOOKUP(WordsMain!ZC103,ScaleAA,2,FALSE)</f>
        <v>4</v>
      </c>
      <c r="ZD103" s="84">
        <f>VLOOKUP(WordsMain!ZD103,ScaleAA,2,FALSE)</f>
        <v>3</v>
      </c>
      <c r="ZE103" s="84">
        <f>VLOOKUP(WordsMain!ZE103,ScaleAA,2,FALSE)</f>
        <v>1</v>
      </c>
      <c r="ZF103" s="84">
        <f>VLOOKUP(WordsMain!ZF103,ScaleAA,2,FALSE)</f>
        <v>0</v>
      </c>
      <c r="ZG103" s="84">
        <f>VLOOKUP(WordsMain!ZG103,ScaleAA,2,FALSE)</f>
        <v>3</v>
      </c>
      <c r="ZH103" s="84">
        <f>VLOOKUP(WordsMain!ZH103,ScaleAA,2,FALSE)</f>
        <v>4</v>
      </c>
      <c r="ZI103" s="84">
        <f>VLOOKUP(WordsMain!ZI103,ScaleAA,2,FALSE)</f>
        <v>4</v>
      </c>
      <c r="ZJ103" s="84">
        <f>VLOOKUP(WordsMain!ZJ103,ScaleAA,2,FALSE)</f>
        <v>4</v>
      </c>
      <c r="ZK103" s="84">
        <f>VLOOKUP(WordsMain!ZK103,ScaleAA,2,FALSE)</f>
        <v>3</v>
      </c>
      <c r="ZL103" s="84">
        <f>VLOOKUP(WordsMain!ZL103,ScaleAA,2,FALSE)</f>
        <v>4</v>
      </c>
      <c r="ZM103" s="84">
        <f>VLOOKUP(WordsMain!ZM103,ScaleAA,2,FALSE)</f>
        <v>3</v>
      </c>
      <c r="ZN103" s="84">
        <f>VLOOKUP(WordsMain!ZN103,ScaleAA,2,FALSE)</f>
        <v>4</v>
      </c>
      <c r="ZO103" s="84">
        <f>VLOOKUP(WordsMain!ZO103,ScaleAA,2,FALSE)</f>
        <v>4</v>
      </c>
      <c r="ZP103" s="84">
        <f>VLOOKUP(WordsMain!ZP103,ScaleAA,2,FALSE)</f>
        <v>4</v>
      </c>
      <c r="ZR103" s="84">
        <f>VLOOKUP(WordsMain!ZR103,ScaleFF,2,FALSE)</f>
        <v>3</v>
      </c>
      <c r="ZS103" s="84">
        <f>VLOOKUP(WordsMain!ZS103,ScaleFF,2,FALSE)</f>
        <v>3</v>
      </c>
      <c r="ZT103" s="84">
        <f>VLOOKUP(WordsMain!ZT103,ScaleFF,2,FALSE)</f>
        <v>0</v>
      </c>
      <c r="ZU103" s="84"/>
      <c r="ZV103" s="84"/>
      <c r="ZW103" s="84">
        <f>VLOOKUP(WordsMain!ZW103,ScaleFF,2,FALSE)</f>
        <v>0</v>
      </c>
      <c r="ZX103" s="84">
        <f>VLOOKUP(WordsMain!ZX103,ScaleFF,2,FALSE)</f>
        <v>4</v>
      </c>
      <c r="ZY103" s="84">
        <f>VLOOKUP(WordsMain!ZY103,ScaleFF,2,FALSE)</f>
        <v>2</v>
      </c>
      <c r="ZZ103" s="84">
        <f>VLOOKUP(WordsMain!ZZ103,ScaleFF,2,FALSE)</f>
        <v>2</v>
      </c>
      <c r="AAA103" s="84"/>
      <c r="AAB103" s="84"/>
      <c r="AAC103" s="84">
        <f>VLOOKUP(WordsMain!AAC103,ScaleFF,2,FALSE)</f>
        <v>0</v>
      </c>
      <c r="AAD103" s="84">
        <f>VLOOKUP(WordsMain!AAD103,ScaleFF,2,FALSE)</f>
        <v>1</v>
      </c>
      <c r="AAE103" s="84"/>
      <c r="AAF103" s="84"/>
      <c r="AAG103" s="84">
        <f>VLOOKUP(WordsMain!AAG103,ScaleFF,2,FALSE)</f>
        <v>2</v>
      </c>
      <c r="AAH103" s="84">
        <f>VLOOKUP(WordsMain!AAH103,ScaleFF,2,FALSE)</f>
        <v>2</v>
      </c>
      <c r="AAI103" s="84">
        <f>VLOOKUP(WordsMain!AAI103,ScaleFF,2,FALSE)</f>
        <v>1</v>
      </c>
      <c r="AAJ103" s="84">
        <f>VLOOKUP(WordsMain!AAJ103,ScaleFF,2,FALSE)</f>
        <v>1</v>
      </c>
      <c r="AAK103" s="84"/>
      <c r="AAL103" s="84">
        <f>VLOOKUP(WordsMain!AAL103,ScaleFF,2,FALSE)</f>
        <v>2</v>
      </c>
      <c r="AAM103" s="84">
        <f>VLOOKUP(WordsMain!AAM103,ScaleFF,2,FALSE)</f>
        <v>2</v>
      </c>
      <c r="AAN103" s="84">
        <f>VLOOKUP(WordsMain!AAN103,ScaleFF,2,FALSE)</f>
        <v>3</v>
      </c>
      <c r="AAO103" s="84">
        <f>VLOOKUP(WordsMain!AAO103,ScaleFF,2,FALSE)</f>
        <v>1</v>
      </c>
      <c r="AAP103" s="84"/>
      <c r="AAQ103" s="84">
        <f>VLOOKUP(WordsMain!AAQ103,ScaleFF,2,FALSE)</f>
        <v>1</v>
      </c>
      <c r="AAR103" s="84">
        <f>VLOOKUP(WordsMain!AAR103,ScaleFF,2,FALSE)</f>
        <v>1</v>
      </c>
      <c r="AAS103" s="84">
        <f>VLOOKUP(WordsMain!AAS103,ScaleFF,2,FALSE)</f>
        <v>0</v>
      </c>
      <c r="AAT103" s="84">
        <f>VLOOKUP(WordsMain!AAT103,ScaleFF,2,FALSE)</f>
        <v>1</v>
      </c>
      <c r="AAU103" s="84">
        <f>VLOOKUP(WordsMain!AAU103,ScaleFF,2,FALSE)</f>
        <v>2</v>
      </c>
      <c r="AAV103" s="84">
        <f>VLOOKUP(WordsMain!AAV103,ScaleFF,2,FALSE)</f>
        <v>4</v>
      </c>
      <c r="AAW103" s="84">
        <f>VLOOKUP(WordsMain!AAW103,ScaleFF,2,FALSE)</f>
        <v>2</v>
      </c>
      <c r="AAX103" s="84">
        <f>VLOOKUP(WordsMain!AAX103,ScaleFF,2,FALSE)</f>
        <v>1</v>
      </c>
      <c r="AAY103" s="84">
        <f>VLOOKUP(WordsMain!AAY103,ScaleFF,2,FALSE)</f>
        <v>1</v>
      </c>
      <c r="AAZ103" s="84">
        <f>VLOOKUP(WordsMain!AAZ103,ScaleFF,2,FALSE)</f>
        <v>4</v>
      </c>
      <c r="ABB103">
        <v>2</v>
      </c>
      <c r="ABC103">
        <v>0</v>
      </c>
      <c r="ABD103">
        <v>1</v>
      </c>
      <c r="ABE103">
        <v>2</v>
      </c>
      <c r="ABF103">
        <v>0</v>
      </c>
      <c r="ABG103">
        <v>2</v>
      </c>
      <c r="ABH103">
        <v>2</v>
      </c>
      <c r="ABI103">
        <v>2</v>
      </c>
      <c r="ABJ103">
        <v>1</v>
      </c>
      <c r="ABK103">
        <v>0</v>
      </c>
      <c r="ABL103">
        <v>1</v>
      </c>
      <c r="ABM103">
        <v>2</v>
      </c>
      <c r="ABN103">
        <v>0</v>
      </c>
      <c r="ABO103">
        <v>1</v>
      </c>
      <c r="ABS103">
        <v>5</v>
      </c>
      <c r="ABU103">
        <v>7</v>
      </c>
      <c r="ABV103">
        <v>8</v>
      </c>
      <c r="ABY103">
        <v>11</v>
      </c>
      <c r="ACA103">
        <v>13</v>
      </c>
      <c r="ACB103">
        <v>14</v>
      </c>
      <c r="ACC103">
        <v>15</v>
      </c>
      <c r="ACK103">
        <v>23</v>
      </c>
      <c r="ACN103">
        <v>26</v>
      </c>
      <c r="ACR103" s="84">
        <f>VLOOKUP(WordsMain!ACR103,ScaleGG,2,FALSE)</f>
        <v>2</v>
      </c>
      <c r="ACS103">
        <v>1</v>
      </c>
      <c r="ACT103">
        <v>2</v>
      </c>
      <c r="ACU103">
        <v>-2</v>
      </c>
      <c r="ACV103">
        <v>-2</v>
      </c>
      <c r="ACW103">
        <v>-1</v>
      </c>
      <c r="ACX103">
        <v>-1</v>
      </c>
      <c r="ACY103">
        <v>-1</v>
      </c>
      <c r="ACZ103">
        <v>-1</v>
      </c>
      <c r="ADA103">
        <v>0</v>
      </c>
      <c r="ADB103">
        <v>0</v>
      </c>
      <c r="ADC103">
        <v>0</v>
      </c>
      <c r="ADD103">
        <v>-1</v>
      </c>
      <c r="ADE103">
        <v>0</v>
      </c>
      <c r="ADF103">
        <v>-1</v>
      </c>
      <c r="ADG103">
        <v>-1</v>
      </c>
      <c r="ADH103">
        <v>0</v>
      </c>
      <c r="ADI103">
        <v>1</v>
      </c>
      <c r="ADJ103">
        <v>0</v>
      </c>
      <c r="ADK103">
        <v>1</v>
      </c>
      <c r="ADL103">
        <v>2</v>
      </c>
      <c r="ADM103">
        <v>-1</v>
      </c>
      <c r="ADN103">
        <v>-1</v>
      </c>
      <c r="ADO103">
        <v>2</v>
      </c>
      <c r="ADP103">
        <v>2</v>
      </c>
      <c r="ADQ103">
        <v>1</v>
      </c>
      <c r="ADR103">
        <v>-1</v>
      </c>
      <c r="ADS103">
        <v>0</v>
      </c>
      <c r="ADT103">
        <v>-1</v>
      </c>
      <c r="ADU103">
        <v>2</v>
      </c>
      <c r="ADV103">
        <v>0</v>
      </c>
      <c r="ADZ103">
        <f t="shared" si="85"/>
        <v>52</v>
      </c>
      <c r="AEA103">
        <f t="shared" si="87"/>
        <v>3</v>
      </c>
      <c r="AEB103">
        <f t="shared" si="86"/>
        <v>3</v>
      </c>
    </row>
    <row r="104" spans="1:808" x14ac:dyDescent="0.2">
      <c r="A104">
        <v>110002773333</v>
      </c>
      <c r="B104">
        <v>270115226</v>
      </c>
      <c r="C104" s="2">
        <v>43615.031990740739</v>
      </c>
      <c r="D104" s="2">
        <v>43618.788888888892</v>
      </c>
      <c r="E104" t="s">
        <v>1918</v>
      </c>
      <c r="J104">
        <v>4</v>
      </c>
      <c r="K104" s="84" t="str">
        <f t="shared" si="84"/>
        <v>Australia</v>
      </c>
      <c r="L104">
        <v>1</v>
      </c>
      <c r="M104">
        <v>2</v>
      </c>
      <c r="N104">
        <v>3</v>
      </c>
      <c r="O104">
        <v>1</v>
      </c>
      <c r="P104">
        <v>1</v>
      </c>
      <c r="Q104">
        <v>0</v>
      </c>
      <c r="R104" t="s">
        <v>1034</v>
      </c>
      <c r="S104">
        <v>2</v>
      </c>
      <c r="T104">
        <v>4</v>
      </c>
      <c r="V104">
        <v>1</v>
      </c>
      <c r="W104">
        <v>2</v>
      </c>
      <c r="X104" s="84">
        <f>VLOOKUP(WordsMain!X104,ScaleII,2,FALSE)</f>
        <v>1</v>
      </c>
      <c r="Y104" s="84">
        <f>VLOOKUP(WordsMain!Y104,ScaleII,2,FALSE)</f>
        <v>2</v>
      </c>
      <c r="Z104" s="84">
        <f>VLOOKUP(WordsMain!Z104,ScaleII,2,FALSE)</f>
        <v>0</v>
      </c>
      <c r="AA104" s="84">
        <f>VLOOKUP(WordsMain!AA104,ScaleII,2,FALSE)</f>
        <v>0</v>
      </c>
      <c r="AB104" s="84">
        <f>VLOOKUP(WordsMain!AB104,ScaleII,2,FALSE)</f>
        <v>0</v>
      </c>
      <c r="AC104" s="84">
        <f>VLOOKUP(WordsMain!AC104,ScaleII,2,FALSE)</f>
        <v>1</v>
      </c>
      <c r="AD104" s="84">
        <f>VLOOKUP(WordsMain!AD104,ScaleDD,2,FALSE)</f>
        <v>0</v>
      </c>
      <c r="AE104" s="84">
        <f>VLOOKUP(WordsMain!AE104,ScaleDD,2,FALSE)</f>
        <v>2</v>
      </c>
      <c r="AF104" s="84">
        <f>VLOOKUP(WordsMain!AF104,ScaleDD,2,FALSE)</f>
        <v>3</v>
      </c>
      <c r="AG104" s="84">
        <f>VLOOKUP(WordsMain!AG104,ScaleDD,2,FALSE)</f>
        <v>3</v>
      </c>
      <c r="AH104" s="84">
        <f>VLOOKUP(WordsMain!AH104,ScaleDD,2,FALSE)</f>
        <v>2</v>
      </c>
      <c r="AI104" s="84">
        <f>VLOOKUP(WordsMain!AI104,ScaleDD,2,FALSE)</f>
        <v>4</v>
      </c>
      <c r="AJ104" s="84">
        <f>VLOOKUP(WordsMain!AJ104,ScaleDD,2,FALSE)</f>
        <v>4</v>
      </c>
      <c r="AK104" s="84">
        <f>VLOOKUP(WordsMain!AK104,ScaleDD,2,FALSE)</f>
        <v>3</v>
      </c>
      <c r="AL104" s="84">
        <f>VLOOKUP(WordsMain!AL104,ScaleDD,2,FALSE)</f>
        <v>2</v>
      </c>
      <c r="AN104" s="84">
        <f>VLOOKUP(WordsMain!AN104,ScaleJJ,2,FALSE)</f>
        <v>3</v>
      </c>
      <c r="AO104" s="84">
        <f>VLOOKUP(WordsMain!AO104,ScaleJJ,2,FALSE)</f>
        <v>0</v>
      </c>
      <c r="AP104" s="84">
        <f>VLOOKUP(WordsMain!AP104,ScaleJJ,2,FALSE)</f>
        <v>1</v>
      </c>
      <c r="AQ104" s="84">
        <f>VLOOKUP(WordsMain!AQ104,ScaleJJ,2,FALSE)</f>
        <v>0</v>
      </c>
      <c r="AR104" s="84">
        <f>VLOOKUP(WordsMain!AR104,ScaleJJ,2,FALSE)</f>
        <v>2</v>
      </c>
      <c r="AS104" s="84">
        <f>VLOOKUP(WordsMain!AS104,ScaleJJ,2,FALSE)</f>
        <v>6</v>
      </c>
      <c r="AT104" s="84">
        <f>VLOOKUP(WordsMain!AT104,ScaleJJ,2,FALSE)</f>
        <v>0</v>
      </c>
      <c r="AU104" s="84">
        <f>VLOOKUP(WordsMain!AU104,ScaleJJ,2,FALSE)</f>
        <v>2</v>
      </c>
      <c r="CU104">
        <v>6</v>
      </c>
      <c r="CV104">
        <v>7</v>
      </c>
      <c r="DQ104" s="84">
        <f>VLOOKUP(WordsMain!DQ104,ScaleEE,2,FALSE)</f>
        <v>2</v>
      </c>
      <c r="DR104" s="84">
        <f>VLOOKUP(WordsMain!DR104,ScaleEE,2,FALSE)</f>
        <v>2</v>
      </c>
      <c r="DS104" s="84">
        <f>VLOOKUP(WordsMain!DS104,ScaleEE,2,FALSE)</f>
        <v>1</v>
      </c>
      <c r="DT104" s="84">
        <f>VLOOKUP(WordsMain!DT104,ScaleEE,2,FALSE)</f>
        <v>3</v>
      </c>
      <c r="DU104" s="84">
        <f>VLOOKUP(WordsMain!DU104,ScaleEE,2,FALSE)</f>
        <v>2</v>
      </c>
      <c r="DV104" s="84">
        <f>VLOOKUP(WordsMain!DV104,ScaleEE,2,FALSE)</f>
        <v>0</v>
      </c>
      <c r="DW104" s="84">
        <f>VLOOKUP(WordsMain!DW104,ScaleEE,2,FALSE)</f>
        <v>0</v>
      </c>
      <c r="DX104" s="84">
        <f>VLOOKUP(WordsMain!DX104,ScaleEE,2,FALSE)</f>
        <v>0</v>
      </c>
      <c r="DY104" s="84">
        <f>VLOOKUP(WordsMain!DY104,ScaleEE,2,FALSE)</f>
        <v>1</v>
      </c>
      <c r="DZ104" s="84">
        <f>VLOOKUP(WordsMain!DZ104,ScaleEE,2,FALSE)</f>
        <v>0</v>
      </c>
      <c r="EB104" s="84">
        <f>VLOOKUP(WordsMain!EB104,ScaleCC,2,FALSE)</f>
        <v>1</v>
      </c>
      <c r="EC104" s="84">
        <f>VLOOKUP(WordsMain!EC104,ScaleCC,2,FALSE)</f>
        <v>2</v>
      </c>
      <c r="ED104" s="84">
        <f>VLOOKUP(WordsMain!ED104,ScaleCC,2,FALSE)</f>
        <v>1</v>
      </c>
      <c r="EE104" s="84">
        <f>VLOOKUP(WordsMain!EE104,ScaleCC,2,FALSE)</f>
        <v>1</v>
      </c>
      <c r="EF104" s="84">
        <f>VLOOKUP(WordsMain!EF104,ScaleCC,2,FALSE)</f>
        <v>0</v>
      </c>
      <c r="EG104" s="84">
        <f>VLOOKUP(WordsMain!EG104,ScaleCC,2,FALSE)</f>
        <v>0</v>
      </c>
      <c r="EH104" s="84">
        <f>VLOOKUP(WordsMain!EH104,ScaleCC,2,FALSE)</f>
        <v>0</v>
      </c>
      <c r="EI104" s="84">
        <f>VLOOKUP(WordsMain!EI104,ScaleCC,2,FALSE)</f>
        <v>2</v>
      </c>
      <c r="EJ104" s="84">
        <f>VLOOKUP(WordsMain!EJ104,ScaleCC,2,FALSE)</f>
        <v>0</v>
      </c>
      <c r="EK104" s="84">
        <f>VLOOKUP(WordsMain!EK104,ScaleCC,2,FALSE)</f>
        <v>0</v>
      </c>
      <c r="EL104" s="84">
        <f>VLOOKUP(WordsMain!EL104,ScaleCC,2,FALSE)</f>
        <v>0</v>
      </c>
      <c r="EM104" s="84">
        <f>VLOOKUP(WordsMain!EM104,ScaleCC,2,FALSE)</f>
        <v>0</v>
      </c>
      <c r="EN104" s="84">
        <f>VLOOKUP(WordsMain!EN104,ScaleCC,2,FALSE)</f>
        <v>0</v>
      </c>
      <c r="EO104" s="84">
        <f>VLOOKUP(WordsMain!EO104,ScaleCC,2,FALSE)</f>
        <v>0</v>
      </c>
      <c r="EP104" s="84">
        <f>VLOOKUP(WordsMain!EP104,ScaleCC,2,FALSE)</f>
        <v>0</v>
      </c>
      <c r="EQ104" s="84">
        <f>VLOOKUP(WordsMain!EQ104,ScaleCC,2,FALSE)</f>
        <v>0</v>
      </c>
      <c r="ER104" s="84">
        <f>VLOOKUP(WordsMain!ER104,ScaleCC,2,FALSE)</f>
        <v>0</v>
      </c>
      <c r="ES104" s="84">
        <f>VLOOKUP(WordsMain!ES104,ScaleCC,2,FALSE)</f>
        <v>0</v>
      </c>
      <c r="FJ104">
        <v>4</v>
      </c>
      <c r="FO104">
        <v>9</v>
      </c>
      <c r="IE104">
        <v>5</v>
      </c>
      <c r="IH104">
        <v>8</v>
      </c>
      <c r="IJ104">
        <v>10</v>
      </c>
      <c r="IK104">
        <v>11</v>
      </c>
      <c r="IL104">
        <v>12</v>
      </c>
      <c r="NQ104">
        <v>1</v>
      </c>
      <c r="NR104">
        <v>2</v>
      </c>
      <c r="NZ104">
        <v>10</v>
      </c>
      <c r="OD104">
        <v>14</v>
      </c>
      <c r="RA104">
        <v>5</v>
      </c>
      <c r="RD104">
        <v>8</v>
      </c>
      <c r="WU104" s="84">
        <f>VLOOKUP(WordsMain!WU104,ScaleHH,2,FALSE)</f>
        <v>3</v>
      </c>
      <c r="WV104" s="84">
        <f>VLOOKUP(WordsMain!WV104,ScaleHH,2,FALSE)</f>
        <v>0</v>
      </c>
      <c r="WW104" s="84">
        <f>VLOOKUP(WordsMain!WW104,ScaleHH,2,FALSE)</f>
        <v>3</v>
      </c>
      <c r="WX104" s="84">
        <f>VLOOKUP(WordsMain!WX104,ScaleHH,2,FALSE)</f>
        <v>2</v>
      </c>
      <c r="WY104" s="84">
        <f>VLOOKUP(WordsMain!WY104,ScaleHH,2,FALSE)</f>
        <v>1</v>
      </c>
      <c r="WZ104" s="84">
        <f>VLOOKUP(WordsMain!WZ104,ScaleHH,2,FALSE)</f>
        <v>1</v>
      </c>
      <c r="XA104" s="84">
        <f>VLOOKUP(WordsMain!XA104,ScaleHH,2,FALSE)</f>
        <v>2</v>
      </c>
      <c r="XB104" s="84">
        <f>VLOOKUP(WordsMain!XB104,ScaleHH,2,FALSE)</f>
        <v>1</v>
      </c>
      <c r="XC104" s="84">
        <f>VLOOKUP(WordsMain!XC104,ScaleHH,2,FALSE)</f>
        <v>2</v>
      </c>
      <c r="XD104" s="84">
        <f>VLOOKUP(WordsMain!XD104,ScaleHH,2,FALSE)</f>
        <v>1</v>
      </c>
      <c r="XE104" s="84">
        <f>VLOOKUP(WordsMain!XE104,ScaleHH,2,FALSE)</f>
        <v>1</v>
      </c>
      <c r="XF104" s="84">
        <f>VLOOKUP(WordsMain!XF104,ScaleHH,2,FALSE)</f>
        <v>1</v>
      </c>
      <c r="XG104" s="84">
        <f>VLOOKUP(WordsMain!XG104,ScaleHH,2,FALSE)</f>
        <v>0</v>
      </c>
      <c r="XH104" s="84">
        <f>VLOOKUP(WordsMain!XH104,ScaleHH,2,FALSE)</f>
        <v>3</v>
      </c>
      <c r="XI104" s="84">
        <f>VLOOKUP(WordsMain!XI104,ScaleHH,2,FALSE)</f>
        <v>0</v>
      </c>
      <c r="XJ104" s="84">
        <f>VLOOKUP(WordsMain!XJ104,ScaleHH,2,FALSE)</f>
        <v>1</v>
      </c>
      <c r="XK104" s="84">
        <f>VLOOKUP(WordsMain!XK104,ScaleHH,2,FALSE)</f>
        <v>2</v>
      </c>
      <c r="XL104" s="84">
        <f>VLOOKUP(WordsMain!XL104,ScaleHH,2,FALSE)</f>
        <v>2</v>
      </c>
      <c r="XM104" s="84">
        <f>VLOOKUP(WordsMain!XM104,ScaleHH,2,FALSE)</f>
        <v>3</v>
      </c>
      <c r="XN104" s="84">
        <f>VLOOKUP(WordsMain!XN104,ScaleHH,2,FALSE)</f>
        <v>2</v>
      </c>
      <c r="XO104" s="84">
        <f>VLOOKUP(WordsMain!XO104,ScaleHH,2,FALSE)</f>
        <v>3</v>
      </c>
      <c r="XP104" s="84">
        <f>VLOOKUP(WordsMain!XP104,ScaleHH,2,FALSE)</f>
        <v>1</v>
      </c>
      <c r="XQ104" s="84">
        <f>VLOOKUP(WordsMain!XQ104,ScaleHH,2,FALSE)</f>
        <v>3</v>
      </c>
      <c r="XR104" s="84">
        <f>VLOOKUP(WordsMain!XR104,ScaleHH,2,FALSE)</f>
        <v>3</v>
      </c>
      <c r="XS104" s="84">
        <f>VLOOKUP(WordsMain!XS104,ScaleHH,2,FALSE)</f>
        <v>0</v>
      </c>
      <c r="XT104" s="84">
        <f>VLOOKUP(WordsMain!XT104,ScaleHH,2,FALSE)</f>
        <v>0</v>
      </c>
      <c r="XU104" s="84">
        <f>VLOOKUP(WordsMain!XU104,ScaleHH,2,FALSE)</f>
        <v>3</v>
      </c>
      <c r="XV104" s="84">
        <f>VLOOKUP(WordsMain!XV104,ScaleHH,2,FALSE)</f>
        <v>2</v>
      </c>
      <c r="XW104" s="84">
        <f>VLOOKUP(WordsMain!XW104,ScaleHH,2,FALSE)</f>
        <v>1</v>
      </c>
      <c r="XX104" s="84">
        <f>VLOOKUP(WordsMain!XX104,ScaleHH,2,FALSE)</f>
        <v>0</v>
      </c>
      <c r="XY104" s="84">
        <f>VLOOKUP(WordsMain!XY104,ScaleHH,2,FALSE)</f>
        <v>3</v>
      </c>
      <c r="XZ104" s="84">
        <f>VLOOKUP(WordsMain!XZ104,ScaleHH,2,FALSE)</f>
        <v>1</v>
      </c>
      <c r="YA104" s="84">
        <f>VLOOKUP(WordsMain!YA104,ScaleHH,2,FALSE)</f>
        <v>0</v>
      </c>
      <c r="YB104" s="84">
        <f>VLOOKUP(WordsMain!YB104,ScaleHH,2,FALSE)</f>
        <v>3</v>
      </c>
      <c r="YC104" s="84">
        <f>VLOOKUP(WordsMain!YC104,ScaleHH,2,FALSE)</f>
        <v>3</v>
      </c>
      <c r="YD104" s="84">
        <f>VLOOKUP(WordsMain!YD104,ScaleHH,2,FALSE)</f>
        <v>0</v>
      </c>
      <c r="YE104" s="84">
        <f>VLOOKUP(WordsMain!YE104,ScaleHH,2,FALSE)</f>
        <v>1</v>
      </c>
      <c r="YF104" s="84">
        <f>VLOOKUP(WordsMain!YF104,ScaleHH,2,FALSE)</f>
        <v>3</v>
      </c>
      <c r="YG104" s="84">
        <f>VLOOKUP(WordsMain!YG104,ScaleHH,2,FALSE)</f>
        <v>1</v>
      </c>
      <c r="YI104" t="s">
        <v>1035</v>
      </c>
      <c r="YJ104" s="84">
        <f>VLOOKUP(WordsMain!YJ104,ScaleBB,2,FALSE)</f>
        <v>-1</v>
      </c>
      <c r="YK104" s="84">
        <f>VLOOKUP(WordsMain!YK104,ScaleAA,2,FALSE)</f>
        <v>4</v>
      </c>
      <c r="YL104" s="84">
        <f>VLOOKUP(WordsMain!YL104,ScaleAA,2,FALSE)</f>
        <v>3</v>
      </c>
      <c r="YM104" s="84">
        <f>VLOOKUP(WordsMain!YM104,ScaleAA,2,FALSE)</f>
        <v>3</v>
      </c>
      <c r="YN104" s="84">
        <f>VLOOKUP(WordsMain!YN104,ScaleAA,2,FALSE)</f>
        <v>3</v>
      </c>
      <c r="YO104" s="84">
        <f>VLOOKUP(WordsMain!YO104,ScaleAA,2,FALSE)</f>
        <v>2</v>
      </c>
      <c r="YP104" s="84">
        <f>VLOOKUP(WordsMain!YP104,ScaleAA,2,FALSE)</f>
        <v>3</v>
      </c>
      <c r="YQ104" s="84">
        <f>VLOOKUP(WordsMain!YQ104,ScaleAA,2,FALSE)</f>
        <v>4</v>
      </c>
      <c r="YR104" s="84">
        <f>VLOOKUP(WordsMain!YR104,ScaleAA,2,FALSE)</f>
        <v>4</v>
      </c>
      <c r="YS104" s="84">
        <f>VLOOKUP(WordsMain!YS104,ScaleAA,2,FALSE)</f>
        <v>2</v>
      </c>
      <c r="YT104" s="84">
        <f>VLOOKUP(WordsMain!YT104,ScaleAA,2,FALSE)</f>
        <v>4</v>
      </c>
      <c r="YU104" s="84">
        <f>VLOOKUP(WordsMain!YU104,ScaleAA,2,FALSE)</f>
        <v>4</v>
      </c>
      <c r="YV104" s="84">
        <f>VLOOKUP(WordsMain!YV104,ScaleAA,2,FALSE)</f>
        <v>3</v>
      </c>
      <c r="YW104" s="84">
        <f>VLOOKUP(WordsMain!YW104,ScaleAA,2,FALSE)</f>
        <v>3</v>
      </c>
      <c r="YX104" s="84">
        <f>VLOOKUP(WordsMain!YX104,ScaleAA,2,FALSE)</f>
        <v>3</v>
      </c>
      <c r="YY104" s="84">
        <f>VLOOKUP(WordsMain!YY104,ScaleAA,2,FALSE)</f>
        <v>3</v>
      </c>
      <c r="YZ104" s="84">
        <f>VLOOKUP(WordsMain!YZ104,ScaleAA,2,FALSE)</f>
        <v>2</v>
      </c>
      <c r="ZA104" s="84">
        <f>VLOOKUP(WordsMain!ZA104,ScaleAA,2,FALSE)</f>
        <v>4</v>
      </c>
      <c r="ZB104" s="84">
        <f>VLOOKUP(WordsMain!ZB104,ScaleAA,2,FALSE)</f>
        <v>3</v>
      </c>
      <c r="ZC104" s="84">
        <f>VLOOKUP(WordsMain!ZC104,ScaleAA,2,FALSE)</f>
        <v>4</v>
      </c>
      <c r="ZD104" s="84">
        <f>VLOOKUP(WordsMain!ZD104,ScaleAA,2,FALSE)</f>
        <v>2</v>
      </c>
      <c r="ZE104" s="84">
        <f>VLOOKUP(WordsMain!ZE104,ScaleAA,2,FALSE)</f>
        <v>1</v>
      </c>
      <c r="ZF104" s="84">
        <f>VLOOKUP(WordsMain!ZF104,ScaleAA,2,FALSE)</f>
        <v>0</v>
      </c>
      <c r="ZG104" s="84">
        <f>VLOOKUP(WordsMain!ZG104,ScaleAA,2,FALSE)</f>
        <v>3</v>
      </c>
      <c r="ZH104" s="84">
        <f>VLOOKUP(WordsMain!ZH104,ScaleAA,2,FALSE)</f>
        <v>2</v>
      </c>
      <c r="ZI104" s="84">
        <f>VLOOKUP(WordsMain!ZI104,ScaleAA,2,FALSE)</f>
        <v>2</v>
      </c>
      <c r="ZJ104" s="84">
        <f>VLOOKUP(WordsMain!ZJ104,ScaleAA,2,FALSE)</f>
        <v>4</v>
      </c>
      <c r="ZK104" s="84">
        <f>VLOOKUP(WordsMain!ZK104,ScaleAA,2,FALSE)</f>
        <v>3</v>
      </c>
      <c r="ZL104" s="84">
        <f>VLOOKUP(WordsMain!ZL104,ScaleAA,2,FALSE)</f>
        <v>2</v>
      </c>
      <c r="ZM104" s="84">
        <f>VLOOKUP(WordsMain!ZM104,ScaleAA,2,FALSE)</f>
        <v>3</v>
      </c>
      <c r="ZN104" s="84">
        <f>VLOOKUP(WordsMain!ZN104,ScaleAA,2,FALSE)</f>
        <v>2</v>
      </c>
      <c r="ZO104" s="84">
        <f>VLOOKUP(WordsMain!ZO104,ScaleAA,2,FALSE)</f>
        <v>2</v>
      </c>
      <c r="ZP104" s="84">
        <f>VLOOKUP(WordsMain!ZP104,ScaleAA,2,FALSE)</f>
        <v>3</v>
      </c>
      <c r="ZR104" s="84">
        <f>VLOOKUP(WordsMain!ZR104,ScaleFF,2,FALSE)</f>
        <v>4</v>
      </c>
      <c r="ZS104" s="84">
        <f>VLOOKUP(WordsMain!ZS104,ScaleFF,2,FALSE)</f>
        <v>4</v>
      </c>
      <c r="ZT104" s="84">
        <f>VLOOKUP(WordsMain!ZT104,ScaleFF,2,FALSE)</f>
        <v>0</v>
      </c>
      <c r="ZU104" s="84">
        <f>VLOOKUP(WordsMain!ZU104,ScaleFF,2,FALSE)</f>
        <v>1</v>
      </c>
      <c r="ZV104" s="84">
        <f>VLOOKUP(WordsMain!ZV104,ScaleFF,2,FALSE)</f>
        <v>1</v>
      </c>
      <c r="ZW104" s="84">
        <f>VLOOKUP(WordsMain!ZW104,ScaleFF,2,FALSE)</f>
        <v>0</v>
      </c>
      <c r="ZX104" s="84">
        <f>VLOOKUP(WordsMain!ZX104,ScaleFF,2,FALSE)</f>
        <v>4</v>
      </c>
      <c r="ZY104" s="84">
        <f>VLOOKUP(WordsMain!ZY104,ScaleFF,2,FALSE)</f>
        <v>3</v>
      </c>
      <c r="ZZ104" s="84">
        <f>VLOOKUP(WordsMain!ZZ104,ScaleFF,2,FALSE)</f>
        <v>4</v>
      </c>
      <c r="AAA104" s="84">
        <f>VLOOKUP(WordsMain!AAA104,ScaleFF,2,FALSE)</f>
        <v>1</v>
      </c>
      <c r="AAB104" s="84">
        <f>VLOOKUP(WordsMain!AAB104,ScaleFF,2,FALSE)</f>
        <v>1</v>
      </c>
      <c r="AAC104" s="84">
        <f>VLOOKUP(WordsMain!AAC104,ScaleFF,2,FALSE)</f>
        <v>1</v>
      </c>
      <c r="AAD104" s="84">
        <f>VLOOKUP(WordsMain!AAD104,ScaleFF,2,FALSE)</f>
        <v>0</v>
      </c>
      <c r="AAE104" s="84">
        <f>VLOOKUP(WordsMain!AAE104,ScaleFF,2,FALSE)</f>
        <v>4</v>
      </c>
      <c r="AAF104" s="84">
        <f>VLOOKUP(WordsMain!AAF104,ScaleFF,2,FALSE)</f>
        <v>4</v>
      </c>
      <c r="AAG104" s="84">
        <f>VLOOKUP(WordsMain!AAG104,ScaleFF,2,FALSE)</f>
        <v>3</v>
      </c>
      <c r="AAH104" s="84">
        <f>VLOOKUP(WordsMain!AAH104,ScaleFF,2,FALSE)</f>
        <v>4</v>
      </c>
      <c r="AAI104" s="84">
        <f>VLOOKUP(WordsMain!AAI104,ScaleFF,2,FALSE)</f>
        <v>1</v>
      </c>
      <c r="AAJ104" s="84">
        <f>VLOOKUP(WordsMain!AAJ104,ScaleFF,2,FALSE)</f>
        <v>1</v>
      </c>
      <c r="AAK104" s="84">
        <f>VLOOKUP(WordsMain!AAK104,ScaleFF,2,FALSE)</f>
        <v>3</v>
      </c>
      <c r="AAL104" s="84">
        <f>VLOOKUP(WordsMain!AAL104,ScaleFF,2,FALSE)</f>
        <v>4</v>
      </c>
      <c r="AAM104" s="84">
        <f>VLOOKUP(WordsMain!AAM104,ScaleFF,2,FALSE)</f>
        <v>3</v>
      </c>
      <c r="AAN104" s="84">
        <f>VLOOKUP(WordsMain!AAN104,ScaleFF,2,FALSE)</f>
        <v>4</v>
      </c>
      <c r="AAO104" s="84">
        <f>VLOOKUP(WordsMain!AAO104,ScaleFF,2,FALSE)</f>
        <v>4</v>
      </c>
      <c r="AAP104" s="84">
        <f>VLOOKUP(WordsMain!AAP104,ScaleFF,2,FALSE)</f>
        <v>3</v>
      </c>
      <c r="AAQ104" s="84">
        <f>VLOOKUP(WordsMain!AAQ104,ScaleFF,2,FALSE)</f>
        <v>1</v>
      </c>
      <c r="AAR104" s="84">
        <f>VLOOKUP(WordsMain!AAR104,ScaleFF,2,FALSE)</f>
        <v>1</v>
      </c>
      <c r="AAS104" s="84">
        <f>VLOOKUP(WordsMain!AAS104,ScaleFF,2,FALSE)</f>
        <v>1</v>
      </c>
      <c r="AAT104" s="84">
        <f>VLOOKUP(WordsMain!AAT104,ScaleFF,2,FALSE)</f>
        <v>3</v>
      </c>
      <c r="AAU104" s="84">
        <f>VLOOKUP(WordsMain!AAU104,ScaleFF,2,FALSE)</f>
        <v>2</v>
      </c>
      <c r="AAV104" s="84">
        <f>VLOOKUP(WordsMain!AAV104,ScaleFF,2,FALSE)</f>
        <v>3</v>
      </c>
      <c r="AAW104" s="84">
        <f>VLOOKUP(WordsMain!AAW104,ScaleFF,2,FALSE)</f>
        <v>4</v>
      </c>
      <c r="AAX104" s="84">
        <f>VLOOKUP(WordsMain!AAX104,ScaleFF,2,FALSE)</f>
        <v>2</v>
      </c>
      <c r="AAY104" s="84">
        <f>VLOOKUP(WordsMain!AAY104,ScaleFF,2,FALSE)</f>
        <v>3</v>
      </c>
      <c r="AAZ104" s="84">
        <f>VLOOKUP(WordsMain!AAZ104,ScaleFF,2,FALSE)</f>
        <v>4</v>
      </c>
      <c r="ABB104">
        <v>0</v>
      </c>
      <c r="ABC104">
        <v>0</v>
      </c>
      <c r="ABD104">
        <v>0</v>
      </c>
      <c r="ABE104">
        <v>1</v>
      </c>
      <c r="ABF104">
        <v>0</v>
      </c>
      <c r="ABG104">
        <v>0</v>
      </c>
      <c r="ABH104">
        <v>1</v>
      </c>
      <c r="ABI104">
        <v>1</v>
      </c>
      <c r="ABJ104">
        <v>0</v>
      </c>
      <c r="ABK104">
        <v>0</v>
      </c>
      <c r="ABL104">
        <v>0</v>
      </c>
      <c r="ABM104">
        <v>1</v>
      </c>
      <c r="ABN104">
        <v>0</v>
      </c>
      <c r="ABO104">
        <v>1</v>
      </c>
      <c r="ACA104">
        <v>13</v>
      </c>
      <c r="ACF104">
        <v>18</v>
      </c>
      <c r="ACR104" s="84">
        <f>VLOOKUP(WordsMain!ACR104,ScaleGG,2,FALSE)</f>
        <v>1</v>
      </c>
      <c r="ACS104">
        <v>0</v>
      </c>
      <c r="ACT104">
        <v>-1</v>
      </c>
      <c r="ACU104">
        <v>-2</v>
      </c>
      <c r="ACV104">
        <v>0</v>
      </c>
      <c r="ACW104">
        <v>0</v>
      </c>
      <c r="ACX104">
        <v>-2</v>
      </c>
      <c r="ACY104">
        <v>0</v>
      </c>
      <c r="ACZ104">
        <v>-2</v>
      </c>
      <c r="ADA104">
        <v>-1</v>
      </c>
      <c r="ADB104">
        <v>0</v>
      </c>
      <c r="ADC104">
        <v>1</v>
      </c>
      <c r="ADD104">
        <v>1</v>
      </c>
      <c r="ADE104">
        <v>0</v>
      </c>
      <c r="ADF104">
        <v>0</v>
      </c>
      <c r="ADG104">
        <v>0</v>
      </c>
      <c r="ADH104">
        <v>0</v>
      </c>
      <c r="ADI104">
        <v>0</v>
      </c>
      <c r="ADJ104">
        <v>0</v>
      </c>
      <c r="ADK104">
        <v>1</v>
      </c>
      <c r="ADL104">
        <v>1</v>
      </c>
      <c r="ADM104">
        <v>0</v>
      </c>
      <c r="ADN104">
        <v>0</v>
      </c>
      <c r="ADO104">
        <v>1</v>
      </c>
      <c r="ADP104">
        <v>0</v>
      </c>
      <c r="ADQ104">
        <v>1</v>
      </c>
      <c r="ADR104">
        <v>2</v>
      </c>
      <c r="ADS104">
        <v>0</v>
      </c>
      <c r="ADT104">
        <v>0</v>
      </c>
      <c r="ADU104">
        <v>1</v>
      </c>
      <c r="ADV104">
        <v>0</v>
      </c>
      <c r="ADZ104">
        <f t="shared" si="85"/>
        <v>40</v>
      </c>
      <c r="AEA104">
        <f t="shared" si="87"/>
        <v>2</v>
      </c>
      <c r="AEB104">
        <f t="shared" si="86"/>
        <v>2</v>
      </c>
    </row>
    <row r="105" spans="1:808" x14ac:dyDescent="0.2">
      <c r="A105">
        <v>110002772827</v>
      </c>
      <c r="B105">
        <v>270114160</v>
      </c>
      <c r="C105" s="2">
        <v>43614.830613425933</v>
      </c>
      <c r="D105" s="2">
        <v>43614.855914351851</v>
      </c>
      <c r="E105" t="s">
        <v>1918</v>
      </c>
      <c r="J105">
        <v>4</v>
      </c>
      <c r="K105" s="84" t="str">
        <f t="shared" si="84"/>
        <v>Australia</v>
      </c>
      <c r="L105">
        <v>1</v>
      </c>
      <c r="M105">
        <v>4</v>
      </c>
      <c r="N105">
        <v>3</v>
      </c>
      <c r="O105">
        <v>5</v>
      </c>
      <c r="P105">
        <v>4</v>
      </c>
      <c r="Q105">
        <v>1</v>
      </c>
      <c r="S105">
        <v>1</v>
      </c>
      <c r="T105">
        <v>0</v>
      </c>
      <c r="U105" t="s">
        <v>1038</v>
      </c>
      <c r="V105">
        <v>3</v>
      </c>
      <c r="W105">
        <v>1</v>
      </c>
      <c r="X105" s="84">
        <f>VLOOKUP(WordsMain!X105,ScaleII,2,FALSE)</f>
        <v>1</v>
      </c>
      <c r="Y105" s="84">
        <f>VLOOKUP(WordsMain!Y105,ScaleII,2,FALSE)</f>
        <v>0</v>
      </c>
      <c r="Z105" s="84">
        <f>VLOOKUP(WordsMain!Z105,ScaleII,2,FALSE)</f>
        <v>0</v>
      </c>
      <c r="AA105" s="84">
        <f>VLOOKUP(WordsMain!AA105,ScaleII,2,FALSE)</f>
        <v>0</v>
      </c>
      <c r="AB105" s="84">
        <f>VLOOKUP(WordsMain!AB105,ScaleII,2,FALSE)</f>
        <v>1</v>
      </c>
      <c r="AC105" s="84">
        <f>VLOOKUP(WordsMain!AC105,ScaleII,2,FALSE)</f>
        <v>0</v>
      </c>
      <c r="AD105" s="84">
        <f>VLOOKUP(WordsMain!AD105,ScaleDD,2,FALSE)</f>
        <v>0</v>
      </c>
      <c r="AE105" s="84">
        <f>VLOOKUP(WordsMain!AE105,ScaleDD,2,FALSE)</f>
        <v>0</v>
      </c>
      <c r="AF105" s="84">
        <f>VLOOKUP(WordsMain!AF105,ScaleDD,2,FALSE)</f>
        <v>0</v>
      </c>
      <c r="AG105" s="84">
        <f>VLOOKUP(WordsMain!AG105,ScaleDD,2,FALSE)</f>
        <v>0</v>
      </c>
      <c r="AH105" s="84">
        <f>VLOOKUP(WordsMain!AH105,ScaleDD,2,FALSE)</f>
        <v>0</v>
      </c>
      <c r="AI105" s="84">
        <f>VLOOKUP(WordsMain!AI105,ScaleDD,2,FALSE)</f>
        <v>0</v>
      </c>
      <c r="AJ105" s="84">
        <f>VLOOKUP(WordsMain!AJ105,ScaleDD,2,FALSE)</f>
        <v>0</v>
      </c>
      <c r="AK105" s="84">
        <f>VLOOKUP(WordsMain!AK105,ScaleDD,2,FALSE)</f>
        <v>0</v>
      </c>
      <c r="AL105" s="84">
        <f>VLOOKUP(WordsMain!AL105,ScaleDD,2,FALSE)</f>
        <v>0</v>
      </c>
      <c r="AM105" t="s">
        <v>1039</v>
      </c>
      <c r="AN105" s="84">
        <f>VLOOKUP(WordsMain!AN105,ScaleJJ,2,FALSE)</f>
        <v>4</v>
      </c>
      <c r="AO105" s="84">
        <f>VLOOKUP(WordsMain!AO105,ScaleJJ,2,FALSE)</f>
        <v>0</v>
      </c>
      <c r="AP105" s="84">
        <f>VLOOKUP(WordsMain!AP105,ScaleJJ,2,FALSE)</f>
        <v>3</v>
      </c>
      <c r="AQ105" s="84">
        <f>VLOOKUP(WordsMain!AQ105,ScaleJJ,2,FALSE)</f>
        <v>4</v>
      </c>
      <c r="AR105" s="84">
        <f>VLOOKUP(WordsMain!AR105,ScaleJJ,2,FALSE)</f>
        <v>4</v>
      </c>
      <c r="AS105" s="84">
        <f>VLOOKUP(WordsMain!AS105,ScaleJJ,2,FALSE)</f>
        <v>6</v>
      </c>
      <c r="AT105" s="84">
        <f>VLOOKUP(WordsMain!AT105,ScaleJJ,2,FALSE)</f>
        <v>0</v>
      </c>
      <c r="AU105" s="84">
        <f>VLOOKUP(WordsMain!AU105,ScaleJJ,2,FALSE)</f>
        <v>3</v>
      </c>
      <c r="BE105">
        <v>9</v>
      </c>
      <c r="BZ105">
        <v>3</v>
      </c>
      <c r="CG105">
        <v>1</v>
      </c>
      <c r="CJ105">
        <v>4</v>
      </c>
      <c r="CQ105">
        <v>2</v>
      </c>
      <c r="CR105">
        <v>3</v>
      </c>
      <c r="CV105">
        <v>7</v>
      </c>
      <c r="DQ105" s="84">
        <f>VLOOKUP(WordsMain!DQ105,ScaleEE,2,FALSE)</f>
        <v>1</v>
      </c>
      <c r="DR105" s="84">
        <f>VLOOKUP(WordsMain!DR105,ScaleEE,2,FALSE)</f>
        <v>0</v>
      </c>
      <c r="DS105" s="84">
        <f>VLOOKUP(WordsMain!DS105,ScaleEE,2,FALSE)</f>
        <v>1</v>
      </c>
      <c r="DT105" s="84">
        <f>VLOOKUP(WordsMain!DT105,ScaleEE,2,FALSE)</f>
        <v>2</v>
      </c>
      <c r="DU105" s="84"/>
      <c r="DV105" s="84">
        <f>VLOOKUP(WordsMain!DV105,ScaleEE,2,FALSE)</f>
        <v>1</v>
      </c>
      <c r="DW105" s="84">
        <f>VLOOKUP(WordsMain!DW105,ScaleEE,2,FALSE)</f>
        <v>0</v>
      </c>
      <c r="DX105" s="84">
        <f>VLOOKUP(WordsMain!DX105,ScaleEE,2,FALSE)</f>
        <v>0</v>
      </c>
      <c r="DY105" s="84">
        <f>VLOOKUP(WordsMain!DY105,ScaleEE,2,FALSE)</f>
        <v>0</v>
      </c>
      <c r="DZ105" s="84">
        <f>VLOOKUP(WordsMain!DZ105,ScaleEE,2,FALSE)</f>
        <v>0</v>
      </c>
      <c r="EB105" s="84">
        <f>VLOOKUP(WordsMain!EB105,ScaleCC,2,FALSE)</f>
        <v>3</v>
      </c>
      <c r="EC105" s="84">
        <f>VLOOKUP(WordsMain!EC105,ScaleCC,2,FALSE)</f>
        <v>3</v>
      </c>
      <c r="ED105" s="84">
        <f>VLOOKUP(WordsMain!ED105,ScaleCC,2,FALSE)</f>
        <v>3</v>
      </c>
      <c r="EE105" s="84">
        <f>VLOOKUP(WordsMain!EE105,ScaleCC,2,FALSE)</f>
        <v>3</v>
      </c>
      <c r="EF105" s="84">
        <f>VLOOKUP(WordsMain!EF105,ScaleCC,2,FALSE)</f>
        <v>1</v>
      </c>
      <c r="EG105" s="84">
        <f>VLOOKUP(WordsMain!EG105,ScaleCC,2,FALSE)</f>
        <v>1</v>
      </c>
      <c r="EH105" s="84">
        <f>VLOOKUP(WordsMain!EH105,ScaleCC,2,FALSE)</f>
        <v>0</v>
      </c>
      <c r="EI105" s="84">
        <f>VLOOKUP(WordsMain!EI105,ScaleCC,2,FALSE)</f>
        <v>0</v>
      </c>
      <c r="EJ105" s="84">
        <f>VLOOKUP(WordsMain!EJ105,ScaleCC,2,FALSE)</f>
        <v>0</v>
      </c>
      <c r="EK105" s="84">
        <f>VLOOKUP(WordsMain!EK105,ScaleCC,2,FALSE)</f>
        <v>0</v>
      </c>
      <c r="EL105" s="84">
        <f>VLOOKUP(WordsMain!EL105,ScaleCC,2,FALSE)</f>
        <v>0</v>
      </c>
      <c r="EM105" s="84">
        <f>VLOOKUP(WordsMain!EM105,ScaleCC,2,FALSE)</f>
        <v>0</v>
      </c>
      <c r="EN105" s="84">
        <f>VLOOKUP(WordsMain!EN105,ScaleCC,2,FALSE)</f>
        <v>0</v>
      </c>
      <c r="EO105" s="84">
        <f>VLOOKUP(WordsMain!EO105,ScaleCC,2,FALSE)</f>
        <v>0</v>
      </c>
      <c r="EP105" s="84">
        <f>VLOOKUP(WordsMain!EP105,ScaleCC,2,FALSE)</f>
        <v>0</v>
      </c>
      <c r="EQ105" s="84">
        <f>VLOOKUP(WordsMain!EQ105,ScaleCC,2,FALSE)</f>
        <v>0</v>
      </c>
      <c r="ER105" s="84">
        <f>VLOOKUP(WordsMain!ER105,ScaleCC,2,FALSE)</f>
        <v>0</v>
      </c>
      <c r="ES105" s="84">
        <f>VLOOKUP(WordsMain!ES105,ScaleCC,2,FALSE)</f>
        <v>0</v>
      </c>
      <c r="ET105" t="s">
        <v>1040</v>
      </c>
      <c r="EX105">
        <v>4</v>
      </c>
      <c r="EZ105">
        <v>6</v>
      </c>
      <c r="FA105">
        <v>7</v>
      </c>
      <c r="FJ105">
        <v>4</v>
      </c>
      <c r="FL105">
        <v>6</v>
      </c>
      <c r="FM105">
        <v>7</v>
      </c>
      <c r="FV105">
        <v>4</v>
      </c>
      <c r="FX105">
        <v>6</v>
      </c>
      <c r="FY105">
        <v>7</v>
      </c>
      <c r="GH105">
        <v>4</v>
      </c>
      <c r="GJ105">
        <v>6</v>
      </c>
      <c r="GK105">
        <v>7</v>
      </c>
      <c r="NI105">
        <v>7</v>
      </c>
      <c r="NL105">
        <v>10</v>
      </c>
      <c r="NP105">
        <v>14</v>
      </c>
      <c r="NW105">
        <v>7</v>
      </c>
      <c r="NZ105">
        <v>10</v>
      </c>
      <c r="OD105">
        <v>14</v>
      </c>
      <c r="OK105">
        <v>7</v>
      </c>
      <c r="ON105">
        <v>10</v>
      </c>
      <c r="OR105">
        <v>14</v>
      </c>
      <c r="OY105">
        <v>7</v>
      </c>
      <c r="PB105">
        <v>10</v>
      </c>
      <c r="PF105">
        <v>14</v>
      </c>
      <c r="WU105" s="84">
        <f>VLOOKUP(WordsMain!WU105,ScaleHH,2,FALSE)</f>
        <v>3</v>
      </c>
      <c r="WV105" s="84">
        <f>VLOOKUP(WordsMain!WV105,ScaleHH,2,FALSE)</f>
        <v>1</v>
      </c>
      <c r="WW105" s="84">
        <f>VLOOKUP(WordsMain!WW105,ScaleHH,2,FALSE)</f>
        <v>3</v>
      </c>
      <c r="WX105" s="84">
        <f>VLOOKUP(WordsMain!WX105,ScaleHH,2,FALSE)</f>
        <v>3</v>
      </c>
      <c r="WY105" s="84">
        <f>VLOOKUP(WordsMain!WY105,ScaleHH,2,FALSE)</f>
        <v>3</v>
      </c>
      <c r="WZ105" s="84">
        <f>VLOOKUP(WordsMain!WZ105,ScaleHH,2,FALSE)</f>
        <v>3</v>
      </c>
      <c r="XA105" s="84">
        <f>VLOOKUP(WordsMain!XA105,ScaleHH,2,FALSE)</f>
        <v>1</v>
      </c>
      <c r="XB105" s="84">
        <f>VLOOKUP(WordsMain!XB105,ScaleHH,2,FALSE)</f>
        <v>2</v>
      </c>
      <c r="XC105" s="84">
        <f>VLOOKUP(WordsMain!XC105,ScaleHH,2,FALSE)</f>
        <v>3</v>
      </c>
      <c r="XD105" s="84">
        <f>VLOOKUP(WordsMain!XD105,ScaleHH,2,FALSE)</f>
        <v>1</v>
      </c>
      <c r="XE105" s="84">
        <f>VLOOKUP(WordsMain!XE105,ScaleHH,2,FALSE)</f>
        <v>1</v>
      </c>
      <c r="XF105" s="84">
        <f>VLOOKUP(WordsMain!XF105,ScaleHH,2,FALSE)</f>
        <v>1</v>
      </c>
      <c r="XG105" s="84">
        <f>VLOOKUP(WordsMain!XG105,ScaleHH,2,FALSE)</f>
        <v>1</v>
      </c>
      <c r="XH105" s="84">
        <f>VLOOKUP(WordsMain!XH105,ScaleHH,2,FALSE)</f>
        <v>3</v>
      </c>
      <c r="XI105" s="84">
        <f>VLOOKUP(WordsMain!XI105,ScaleHH,2,FALSE)</f>
        <v>0</v>
      </c>
      <c r="XJ105" s="84">
        <f>VLOOKUP(WordsMain!XJ105,ScaleHH,2,FALSE)</f>
        <v>3</v>
      </c>
      <c r="XK105" s="84">
        <f>VLOOKUP(WordsMain!XK105,ScaleHH,2,FALSE)</f>
        <v>2</v>
      </c>
      <c r="XL105" s="84">
        <f>VLOOKUP(WordsMain!XL105,ScaleHH,2,FALSE)</f>
        <v>3</v>
      </c>
      <c r="XM105" s="84">
        <f>VLOOKUP(WordsMain!XM105,ScaleHH,2,FALSE)</f>
        <v>3</v>
      </c>
      <c r="XN105" s="84">
        <f>VLOOKUP(WordsMain!XN105,ScaleHH,2,FALSE)</f>
        <v>2</v>
      </c>
      <c r="XO105" s="84">
        <f>VLOOKUP(WordsMain!XO105,ScaleHH,2,FALSE)</f>
        <v>1</v>
      </c>
      <c r="XP105" s="84">
        <f>VLOOKUP(WordsMain!XP105,ScaleHH,2,FALSE)</f>
        <v>3</v>
      </c>
      <c r="XQ105" s="84">
        <f>VLOOKUP(WordsMain!XQ105,ScaleHH,2,FALSE)</f>
        <v>3</v>
      </c>
      <c r="XR105" s="84">
        <f>VLOOKUP(WordsMain!XR105,ScaleHH,2,FALSE)</f>
        <v>3</v>
      </c>
      <c r="XS105" s="84">
        <f>VLOOKUP(WordsMain!XS105,ScaleHH,2,FALSE)</f>
        <v>1</v>
      </c>
      <c r="XT105" s="84">
        <f>VLOOKUP(WordsMain!XT105,ScaleHH,2,FALSE)</f>
        <v>1</v>
      </c>
      <c r="XU105" s="84">
        <f>VLOOKUP(WordsMain!XU105,ScaleHH,2,FALSE)</f>
        <v>2</v>
      </c>
      <c r="XV105" s="84">
        <f>VLOOKUP(WordsMain!XV105,ScaleHH,2,FALSE)</f>
        <v>2</v>
      </c>
      <c r="XW105" s="84">
        <f>VLOOKUP(WordsMain!XW105,ScaleHH,2,FALSE)</f>
        <v>2</v>
      </c>
      <c r="XX105" s="84">
        <f>VLOOKUP(WordsMain!XX105,ScaleHH,2,FALSE)</f>
        <v>0</v>
      </c>
      <c r="XY105" s="84">
        <f>VLOOKUP(WordsMain!XY105,ScaleHH,2,FALSE)</f>
        <v>3</v>
      </c>
      <c r="XZ105" s="84">
        <f>VLOOKUP(WordsMain!XZ105,ScaleHH,2,FALSE)</f>
        <v>0</v>
      </c>
      <c r="YA105" s="84">
        <f>VLOOKUP(WordsMain!YA105,ScaleHH,2,FALSE)</f>
        <v>3</v>
      </c>
      <c r="YB105" s="84">
        <f>VLOOKUP(WordsMain!YB105,ScaleHH,2,FALSE)</f>
        <v>1</v>
      </c>
      <c r="YC105" s="84">
        <f>VLOOKUP(WordsMain!YC105,ScaleHH,2,FALSE)</f>
        <v>1</v>
      </c>
      <c r="YD105" s="84">
        <f>VLOOKUP(WordsMain!YD105,ScaleHH,2,FALSE)</f>
        <v>0</v>
      </c>
      <c r="YE105" s="84">
        <f>VLOOKUP(WordsMain!YE105,ScaleHH,2,FALSE)</f>
        <v>0</v>
      </c>
      <c r="YF105" s="84">
        <f>VLOOKUP(WordsMain!YF105,ScaleHH,2,FALSE)</f>
        <v>0</v>
      </c>
      <c r="YG105" s="84">
        <f>VLOOKUP(WordsMain!YG105,ScaleHH,2,FALSE)</f>
        <v>1</v>
      </c>
      <c r="YI105" t="s">
        <v>1041</v>
      </c>
      <c r="YJ105" s="84">
        <f>VLOOKUP(WordsMain!YJ105,ScaleBB,2,FALSE)</f>
        <v>0</v>
      </c>
      <c r="YK105" s="84">
        <f>VLOOKUP(WordsMain!YK105,ScaleAA,2,FALSE)</f>
        <v>4</v>
      </c>
      <c r="YL105" s="84">
        <f>VLOOKUP(WordsMain!YL105,ScaleAA,2,FALSE)</f>
        <v>4</v>
      </c>
      <c r="YM105" s="84">
        <f>VLOOKUP(WordsMain!YM105,ScaleAA,2,FALSE)</f>
        <v>3</v>
      </c>
      <c r="YN105" s="84">
        <f>VLOOKUP(WordsMain!YN105,ScaleAA,2,FALSE)</f>
        <v>4</v>
      </c>
      <c r="YO105" s="84">
        <f>VLOOKUP(WordsMain!YO105,ScaleAA,2,FALSE)</f>
        <v>3</v>
      </c>
      <c r="YP105" s="84">
        <f>VLOOKUP(WordsMain!YP105,ScaleAA,2,FALSE)</f>
        <v>4</v>
      </c>
      <c r="YQ105" s="84">
        <f>VLOOKUP(WordsMain!YQ105,ScaleAA,2,FALSE)</f>
        <v>3</v>
      </c>
      <c r="YR105" s="84">
        <f>VLOOKUP(WordsMain!YR105,ScaleAA,2,FALSE)</f>
        <v>4</v>
      </c>
      <c r="YS105" s="84">
        <f>VLOOKUP(WordsMain!YS105,ScaleAA,2,FALSE)</f>
        <v>3</v>
      </c>
      <c r="YT105" s="84">
        <f>VLOOKUP(WordsMain!YT105,ScaleAA,2,FALSE)</f>
        <v>4</v>
      </c>
      <c r="YU105" s="84">
        <f>VLOOKUP(WordsMain!YU105,ScaleAA,2,FALSE)</f>
        <v>3</v>
      </c>
      <c r="YV105" s="84">
        <f>VLOOKUP(WordsMain!YV105,ScaleAA,2,FALSE)</f>
        <v>4</v>
      </c>
      <c r="YW105" s="84">
        <f>VLOOKUP(WordsMain!YW105,ScaleAA,2,FALSE)</f>
        <v>3</v>
      </c>
      <c r="YX105" s="84">
        <f>VLOOKUP(WordsMain!YX105,ScaleAA,2,FALSE)</f>
        <v>3</v>
      </c>
      <c r="YY105" s="84">
        <f>VLOOKUP(WordsMain!YY105,ScaleAA,2,FALSE)</f>
        <v>1</v>
      </c>
      <c r="YZ105" s="84">
        <f>VLOOKUP(WordsMain!YZ105,ScaleAA,2,FALSE)</f>
        <v>2</v>
      </c>
      <c r="ZA105" s="84">
        <f>VLOOKUP(WordsMain!ZA105,ScaleAA,2,FALSE)</f>
        <v>4</v>
      </c>
      <c r="ZB105" s="84">
        <f>VLOOKUP(WordsMain!ZB105,ScaleAA,2,FALSE)</f>
        <v>2</v>
      </c>
      <c r="ZC105" s="84">
        <f>VLOOKUP(WordsMain!ZC105,ScaleAA,2,FALSE)</f>
        <v>4</v>
      </c>
      <c r="ZD105" s="84">
        <f>VLOOKUP(WordsMain!ZD105,ScaleAA,2,FALSE)</f>
        <v>1</v>
      </c>
      <c r="ZE105" s="84">
        <f>VLOOKUP(WordsMain!ZE105,ScaleAA,2,FALSE)</f>
        <v>3</v>
      </c>
      <c r="ZF105" s="84">
        <f>VLOOKUP(WordsMain!ZF105,ScaleAA,2,FALSE)</f>
        <v>1</v>
      </c>
      <c r="ZG105" s="84">
        <f>VLOOKUP(WordsMain!ZG105,ScaleAA,2,FALSE)</f>
        <v>3</v>
      </c>
      <c r="ZH105" s="84">
        <f>VLOOKUP(WordsMain!ZH105,ScaleAA,2,FALSE)</f>
        <v>4</v>
      </c>
      <c r="ZI105" s="84">
        <f>VLOOKUP(WordsMain!ZI105,ScaleAA,2,FALSE)</f>
        <v>2</v>
      </c>
      <c r="ZJ105" s="84">
        <f>VLOOKUP(WordsMain!ZJ105,ScaleAA,2,FALSE)</f>
        <v>3</v>
      </c>
      <c r="ZK105" s="84">
        <f>VLOOKUP(WordsMain!ZK105,ScaleAA,2,FALSE)</f>
        <v>3</v>
      </c>
      <c r="ZL105" s="84">
        <f>VLOOKUP(WordsMain!ZL105,ScaleAA,2,FALSE)</f>
        <v>4</v>
      </c>
      <c r="ZM105" s="84">
        <f>VLOOKUP(WordsMain!ZM105,ScaleAA,2,FALSE)</f>
        <v>4</v>
      </c>
      <c r="ZN105" s="84">
        <f>VLOOKUP(WordsMain!ZN105,ScaleAA,2,FALSE)</f>
        <v>3</v>
      </c>
      <c r="ZO105" s="84">
        <f>VLOOKUP(WordsMain!ZO105,ScaleAA,2,FALSE)</f>
        <v>3</v>
      </c>
      <c r="ZP105" s="84">
        <f>VLOOKUP(WordsMain!ZP105,ScaleAA,2,FALSE)</f>
        <v>4</v>
      </c>
      <c r="ZR105" s="84">
        <f>VLOOKUP(WordsMain!ZR105,ScaleFF,2,FALSE)</f>
        <v>1</v>
      </c>
      <c r="ZS105" s="84">
        <f>VLOOKUP(WordsMain!ZS105,ScaleFF,2,FALSE)</f>
        <v>1</v>
      </c>
      <c r="ZT105" s="84">
        <f>VLOOKUP(WordsMain!ZT105,ScaleFF,2,FALSE)</f>
        <v>1</v>
      </c>
      <c r="ZU105" s="84">
        <f>VLOOKUP(WordsMain!ZU105,ScaleFF,2,FALSE)</f>
        <v>4</v>
      </c>
      <c r="ZV105" s="84">
        <f>VLOOKUP(WordsMain!ZV105,ScaleFF,2,FALSE)</f>
        <v>4</v>
      </c>
      <c r="ZW105" s="84">
        <f>VLOOKUP(WordsMain!ZW105,ScaleFF,2,FALSE)</f>
        <v>4</v>
      </c>
      <c r="ZX105" s="84">
        <f>VLOOKUP(WordsMain!ZX105,ScaleFF,2,FALSE)</f>
        <v>3</v>
      </c>
      <c r="ZY105" s="84">
        <f>VLOOKUP(WordsMain!ZY105,ScaleFF,2,FALSE)</f>
        <v>3</v>
      </c>
      <c r="ZZ105" s="84">
        <f>VLOOKUP(WordsMain!ZZ105,ScaleFF,2,FALSE)</f>
        <v>4</v>
      </c>
      <c r="AAA105" s="84">
        <f>VLOOKUP(WordsMain!AAA105,ScaleFF,2,FALSE)</f>
        <v>0</v>
      </c>
      <c r="AAB105" s="84">
        <f>VLOOKUP(WordsMain!AAB105,ScaleFF,2,FALSE)</f>
        <v>3</v>
      </c>
      <c r="AAC105" s="84">
        <f>VLOOKUP(WordsMain!AAC105,ScaleFF,2,FALSE)</f>
        <v>3</v>
      </c>
      <c r="AAD105" s="84">
        <f>VLOOKUP(WordsMain!AAD105,ScaleFF,2,FALSE)</f>
        <v>4</v>
      </c>
      <c r="AAE105" s="84">
        <f>VLOOKUP(WordsMain!AAE105,ScaleFF,2,FALSE)</f>
        <v>4</v>
      </c>
      <c r="AAF105" s="84">
        <f>VLOOKUP(WordsMain!AAF105,ScaleFF,2,FALSE)</f>
        <v>3</v>
      </c>
      <c r="AAG105" s="84">
        <f>VLOOKUP(WordsMain!AAG105,ScaleFF,2,FALSE)</f>
        <v>2</v>
      </c>
      <c r="AAH105" s="84">
        <f>VLOOKUP(WordsMain!AAH105,ScaleFF,2,FALSE)</f>
        <v>1</v>
      </c>
      <c r="AAI105" s="84">
        <f>VLOOKUP(WordsMain!AAI105,ScaleFF,2,FALSE)</f>
        <v>2</v>
      </c>
      <c r="AAJ105" s="84">
        <f>VLOOKUP(WordsMain!AAJ105,ScaleFF,2,FALSE)</f>
        <v>0</v>
      </c>
      <c r="AAK105" s="84">
        <f>VLOOKUP(WordsMain!AAK105,ScaleFF,2,FALSE)</f>
        <v>3</v>
      </c>
      <c r="AAL105" s="84">
        <f>VLOOKUP(WordsMain!AAL105,ScaleFF,2,FALSE)</f>
        <v>1</v>
      </c>
      <c r="AAM105" s="84">
        <f>VLOOKUP(WordsMain!AAM105,ScaleFF,2,FALSE)</f>
        <v>4</v>
      </c>
      <c r="AAN105" s="84">
        <f>VLOOKUP(WordsMain!AAN105,ScaleFF,2,FALSE)</f>
        <v>4</v>
      </c>
      <c r="AAO105" s="84">
        <f>VLOOKUP(WordsMain!AAO105,ScaleFF,2,FALSE)</f>
        <v>4</v>
      </c>
      <c r="AAP105" s="84">
        <f>VLOOKUP(WordsMain!AAP105,ScaleFF,2,FALSE)</f>
        <v>0</v>
      </c>
      <c r="AAQ105" s="84">
        <f>VLOOKUP(WordsMain!AAQ105,ScaleFF,2,FALSE)</f>
        <v>2</v>
      </c>
      <c r="AAR105" s="84">
        <f>VLOOKUP(WordsMain!AAR105,ScaleFF,2,FALSE)</f>
        <v>1</v>
      </c>
      <c r="AAS105" s="84">
        <f>VLOOKUP(WordsMain!AAS105,ScaleFF,2,FALSE)</f>
        <v>0</v>
      </c>
      <c r="AAT105" s="84">
        <f>VLOOKUP(WordsMain!AAT105,ScaleFF,2,FALSE)</f>
        <v>4</v>
      </c>
      <c r="AAU105" s="84">
        <f>VLOOKUP(WordsMain!AAU105,ScaleFF,2,FALSE)</f>
        <v>2</v>
      </c>
      <c r="AAV105" s="84">
        <f>VLOOKUP(WordsMain!AAV105,ScaleFF,2,FALSE)</f>
        <v>3</v>
      </c>
      <c r="AAW105" s="84">
        <f>VLOOKUP(WordsMain!AAW105,ScaleFF,2,FALSE)</f>
        <v>4</v>
      </c>
      <c r="AAX105" s="84">
        <f>VLOOKUP(WordsMain!AAX105,ScaleFF,2,FALSE)</f>
        <v>1</v>
      </c>
      <c r="AAY105" s="84">
        <f>VLOOKUP(WordsMain!AAY105,ScaleFF,2,FALSE)</f>
        <v>4</v>
      </c>
      <c r="AAZ105" s="84">
        <f>VLOOKUP(WordsMain!AAZ105,ScaleFF,2,FALSE)</f>
        <v>3</v>
      </c>
      <c r="ABA105" t="s">
        <v>1042</v>
      </c>
      <c r="ABB105">
        <v>0</v>
      </c>
      <c r="ABC105">
        <v>0</v>
      </c>
      <c r="ABD105">
        <v>0</v>
      </c>
      <c r="ABE105">
        <v>0</v>
      </c>
      <c r="ABF105">
        <v>0</v>
      </c>
      <c r="ABG105">
        <v>0</v>
      </c>
      <c r="ABH105">
        <v>0</v>
      </c>
      <c r="ABI105">
        <v>0</v>
      </c>
      <c r="ABJ105">
        <v>0</v>
      </c>
      <c r="ABK105">
        <v>0</v>
      </c>
      <c r="ABL105">
        <v>0</v>
      </c>
      <c r="ABM105">
        <v>0</v>
      </c>
      <c r="ABN105">
        <v>0</v>
      </c>
      <c r="ABO105">
        <v>1</v>
      </c>
      <c r="ABP105">
        <v>2</v>
      </c>
      <c r="ABS105">
        <v>5</v>
      </c>
      <c r="ABX105">
        <v>10</v>
      </c>
      <c r="ABY105">
        <v>11</v>
      </c>
      <c r="ACA105">
        <v>13</v>
      </c>
      <c r="ACB105">
        <v>14</v>
      </c>
      <c r="ACC105">
        <v>15</v>
      </c>
      <c r="ACE105">
        <v>17</v>
      </c>
      <c r="ACF105">
        <v>18</v>
      </c>
      <c r="ACH105">
        <v>20</v>
      </c>
      <c r="ACI105">
        <v>21</v>
      </c>
      <c r="ACK105">
        <v>23</v>
      </c>
      <c r="ACL105">
        <v>24</v>
      </c>
      <c r="ACM105">
        <v>25</v>
      </c>
      <c r="ACN105">
        <v>26</v>
      </c>
      <c r="ACO105">
        <v>27</v>
      </c>
      <c r="ACQ105" t="s">
        <v>1043</v>
      </c>
      <c r="ACR105" s="84">
        <f>VLOOKUP(WordsMain!ACR105,ScaleGG,2,FALSE)</f>
        <v>2</v>
      </c>
      <c r="ACS105">
        <v>0</v>
      </c>
      <c r="ACT105">
        <v>-1</v>
      </c>
      <c r="ACU105">
        <v>-1</v>
      </c>
      <c r="ACV105">
        <v>-1</v>
      </c>
      <c r="ACW105">
        <v>-1</v>
      </c>
      <c r="ACX105">
        <v>0</v>
      </c>
      <c r="ACY105">
        <v>1</v>
      </c>
      <c r="ACZ105">
        <v>-1</v>
      </c>
      <c r="ADA105">
        <v>-1</v>
      </c>
      <c r="ADB105">
        <v>-1</v>
      </c>
      <c r="ADD105">
        <v>0</v>
      </c>
      <c r="ADE105">
        <v>0</v>
      </c>
      <c r="ADW105" t="s">
        <v>1044</v>
      </c>
      <c r="ADX105" t="s">
        <v>1045</v>
      </c>
      <c r="ADZ105">
        <f t="shared" si="85"/>
        <v>124</v>
      </c>
      <c r="AEA105">
        <f t="shared" si="87"/>
        <v>1</v>
      </c>
      <c r="AEB105">
        <f t="shared" si="86"/>
        <v>1</v>
      </c>
    </row>
    <row r="106" spans="1:808" x14ac:dyDescent="0.2">
      <c r="A106">
        <v>110002769138</v>
      </c>
      <c r="B106">
        <v>270114837</v>
      </c>
      <c r="C106" s="2">
        <v>43614.475069444437</v>
      </c>
      <c r="D106" s="2">
        <v>43614.486631944441</v>
      </c>
      <c r="E106" t="s">
        <v>1918</v>
      </c>
      <c r="J106">
        <v>1</v>
      </c>
      <c r="K106" s="84" t="str">
        <f t="shared" si="84"/>
        <v>Canada</v>
      </c>
      <c r="L106">
        <v>1</v>
      </c>
      <c r="M106">
        <v>3</v>
      </c>
      <c r="N106">
        <v>4</v>
      </c>
      <c r="ADZ106">
        <f t="shared" si="85"/>
        <v>0</v>
      </c>
      <c r="AEA106">
        <f t="shared" si="87"/>
        <v>0</v>
      </c>
      <c r="AEB106">
        <f t="shared" si="86"/>
        <v>0</v>
      </c>
    </row>
    <row r="107" spans="1:808" x14ac:dyDescent="0.2">
      <c r="A107">
        <v>110002767839</v>
      </c>
      <c r="B107">
        <v>270114741</v>
      </c>
      <c r="C107" s="2">
        <v>43614.216921296298</v>
      </c>
      <c r="D107" s="2">
        <v>43614.271840277783</v>
      </c>
      <c r="E107" t="s">
        <v>1918</v>
      </c>
      <c r="J107">
        <v>10</v>
      </c>
      <c r="K107" s="84" t="str">
        <f t="shared" si="84"/>
        <v>Finland</v>
      </c>
      <c r="L107">
        <v>1</v>
      </c>
      <c r="M107">
        <v>3</v>
      </c>
      <c r="N107">
        <v>3</v>
      </c>
      <c r="O107">
        <v>2</v>
      </c>
      <c r="P107">
        <v>2</v>
      </c>
      <c r="Q107">
        <v>5</v>
      </c>
      <c r="S107">
        <v>3</v>
      </c>
      <c r="T107">
        <v>1</v>
      </c>
      <c r="V107">
        <v>3</v>
      </c>
      <c r="W107">
        <v>2</v>
      </c>
      <c r="X107" s="84">
        <f>VLOOKUP(WordsMain!X107,ScaleII,2,FALSE)</f>
        <v>1</v>
      </c>
      <c r="Y107" s="84">
        <f>VLOOKUP(WordsMain!Y107,ScaleII,2,FALSE)</f>
        <v>1</v>
      </c>
      <c r="Z107" s="84">
        <f>VLOOKUP(WordsMain!Z107,ScaleII,2,FALSE)</f>
        <v>0</v>
      </c>
      <c r="AA107" s="84">
        <f>VLOOKUP(WordsMain!AA107,ScaleII,2,FALSE)</f>
        <v>0</v>
      </c>
      <c r="AB107" s="84">
        <f>VLOOKUP(WordsMain!AB107,ScaleII,2,FALSE)</f>
        <v>1</v>
      </c>
      <c r="AC107" s="84">
        <f>VLOOKUP(WordsMain!AC107,ScaleII,2,FALSE)</f>
        <v>0</v>
      </c>
      <c r="AD107" s="84">
        <f>VLOOKUP(WordsMain!AD107,ScaleDD,2,FALSE)</f>
        <v>1</v>
      </c>
      <c r="AE107" s="84">
        <f>VLOOKUP(WordsMain!AE107,ScaleDD,2,FALSE)</f>
        <v>1</v>
      </c>
      <c r="AF107" s="84">
        <f>VLOOKUP(WordsMain!AF107,ScaleDD,2,FALSE)</f>
        <v>1</v>
      </c>
      <c r="AG107" s="84">
        <f>VLOOKUP(WordsMain!AG107,ScaleDD,2,FALSE)</f>
        <v>1</v>
      </c>
      <c r="AH107" s="84">
        <f>VLOOKUP(WordsMain!AH107,ScaleDD,2,FALSE)</f>
        <v>3</v>
      </c>
      <c r="AI107" s="84">
        <f>VLOOKUP(WordsMain!AI107,ScaleDD,2,FALSE)</f>
        <v>3</v>
      </c>
      <c r="AJ107" s="84">
        <f>VLOOKUP(WordsMain!AJ107,ScaleDD,2,FALSE)</f>
        <v>3</v>
      </c>
      <c r="AK107" s="84">
        <f>VLOOKUP(WordsMain!AK107,ScaleDD,2,FALSE)</f>
        <v>2</v>
      </c>
      <c r="AL107" s="84">
        <f>VLOOKUP(WordsMain!AL107,ScaleDD,2,FALSE)</f>
        <v>2</v>
      </c>
      <c r="AN107" s="84">
        <f>VLOOKUP(WordsMain!AN107,ScaleJJ,2,FALSE)</f>
        <v>2</v>
      </c>
      <c r="AO107" s="84">
        <f>VLOOKUP(WordsMain!AO107,ScaleJJ,2,FALSE)</f>
        <v>0</v>
      </c>
      <c r="AP107" s="84">
        <f>VLOOKUP(WordsMain!AP107,ScaleJJ,2,FALSE)</f>
        <v>1</v>
      </c>
      <c r="AQ107" s="84">
        <f>VLOOKUP(WordsMain!AQ107,ScaleJJ,2,FALSE)</f>
        <v>0</v>
      </c>
      <c r="AR107" s="84">
        <f>VLOOKUP(WordsMain!AR107,ScaleJJ,2,FALSE)</f>
        <v>1</v>
      </c>
      <c r="AS107" s="84">
        <f>VLOOKUP(WordsMain!AS107,ScaleJJ,2,FALSE)</f>
        <v>1</v>
      </c>
      <c r="AT107" s="84">
        <f>VLOOKUP(WordsMain!AT107,ScaleJJ,2,FALSE)</f>
        <v>0</v>
      </c>
      <c r="AU107" s="84">
        <f>VLOOKUP(WordsMain!AU107,ScaleJJ,2,FALSE)</f>
        <v>0</v>
      </c>
      <c r="AV107" t="s">
        <v>1049</v>
      </c>
      <c r="DQ107" s="84">
        <f>VLOOKUP(WordsMain!DQ107,ScaleEE,2,FALSE)</f>
        <v>1</v>
      </c>
      <c r="DR107" s="84">
        <f>VLOOKUP(WordsMain!DR107,ScaleEE,2,FALSE)</f>
        <v>2</v>
      </c>
      <c r="DS107" s="84">
        <f>VLOOKUP(WordsMain!DS107,ScaleEE,2,FALSE)</f>
        <v>3</v>
      </c>
      <c r="DT107" s="84">
        <f>VLOOKUP(WordsMain!DT107,ScaleEE,2,FALSE)</f>
        <v>3</v>
      </c>
      <c r="DU107" s="84">
        <f>VLOOKUP(WordsMain!DU107,ScaleEE,2,FALSE)</f>
        <v>2</v>
      </c>
      <c r="DV107" s="84">
        <f>VLOOKUP(WordsMain!DV107,ScaleEE,2,FALSE)</f>
        <v>1</v>
      </c>
      <c r="DW107" s="84">
        <f>VLOOKUP(WordsMain!DW107,ScaleEE,2,FALSE)</f>
        <v>1</v>
      </c>
      <c r="DX107" s="84">
        <f>VLOOKUP(WordsMain!DX107,ScaleEE,2,FALSE)</f>
        <v>1</v>
      </c>
      <c r="DY107" s="84">
        <f>VLOOKUP(WordsMain!DY107,ScaleEE,2,FALSE)</f>
        <v>2</v>
      </c>
      <c r="DZ107" s="84">
        <f>VLOOKUP(WordsMain!DZ107,ScaleEE,2,FALSE)</f>
        <v>1</v>
      </c>
      <c r="EB107" s="84">
        <f>VLOOKUP(WordsMain!EB107,ScaleCC,2,FALSE)</f>
        <v>2</v>
      </c>
      <c r="EC107" s="84">
        <f>VLOOKUP(WordsMain!EC107,ScaleCC,2,FALSE)</f>
        <v>1</v>
      </c>
      <c r="ED107" s="84">
        <f>VLOOKUP(WordsMain!ED107,ScaleCC,2,FALSE)</f>
        <v>1</v>
      </c>
      <c r="EE107" s="84">
        <f>VLOOKUP(WordsMain!EE107,ScaleCC,2,FALSE)</f>
        <v>2</v>
      </c>
      <c r="EF107" s="84">
        <f>VLOOKUP(WordsMain!EF107,ScaleCC,2,FALSE)</f>
        <v>0</v>
      </c>
      <c r="EG107" s="84">
        <f>VLOOKUP(WordsMain!EG107,ScaleCC,2,FALSE)</f>
        <v>0</v>
      </c>
      <c r="EH107" s="84">
        <f>VLOOKUP(WordsMain!EH107,ScaleCC,2,FALSE)</f>
        <v>0</v>
      </c>
      <c r="EI107" s="84">
        <f>VLOOKUP(WordsMain!EI107,ScaleCC,2,FALSE)</f>
        <v>0</v>
      </c>
      <c r="EJ107" s="84">
        <f>VLOOKUP(WordsMain!EJ107,ScaleCC,2,FALSE)</f>
        <v>0</v>
      </c>
      <c r="EK107" s="84">
        <f>VLOOKUP(WordsMain!EK107,ScaleCC,2,FALSE)</f>
        <v>0</v>
      </c>
      <c r="EL107" s="84">
        <f>VLOOKUP(WordsMain!EL107,ScaleCC,2,FALSE)</f>
        <v>0</v>
      </c>
      <c r="EM107" s="84">
        <f>VLOOKUP(WordsMain!EM107,ScaleCC,2,FALSE)</f>
        <v>0</v>
      </c>
      <c r="EN107" s="84">
        <f>VLOOKUP(WordsMain!EN107,ScaleCC,2,FALSE)</f>
        <v>0</v>
      </c>
      <c r="EO107" s="84">
        <f>VLOOKUP(WordsMain!EO107,ScaleCC,2,FALSE)</f>
        <v>0</v>
      </c>
      <c r="EP107" s="84">
        <f>VLOOKUP(WordsMain!EP107,ScaleCC,2,FALSE)</f>
        <v>0</v>
      </c>
      <c r="EQ107" s="84">
        <f>VLOOKUP(WordsMain!EQ107,ScaleCC,2,FALSE)</f>
        <v>0</v>
      </c>
      <c r="ER107" s="84">
        <f>VLOOKUP(WordsMain!ER107,ScaleCC,2,FALSE)</f>
        <v>0</v>
      </c>
      <c r="ES107" s="84">
        <f>VLOOKUP(WordsMain!ES107,ScaleCC,2,FALSE)</f>
        <v>3</v>
      </c>
      <c r="ET107" t="s">
        <v>1050</v>
      </c>
      <c r="EX107">
        <v>4</v>
      </c>
      <c r="EZ107">
        <v>6</v>
      </c>
      <c r="FA107">
        <v>7</v>
      </c>
      <c r="FB107">
        <v>8</v>
      </c>
      <c r="GG107">
        <v>3</v>
      </c>
      <c r="GH107">
        <v>4</v>
      </c>
      <c r="GJ107">
        <v>6</v>
      </c>
      <c r="GK107">
        <v>7</v>
      </c>
      <c r="MQ107">
        <v>1</v>
      </c>
      <c r="MU107">
        <v>5</v>
      </c>
      <c r="MW107">
        <v>7</v>
      </c>
      <c r="MX107">
        <v>8</v>
      </c>
      <c r="MZ107">
        <v>10</v>
      </c>
      <c r="NA107">
        <v>11</v>
      </c>
      <c r="NH107">
        <v>6</v>
      </c>
      <c r="NI107">
        <v>7</v>
      </c>
      <c r="NJ107">
        <v>8</v>
      </c>
      <c r="NL107">
        <v>10</v>
      </c>
      <c r="NP107">
        <v>14</v>
      </c>
      <c r="OX107">
        <v>6</v>
      </c>
      <c r="OY107">
        <v>7</v>
      </c>
      <c r="OZ107">
        <v>8</v>
      </c>
      <c r="PB107">
        <v>10</v>
      </c>
      <c r="PF107">
        <v>14</v>
      </c>
      <c r="WH107">
        <v>2</v>
      </c>
      <c r="WI107">
        <v>3</v>
      </c>
      <c r="WJ107">
        <v>4</v>
      </c>
      <c r="WM107">
        <v>7</v>
      </c>
      <c r="WN107">
        <v>8</v>
      </c>
      <c r="WU107" s="84">
        <f>VLOOKUP(WordsMain!WU107,ScaleHH,2,FALSE)</f>
        <v>2</v>
      </c>
      <c r="WV107" s="84">
        <f>VLOOKUP(WordsMain!WV107,ScaleHH,2,FALSE)</f>
        <v>1</v>
      </c>
      <c r="WW107" s="84">
        <f>VLOOKUP(WordsMain!WW107,ScaleHH,2,FALSE)</f>
        <v>2</v>
      </c>
      <c r="WX107" s="84">
        <f>VLOOKUP(WordsMain!WX107,ScaleHH,2,FALSE)</f>
        <v>1</v>
      </c>
      <c r="WY107" s="84">
        <f>VLOOKUP(WordsMain!WY107,ScaleHH,2,FALSE)</f>
        <v>2</v>
      </c>
      <c r="WZ107" s="84">
        <f>VLOOKUP(WordsMain!WZ107,ScaleHH,2,FALSE)</f>
        <v>1</v>
      </c>
      <c r="XA107" s="84">
        <f>VLOOKUP(WordsMain!XA107,ScaleHH,2,FALSE)</f>
        <v>1</v>
      </c>
      <c r="XB107" s="84">
        <f>VLOOKUP(WordsMain!XB107,ScaleHH,2,FALSE)</f>
        <v>2</v>
      </c>
      <c r="XC107" s="84">
        <f>VLOOKUP(WordsMain!XC107,ScaleHH,2,FALSE)</f>
        <v>1</v>
      </c>
      <c r="XD107" s="84">
        <f>VLOOKUP(WordsMain!XD107,ScaleHH,2,FALSE)</f>
        <v>1</v>
      </c>
      <c r="XE107" s="84">
        <f>VLOOKUP(WordsMain!XE107,ScaleHH,2,FALSE)</f>
        <v>1</v>
      </c>
      <c r="XF107" s="84">
        <f>VLOOKUP(WordsMain!XF107,ScaleHH,2,FALSE)</f>
        <v>2</v>
      </c>
      <c r="XG107" s="84">
        <f>VLOOKUP(WordsMain!XG107,ScaleHH,2,FALSE)</f>
        <v>1</v>
      </c>
      <c r="XH107" s="84">
        <f>VLOOKUP(WordsMain!XH107,ScaleHH,2,FALSE)</f>
        <v>3</v>
      </c>
      <c r="XI107" s="84">
        <f>VLOOKUP(WordsMain!XI107,ScaleHH,2,FALSE)</f>
        <v>0</v>
      </c>
      <c r="XJ107" s="84">
        <f>VLOOKUP(WordsMain!XJ107,ScaleHH,2,FALSE)</f>
        <v>1</v>
      </c>
      <c r="XK107" s="84">
        <f>VLOOKUP(WordsMain!XK107,ScaleHH,2,FALSE)</f>
        <v>0</v>
      </c>
      <c r="XL107" s="84">
        <f>VLOOKUP(WordsMain!XL107,ScaleHH,2,FALSE)</f>
        <v>1</v>
      </c>
      <c r="XM107" s="84">
        <f>VLOOKUP(WordsMain!XM107,ScaleHH,2,FALSE)</f>
        <v>1</v>
      </c>
      <c r="XN107" s="84">
        <f>VLOOKUP(WordsMain!XN107,ScaleHH,2,FALSE)</f>
        <v>3</v>
      </c>
      <c r="XO107" s="84">
        <f>VLOOKUP(WordsMain!XO107,ScaleHH,2,FALSE)</f>
        <v>3</v>
      </c>
      <c r="XP107" s="84">
        <f>VLOOKUP(WordsMain!XP107,ScaleHH,2,FALSE)</f>
        <v>2</v>
      </c>
      <c r="XQ107" s="84">
        <f>VLOOKUP(WordsMain!XQ107,ScaleHH,2,FALSE)</f>
        <v>2</v>
      </c>
      <c r="XR107" s="84">
        <f>VLOOKUP(WordsMain!XR107,ScaleHH,2,FALSE)</f>
        <v>3</v>
      </c>
      <c r="XS107" s="84">
        <f>VLOOKUP(WordsMain!XS107,ScaleHH,2,FALSE)</f>
        <v>2</v>
      </c>
      <c r="XT107" s="84">
        <f>VLOOKUP(WordsMain!XT107,ScaleHH,2,FALSE)</f>
        <v>1</v>
      </c>
      <c r="XU107" s="84">
        <f>VLOOKUP(WordsMain!XU107,ScaleHH,2,FALSE)</f>
        <v>3</v>
      </c>
      <c r="XV107" s="84">
        <f>VLOOKUP(WordsMain!XV107,ScaleHH,2,FALSE)</f>
        <v>2</v>
      </c>
      <c r="XW107" s="84">
        <f>VLOOKUP(WordsMain!XW107,ScaleHH,2,FALSE)</f>
        <v>1</v>
      </c>
      <c r="XX107" s="84">
        <f>VLOOKUP(WordsMain!XX107,ScaleHH,2,FALSE)</f>
        <v>0</v>
      </c>
      <c r="XY107" s="84">
        <f>VLOOKUP(WordsMain!XY107,ScaleHH,2,FALSE)</f>
        <v>0</v>
      </c>
      <c r="XZ107" s="84">
        <f>VLOOKUP(WordsMain!XZ107,ScaleHH,2,FALSE)</f>
        <v>2</v>
      </c>
      <c r="YA107" s="84">
        <f>VLOOKUP(WordsMain!YA107,ScaleHH,2,FALSE)</f>
        <v>1</v>
      </c>
      <c r="YB107" s="84">
        <f>VLOOKUP(WordsMain!YB107,ScaleHH,2,FALSE)</f>
        <v>2</v>
      </c>
      <c r="YC107" s="84">
        <f>VLOOKUP(WordsMain!YC107,ScaleHH,2,FALSE)</f>
        <v>1</v>
      </c>
      <c r="YD107" s="84">
        <f>VLOOKUP(WordsMain!YD107,ScaleHH,2,FALSE)</f>
        <v>3</v>
      </c>
      <c r="YE107" s="84">
        <f>VLOOKUP(WordsMain!YE107,ScaleHH,2,FALSE)</f>
        <v>1</v>
      </c>
      <c r="YF107" s="84">
        <f>VLOOKUP(WordsMain!YF107,ScaleHH,2,FALSE)</f>
        <v>2</v>
      </c>
      <c r="YG107" s="84">
        <f>VLOOKUP(WordsMain!YG107,ScaleHH,2,FALSE)</f>
        <v>0</v>
      </c>
      <c r="YH107" t="s">
        <v>1051</v>
      </c>
      <c r="YJ107" s="84">
        <f>VLOOKUP(WordsMain!YJ107,ScaleBB,2,FALSE)</f>
        <v>-1</v>
      </c>
      <c r="YK107" s="84">
        <f>VLOOKUP(WordsMain!YK107,ScaleAA,2,FALSE)</f>
        <v>2</v>
      </c>
      <c r="YL107" s="84">
        <f>VLOOKUP(WordsMain!YL107,ScaleAA,2,FALSE)</f>
        <v>2</v>
      </c>
      <c r="YM107" s="84">
        <f>VLOOKUP(WordsMain!YM107,ScaleAA,2,FALSE)</f>
        <v>2</v>
      </c>
      <c r="YN107" s="84">
        <f>VLOOKUP(WordsMain!YN107,ScaleAA,2,FALSE)</f>
        <v>1</v>
      </c>
      <c r="YO107" s="84">
        <f>VLOOKUP(WordsMain!YO107,ScaleAA,2,FALSE)</f>
        <v>3</v>
      </c>
      <c r="YP107" s="84">
        <f>VLOOKUP(WordsMain!YP107,ScaleAA,2,FALSE)</f>
        <v>1</v>
      </c>
      <c r="YQ107" s="84">
        <f>VLOOKUP(WordsMain!YQ107,ScaleAA,2,FALSE)</f>
        <v>2</v>
      </c>
      <c r="YR107" s="84">
        <f>VLOOKUP(WordsMain!YR107,ScaleAA,2,FALSE)</f>
        <v>3</v>
      </c>
      <c r="YS107" s="84">
        <f>VLOOKUP(WordsMain!YS107,ScaleAA,2,FALSE)</f>
        <v>2</v>
      </c>
      <c r="YT107" s="84">
        <f>VLOOKUP(WordsMain!YT107,ScaleAA,2,FALSE)</f>
        <v>2</v>
      </c>
      <c r="YU107" s="84">
        <f>VLOOKUP(WordsMain!YU107,ScaleAA,2,FALSE)</f>
        <v>3</v>
      </c>
      <c r="YV107" s="84">
        <f>VLOOKUP(WordsMain!YV107,ScaleAA,2,FALSE)</f>
        <v>2</v>
      </c>
      <c r="YW107" s="84">
        <f>VLOOKUP(WordsMain!YW107,ScaleAA,2,FALSE)</f>
        <v>1</v>
      </c>
      <c r="YX107" s="84">
        <f>VLOOKUP(WordsMain!YX107,ScaleAA,2,FALSE)</f>
        <v>1</v>
      </c>
      <c r="YY107" s="84">
        <f>VLOOKUP(WordsMain!YY107,ScaleAA,2,FALSE)</f>
        <v>2</v>
      </c>
      <c r="YZ107" s="84">
        <f>VLOOKUP(WordsMain!YZ107,ScaleAA,2,FALSE)</f>
        <v>1</v>
      </c>
      <c r="ZA107" s="84">
        <f>VLOOKUP(WordsMain!ZA107,ScaleAA,2,FALSE)</f>
        <v>3</v>
      </c>
      <c r="ZB107" s="84">
        <f>VLOOKUP(WordsMain!ZB107,ScaleAA,2,FALSE)</f>
        <v>2</v>
      </c>
      <c r="ZC107" s="84">
        <f>VLOOKUP(WordsMain!ZC107,ScaleAA,2,FALSE)</f>
        <v>2</v>
      </c>
      <c r="ZD107" s="84">
        <f>VLOOKUP(WordsMain!ZD107,ScaleAA,2,FALSE)</f>
        <v>1</v>
      </c>
      <c r="ZE107" s="84">
        <f>VLOOKUP(WordsMain!ZE107,ScaleAA,2,FALSE)</f>
        <v>3</v>
      </c>
      <c r="ZF107" s="84">
        <f>VLOOKUP(WordsMain!ZF107,ScaleAA,2,FALSE)</f>
        <v>1</v>
      </c>
      <c r="ZG107" s="84">
        <f>VLOOKUP(WordsMain!ZG107,ScaleAA,2,FALSE)</f>
        <v>2</v>
      </c>
      <c r="ZH107" s="84">
        <f>VLOOKUP(WordsMain!ZH107,ScaleAA,2,FALSE)</f>
        <v>2</v>
      </c>
      <c r="ZI107" s="84">
        <f>VLOOKUP(WordsMain!ZI107,ScaleAA,2,FALSE)</f>
        <v>2</v>
      </c>
      <c r="ZJ107" s="84">
        <f>VLOOKUP(WordsMain!ZJ107,ScaleAA,2,FALSE)</f>
        <v>2</v>
      </c>
      <c r="ZK107" s="84">
        <f>VLOOKUP(WordsMain!ZK107,ScaleAA,2,FALSE)</f>
        <v>3</v>
      </c>
      <c r="ZL107" s="84">
        <f>VLOOKUP(WordsMain!ZL107,ScaleAA,2,FALSE)</f>
        <v>3</v>
      </c>
      <c r="ZM107" s="84">
        <f>VLOOKUP(WordsMain!ZM107,ScaleAA,2,FALSE)</f>
        <v>3</v>
      </c>
      <c r="ZN107" s="84">
        <f>VLOOKUP(WordsMain!ZN107,ScaleAA,2,FALSE)</f>
        <v>4</v>
      </c>
      <c r="ZO107" s="84">
        <f>VLOOKUP(WordsMain!ZO107,ScaleAA,2,FALSE)</f>
        <v>3</v>
      </c>
      <c r="ZP107" s="84">
        <f>VLOOKUP(WordsMain!ZP107,ScaleAA,2,FALSE)</f>
        <v>2</v>
      </c>
      <c r="ZR107" s="84">
        <f>VLOOKUP(WordsMain!ZR107,ScaleFF,2,FALSE)</f>
        <v>2</v>
      </c>
      <c r="ZS107" s="84">
        <f>VLOOKUP(WordsMain!ZS107,ScaleFF,2,FALSE)</f>
        <v>2</v>
      </c>
      <c r="ZT107" s="84">
        <f>VLOOKUP(WordsMain!ZT107,ScaleFF,2,FALSE)</f>
        <v>1</v>
      </c>
      <c r="ZU107" s="84">
        <f>VLOOKUP(WordsMain!ZU107,ScaleFF,2,FALSE)</f>
        <v>0</v>
      </c>
      <c r="ZV107" s="84">
        <f>VLOOKUP(WordsMain!ZV107,ScaleFF,2,FALSE)</f>
        <v>2</v>
      </c>
      <c r="ZW107" s="84">
        <f>VLOOKUP(WordsMain!ZW107,ScaleFF,2,FALSE)</f>
        <v>1</v>
      </c>
      <c r="ZX107" s="84">
        <f>VLOOKUP(WordsMain!ZX107,ScaleFF,2,FALSE)</f>
        <v>1</v>
      </c>
      <c r="ZY107" s="84">
        <f>VLOOKUP(WordsMain!ZY107,ScaleFF,2,FALSE)</f>
        <v>2</v>
      </c>
      <c r="ZZ107" s="84">
        <f>VLOOKUP(WordsMain!ZZ107,ScaleFF,2,FALSE)</f>
        <v>3</v>
      </c>
      <c r="AAA107" s="84">
        <f>VLOOKUP(WordsMain!AAA107,ScaleFF,2,FALSE)</f>
        <v>0</v>
      </c>
      <c r="AAB107" s="84">
        <f>VLOOKUP(WordsMain!AAB107,ScaleFF,2,FALSE)</f>
        <v>1</v>
      </c>
      <c r="AAC107" s="84">
        <f>VLOOKUP(WordsMain!AAC107,ScaleFF,2,FALSE)</f>
        <v>1</v>
      </c>
      <c r="AAD107" s="84">
        <f>VLOOKUP(WordsMain!AAD107,ScaleFF,2,FALSE)</f>
        <v>1</v>
      </c>
      <c r="AAE107" s="84">
        <f>VLOOKUP(WordsMain!AAE107,ScaleFF,2,FALSE)</f>
        <v>0</v>
      </c>
      <c r="AAF107" s="84">
        <f>VLOOKUP(WordsMain!AAF107,ScaleFF,2,FALSE)</f>
        <v>1</v>
      </c>
      <c r="AAG107" s="84">
        <f>VLOOKUP(WordsMain!AAG107,ScaleFF,2,FALSE)</f>
        <v>0</v>
      </c>
      <c r="AAH107" s="84">
        <f>VLOOKUP(WordsMain!AAH107,ScaleFF,2,FALSE)</f>
        <v>0</v>
      </c>
      <c r="AAI107" s="84">
        <f>VLOOKUP(WordsMain!AAI107,ScaleFF,2,FALSE)</f>
        <v>1</v>
      </c>
      <c r="AAJ107" s="84">
        <f>VLOOKUP(WordsMain!AAJ107,ScaleFF,2,FALSE)</f>
        <v>1</v>
      </c>
      <c r="AAK107" s="84">
        <f>VLOOKUP(WordsMain!AAK107,ScaleFF,2,FALSE)</f>
        <v>2</v>
      </c>
      <c r="AAL107" s="84">
        <f>VLOOKUP(WordsMain!AAL107,ScaleFF,2,FALSE)</f>
        <v>1</v>
      </c>
      <c r="AAM107" s="84">
        <f>VLOOKUP(WordsMain!AAM107,ScaleFF,2,FALSE)</f>
        <v>1</v>
      </c>
      <c r="AAN107" s="84">
        <f>VLOOKUP(WordsMain!AAN107,ScaleFF,2,FALSE)</f>
        <v>1</v>
      </c>
      <c r="AAO107" s="84">
        <f>VLOOKUP(WordsMain!AAO107,ScaleFF,2,FALSE)</f>
        <v>1</v>
      </c>
      <c r="AAP107" s="84">
        <f>VLOOKUP(WordsMain!AAP107,ScaleFF,2,FALSE)</f>
        <v>1</v>
      </c>
      <c r="AAQ107" s="84">
        <f>VLOOKUP(WordsMain!AAQ107,ScaleFF,2,FALSE)</f>
        <v>1</v>
      </c>
      <c r="AAR107" s="84">
        <f>VLOOKUP(WordsMain!AAR107,ScaleFF,2,FALSE)</f>
        <v>3</v>
      </c>
      <c r="AAS107" s="84">
        <f>VLOOKUP(WordsMain!AAS107,ScaleFF,2,FALSE)</f>
        <v>0</v>
      </c>
      <c r="AAT107" s="84">
        <f>VLOOKUP(WordsMain!AAT107,ScaleFF,2,FALSE)</f>
        <v>0</v>
      </c>
      <c r="AAU107" s="84">
        <f>VLOOKUP(WordsMain!AAU107,ScaleFF,2,FALSE)</f>
        <v>2</v>
      </c>
      <c r="AAV107" s="84">
        <f>VLOOKUP(WordsMain!AAV107,ScaleFF,2,FALSE)</f>
        <v>2</v>
      </c>
      <c r="AAW107" s="84">
        <f>VLOOKUP(WordsMain!AAW107,ScaleFF,2,FALSE)</f>
        <v>1</v>
      </c>
      <c r="AAX107" s="84">
        <f>VLOOKUP(WordsMain!AAX107,ScaleFF,2,FALSE)</f>
        <v>0</v>
      </c>
      <c r="AAY107" s="84">
        <f>VLOOKUP(WordsMain!AAY107,ScaleFF,2,FALSE)</f>
        <v>2</v>
      </c>
      <c r="AAZ107" s="84">
        <f>VLOOKUP(WordsMain!AAZ107,ScaleFF,2,FALSE)</f>
        <v>1</v>
      </c>
      <c r="ABB107">
        <v>1</v>
      </c>
      <c r="ABC107">
        <v>1</v>
      </c>
      <c r="ABD107">
        <v>1</v>
      </c>
      <c r="ABE107">
        <v>0</v>
      </c>
      <c r="ABF107">
        <v>0</v>
      </c>
      <c r="ABG107">
        <v>2</v>
      </c>
      <c r="ABH107">
        <v>0</v>
      </c>
      <c r="ABI107">
        <v>1</v>
      </c>
      <c r="ABJ107">
        <v>0</v>
      </c>
      <c r="ABK107">
        <v>1</v>
      </c>
      <c r="ABL107">
        <v>0</v>
      </c>
      <c r="ABM107">
        <v>1</v>
      </c>
      <c r="ABN107">
        <v>1</v>
      </c>
      <c r="ABO107">
        <v>1</v>
      </c>
      <c r="ABU107">
        <v>7</v>
      </c>
      <c r="ABZ107">
        <v>12</v>
      </c>
      <c r="ACA107">
        <v>13</v>
      </c>
      <c r="ACD107">
        <v>16</v>
      </c>
      <c r="ACF107">
        <v>18</v>
      </c>
      <c r="ACH107">
        <v>20</v>
      </c>
      <c r="ACI107">
        <v>21</v>
      </c>
      <c r="ACK107">
        <v>23</v>
      </c>
      <c r="ACM107">
        <v>25</v>
      </c>
      <c r="ACR107" s="84">
        <f>VLOOKUP(WordsMain!ACR107,ScaleGG,2,FALSE)</f>
        <v>1</v>
      </c>
      <c r="ACS107">
        <v>-1</v>
      </c>
      <c r="ACT107">
        <v>0</v>
      </c>
      <c r="ACU107">
        <v>0</v>
      </c>
      <c r="ACV107">
        <v>0</v>
      </c>
      <c r="ACW107">
        <v>-1</v>
      </c>
      <c r="ACX107">
        <v>-1</v>
      </c>
      <c r="ACY107">
        <v>1</v>
      </c>
      <c r="ACZ107">
        <v>1</v>
      </c>
      <c r="ADA107">
        <v>1</v>
      </c>
      <c r="ADB107">
        <v>-1</v>
      </c>
      <c r="ADC107">
        <v>0</v>
      </c>
      <c r="ADD107">
        <v>0</v>
      </c>
      <c r="ADE107">
        <v>-1</v>
      </c>
      <c r="ADF107">
        <v>-2</v>
      </c>
      <c r="ADG107">
        <v>-1</v>
      </c>
      <c r="ADH107">
        <v>-1</v>
      </c>
      <c r="ADI107">
        <v>0</v>
      </c>
      <c r="ADJ107">
        <v>0</v>
      </c>
      <c r="ADK107">
        <v>0</v>
      </c>
      <c r="ADL107">
        <v>1</v>
      </c>
      <c r="ADM107">
        <v>-1</v>
      </c>
      <c r="ADN107">
        <v>0</v>
      </c>
      <c r="ADO107">
        <v>0</v>
      </c>
      <c r="ADP107">
        <v>0</v>
      </c>
      <c r="ADQ107">
        <v>0</v>
      </c>
      <c r="ADR107">
        <v>1</v>
      </c>
      <c r="ADS107">
        <v>2</v>
      </c>
      <c r="ADT107">
        <v>0</v>
      </c>
      <c r="ADU107">
        <v>1</v>
      </c>
      <c r="ADV107">
        <v>-1</v>
      </c>
      <c r="ADZ107">
        <f t="shared" si="85"/>
        <v>114</v>
      </c>
      <c r="AEA107">
        <f t="shared" si="87"/>
        <v>3</v>
      </c>
      <c r="AEB107">
        <f t="shared" si="86"/>
        <v>3</v>
      </c>
    </row>
    <row r="108" spans="1:808" x14ac:dyDescent="0.2">
      <c r="A108">
        <v>110002763654</v>
      </c>
      <c r="B108">
        <v>270114832</v>
      </c>
      <c r="C108" s="2">
        <v>43613.362118055556</v>
      </c>
      <c r="D108" s="2">
        <v>43613.363564814812</v>
      </c>
      <c r="E108" t="s">
        <v>1918</v>
      </c>
      <c r="J108">
        <v>1</v>
      </c>
      <c r="K108" s="84" t="str">
        <f t="shared" si="84"/>
        <v>Canada</v>
      </c>
      <c r="L108">
        <v>1</v>
      </c>
      <c r="M108">
        <v>3</v>
      </c>
      <c r="N108">
        <v>4</v>
      </c>
      <c r="ADZ108">
        <f t="shared" si="85"/>
        <v>0</v>
      </c>
      <c r="AEA108">
        <f t="shared" si="87"/>
        <v>0</v>
      </c>
      <c r="AEB108">
        <f t="shared" si="86"/>
        <v>0</v>
      </c>
    </row>
    <row r="109" spans="1:808" x14ac:dyDescent="0.2">
      <c r="A109">
        <v>110002763355</v>
      </c>
      <c r="B109">
        <v>270114737</v>
      </c>
      <c r="C109" s="2">
        <v>43613.198738425926</v>
      </c>
      <c r="D109" s="2">
        <v>43613.256851851853</v>
      </c>
      <c r="E109" t="s">
        <v>1918</v>
      </c>
      <c r="J109">
        <v>3</v>
      </c>
      <c r="K109" s="84" t="str">
        <f t="shared" si="84"/>
        <v>UK</v>
      </c>
      <c r="L109">
        <v>1</v>
      </c>
      <c r="M109">
        <v>3</v>
      </c>
      <c r="N109">
        <v>3</v>
      </c>
      <c r="O109">
        <v>1</v>
      </c>
      <c r="P109">
        <v>4</v>
      </c>
      <c r="Q109">
        <v>0</v>
      </c>
      <c r="R109" t="s">
        <v>1053</v>
      </c>
      <c r="S109">
        <v>1</v>
      </c>
      <c r="T109">
        <v>0</v>
      </c>
      <c r="U109" t="s">
        <v>1054</v>
      </c>
      <c r="V109">
        <v>3</v>
      </c>
      <c r="W109">
        <v>1</v>
      </c>
      <c r="X109" s="84">
        <f>VLOOKUP(WordsMain!X109,ScaleII,2,FALSE)</f>
        <v>1</v>
      </c>
      <c r="Y109" s="84">
        <f>VLOOKUP(WordsMain!Y109,ScaleII,2,FALSE)</f>
        <v>1</v>
      </c>
      <c r="Z109" s="84">
        <f>VLOOKUP(WordsMain!Z109,ScaleII,2,FALSE)</f>
        <v>2</v>
      </c>
      <c r="AA109" s="84">
        <f>VLOOKUP(WordsMain!AA109,ScaleII,2,FALSE)</f>
        <v>0</v>
      </c>
      <c r="AB109" s="84">
        <f>VLOOKUP(WordsMain!AB109,ScaleII,2,FALSE)</f>
        <v>1</v>
      </c>
      <c r="AC109" s="84">
        <f>VLOOKUP(WordsMain!AC109,ScaleII,2,FALSE)</f>
        <v>1</v>
      </c>
      <c r="AD109" s="84">
        <f>VLOOKUP(WordsMain!AD109,ScaleDD,2,FALSE)</f>
        <v>0</v>
      </c>
      <c r="AE109" s="84">
        <f>VLOOKUP(WordsMain!AE109,ScaleDD,2,FALSE)</f>
        <v>4</v>
      </c>
      <c r="AF109" s="84">
        <f>VLOOKUP(WordsMain!AF109,ScaleDD,2,FALSE)</f>
        <v>2</v>
      </c>
      <c r="AG109" s="84">
        <f>VLOOKUP(WordsMain!AG109,ScaleDD,2,FALSE)</f>
        <v>1</v>
      </c>
      <c r="AH109" s="84">
        <f>VLOOKUP(WordsMain!AH109,ScaleDD,2,FALSE)</f>
        <v>1</v>
      </c>
      <c r="AI109" s="84">
        <f>VLOOKUP(WordsMain!AI109,ScaleDD,2,FALSE)</f>
        <v>1</v>
      </c>
      <c r="AJ109" s="84">
        <f>VLOOKUP(WordsMain!AJ109,ScaleDD,2,FALSE)</f>
        <v>2</v>
      </c>
      <c r="AK109" s="84">
        <f>VLOOKUP(WordsMain!AK109,ScaleDD,2,FALSE)</f>
        <v>3</v>
      </c>
      <c r="AL109" s="84">
        <f>VLOOKUP(WordsMain!AL109,ScaleDD,2,FALSE)</f>
        <v>2</v>
      </c>
      <c r="AN109" s="84">
        <f>VLOOKUP(WordsMain!AN109,ScaleJJ,2,FALSE)</f>
        <v>5</v>
      </c>
      <c r="AO109" s="84">
        <f>VLOOKUP(WordsMain!AO109,ScaleJJ,2,FALSE)</f>
        <v>1</v>
      </c>
      <c r="AP109" s="84">
        <f>VLOOKUP(WordsMain!AP109,ScaleJJ,2,FALSE)</f>
        <v>1</v>
      </c>
      <c r="AQ109" s="84">
        <f>VLOOKUP(WordsMain!AQ109,ScaleJJ,2,FALSE)</f>
        <v>1</v>
      </c>
      <c r="AR109" s="84">
        <f>VLOOKUP(WordsMain!AR109,ScaleJJ,2,FALSE)</f>
        <v>1</v>
      </c>
      <c r="AS109" s="84">
        <f>VLOOKUP(WordsMain!AS109,ScaleJJ,2,FALSE)</f>
        <v>1</v>
      </c>
      <c r="AT109" s="84">
        <f>VLOOKUP(WordsMain!AT109,ScaleJJ,2,FALSE)</f>
        <v>1</v>
      </c>
      <c r="AU109" s="84">
        <f>VLOOKUP(WordsMain!AU109,ScaleJJ,2,FALSE)</f>
        <v>1</v>
      </c>
      <c r="BE109">
        <v>9</v>
      </c>
      <c r="DQ109" s="84">
        <f>VLOOKUP(WordsMain!DQ109,ScaleEE,2,FALSE)</f>
        <v>0</v>
      </c>
      <c r="DR109" s="84">
        <f>VLOOKUP(WordsMain!DR109,ScaleEE,2,FALSE)</f>
        <v>0</v>
      </c>
      <c r="DS109" s="84">
        <f>VLOOKUP(WordsMain!DS109,ScaleEE,2,FALSE)</f>
        <v>0</v>
      </c>
      <c r="DT109" s="84">
        <f>VLOOKUP(WordsMain!DT109,ScaleEE,2,FALSE)</f>
        <v>0</v>
      </c>
      <c r="DU109" s="84">
        <f>VLOOKUP(WordsMain!DU109,ScaleEE,2,FALSE)</f>
        <v>0</v>
      </c>
      <c r="DV109" s="84">
        <f>VLOOKUP(WordsMain!DV109,ScaleEE,2,FALSE)</f>
        <v>0</v>
      </c>
      <c r="DW109" s="84">
        <f>VLOOKUP(WordsMain!DW109,ScaleEE,2,FALSE)</f>
        <v>0</v>
      </c>
      <c r="DX109" s="84">
        <f>VLOOKUP(WordsMain!DX109,ScaleEE,2,FALSE)</f>
        <v>0</v>
      </c>
      <c r="DY109" s="84">
        <f>VLOOKUP(WordsMain!DY109,ScaleEE,2,FALSE)</f>
        <v>0</v>
      </c>
      <c r="DZ109" s="84">
        <f>VLOOKUP(WordsMain!DZ109,ScaleEE,2,FALSE)</f>
        <v>1</v>
      </c>
      <c r="EA109" t="s">
        <v>1055</v>
      </c>
      <c r="EB109" s="84">
        <f>VLOOKUP(WordsMain!EB109,ScaleCC,2,FALSE)</f>
        <v>1</v>
      </c>
      <c r="EC109" s="84">
        <f>VLOOKUP(WordsMain!EC109,ScaleCC,2,FALSE)</f>
        <v>2</v>
      </c>
      <c r="ED109" s="84">
        <f>VLOOKUP(WordsMain!ED109,ScaleCC,2,FALSE)</f>
        <v>2</v>
      </c>
      <c r="EE109" s="84">
        <f>VLOOKUP(WordsMain!EE109,ScaleCC,2,FALSE)</f>
        <v>2</v>
      </c>
      <c r="EF109" s="84">
        <f>VLOOKUP(WordsMain!EF109,ScaleCC,2,FALSE)</f>
        <v>1</v>
      </c>
      <c r="EG109" s="84">
        <f>VLOOKUP(WordsMain!EG109,ScaleCC,2,FALSE)</f>
        <v>0</v>
      </c>
      <c r="EH109" s="84">
        <f>VLOOKUP(WordsMain!EH109,ScaleCC,2,FALSE)</f>
        <v>0</v>
      </c>
      <c r="EI109" s="84">
        <f>VLOOKUP(WordsMain!EI109,ScaleCC,2,FALSE)</f>
        <v>0</v>
      </c>
      <c r="EJ109" s="84">
        <f>VLOOKUP(WordsMain!EJ109,ScaleCC,2,FALSE)</f>
        <v>2</v>
      </c>
      <c r="EK109" s="84">
        <f>VLOOKUP(WordsMain!EK109,ScaleCC,2,FALSE)</f>
        <v>0</v>
      </c>
      <c r="EL109" s="84">
        <f>VLOOKUP(WordsMain!EL109,ScaleCC,2,FALSE)</f>
        <v>0</v>
      </c>
      <c r="EM109" s="84">
        <f>VLOOKUP(WordsMain!EM109,ScaleCC,2,FALSE)</f>
        <v>0</v>
      </c>
      <c r="EN109" s="84">
        <f>VLOOKUP(WordsMain!EN109,ScaleCC,2,FALSE)</f>
        <v>0</v>
      </c>
      <c r="EO109" s="84">
        <f>VLOOKUP(WordsMain!EO109,ScaleCC,2,FALSE)</f>
        <v>0</v>
      </c>
      <c r="EP109" s="84">
        <f>VLOOKUP(WordsMain!EP109,ScaleCC,2,FALSE)</f>
        <v>0</v>
      </c>
      <c r="EQ109" s="84">
        <f>VLOOKUP(WordsMain!EQ109,ScaleCC,2,FALSE)</f>
        <v>0</v>
      </c>
      <c r="ER109" s="84">
        <f>VLOOKUP(WordsMain!ER109,ScaleCC,2,FALSE)</f>
        <v>0</v>
      </c>
      <c r="ES109" s="84">
        <f>VLOOKUP(WordsMain!ES109,ScaleCC,2,FALSE)</f>
        <v>0</v>
      </c>
      <c r="FH109">
        <v>2</v>
      </c>
      <c r="FI109">
        <v>3</v>
      </c>
      <c r="FJ109">
        <v>4</v>
      </c>
      <c r="FL109">
        <v>6</v>
      </c>
      <c r="FM109">
        <v>7</v>
      </c>
      <c r="FN109">
        <v>8</v>
      </c>
      <c r="FT109">
        <v>2</v>
      </c>
      <c r="FU109">
        <v>3</v>
      </c>
      <c r="FV109">
        <v>4</v>
      </c>
      <c r="FX109">
        <v>6</v>
      </c>
      <c r="FY109">
        <v>7</v>
      </c>
      <c r="FZ109">
        <v>8</v>
      </c>
      <c r="GF109">
        <v>2</v>
      </c>
      <c r="GG109">
        <v>3</v>
      </c>
      <c r="GH109">
        <v>4</v>
      </c>
      <c r="GJ109">
        <v>6</v>
      </c>
      <c r="GK109">
        <v>7</v>
      </c>
      <c r="GL109">
        <v>8</v>
      </c>
      <c r="IM109">
        <v>1</v>
      </c>
      <c r="IN109">
        <v>2</v>
      </c>
      <c r="IO109">
        <v>3</v>
      </c>
      <c r="IQ109">
        <v>5</v>
      </c>
      <c r="IS109">
        <v>7</v>
      </c>
      <c r="IT109">
        <v>8</v>
      </c>
      <c r="NZ109">
        <v>10</v>
      </c>
      <c r="OA109">
        <v>11</v>
      </c>
      <c r="OB109">
        <v>12</v>
      </c>
      <c r="OD109">
        <v>14</v>
      </c>
      <c r="ON109">
        <v>10</v>
      </c>
      <c r="OR109">
        <v>14</v>
      </c>
      <c r="PB109">
        <v>10</v>
      </c>
      <c r="PC109">
        <v>11</v>
      </c>
      <c r="PD109">
        <v>12</v>
      </c>
      <c r="PF109">
        <v>14</v>
      </c>
      <c r="RN109">
        <v>4</v>
      </c>
      <c r="RO109">
        <v>5</v>
      </c>
      <c r="RT109">
        <v>10</v>
      </c>
      <c r="RU109">
        <v>11</v>
      </c>
      <c r="RV109">
        <v>12</v>
      </c>
      <c r="RW109">
        <v>13</v>
      </c>
      <c r="WU109" s="84">
        <f>VLOOKUP(WordsMain!WU109,ScaleHH,2,FALSE)</f>
        <v>3</v>
      </c>
      <c r="WV109" s="84">
        <f>VLOOKUP(WordsMain!WV109,ScaleHH,2,FALSE)</f>
        <v>2</v>
      </c>
      <c r="WW109" s="84">
        <f>VLOOKUP(WordsMain!WW109,ScaleHH,2,FALSE)</f>
        <v>3</v>
      </c>
      <c r="WX109" s="84">
        <f>VLOOKUP(WordsMain!WX109,ScaleHH,2,FALSE)</f>
        <v>3</v>
      </c>
      <c r="WY109" s="84">
        <f>VLOOKUP(WordsMain!WY109,ScaleHH,2,FALSE)</f>
        <v>3</v>
      </c>
      <c r="WZ109" s="84">
        <f>VLOOKUP(WordsMain!WZ109,ScaleHH,2,FALSE)</f>
        <v>3</v>
      </c>
      <c r="XA109" s="84">
        <f>VLOOKUP(WordsMain!XA109,ScaleHH,2,FALSE)</f>
        <v>2</v>
      </c>
      <c r="XB109" s="84">
        <f>VLOOKUP(WordsMain!XB109,ScaleHH,2,FALSE)</f>
        <v>1</v>
      </c>
      <c r="XC109" s="84">
        <f>VLOOKUP(WordsMain!XC109,ScaleHH,2,FALSE)</f>
        <v>1</v>
      </c>
      <c r="XD109" s="84">
        <f>VLOOKUP(WordsMain!XD109,ScaleHH,2,FALSE)</f>
        <v>3</v>
      </c>
      <c r="XE109" s="84">
        <f>VLOOKUP(WordsMain!XE109,ScaleHH,2,FALSE)</f>
        <v>3</v>
      </c>
      <c r="XF109" s="84">
        <f>VLOOKUP(WordsMain!XF109,ScaleHH,2,FALSE)</f>
        <v>2</v>
      </c>
      <c r="XG109" s="84">
        <f>VLOOKUP(WordsMain!XG109,ScaleHH,2,FALSE)</f>
        <v>1</v>
      </c>
      <c r="XH109" s="84">
        <f>VLOOKUP(WordsMain!XH109,ScaleHH,2,FALSE)</f>
        <v>3</v>
      </c>
      <c r="XI109" s="84">
        <f>VLOOKUP(WordsMain!XI109,ScaleHH,2,FALSE)</f>
        <v>2</v>
      </c>
      <c r="XJ109" s="84">
        <f>VLOOKUP(WordsMain!XJ109,ScaleHH,2,FALSE)</f>
        <v>3</v>
      </c>
      <c r="XK109" s="84">
        <f>VLOOKUP(WordsMain!XK109,ScaleHH,2,FALSE)</f>
        <v>3</v>
      </c>
      <c r="XL109" s="84">
        <f>VLOOKUP(WordsMain!XL109,ScaleHH,2,FALSE)</f>
        <v>2</v>
      </c>
      <c r="XM109" s="84">
        <f>VLOOKUP(WordsMain!XM109,ScaleHH,2,FALSE)</f>
        <v>3</v>
      </c>
      <c r="XN109" s="84">
        <f>VLOOKUP(WordsMain!XN109,ScaleHH,2,FALSE)</f>
        <v>3</v>
      </c>
      <c r="XO109" s="84">
        <f>VLOOKUP(WordsMain!XO109,ScaleHH,2,FALSE)</f>
        <v>3</v>
      </c>
      <c r="XP109" s="84">
        <f>VLOOKUP(WordsMain!XP109,ScaleHH,2,FALSE)</f>
        <v>3</v>
      </c>
      <c r="XQ109" s="84">
        <f>VLOOKUP(WordsMain!XQ109,ScaleHH,2,FALSE)</f>
        <v>3</v>
      </c>
      <c r="XR109" s="84">
        <f>VLOOKUP(WordsMain!XR109,ScaleHH,2,FALSE)</f>
        <v>3</v>
      </c>
      <c r="XS109" s="84">
        <f>VLOOKUP(WordsMain!XS109,ScaleHH,2,FALSE)</f>
        <v>2</v>
      </c>
      <c r="XT109" s="84">
        <f>VLOOKUP(WordsMain!XT109,ScaleHH,2,FALSE)</f>
        <v>2</v>
      </c>
      <c r="XU109" s="84">
        <f>VLOOKUP(WordsMain!XU109,ScaleHH,2,FALSE)</f>
        <v>3</v>
      </c>
      <c r="XV109" s="84">
        <f>VLOOKUP(WordsMain!XV109,ScaleHH,2,FALSE)</f>
        <v>2</v>
      </c>
      <c r="XW109" s="84">
        <f>VLOOKUP(WordsMain!XW109,ScaleHH,2,FALSE)</f>
        <v>2</v>
      </c>
      <c r="XX109" s="84">
        <f>VLOOKUP(WordsMain!XX109,ScaleHH,2,FALSE)</f>
        <v>1</v>
      </c>
      <c r="XY109" s="84">
        <f>VLOOKUP(WordsMain!XY109,ScaleHH,2,FALSE)</f>
        <v>3</v>
      </c>
      <c r="XZ109" s="84">
        <f>VLOOKUP(WordsMain!XZ109,ScaleHH,2,FALSE)</f>
        <v>1</v>
      </c>
      <c r="YA109" s="84">
        <f>VLOOKUP(WordsMain!YA109,ScaleHH,2,FALSE)</f>
        <v>2</v>
      </c>
      <c r="YB109" s="84">
        <f>VLOOKUP(WordsMain!YB109,ScaleHH,2,FALSE)</f>
        <v>3</v>
      </c>
      <c r="YC109" s="84">
        <f>VLOOKUP(WordsMain!YC109,ScaleHH,2,FALSE)</f>
        <v>3</v>
      </c>
      <c r="YD109" s="84">
        <f>VLOOKUP(WordsMain!YD109,ScaleHH,2,FALSE)</f>
        <v>3</v>
      </c>
      <c r="YE109" s="84">
        <f>VLOOKUP(WordsMain!YE109,ScaleHH,2,FALSE)</f>
        <v>1</v>
      </c>
      <c r="YF109" s="84">
        <f>VLOOKUP(WordsMain!YF109,ScaleHH,2,FALSE)</f>
        <v>3</v>
      </c>
      <c r="YG109" s="84">
        <f>VLOOKUP(WordsMain!YG109,ScaleHH,2,FALSE)</f>
        <v>3</v>
      </c>
      <c r="YH109" t="s">
        <v>1056</v>
      </c>
      <c r="YI109" t="s">
        <v>1057</v>
      </c>
      <c r="YJ109" s="84">
        <f>VLOOKUP(WordsMain!YJ109,ScaleBB,2,FALSE)</f>
        <v>0</v>
      </c>
      <c r="YK109" s="84">
        <f>VLOOKUP(WordsMain!YK109,ScaleAA,2,FALSE)</f>
        <v>4</v>
      </c>
      <c r="YL109" s="84">
        <f>VLOOKUP(WordsMain!YL109,ScaleAA,2,FALSE)</f>
        <v>3</v>
      </c>
      <c r="YM109" s="84">
        <f>VLOOKUP(WordsMain!YM109,ScaleAA,2,FALSE)</f>
        <v>3</v>
      </c>
      <c r="YN109" s="84">
        <f>VLOOKUP(WordsMain!YN109,ScaleAA,2,FALSE)</f>
        <v>3</v>
      </c>
      <c r="YO109" s="84">
        <f>VLOOKUP(WordsMain!YO109,ScaleAA,2,FALSE)</f>
        <v>3</v>
      </c>
      <c r="YP109" s="84">
        <f>VLOOKUP(WordsMain!YP109,ScaleAA,2,FALSE)</f>
        <v>4</v>
      </c>
      <c r="YQ109" s="84">
        <f>VLOOKUP(WordsMain!YQ109,ScaleAA,2,FALSE)</f>
        <v>3</v>
      </c>
      <c r="YR109" s="84">
        <f>VLOOKUP(WordsMain!YR109,ScaleAA,2,FALSE)</f>
        <v>4</v>
      </c>
      <c r="YS109" s="84">
        <f>VLOOKUP(WordsMain!YS109,ScaleAA,2,FALSE)</f>
        <v>2</v>
      </c>
      <c r="YT109" s="84">
        <f>VLOOKUP(WordsMain!YT109,ScaleAA,2,FALSE)</f>
        <v>3</v>
      </c>
      <c r="YU109" s="84">
        <f>VLOOKUP(WordsMain!YU109,ScaleAA,2,FALSE)</f>
        <v>3</v>
      </c>
      <c r="YV109" s="84">
        <f>VLOOKUP(WordsMain!YV109,ScaleAA,2,FALSE)</f>
        <v>3</v>
      </c>
      <c r="YW109" s="84">
        <f>VLOOKUP(WordsMain!YW109,ScaleAA,2,FALSE)</f>
        <v>4</v>
      </c>
      <c r="YX109" s="84">
        <f>VLOOKUP(WordsMain!YX109,ScaleAA,2,FALSE)</f>
        <v>2</v>
      </c>
      <c r="YY109" s="84">
        <f>VLOOKUP(WordsMain!YY109,ScaleAA,2,FALSE)</f>
        <v>3</v>
      </c>
      <c r="YZ109" s="84">
        <f>VLOOKUP(WordsMain!YZ109,ScaleAA,2,FALSE)</f>
        <v>2</v>
      </c>
      <c r="ZA109" s="84">
        <f>VLOOKUP(WordsMain!ZA109,ScaleAA,2,FALSE)</f>
        <v>4</v>
      </c>
      <c r="ZB109" s="84">
        <f>VLOOKUP(WordsMain!ZB109,ScaleAA,2,FALSE)</f>
        <v>2</v>
      </c>
      <c r="ZC109" s="84">
        <f>VLOOKUP(WordsMain!ZC109,ScaleAA,2,FALSE)</f>
        <v>4</v>
      </c>
      <c r="ZD109" s="84">
        <f>VLOOKUP(WordsMain!ZD109,ScaleAA,2,FALSE)</f>
        <v>2</v>
      </c>
      <c r="ZE109" s="84">
        <f>VLOOKUP(WordsMain!ZE109,ScaleAA,2,FALSE)</f>
        <v>2</v>
      </c>
      <c r="ZF109" s="84">
        <f>VLOOKUP(WordsMain!ZF109,ScaleAA,2,FALSE)</f>
        <v>1</v>
      </c>
      <c r="ZG109" s="84">
        <f>VLOOKUP(WordsMain!ZG109,ScaleAA,2,FALSE)</f>
        <v>2</v>
      </c>
      <c r="ZH109" s="84">
        <f>VLOOKUP(WordsMain!ZH109,ScaleAA,2,FALSE)</f>
        <v>2</v>
      </c>
      <c r="ZI109" s="84">
        <f>VLOOKUP(WordsMain!ZI109,ScaleAA,2,FALSE)</f>
        <v>2</v>
      </c>
      <c r="ZJ109" s="84">
        <f>VLOOKUP(WordsMain!ZJ109,ScaleAA,2,FALSE)</f>
        <v>4</v>
      </c>
      <c r="ZK109" s="84">
        <f>VLOOKUP(WordsMain!ZK109,ScaleAA,2,FALSE)</f>
        <v>3</v>
      </c>
      <c r="ZL109" s="84">
        <f>VLOOKUP(WordsMain!ZL109,ScaleAA,2,FALSE)</f>
        <v>2</v>
      </c>
      <c r="ZM109" s="84">
        <f>VLOOKUP(WordsMain!ZM109,ScaleAA,2,FALSE)</f>
        <v>2</v>
      </c>
      <c r="ZN109" s="84">
        <f>VLOOKUP(WordsMain!ZN109,ScaleAA,2,FALSE)</f>
        <v>3</v>
      </c>
      <c r="ZO109" s="84">
        <f>VLOOKUP(WordsMain!ZO109,ScaleAA,2,FALSE)</f>
        <v>2</v>
      </c>
      <c r="ZP109" s="84">
        <f>VLOOKUP(WordsMain!ZP109,ScaleAA,2,FALSE)</f>
        <v>4</v>
      </c>
      <c r="ZQ109" t="s">
        <v>1058</v>
      </c>
      <c r="ZR109" s="84">
        <f>VLOOKUP(WordsMain!ZR109,ScaleFF,2,FALSE)</f>
        <v>3</v>
      </c>
      <c r="ZS109" s="84">
        <f>VLOOKUP(WordsMain!ZS109,ScaleFF,2,FALSE)</f>
        <v>1</v>
      </c>
      <c r="ZT109" s="84">
        <f>VLOOKUP(WordsMain!ZT109,ScaleFF,2,FALSE)</f>
        <v>0</v>
      </c>
      <c r="ZU109" s="84">
        <f>VLOOKUP(WordsMain!ZU109,ScaleFF,2,FALSE)</f>
        <v>1</v>
      </c>
      <c r="ZV109" s="84">
        <f>VLOOKUP(WordsMain!ZV109,ScaleFF,2,FALSE)</f>
        <v>4</v>
      </c>
      <c r="ZW109" s="84">
        <f>VLOOKUP(WordsMain!ZW109,ScaleFF,2,FALSE)</f>
        <v>4</v>
      </c>
      <c r="ZX109" s="84">
        <f>VLOOKUP(WordsMain!ZX109,ScaleFF,2,FALSE)</f>
        <v>4</v>
      </c>
      <c r="ZY109" s="84">
        <f>VLOOKUP(WordsMain!ZY109,ScaleFF,2,FALSE)</f>
        <v>3</v>
      </c>
      <c r="ZZ109" s="84">
        <f>VLOOKUP(WordsMain!ZZ109,ScaleFF,2,FALSE)</f>
        <v>3</v>
      </c>
      <c r="AAA109" s="84">
        <f>VLOOKUP(WordsMain!AAA109,ScaleFF,2,FALSE)</f>
        <v>1</v>
      </c>
      <c r="AAB109" s="84">
        <f>VLOOKUP(WordsMain!AAB109,ScaleFF,2,FALSE)</f>
        <v>3</v>
      </c>
      <c r="AAC109" s="84">
        <f>VLOOKUP(WordsMain!AAC109,ScaleFF,2,FALSE)</f>
        <v>4</v>
      </c>
      <c r="AAD109" s="84">
        <f>VLOOKUP(WordsMain!AAD109,ScaleFF,2,FALSE)</f>
        <v>2</v>
      </c>
      <c r="AAE109" s="84">
        <f>VLOOKUP(WordsMain!AAE109,ScaleFF,2,FALSE)</f>
        <v>3</v>
      </c>
      <c r="AAF109" s="84">
        <f>VLOOKUP(WordsMain!AAF109,ScaleFF,2,FALSE)</f>
        <v>1</v>
      </c>
      <c r="AAG109" s="84">
        <f>VLOOKUP(WordsMain!AAG109,ScaleFF,2,FALSE)</f>
        <v>1</v>
      </c>
      <c r="AAH109" s="84">
        <f>VLOOKUP(WordsMain!AAH109,ScaleFF,2,FALSE)</f>
        <v>3</v>
      </c>
      <c r="AAI109" s="84">
        <f>VLOOKUP(WordsMain!AAI109,ScaleFF,2,FALSE)</f>
        <v>3</v>
      </c>
      <c r="AAJ109" s="84">
        <f>VLOOKUP(WordsMain!AAJ109,ScaleFF,2,FALSE)</f>
        <v>0</v>
      </c>
      <c r="AAK109" s="84">
        <f>VLOOKUP(WordsMain!AAK109,ScaleFF,2,FALSE)</f>
        <v>3</v>
      </c>
      <c r="AAL109" s="84">
        <f>VLOOKUP(WordsMain!AAL109,ScaleFF,2,FALSE)</f>
        <v>3</v>
      </c>
      <c r="AAM109" s="84">
        <f>VLOOKUP(WordsMain!AAM109,ScaleFF,2,FALSE)</f>
        <v>4</v>
      </c>
      <c r="AAN109" s="84">
        <f>VLOOKUP(WordsMain!AAN109,ScaleFF,2,FALSE)</f>
        <v>3</v>
      </c>
      <c r="AAO109" s="84">
        <f>VLOOKUP(WordsMain!AAO109,ScaleFF,2,FALSE)</f>
        <v>4</v>
      </c>
      <c r="AAP109" s="84">
        <f>VLOOKUP(WordsMain!AAP109,ScaleFF,2,FALSE)</f>
        <v>2</v>
      </c>
      <c r="AAQ109" s="84">
        <f>VLOOKUP(WordsMain!AAQ109,ScaleFF,2,FALSE)</f>
        <v>2</v>
      </c>
      <c r="AAR109" s="84">
        <f>VLOOKUP(WordsMain!AAR109,ScaleFF,2,FALSE)</f>
        <v>1</v>
      </c>
      <c r="AAS109" s="84">
        <f>VLOOKUP(WordsMain!AAS109,ScaleFF,2,FALSE)</f>
        <v>0</v>
      </c>
      <c r="AAT109" s="84">
        <f>VLOOKUP(WordsMain!AAT109,ScaleFF,2,FALSE)</f>
        <v>3</v>
      </c>
      <c r="AAU109" s="84">
        <f>VLOOKUP(WordsMain!AAU109,ScaleFF,2,FALSE)</f>
        <v>3</v>
      </c>
      <c r="AAV109" s="84">
        <f>VLOOKUP(WordsMain!AAV109,ScaleFF,2,FALSE)</f>
        <v>4</v>
      </c>
      <c r="AAW109" s="84">
        <f>VLOOKUP(WordsMain!AAW109,ScaleFF,2,FALSE)</f>
        <v>2</v>
      </c>
      <c r="AAX109" s="84">
        <f>VLOOKUP(WordsMain!AAX109,ScaleFF,2,FALSE)</f>
        <v>0</v>
      </c>
      <c r="AAY109" s="84">
        <f>VLOOKUP(WordsMain!AAY109,ScaleFF,2,FALSE)</f>
        <v>4</v>
      </c>
      <c r="AAZ109" s="84">
        <f>VLOOKUP(WordsMain!AAZ109,ScaleFF,2,FALSE)</f>
        <v>3</v>
      </c>
      <c r="ABB109">
        <v>1</v>
      </c>
      <c r="ABC109">
        <v>1</v>
      </c>
      <c r="ABD109">
        <v>1</v>
      </c>
      <c r="ABE109">
        <v>1</v>
      </c>
      <c r="ABF109">
        <v>0</v>
      </c>
      <c r="ABG109">
        <v>1</v>
      </c>
      <c r="ABH109">
        <v>2</v>
      </c>
      <c r="ABI109">
        <v>1</v>
      </c>
      <c r="ABJ109">
        <v>0</v>
      </c>
      <c r="ABK109">
        <v>0</v>
      </c>
      <c r="ABL109">
        <v>1</v>
      </c>
      <c r="ABM109">
        <v>1</v>
      </c>
      <c r="ABN109">
        <v>0</v>
      </c>
      <c r="ABO109">
        <v>1</v>
      </c>
      <c r="ACC109">
        <v>15</v>
      </c>
      <c r="ACD109">
        <v>16</v>
      </c>
      <c r="ACE109">
        <v>17</v>
      </c>
      <c r="ACH109">
        <v>20</v>
      </c>
      <c r="ACO109">
        <v>27</v>
      </c>
      <c r="ACR109" s="84">
        <f>VLOOKUP(WordsMain!ACR109,ScaleGG,2,FALSE)</f>
        <v>0</v>
      </c>
      <c r="ACS109">
        <v>-1</v>
      </c>
      <c r="ACT109">
        <v>0</v>
      </c>
      <c r="ACU109">
        <v>0</v>
      </c>
      <c r="ACV109">
        <v>0</v>
      </c>
      <c r="ACW109">
        <v>-1</v>
      </c>
      <c r="ACX109">
        <v>0</v>
      </c>
      <c r="ACY109">
        <v>0</v>
      </c>
      <c r="ACZ109">
        <v>-1</v>
      </c>
      <c r="ADA109">
        <v>-1</v>
      </c>
      <c r="ADB109">
        <v>-2</v>
      </c>
      <c r="ADC109">
        <v>0</v>
      </c>
      <c r="ADD109">
        <v>-2</v>
      </c>
      <c r="ADE109">
        <v>-1</v>
      </c>
      <c r="ADF109">
        <v>-1</v>
      </c>
      <c r="ADG109">
        <v>-1</v>
      </c>
      <c r="ADH109">
        <v>0</v>
      </c>
      <c r="ADI109">
        <v>0</v>
      </c>
      <c r="ADJ109">
        <v>-2</v>
      </c>
      <c r="ADK109">
        <v>0</v>
      </c>
      <c r="ADL109">
        <v>0</v>
      </c>
      <c r="ADM109">
        <v>0</v>
      </c>
      <c r="ADN109">
        <v>1</v>
      </c>
      <c r="ADO109">
        <v>-1</v>
      </c>
      <c r="ADP109">
        <v>0</v>
      </c>
      <c r="ADQ109">
        <v>-1</v>
      </c>
      <c r="ADR109">
        <v>1</v>
      </c>
      <c r="ADS109">
        <v>1</v>
      </c>
      <c r="ADT109">
        <v>-1</v>
      </c>
      <c r="ADU109">
        <v>-2</v>
      </c>
      <c r="ADV109">
        <v>-1</v>
      </c>
      <c r="ADX109" t="s">
        <v>1059</v>
      </c>
      <c r="ADZ109">
        <f t="shared" si="85"/>
        <v>173</v>
      </c>
      <c r="AEA109">
        <f t="shared" si="87"/>
        <v>2</v>
      </c>
      <c r="AEB109">
        <f t="shared" si="86"/>
        <v>2</v>
      </c>
    </row>
    <row r="110" spans="1:808" x14ac:dyDescent="0.2">
      <c r="A110">
        <v>110002763337</v>
      </c>
      <c r="B110">
        <v>270114717</v>
      </c>
      <c r="C110" s="2">
        <v>43613.154039351852</v>
      </c>
      <c r="D110" s="2">
        <v>43613.230150462958</v>
      </c>
      <c r="E110" t="s">
        <v>1918</v>
      </c>
      <c r="J110">
        <v>3</v>
      </c>
      <c r="K110" s="84" t="str">
        <f t="shared" si="84"/>
        <v>UK</v>
      </c>
      <c r="L110">
        <v>1</v>
      </c>
      <c r="M110">
        <v>3</v>
      </c>
      <c r="N110">
        <v>1</v>
      </c>
      <c r="O110">
        <v>2</v>
      </c>
      <c r="P110">
        <v>1</v>
      </c>
      <c r="Q110">
        <v>6</v>
      </c>
      <c r="S110">
        <v>4</v>
      </c>
      <c r="T110">
        <v>2</v>
      </c>
      <c r="V110">
        <v>3</v>
      </c>
      <c r="W110">
        <v>1</v>
      </c>
      <c r="X110" s="84">
        <f>VLOOKUP(WordsMain!X110,ScaleII,2,FALSE)</f>
        <v>1</v>
      </c>
      <c r="Y110" s="84">
        <f>VLOOKUP(WordsMain!Y110,ScaleII,2,FALSE)</f>
        <v>1</v>
      </c>
      <c r="Z110" s="84">
        <f>VLOOKUP(WordsMain!Z110,ScaleII,2,FALSE)</f>
        <v>1</v>
      </c>
      <c r="AA110" s="84">
        <f>VLOOKUP(WordsMain!AA110,ScaleII,2,FALSE)</f>
        <v>1</v>
      </c>
      <c r="AB110" s="84">
        <f>VLOOKUP(WordsMain!AB110,ScaleII,2,FALSE)</f>
        <v>1</v>
      </c>
      <c r="AC110" s="84">
        <f>VLOOKUP(WordsMain!AC110,ScaleII,2,FALSE)</f>
        <v>1</v>
      </c>
      <c r="AD110" s="84">
        <f>VLOOKUP(WordsMain!AD110,ScaleDD,2,FALSE)</f>
        <v>1</v>
      </c>
      <c r="AE110" s="84">
        <f>VLOOKUP(WordsMain!AE110,ScaleDD,2,FALSE)</f>
        <v>3</v>
      </c>
      <c r="AF110" s="84">
        <f>VLOOKUP(WordsMain!AF110,ScaleDD,2,FALSE)</f>
        <v>2</v>
      </c>
      <c r="AG110" s="84">
        <f>VLOOKUP(WordsMain!AG110,ScaleDD,2,FALSE)</f>
        <v>3</v>
      </c>
      <c r="AH110" s="84">
        <f>VLOOKUP(WordsMain!AH110,ScaleDD,2,FALSE)</f>
        <v>3</v>
      </c>
      <c r="AI110" s="84">
        <f>VLOOKUP(WordsMain!AI110,ScaleDD,2,FALSE)</f>
        <v>2</v>
      </c>
      <c r="AJ110" s="84">
        <f>VLOOKUP(WordsMain!AJ110,ScaleDD,2,FALSE)</f>
        <v>2</v>
      </c>
      <c r="AK110" s="84">
        <f>VLOOKUP(WordsMain!AK110,ScaleDD,2,FALSE)</f>
        <v>3</v>
      </c>
      <c r="AL110" s="84">
        <f>VLOOKUP(WordsMain!AL110,ScaleDD,2,FALSE)</f>
        <v>2</v>
      </c>
      <c r="AN110" s="84">
        <f>VLOOKUP(WordsMain!AN110,ScaleJJ,2,FALSE)</f>
        <v>5</v>
      </c>
      <c r="AO110" s="84">
        <f>VLOOKUP(WordsMain!AO110,ScaleJJ,2,FALSE)</f>
        <v>1</v>
      </c>
      <c r="AP110" s="84">
        <f>VLOOKUP(WordsMain!AP110,ScaleJJ,2,FALSE)</f>
        <v>4</v>
      </c>
      <c r="AQ110" s="84">
        <f>VLOOKUP(WordsMain!AQ110,ScaleJJ,2,FALSE)</f>
        <v>1</v>
      </c>
      <c r="AR110" s="84">
        <f>VLOOKUP(WordsMain!AR110,ScaleJJ,2,FALSE)</f>
        <v>4</v>
      </c>
      <c r="AS110" s="84">
        <f>VLOOKUP(WordsMain!AS110,ScaleJJ,2,FALSE)</f>
        <v>4</v>
      </c>
      <c r="AT110" s="84">
        <f>VLOOKUP(WordsMain!AT110,ScaleJJ,2,FALSE)</f>
        <v>1</v>
      </c>
      <c r="AU110" s="84">
        <f>VLOOKUP(WordsMain!AU110,ScaleJJ,2,FALSE)</f>
        <v>1</v>
      </c>
      <c r="AV110" t="s">
        <v>1061</v>
      </c>
      <c r="AW110">
        <v>1</v>
      </c>
      <c r="AY110">
        <v>3</v>
      </c>
      <c r="AZ110">
        <v>4</v>
      </c>
      <c r="BB110">
        <v>6</v>
      </c>
      <c r="BO110">
        <v>1</v>
      </c>
      <c r="BQ110">
        <v>3</v>
      </c>
      <c r="BU110">
        <v>7</v>
      </c>
      <c r="CG110">
        <v>1</v>
      </c>
      <c r="CJ110">
        <v>4</v>
      </c>
      <c r="CL110">
        <v>6</v>
      </c>
      <c r="CM110">
        <v>7</v>
      </c>
      <c r="CP110">
        <v>1</v>
      </c>
      <c r="CV110">
        <v>7</v>
      </c>
      <c r="DQ110" s="84">
        <f>VLOOKUP(WordsMain!DQ110,ScaleEE,2,FALSE)</f>
        <v>2</v>
      </c>
      <c r="DR110" s="84">
        <f>VLOOKUP(WordsMain!DR110,ScaleEE,2,FALSE)</f>
        <v>3</v>
      </c>
      <c r="DS110" s="84">
        <f>VLOOKUP(WordsMain!DS110,ScaleEE,2,FALSE)</f>
        <v>3</v>
      </c>
      <c r="DT110" s="84">
        <f>VLOOKUP(WordsMain!DT110,ScaleEE,2,FALSE)</f>
        <v>3</v>
      </c>
      <c r="DU110" s="84">
        <f>VLOOKUP(WordsMain!DU110,ScaleEE,2,FALSE)</f>
        <v>3</v>
      </c>
      <c r="DV110" s="84">
        <f>VLOOKUP(WordsMain!DV110,ScaleEE,2,FALSE)</f>
        <v>3</v>
      </c>
      <c r="DW110" s="84">
        <f>VLOOKUP(WordsMain!DW110,ScaleEE,2,FALSE)</f>
        <v>3</v>
      </c>
      <c r="DX110" s="84">
        <f>VLOOKUP(WordsMain!DX110,ScaleEE,2,FALSE)</f>
        <v>3</v>
      </c>
      <c r="DY110" s="84">
        <f>VLOOKUP(WordsMain!DY110,ScaleEE,2,FALSE)</f>
        <v>3</v>
      </c>
      <c r="DZ110" s="84">
        <f>VLOOKUP(WordsMain!DZ110,ScaleEE,2,FALSE)</f>
        <v>2</v>
      </c>
      <c r="EB110" s="84">
        <f>VLOOKUP(WordsMain!EB110,ScaleCC,2,FALSE)</f>
        <v>3</v>
      </c>
      <c r="EC110" s="84">
        <f>VLOOKUP(WordsMain!EC110,ScaleCC,2,FALSE)</f>
        <v>3</v>
      </c>
      <c r="ED110" s="84">
        <f>VLOOKUP(WordsMain!ED110,ScaleCC,2,FALSE)</f>
        <v>3</v>
      </c>
      <c r="EE110" s="84">
        <f>VLOOKUP(WordsMain!EE110,ScaleCC,2,FALSE)</f>
        <v>2</v>
      </c>
      <c r="EF110" s="84">
        <f>VLOOKUP(WordsMain!EF110,ScaleCC,2,FALSE)</f>
        <v>2</v>
      </c>
      <c r="EG110" s="84">
        <f>VLOOKUP(WordsMain!EG110,ScaleCC,2,FALSE)</f>
        <v>0</v>
      </c>
      <c r="EH110" s="84">
        <f>VLOOKUP(WordsMain!EH110,ScaleCC,2,FALSE)</f>
        <v>0</v>
      </c>
      <c r="EI110" s="84">
        <f>VLOOKUP(WordsMain!EI110,ScaleCC,2,FALSE)</f>
        <v>2</v>
      </c>
      <c r="EJ110" s="84">
        <f>VLOOKUP(WordsMain!EJ110,ScaleCC,2,FALSE)</f>
        <v>0</v>
      </c>
      <c r="EK110" s="84">
        <f>VLOOKUP(WordsMain!EK110,ScaleCC,2,FALSE)</f>
        <v>0</v>
      </c>
      <c r="EL110" s="84">
        <f>VLOOKUP(WordsMain!EL110,ScaleCC,2,FALSE)</f>
        <v>0</v>
      </c>
      <c r="EM110" s="84">
        <f>VLOOKUP(WordsMain!EM110,ScaleCC,2,FALSE)</f>
        <v>0</v>
      </c>
      <c r="EN110" s="84">
        <f>VLOOKUP(WordsMain!EN110,ScaleCC,2,FALSE)</f>
        <v>0</v>
      </c>
      <c r="EO110" s="84">
        <f>VLOOKUP(WordsMain!EO110,ScaleCC,2,FALSE)</f>
        <v>0</v>
      </c>
      <c r="EP110" s="84">
        <f>VLOOKUP(WordsMain!EP110,ScaleCC,2,FALSE)</f>
        <v>0</v>
      </c>
      <c r="EQ110" s="84">
        <f>VLOOKUP(WordsMain!EQ110,ScaleCC,2,FALSE)</f>
        <v>0</v>
      </c>
      <c r="ER110" s="84">
        <f>VLOOKUP(WordsMain!ER110,ScaleCC,2,FALSE)</f>
        <v>0</v>
      </c>
      <c r="ES110" s="84">
        <f>VLOOKUP(WordsMain!ES110,ScaleCC,2,FALSE)</f>
        <v>2</v>
      </c>
      <c r="EU110">
        <v>1</v>
      </c>
      <c r="EV110">
        <v>2</v>
      </c>
      <c r="EW110">
        <v>3</v>
      </c>
      <c r="EX110">
        <v>4</v>
      </c>
      <c r="EZ110">
        <v>6</v>
      </c>
      <c r="FA110">
        <v>7</v>
      </c>
      <c r="FC110">
        <v>9</v>
      </c>
      <c r="FG110">
        <v>1</v>
      </c>
      <c r="FH110">
        <v>2</v>
      </c>
      <c r="FI110">
        <v>3</v>
      </c>
      <c r="FJ110">
        <v>4</v>
      </c>
      <c r="FN110">
        <v>8</v>
      </c>
      <c r="FR110">
        <v>12</v>
      </c>
      <c r="FX110">
        <v>6</v>
      </c>
      <c r="FY110">
        <v>7</v>
      </c>
      <c r="GH110">
        <v>4</v>
      </c>
      <c r="GK110">
        <v>7</v>
      </c>
      <c r="GM110">
        <v>9</v>
      </c>
      <c r="GQ110">
        <v>1</v>
      </c>
      <c r="GR110">
        <v>2</v>
      </c>
      <c r="GS110">
        <v>3</v>
      </c>
      <c r="GT110">
        <v>4</v>
      </c>
      <c r="GU110">
        <v>5</v>
      </c>
      <c r="GV110">
        <v>6</v>
      </c>
      <c r="GW110">
        <v>7</v>
      </c>
      <c r="GX110">
        <v>8</v>
      </c>
      <c r="GY110">
        <v>9</v>
      </c>
      <c r="GZ110">
        <v>10</v>
      </c>
      <c r="HA110">
        <v>11</v>
      </c>
      <c r="HB110">
        <v>12</v>
      </c>
      <c r="IA110">
        <v>1</v>
      </c>
      <c r="IB110">
        <v>2</v>
      </c>
      <c r="IC110">
        <v>3</v>
      </c>
      <c r="IE110">
        <v>5</v>
      </c>
      <c r="IG110">
        <v>7</v>
      </c>
      <c r="IH110">
        <v>8</v>
      </c>
      <c r="II110">
        <v>9</v>
      </c>
      <c r="IJ110">
        <v>10</v>
      </c>
      <c r="IK110">
        <v>11</v>
      </c>
      <c r="IL110">
        <v>12</v>
      </c>
      <c r="MQ110">
        <v>1</v>
      </c>
      <c r="MS110">
        <v>3</v>
      </c>
      <c r="MT110">
        <v>4</v>
      </c>
      <c r="MV110">
        <v>6</v>
      </c>
      <c r="MW110">
        <v>7</v>
      </c>
      <c r="MY110">
        <v>9</v>
      </c>
      <c r="MZ110">
        <v>10</v>
      </c>
      <c r="NA110">
        <v>11</v>
      </c>
      <c r="NB110">
        <v>12</v>
      </c>
      <c r="NH110">
        <v>6</v>
      </c>
      <c r="NK110">
        <v>9</v>
      </c>
      <c r="NL110">
        <v>10</v>
      </c>
      <c r="NN110">
        <v>12</v>
      </c>
      <c r="NP110">
        <v>14</v>
      </c>
      <c r="NT110">
        <v>4</v>
      </c>
      <c r="NY110">
        <v>9</v>
      </c>
      <c r="OD110">
        <v>14</v>
      </c>
      <c r="OE110">
        <v>1</v>
      </c>
      <c r="OF110">
        <v>2</v>
      </c>
      <c r="OJ110">
        <v>6</v>
      </c>
      <c r="OK110">
        <v>7</v>
      </c>
      <c r="OL110">
        <v>8</v>
      </c>
      <c r="OM110">
        <v>9</v>
      </c>
      <c r="ON110">
        <v>10</v>
      </c>
      <c r="OP110">
        <v>12</v>
      </c>
      <c r="OR110">
        <v>14</v>
      </c>
      <c r="OS110">
        <v>1</v>
      </c>
      <c r="OT110">
        <v>2</v>
      </c>
      <c r="OX110">
        <v>6</v>
      </c>
      <c r="OY110">
        <v>7</v>
      </c>
      <c r="OZ110">
        <v>8</v>
      </c>
      <c r="PA110">
        <v>9</v>
      </c>
      <c r="PB110">
        <v>10</v>
      </c>
      <c r="PC110">
        <v>11</v>
      </c>
      <c r="PD110">
        <v>12</v>
      </c>
      <c r="PF110">
        <v>14</v>
      </c>
      <c r="QY110">
        <v>3</v>
      </c>
      <c r="RA110">
        <v>5</v>
      </c>
      <c r="WI110">
        <v>3</v>
      </c>
      <c r="WK110">
        <v>5</v>
      </c>
      <c r="WN110">
        <v>8</v>
      </c>
      <c r="WQ110">
        <v>11</v>
      </c>
      <c r="WU110" s="84">
        <f>VLOOKUP(WordsMain!WU110,ScaleHH,2,FALSE)</f>
        <v>2</v>
      </c>
      <c r="WV110" s="84">
        <f>VLOOKUP(WordsMain!WV110,ScaleHH,2,FALSE)</f>
        <v>3</v>
      </c>
      <c r="WW110" s="84">
        <f>VLOOKUP(WordsMain!WW110,ScaleHH,2,FALSE)</f>
        <v>3</v>
      </c>
      <c r="WX110" s="84">
        <f>VLOOKUP(WordsMain!WX110,ScaleHH,2,FALSE)</f>
        <v>3</v>
      </c>
      <c r="WY110" s="84">
        <f>VLOOKUP(WordsMain!WY110,ScaleHH,2,FALSE)</f>
        <v>3</v>
      </c>
      <c r="WZ110" s="84">
        <f>VLOOKUP(WordsMain!WZ110,ScaleHH,2,FALSE)</f>
        <v>3</v>
      </c>
      <c r="XA110" s="84">
        <f>VLOOKUP(WordsMain!XA110,ScaleHH,2,FALSE)</f>
        <v>1</v>
      </c>
      <c r="XB110" s="84">
        <f>VLOOKUP(WordsMain!XB110,ScaleHH,2,FALSE)</f>
        <v>1</v>
      </c>
      <c r="XC110" s="84">
        <f>VLOOKUP(WordsMain!XC110,ScaleHH,2,FALSE)</f>
        <v>3</v>
      </c>
      <c r="XD110" s="84">
        <f>VLOOKUP(WordsMain!XD110,ScaleHH,2,FALSE)</f>
        <v>1</v>
      </c>
      <c r="XE110" s="84">
        <f>VLOOKUP(WordsMain!XE110,ScaleHH,2,FALSE)</f>
        <v>1</v>
      </c>
      <c r="XF110" s="84">
        <f>VLOOKUP(WordsMain!XF110,ScaleHH,2,FALSE)</f>
        <v>1</v>
      </c>
      <c r="XG110" s="84">
        <f>VLOOKUP(WordsMain!XG110,ScaleHH,2,FALSE)</f>
        <v>0</v>
      </c>
      <c r="XH110" s="84">
        <f>VLOOKUP(WordsMain!XH110,ScaleHH,2,FALSE)</f>
        <v>2</v>
      </c>
      <c r="XI110" s="84">
        <f>VLOOKUP(WordsMain!XI110,ScaleHH,2,FALSE)</f>
        <v>3</v>
      </c>
      <c r="XJ110" s="84">
        <f>VLOOKUP(WordsMain!XJ110,ScaleHH,2,FALSE)</f>
        <v>2</v>
      </c>
      <c r="XK110" s="84">
        <f>VLOOKUP(WordsMain!XK110,ScaleHH,2,FALSE)</f>
        <v>3</v>
      </c>
      <c r="XL110" s="84">
        <f>VLOOKUP(WordsMain!XL110,ScaleHH,2,FALSE)</f>
        <v>2</v>
      </c>
      <c r="XM110" s="84">
        <f>VLOOKUP(WordsMain!XM110,ScaleHH,2,FALSE)</f>
        <v>3</v>
      </c>
      <c r="XN110" s="84">
        <f>VLOOKUP(WordsMain!XN110,ScaleHH,2,FALSE)</f>
        <v>3</v>
      </c>
      <c r="XO110" s="84">
        <f>VLOOKUP(WordsMain!XO110,ScaleHH,2,FALSE)</f>
        <v>3</v>
      </c>
      <c r="XP110" s="84">
        <f>VLOOKUP(WordsMain!XP110,ScaleHH,2,FALSE)</f>
        <v>3</v>
      </c>
      <c r="XQ110" s="84">
        <f>VLOOKUP(WordsMain!XQ110,ScaleHH,2,FALSE)</f>
        <v>3</v>
      </c>
      <c r="XR110" s="84">
        <f>VLOOKUP(WordsMain!XR110,ScaleHH,2,FALSE)</f>
        <v>3</v>
      </c>
      <c r="XS110" s="84">
        <f>VLOOKUP(WordsMain!XS110,ScaleHH,2,FALSE)</f>
        <v>3</v>
      </c>
      <c r="XT110" s="84">
        <f>VLOOKUP(WordsMain!XT110,ScaleHH,2,FALSE)</f>
        <v>3</v>
      </c>
      <c r="XU110" s="84">
        <f>VLOOKUP(WordsMain!XU110,ScaleHH,2,FALSE)</f>
        <v>3</v>
      </c>
      <c r="XV110" s="84">
        <f>VLOOKUP(WordsMain!XV110,ScaleHH,2,FALSE)</f>
        <v>3</v>
      </c>
      <c r="XW110" s="84">
        <f>VLOOKUP(WordsMain!XW110,ScaleHH,2,FALSE)</f>
        <v>2</v>
      </c>
      <c r="XX110" s="84">
        <f>VLOOKUP(WordsMain!XX110,ScaleHH,2,FALSE)</f>
        <v>2</v>
      </c>
      <c r="XY110" s="84">
        <f>VLOOKUP(WordsMain!XY110,ScaleHH,2,FALSE)</f>
        <v>0</v>
      </c>
      <c r="XZ110" s="84">
        <f>VLOOKUP(WordsMain!XZ110,ScaleHH,2,FALSE)</f>
        <v>0</v>
      </c>
      <c r="YA110" s="84">
        <f>VLOOKUP(WordsMain!YA110,ScaleHH,2,FALSE)</f>
        <v>1</v>
      </c>
      <c r="YB110" s="84">
        <f>VLOOKUP(WordsMain!YB110,ScaleHH,2,FALSE)</f>
        <v>1</v>
      </c>
      <c r="YC110" s="84">
        <f>VLOOKUP(WordsMain!YC110,ScaleHH,2,FALSE)</f>
        <v>3</v>
      </c>
      <c r="YD110" s="84">
        <f>VLOOKUP(WordsMain!YD110,ScaleHH,2,FALSE)</f>
        <v>0</v>
      </c>
      <c r="YE110" s="84">
        <f>VLOOKUP(WordsMain!YE110,ScaleHH,2,FALSE)</f>
        <v>0</v>
      </c>
      <c r="YF110" s="84">
        <f>VLOOKUP(WordsMain!YF110,ScaleHH,2,FALSE)</f>
        <v>3</v>
      </c>
      <c r="YG110" s="84">
        <f>VLOOKUP(WordsMain!YG110,ScaleHH,2,FALSE)</f>
        <v>3</v>
      </c>
      <c r="YI110" t="s">
        <v>1062</v>
      </c>
      <c r="YJ110" s="84">
        <f>VLOOKUP(WordsMain!YJ110,ScaleBB,2,FALSE)</f>
        <v>1</v>
      </c>
      <c r="YK110" s="84">
        <f>VLOOKUP(WordsMain!YK110,ScaleAA,2,FALSE)</f>
        <v>4</v>
      </c>
      <c r="YL110" s="84">
        <f>VLOOKUP(WordsMain!YL110,ScaleAA,2,FALSE)</f>
        <v>3</v>
      </c>
      <c r="YM110" s="84">
        <f>VLOOKUP(WordsMain!YM110,ScaleAA,2,FALSE)</f>
        <v>4</v>
      </c>
      <c r="YN110" s="84">
        <f>VLOOKUP(WordsMain!YN110,ScaleAA,2,FALSE)</f>
        <v>3</v>
      </c>
      <c r="YO110" s="84">
        <f>VLOOKUP(WordsMain!YO110,ScaleAA,2,FALSE)</f>
        <v>3</v>
      </c>
      <c r="YP110" s="84">
        <f>VLOOKUP(WordsMain!YP110,ScaleAA,2,FALSE)</f>
        <v>4</v>
      </c>
      <c r="YQ110" s="84">
        <f>VLOOKUP(WordsMain!YQ110,ScaleAA,2,FALSE)</f>
        <v>2</v>
      </c>
      <c r="YR110" s="84">
        <f>VLOOKUP(WordsMain!YR110,ScaleAA,2,FALSE)</f>
        <v>3</v>
      </c>
      <c r="YS110" s="84">
        <f>VLOOKUP(WordsMain!YS110,ScaleAA,2,FALSE)</f>
        <v>3</v>
      </c>
      <c r="YT110" s="84">
        <f>VLOOKUP(WordsMain!YT110,ScaleAA,2,FALSE)</f>
        <v>4</v>
      </c>
      <c r="YU110" s="84">
        <f>VLOOKUP(WordsMain!YU110,ScaleAA,2,FALSE)</f>
        <v>3</v>
      </c>
      <c r="YV110" s="84">
        <f>VLOOKUP(WordsMain!YV110,ScaleAA,2,FALSE)</f>
        <v>3</v>
      </c>
      <c r="YW110" s="84">
        <f>VLOOKUP(WordsMain!YW110,ScaleAA,2,FALSE)</f>
        <v>3</v>
      </c>
      <c r="YX110" s="84">
        <f>VLOOKUP(WordsMain!YX110,ScaleAA,2,FALSE)</f>
        <v>3</v>
      </c>
      <c r="YY110" s="84">
        <f>VLOOKUP(WordsMain!YY110,ScaleAA,2,FALSE)</f>
        <v>3</v>
      </c>
      <c r="YZ110" s="84">
        <f>VLOOKUP(WordsMain!YZ110,ScaleAA,2,FALSE)</f>
        <v>2</v>
      </c>
      <c r="ZA110" s="84">
        <f>VLOOKUP(WordsMain!ZA110,ScaleAA,2,FALSE)</f>
        <v>3</v>
      </c>
      <c r="ZB110" s="84">
        <f>VLOOKUP(WordsMain!ZB110,ScaleAA,2,FALSE)</f>
        <v>3</v>
      </c>
      <c r="ZC110" s="84">
        <f>VLOOKUP(WordsMain!ZC110,ScaleAA,2,FALSE)</f>
        <v>3</v>
      </c>
      <c r="ZD110" s="84">
        <f>VLOOKUP(WordsMain!ZD110,ScaleAA,2,FALSE)</f>
        <v>3</v>
      </c>
      <c r="ZE110" s="84">
        <f>VLOOKUP(WordsMain!ZE110,ScaleAA,2,FALSE)</f>
        <v>1</v>
      </c>
      <c r="ZF110" s="84">
        <f>VLOOKUP(WordsMain!ZF110,ScaleAA,2,FALSE)</f>
        <v>0</v>
      </c>
      <c r="ZG110" s="84">
        <f>VLOOKUP(WordsMain!ZG110,ScaleAA,2,FALSE)</f>
        <v>2</v>
      </c>
      <c r="ZH110" s="84">
        <f>VLOOKUP(WordsMain!ZH110,ScaleAA,2,FALSE)</f>
        <v>2</v>
      </c>
      <c r="ZI110" s="84">
        <f>VLOOKUP(WordsMain!ZI110,ScaleAA,2,FALSE)</f>
        <v>2</v>
      </c>
      <c r="ZJ110" s="84">
        <f>VLOOKUP(WordsMain!ZJ110,ScaleAA,2,FALSE)</f>
        <v>3</v>
      </c>
      <c r="ZK110" s="84">
        <f>VLOOKUP(WordsMain!ZK110,ScaleAA,2,FALSE)</f>
        <v>3</v>
      </c>
      <c r="ZL110" s="84">
        <f>VLOOKUP(WordsMain!ZL110,ScaleAA,2,FALSE)</f>
        <v>3</v>
      </c>
      <c r="ZM110" s="84">
        <f>VLOOKUP(WordsMain!ZM110,ScaleAA,2,FALSE)</f>
        <v>3</v>
      </c>
      <c r="ZN110" s="84">
        <f>VLOOKUP(WordsMain!ZN110,ScaleAA,2,FALSE)</f>
        <v>1</v>
      </c>
      <c r="ZO110" s="84">
        <f>VLOOKUP(WordsMain!ZO110,ScaleAA,2,FALSE)</f>
        <v>3</v>
      </c>
      <c r="ZP110" s="84">
        <f>VLOOKUP(WordsMain!ZP110,ScaleAA,2,FALSE)</f>
        <v>3</v>
      </c>
      <c r="ZR110" s="84">
        <f>VLOOKUP(WordsMain!ZR110,ScaleFF,2,FALSE)</f>
        <v>4</v>
      </c>
      <c r="ZS110" s="84">
        <f>VLOOKUP(WordsMain!ZS110,ScaleFF,2,FALSE)</f>
        <v>4</v>
      </c>
      <c r="ZT110" s="84">
        <f>VLOOKUP(WordsMain!ZT110,ScaleFF,2,FALSE)</f>
        <v>3</v>
      </c>
      <c r="ZU110" s="84">
        <f>VLOOKUP(WordsMain!ZU110,ScaleFF,2,FALSE)</f>
        <v>1</v>
      </c>
      <c r="ZV110" s="84">
        <f>VLOOKUP(WordsMain!ZV110,ScaleFF,2,FALSE)</f>
        <v>2</v>
      </c>
      <c r="ZW110" s="84">
        <f>VLOOKUP(WordsMain!ZW110,ScaleFF,2,FALSE)</f>
        <v>1</v>
      </c>
      <c r="ZX110" s="84">
        <f>VLOOKUP(WordsMain!ZX110,ScaleFF,2,FALSE)</f>
        <v>2</v>
      </c>
      <c r="ZY110" s="84">
        <f>VLOOKUP(WordsMain!ZY110,ScaleFF,2,FALSE)</f>
        <v>3</v>
      </c>
      <c r="ZZ110" s="84">
        <f>VLOOKUP(WordsMain!ZZ110,ScaleFF,2,FALSE)</f>
        <v>3</v>
      </c>
      <c r="AAA110" s="84">
        <f>VLOOKUP(WordsMain!AAA110,ScaleFF,2,FALSE)</f>
        <v>2</v>
      </c>
      <c r="AAB110" s="84">
        <f>VLOOKUP(WordsMain!AAB110,ScaleFF,2,FALSE)</f>
        <v>2</v>
      </c>
      <c r="AAC110" s="84">
        <f>VLOOKUP(WordsMain!AAC110,ScaleFF,2,FALSE)</f>
        <v>4</v>
      </c>
      <c r="AAD110" s="84">
        <f>VLOOKUP(WordsMain!AAD110,ScaleFF,2,FALSE)</f>
        <v>3</v>
      </c>
      <c r="AAE110" s="84">
        <f>VLOOKUP(WordsMain!AAE110,ScaleFF,2,FALSE)</f>
        <v>3</v>
      </c>
      <c r="AAF110" s="84">
        <f>VLOOKUP(WordsMain!AAF110,ScaleFF,2,FALSE)</f>
        <v>4</v>
      </c>
      <c r="AAG110" s="84">
        <f>VLOOKUP(WordsMain!AAG110,ScaleFF,2,FALSE)</f>
        <v>3</v>
      </c>
      <c r="AAH110" s="84">
        <f>VLOOKUP(WordsMain!AAH110,ScaleFF,2,FALSE)</f>
        <v>4</v>
      </c>
      <c r="AAI110" s="84">
        <f>VLOOKUP(WordsMain!AAI110,ScaleFF,2,FALSE)</f>
        <v>3</v>
      </c>
      <c r="AAJ110" s="84">
        <f>VLOOKUP(WordsMain!AAJ110,ScaleFF,2,FALSE)</f>
        <v>4</v>
      </c>
      <c r="AAK110" s="84">
        <f>VLOOKUP(WordsMain!AAK110,ScaleFF,2,FALSE)</f>
        <v>3</v>
      </c>
      <c r="AAL110" s="84">
        <f>VLOOKUP(WordsMain!AAL110,ScaleFF,2,FALSE)</f>
        <v>4</v>
      </c>
      <c r="AAM110" s="84">
        <f>VLOOKUP(WordsMain!AAM110,ScaleFF,2,FALSE)</f>
        <v>3</v>
      </c>
      <c r="AAN110" s="84">
        <f>VLOOKUP(WordsMain!AAN110,ScaleFF,2,FALSE)</f>
        <v>3</v>
      </c>
      <c r="AAO110" s="84">
        <f>VLOOKUP(WordsMain!AAO110,ScaleFF,2,FALSE)</f>
        <v>2</v>
      </c>
      <c r="AAP110" s="84">
        <f>VLOOKUP(WordsMain!AAP110,ScaleFF,2,FALSE)</f>
        <v>3</v>
      </c>
      <c r="AAQ110" s="84">
        <f>VLOOKUP(WordsMain!AAQ110,ScaleFF,2,FALSE)</f>
        <v>3</v>
      </c>
      <c r="AAR110" s="84">
        <f>VLOOKUP(WordsMain!AAR110,ScaleFF,2,FALSE)</f>
        <v>2</v>
      </c>
      <c r="AAS110" s="84">
        <f>VLOOKUP(WordsMain!AAS110,ScaleFF,2,FALSE)</f>
        <v>2</v>
      </c>
      <c r="AAT110" s="84">
        <f>VLOOKUP(WordsMain!AAT110,ScaleFF,2,FALSE)</f>
        <v>3</v>
      </c>
      <c r="AAU110" s="84">
        <f>VLOOKUP(WordsMain!AAU110,ScaleFF,2,FALSE)</f>
        <v>3</v>
      </c>
      <c r="AAV110" s="84">
        <f>VLOOKUP(WordsMain!AAV110,ScaleFF,2,FALSE)</f>
        <v>2</v>
      </c>
      <c r="AAW110" s="84">
        <f>VLOOKUP(WordsMain!AAW110,ScaleFF,2,FALSE)</f>
        <v>4</v>
      </c>
      <c r="AAX110" s="84">
        <f>VLOOKUP(WordsMain!AAX110,ScaleFF,2,FALSE)</f>
        <v>3</v>
      </c>
      <c r="AAY110" s="84">
        <f>VLOOKUP(WordsMain!AAY110,ScaleFF,2,FALSE)</f>
        <v>3</v>
      </c>
      <c r="AAZ110" s="84">
        <f>VLOOKUP(WordsMain!AAZ110,ScaleFF,2,FALSE)</f>
        <v>3</v>
      </c>
      <c r="ABB110">
        <v>1</v>
      </c>
      <c r="ABC110">
        <v>1</v>
      </c>
      <c r="ABD110">
        <v>0</v>
      </c>
      <c r="ABE110">
        <v>1</v>
      </c>
      <c r="ABF110">
        <v>1</v>
      </c>
      <c r="ABG110">
        <v>2</v>
      </c>
      <c r="ABH110">
        <v>2</v>
      </c>
      <c r="ABI110">
        <v>1</v>
      </c>
      <c r="ABJ110">
        <v>0</v>
      </c>
      <c r="ABK110">
        <v>1</v>
      </c>
      <c r="ABL110">
        <v>1</v>
      </c>
      <c r="ABM110">
        <v>1</v>
      </c>
      <c r="ABN110">
        <v>1</v>
      </c>
      <c r="ABO110">
        <v>1</v>
      </c>
      <c r="ABP110">
        <v>2</v>
      </c>
      <c r="ABT110">
        <v>6</v>
      </c>
      <c r="ABU110">
        <v>7</v>
      </c>
      <c r="ABX110">
        <v>10</v>
      </c>
      <c r="ABY110">
        <v>11</v>
      </c>
      <c r="ACB110">
        <v>14</v>
      </c>
      <c r="ACF110">
        <v>18</v>
      </c>
      <c r="ACK110">
        <v>23</v>
      </c>
      <c r="ACR110" s="84">
        <f>VLOOKUP(WordsMain!ACR110,ScaleGG,2,FALSE)</f>
        <v>3</v>
      </c>
      <c r="ACS110">
        <v>-1</v>
      </c>
      <c r="ACT110">
        <v>0</v>
      </c>
      <c r="ACU110">
        <v>0</v>
      </c>
      <c r="ACV110">
        <v>0</v>
      </c>
      <c r="ACW110">
        <v>-1</v>
      </c>
      <c r="ACX110">
        <v>-2</v>
      </c>
      <c r="ACY110">
        <v>-2</v>
      </c>
      <c r="ACZ110">
        <v>-1</v>
      </c>
      <c r="ADA110">
        <v>-1</v>
      </c>
      <c r="ADB110">
        <v>-2</v>
      </c>
      <c r="ADC110">
        <v>0</v>
      </c>
      <c r="ADD110">
        <v>0</v>
      </c>
      <c r="ADE110">
        <v>0</v>
      </c>
      <c r="ADF110">
        <v>0</v>
      </c>
      <c r="ADG110">
        <v>-1</v>
      </c>
      <c r="ADH110">
        <v>0</v>
      </c>
      <c r="ADI110">
        <v>-1</v>
      </c>
      <c r="ADJ110">
        <v>-1</v>
      </c>
      <c r="ADK110">
        <v>0</v>
      </c>
      <c r="ADL110">
        <v>1</v>
      </c>
      <c r="ADM110">
        <v>1</v>
      </c>
      <c r="ADN110">
        <v>1</v>
      </c>
      <c r="ADO110">
        <v>0</v>
      </c>
      <c r="ADP110">
        <v>1</v>
      </c>
      <c r="ADQ110">
        <v>0</v>
      </c>
      <c r="ADR110">
        <v>-1</v>
      </c>
      <c r="ADS110">
        <v>1</v>
      </c>
      <c r="ADT110">
        <v>0</v>
      </c>
      <c r="ADU110">
        <v>0</v>
      </c>
      <c r="ADV110">
        <v>-1</v>
      </c>
      <c r="ADZ110">
        <f t="shared" si="85"/>
        <v>262</v>
      </c>
      <c r="AEA110">
        <f t="shared" si="87"/>
        <v>2</v>
      </c>
      <c r="AEB110">
        <f t="shared" si="86"/>
        <v>2</v>
      </c>
    </row>
    <row r="111" spans="1:808" x14ac:dyDescent="0.2">
      <c r="A111">
        <v>110002763116</v>
      </c>
      <c r="B111">
        <v>270114768</v>
      </c>
      <c r="C111" s="2">
        <v>43612.985729166663</v>
      </c>
      <c r="D111" s="2">
        <v>43613.014409722222</v>
      </c>
      <c r="E111" t="s">
        <v>1918</v>
      </c>
      <c r="J111">
        <v>0</v>
      </c>
      <c r="K111" t="s">
        <v>1064</v>
      </c>
      <c r="L111">
        <v>1</v>
      </c>
      <c r="M111">
        <v>3</v>
      </c>
      <c r="N111">
        <v>2</v>
      </c>
      <c r="O111">
        <v>2</v>
      </c>
      <c r="P111">
        <v>1</v>
      </c>
      <c r="Q111">
        <v>0</v>
      </c>
      <c r="R111" t="s">
        <v>1065</v>
      </c>
      <c r="S111">
        <v>5</v>
      </c>
      <c r="T111">
        <v>2</v>
      </c>
      <c r="V111">
        <v>1</v>
      </c>
      <c r="W111">
        <v>1</v>
      </c>
      <c r="X111" s="84">
        <f>VLOOKUP(WordsMain!X111,ScaleII,2,FALSE)</f>
        <v>2</v>
      </c>
      <c r="Y111" s="84">
        <f>VLOOKUP(WordsMain!Y111,ScaleII,2,FALSE)</f>
        <v>2</v>
      </c>
      <c r="Z111" s="84">
        <f>VLOOKUP(WordsMain!Z111,ScaleII,2,FALSE)</f>
        <v>2</v>
      </c>
      <c r="AA111" s="84">
        <f>VLOOKUP(WordsMain!AA111,ScaleII,2,FALSE)</f>
        <v>2</v>
      </c>
      <c r="AB111" s="84">
        <f>VLOOKUP(WordsMain!AB111,ScaleII,2,FALSE)</f>
        <v>1</v>
      </c>
      <c r="AC111" s="84">
        <f>VLOOKUP(WordsMain!AC111,ScaleII,2,FALSE)</f>
        <v>2</v>
      </c>
      <c r="AD111" s="84">
        <f>VLOOKUP(WordsMain!AD111,ScaleDD,2,FALSE)</f>
        <v>2</v>
      </c>
      <c r="AE111" s="84">
        <f>VLOOKUP(WordsMain!AE111,ScaleDD,2,FALSE)</f>
        <v>4</v>
      </c>
      <c r="AF111" s="84">
        <f>VLOOKUP(WordsMain!AF111,ScaleDD,2,FALSE)</f>
        <v>4</v>
      </c>
      <c r="AG111" s="84">
        <f>VLOOKUP(WordsMain!AG111,ScaleDD,2,FALSE)</f>
        <v>4</v>
      </c>
      <c r="AH111" s="84">
        <f>VLOOKUP(WordsMain!AH111,ScaleDD,2,FALSE)</f>
        <v>4</v>
      </c>
      <c r="AI111" s="84">
        <f>VLOOKUP(WordsMain!AI111,ScaleDD,2,FALSE)</f>
        <v>4</v>
      </c>
      <c r="AJ111" s="84">
        <f>VLOOKUP(WordsMain!AJ111,ScaleDD,2,FALSE)</f>
        <v>3</v>
      </c>
      <c r="AK111" s="84">
        <f>VLOOKUP(WordsMain!AK111,ScaleDD,2,FALSE)</f>
        <v>4</v>
      </c>
      <c r="AL111" s="84">
        <f>VLOOKUP(WordsMain!AL111,ScaleDD,2,FALSE)</f>
        <v>4</v>
      </c>
      <c r="AN111" s="84">
        <f>VLOOKUP(WordsMain!AN111,ScaleJJ,2,FALSE)</f>
        <v>2</v>
      </c>
      <c r="AO111" s="84">
        <f>VLOOKUP(WordsMain!AO111,ScaleJJ,2,FALSE)</f>
        <v>1</v>
      </c>
      <c r="AP111" s="84">
        <f>VLOOKUP(WordsMain!AP111,ScaleJJ,2,FALSE)</f>
        <v>0</v>
      </c>
      <c r="AQ111" s="84">
        <f>VLOOKUP(WordsMain!AQ111,ScaleJJ,2,FALSE)</f>
        <v>0</v>
      </c>
      <c r="AR111" s="84">
        <f>VLOOKUP(WordsMain!AR111,ScaleJJ,2,FALSE)</f>
        <v>1</v>
      </c>
      <c r="AS111" s="84">
        <f>VLOOKUP(WordsMain!AS111,ScaleJJ,2,FALSE)</f>
        <v>1</v>
      </c>
      <c r="AT111" s="84">
        <f>VLOOKUP(WordsMain!AT111,ScaleJJ,2,FALSE)</f>
        <v>1</v>
      </c>
      <c r="AU111" s="84">
        <f>VLOOKUP(WordsMain!AU111,ScaleJJ,2,FALSE)</f>
        <v>0</v>
      </c>
      <c r="AV111" t="s">
        <v>153</v>
      </c>
      <c r="DQ111" s="84">
        <f>VLOOKUP(WordsMain!DQ111,ScaleEE,2,FALSE)</f>
        <v>2</v>
      </c>
      <c r="DR111" s="84">
        <f>VLOOKUP(WordsMain!DR111,ScaleEE,2,FALSE)</f>
        <v>1</v>
      </c>
      <c r="DS111" s="84">
        <f>VLOOKUP(WordsMain!DS111,ScaleEE,2,FALSE)</f>
        <v>2</v>
      </c>
      <c r="DT111" s="84">
        <f>VLOOKUP(WordsMain!DT111,ScaleEE,2,FALSE)</f>
        <v>1</v>
      </c>
      <c r="DU111" s="84">
        <f>VLOOKUP(WordsMain!DU111,ScaleEE,2,FALSE)</f>
        <v>3</v>
      </c>
      <c r="DV111" s="84">
        <f>VLOOKUP(WordsMain!DV111,ScaleEE,2,FALSE)</f>
        <v>3</v>
      </c>
      <c r="DW111" s="84">
        <f>VLOOKUP(WordsMain!DW111,ScaleEE,2,FALSE)</f>
        <v>3</v>
      </c>
      <c r="DX111" s="84">
        <f>VLOOKUP(WordsMain!DX111,ScaleEE,2,FALSE)</f>
        <v>1</v>
      </c>
      <c r="DY111" s="84">
        <f>VLOOKUP(WordsMain!DY111,ScaleEE,2,FALSE)</f>
        <v>2</v>
      </c>
      <c r="DZ111" s="84">
        <f>VLOOKUP(WordsMain!DZ111,ScaleEE,2,FALSE)</f>
        <v>3</v>
      </c>
      <c r="EB111" s="84">
        <f>VLOOKUP(WordsMain!EB111,ScaleCC,2,FALSE)</f>
        <v>3</v>
      </c>
      <c r="EC111" s="84">
        <f>VLOOKUP(WordsMain!EC111,ScaleCC,2,FALSE)</f>
        <v>3</v>
      </c>
      <c r="ED111" s="84">
        <f>VLOOKUP(WordsMain!ED111,ScaleCC,2,FALSE)</f>
        <v>3</v>
      </c>
      <c r="EE111" s="84">
        <f>VLOOKUP(WordsMain!EE111,ScaleCC,2,FALSE)</f>
        <v>3</v>
      </c>
      <c r="EF111" s="84">
        <f>VLOOKUP(WordsMain!EF111,ScaleCC,2,FALSE)</f>
        <v>2</v>
      </c>
      <c r="EG111" s="84">
        <f>VLOOKUP(WordsMain!EG111,ScaleCC,2,FALSE)</f>
        <v>0</v>
      </c>
      <c r="EH111" s="84">
        <f>VLOOKUP(WordsMain!EH111,ScaleCC,2,FALSE)</f>
        <v>0</v>
      </c>
      <c r="EI111" s="84">
        <f>VLOOKUP(WordsMain!EI111,ScaleCC,2,FALSE)</f>
        <v>0</v>
      </c>
      <c r="EJ111" s="84">
        <f>VLOOKUP(WordsMain!EJ111,ScaleCC,2,FALSE)</f>
        <v>0</v>
      </c>
      <c r="EK111" s="84">
        <f>VLOOKUP(WordsMain!EK111,ScaleCC,2,FALSE)</f>
        <v>0</v>
      </c>
      <c r="EL111" s="84">
        <f>VLOOKUP(WordsMain!EL111,ScaleCC,2,FALSE)</f>
        <v>0</v>
      </c>
      <c r="EM111" s="84">
        <f>VLOOKUP(WordsMain!EM111,ScaleCC,2,FALSE)</f>
        <v>0</v>
      </c>
      <c r="EN111" s="84">
        <f>VLOOKUP(WordsMain!EN111,ScaleCC,2,FALSE)</f>
        <v>0</v>
      </c>
      <c r="EO111" s="84">
        <f>VLOOKUP(WordsMain!EO111,ScaleCC,2,FALSE)</f>
        <v>0</v>
      </c>
      <c r="EP111" s="84">
        <f>VLOOKUP(WordsMain!EP111,ScaleCC,2,FALSE)</f>
        <v>0</v>
      </c>
      <c r="EQ111" s="84">
        <f>VLOOKUP(WordsMain!EQ111,ScaleCC,2,FALSE)</f>
        <v>0</v>
      </c>
      <c r="ER111" s="84">
        <f>VLOOKUP(WordsMain!ER111,ScaleCC,2,FALSE)</f>
        <v>0</v>
      </c>
      <c r="ES111" s="84">
        <f>VLOOKUP(WordsMain!ES111,ScaleCC,2,FALSE)</f>
        <v>0</v>
      </c>
      <c r="EZ111">
        <v>6</v>
      </c>
      <c r="FL111">
        <v>6</v>
      </c>
      <c r="FX111">
        <v>6</v>
      </c>
      <c r="GJ111">
        <v>6</v>
      </c>
      <c r="GV111">
        <v>6</v>
      </c>
      <c r="NN111">
        <v>12</v>
      </c>
      <c r="NP111">
        <v>14</v>
      </c>
      <c r="OB111">
        <v>12</v>
      </c>
      <c r="OD111">
        <v>14</v>
      </c>
      <c r="OP111">
        <v>12</v>
      </c>
      <c r="OR111">
        <v>14</v>
      </c>
      <c r="PD111">
        <v>12</v>
      </c>
      <c r="PF111">
        <v>14</v>
      </c>
      <c r="WU111" s="84">
        <f>VLOOKUP(WordsMain!WU111,ScaleHH,2,FALSE)</f>
        <v>3</v>
      </c>
      <c r="WV111" s="84">
        <f>VLOOKUP(WordsMain!WV111,ScaleHH,2,FALSE)</f>
        <v>3</v>
      </c>
      <c r="WW111" s="84">
        <f>VLOOKUP(WordsMain!WW111,ScaleHH,2,FALSE)</f>
        <v>3</v>
      </c>
      <c r="WX111" s="84">
        <f>VLOOKUP(WordsMain!WX111,ScaleHH,2,FALSE)</f>
        <v>3</v>
      </c>
      <c r="WY111" s="84">
        <f>VLOOKUP(WordsMain!WY111,ScaleHH,2,FALSE)</f>
        <v>2</v>
      </c>
      <c r="WZ111" s="84">
        <f>VLOOKUP(WordsMain!WZ111,ScaleHH,2,FALSE)</f>
        <v>3</v>
      </c>
      <c r="XA111" s="84">
        <f>VLOOKUP(WordsMain!XA111,ScaleHH,2,FALSE)</f>
        <v>3</v>
      </c>
      <c r="XB111" s="84">
        <f>VLOOKUP(WordsMain!XB111,ScaleHH,2,FALSE)</f>
        <v>3</v>
      </c>
      <c r="XC111" s="84">
        <f>VLOOKUP(WordsMain!XC111,ScaleHH,2,FALSE)</f>
        <v>3</v>
      </c>
      <c r="XD111" s="84">
        <f>VLOOKUP(WordsMain!XD111,ScaleHH,2,FALSE)</f>
        <v>3</v>
      </c>
      <c r="XE111" s="84">
        <f>VLOOKUP(WordsMain!XE111,ScaleHH,2,FALSE)</f>
        <v>3</v>
      </c>
      <c r="XF111" s="84">
        <f>VLOOKUP(WordsMain!XF111,ScaleHH,2,FALSE)</f>
        <v>2</v>
      </c>
      <c r="XG111" s="84">
        <f>VLOOKUP(WordsMain!XG111,ScaleHH,2,FALSE)</f>
        <v>1</v>
      </c>
      <c r="XH111" s="84">
        <f>VLOOKUP(WordsMain!XH111,ScaleHH,2,FALSE)</f>
        <v>3</v>
      </c>
      <c r="XI111" s="84">
        <f>VLOOKUP(WordsMain!XI111,ScaleHH,2,FALSE)</f>
        <v>2</v>
      </c>
      <c r="XJ111" s="84">
        <f>VLOOKUP(WordsMain!XJ111,ScaleHH,2,FALSE)</f>
        <v>3</v>
      </c>
      <c r="XK111" s="84">
        <f>VLOOKUP(WordsMain!XK111,ScaleHH,2,FALSE)</f>
        <v>3</v>
      </c>
      <c r="XL111" s="84">
        <f>VLOOKUP(WordsMain!XL111,ScaleHH,2,FALSE)</f>
        <v>3</v>
      </c>
      <c r="XM111" s="84">
        <f>VLOOKUP(WordsMain!XM111,ScaleHH,2,FALSE)</f>
        <v>3</v>
      </c>
      <c r="XN111" s="84">
        <f>VLOOKUP(WordsMain!XN111,ScaleHH,2,FALSE)</f>
        <v>3</v>
      </c>
      <c r="XO111" s="84">
        <f>VLOOKUP(WordsMain!XO111,ScaleHH,2,FALSE)</f>
        <v>2</v>
      </c>
      <c r="XP111" s="84">
        <f>VLOOKUP(WordsMain!XP111,ScaleHH,2,FALSE)</f>
        <v>3</v>
      </c>
      <c r="XQ111" s="84">
        <f>VLOOKUP(WordsMain!XQ111,ScaleHH,2,FALSE)</f>
        <v>3</v>
      </c>
      <c r="XR111" s="84">
        <f>VLOOKUP(WordsMain!XR111,ScaleHH,2,FALSE)</f>
        <v>3</v>
      </c>
      <c r="XS111" s="84">
        <f>VLOOKUP(WordsMain!XS111,ScaleHH,2,FALSE)</f>
        <v>3</v>
      </c>
      <c r="XT111" s="84">
        <f>VLOOKUP(WordsMain!XT111,ScaleHH,2,FALSE)</f>
        <v>2</v>
      </c>
      <c r="XU111" s="84">
        <f>VLOOKUP(WordsMain!XU111,ScaleHH,2,FALSE)</f>
        <v>3</v>
      </c>
      <c r="XV111" s="84">
        <f>VLOOKUP(WordsMain!XV111,ScaleHH,2,FALSE)</f>
        <v>3</v>
      </c>
      <c r="XW111" s="84">
        <f>VLOOKUP(WordsMain!XW111,ScaleHH,2,FALSE)</f>
        <v>3</v>
      </c>
      <c r="XX111" s="84">
        <f>VLOOKUP(WordsMain!XX111,ScaleHH,2,FALSE)</f>
        <v>3</v>
      </c>
      <c r="XY111" s="84">
        <f>VLOOKUP(WordsMain!XY111,ScaleHH,2,FALSE)</f>
        <v>1</v>
      </c>
      <c r="XZ111" s="84">
        <f>VLOOKUP(WordsMain!XZ111,ScaleHH,2,FALSE)</f>
        <v>2</v>
      </c>
      <c r="YA111" s="84">
        <f>VLOOKUP(WordsMain!YA111,ScaleHH,2,FALSE)</f>
        <v>1</v>
      </c>
      <c r="YB111" s="84">
        <f>VLOOKUP(WordsMain!YB111,ScaleHH,2,FALSE)</f>
        <v>1</v>
      </c>
      <c r="YC111" s="84">
        <f>VLOOKUP(WordsMain!YC111,ScaleHH,2,FALSE)</f>
        <v>2</v>
      </c>
      <c r="YD111" s="84">
        <f>VLOOKUP(WordsMain!YD111,ScaleHH,2,FALSE)</f>
        <v>2</v>
      </c>
      <c r="YE111" s="84">
        <f>VLOOKUP(WordsMain!YE111,ScaleHH,2,FALSE)</f>
        <v>3</v>
      </c>
      <c r="YF111" s="84">
        <f>VLOOKUP(WordsMain!YF111,ScaleHH,2,FALSE)</f>
        <v>3</v>
      </c>
      <c r="YG111" s="84">
        <f>VLOOKUP(WordsMain!YG111,ScaleHH,2,FALSE)</f>
        <v>3</v>
      </c>
      <c r="YJ111" s="84">
        <f>VLOOKUP(WordsMain!YJ111,ScaleBB,2,FALSE)</f>
        <v>2</v>
      </c>
      <c r="ADZ111">
        <f t="shared" si="85"/>
        <v>104</v>
      </c>
      <c r="AEA111">
        <f t="shared" si="87"/>
        <v>2</v>
      </c>
      <c r="AEB111">
        <f t="shared" si="86"/>
        <v>0</v>
      </c>
    </row>
    <row r="112" spans="1:808" x14ac:dyDescent="0.2">
      <c r="A112">
        <v>110002762558</v>
      </c>
      <c r="B112">
        <v>270114160</v>
      </c>
      <c r="C112" s="2">
        <v>43612.821076388893</v>
      </c>
      <c r="D112" s="2">
        <v>43612.875833333332</v>
      </c>
      <c r="E112" t="s">
        <v>1918</v>
      </c>
      <c r="J112">
        <v>4</v>
      </c>
      <c r="K112" s="84" t="str">
        <f t="shared" ref="K112:K117" si="88">VLOOKUP(J112,CountryLookup,2,TRUE)</f>
        <v>Australia</v>
      </c>
      <c r="L112">
        <v>1</v>
      </c>
      <c r="M112">
        <v>4</v>
      </c>
      <c r="N112">
        <v>1</v>
      </c>
      <c r="O112">
        <v>4</v>
      </c>
      <c r="P112">
        <v>2</v>
      </c>
      <c r="Q112">
        <v>0</v>
      </c>
      <c r="R112" t="s">
        <v>1067</v>
      </c>
      <c r="S112">
        <v>5</v>
      </c>
      <c r="T112">
        <v>4</v>
      </c>
      <c r="V112">
        <v>3</v>
      </c>
      <c r="W112">
        <v>1</v>
      </c>
      <c r="X112" s="84">
        <f>VLOOKUP(WordsMain!X112,ScaleII,2,FALSE)</f>
        <v>2</v>
      </c>
      <c r="Y112" s="84">
        <f>VLOOKUP(WordsMain!Y112,ScaleII,2,FALSE)</f>
        <v>2</v>
      </c>
      <c r="Z112" s="84">
        <f>VLOOKUP(WordsMain!Z112,ScaleII,2,FALSE)</f>
        <v>1</v>
      </c>
      <c r="AA112" s="84">
        <f>VLOOKUP(WordsMain!AA112,ScaleII,2,FALSE)</f>
        <v>1</v>
      </c>
      <c r="AB112" s="84">
        <f>VLOOKUP(WordsMain!AB112,ScaleII,2,FALSE)</f>
        <v>1</v>
      </c>
      <c r="AC112" s="84">
        <f>VLOOKUP(WordsMain!AC112,ScaleII,2,FALSE)</f>
        <v>2</v>
      </c>
      <c r="AD112" s="84">
        <f>VLOOKUP(WordsMain!AD112,ScaleDD,2,FALSE)</f>
        <v>0</v>
      </c>
      <c r="AE112" s="84">
        <f>VLOOKUP(WordsMain!AE112,ScaleDD,2,FALSE)</f>
        <v>4</v>
      </c>
      <c r="AF112" s="84">
        <f>VLOOKUP(WordsMain!AF112,ScaleDD,2,FALSE)</f>
        <v>4</v>
      </c>
      <c r="AG112" s="84">
        <f>VLOOKUP(WordsMain!AG112,ScaleDD,2,FALSE)</f>
        <v>4</v>
      </c>
      <c r="AH112" s="84">
        <f>VLOOKUP(WordsMain!AH112,ScaleDD,2,FALSE)</f>
        <v>2</v>
      </c>
      <c r="AI112" s="84">
        <f>VLOOKUP(WordsMain!AI112,ScaleDD,2,FALSE)</f>
        <v>3</v>
      </c>
      <c r="AJ112" s="84">
        <f>VLOOKUP(WordsMain!AJ112,ScaleDD,2,FALSE)</f>
        <v>3</v>
      </c>
      <c r="AK112" s="84">
        <f>VLOOKUP(WordsMain!AK112,ScaleDD,2,FALSE)</f>
        <v>3</v>
      </c>
      <c r="AL112" s="84">
        <f>VLOOKUP(WordsMain!AL112,ScaleDD,2,FALSE)</f>
        <v>3</v>
      </c>
      <c r="AN112" s="84">
        <f>VLOOKUP(WordsMain!AN112,ScaleJJ,2,FALSE)</f>
        <v>5</v>
      </c>
      <c r="AO112" s="84">
        <f>VLOOKUP(WordsMain!AO112,ScaleJJ,2,FALSE)</f>
        <v>4</v>
      </c>
      <c r="AP112" s="84">
        <f>VLOOKUP(WordsMain!AP112,ScaleJJ,2,FALSE)</f>
        <v>1</v>
      </c>
      <c r="AQ112" s="84">
        <f>VLOOKUP(WordsMain!AQ112,ScaleJJ,2,FALSE)</f>
        <v>3</v>
      </c>
      <c r="AR112" s="84">
        <f>VLOOKUP(WordsMain!AR112,ScaleJJ,2,FALSE)</f>
        <v>4</v>
      </c>
      <c r="AS112" s="84">
        <f>VLOOKUP(WordsMain!AS112,ScaleJJ,2,FALSE)</f>
        <v>6</v>
      </c>
      <c r="AT112" s="84">
        <f>VLOOKUP(WordsMain!AT112,ScaleJJ,2,FALSE)</f>
        <v>0</v>
      </c>
      <c r="AU112" s="84">
        <f>VLOOKUP(WordsMain!AU112,ScaleJJ,2,FALSE)</f>
        <v>2</v>
      </c>
      <c r="AX112">
        <v>2</v>
      </c>
      <c r="AY112">
        <v>3</v>
      </c>
      <c r="AZ112">
        <v>4</v>
      </c>
      <c r="BF112">
        <v>1</v>
      </c>
      <c r="BJ112">
        <v>5</v>
      </c>
      <c r="CG112">
        <v>1</v>
      </c>
      <c r="CK112">
        <v>5</v>
      </c>
      <c r="CU112">
        <v>6</v>
      </c>
      <c r="CV112">
        <v>7</v>
      </c>
      <c r="DQ112" s="84">
        <f>VLOOKUP(WordsMain!DQ112,ScaleEE,2,FALSE)</f>
        <v>3</v>
      </c>
      <c r="DR112" s="84">
        <f>VLOOKUP(WordsMain!DR112,ScaleEE,2,FALSE)</f>
        <v>2</v>
      </c>
      <c r="DS112" s="84">
        <f>VLOOKUP(WordsMain!DS112,ScaleEE,2,FALSE)</f>
        <v>2</v>
      </c>
      <c r="DT112" s="84">
        <f>VLOOKUP(WordsMain!DT112,ScaleEE,2,FALSE)</f>
        <v>4</v>
      </c>
      <c r="DU112" s="84">
        <f>VLOOKUP(WordsMain!DU112,ScaleEE,2,FALSE)</f>
        <v>4</v>
      </c>
      <c r="DV112" s="84">
        <f>VLOOKUP(WordsMain!DV112,ScaleEE,2,FALSE)</f>
        <v>4</v>
      </c>
      <c r="DW112" s="84">
        <f>VLOOKUP(WordsMain!DW112,ScaleEE,2,FALSE)</f>
        <v>2</v>
      </c>
      <c r="DX112" s="84">
        <f>VLOOKUP(WordsMain!DX112,ScaleEE,2,FALSE)</f>
        <v>2</v>
      </c>
      <c r="DY112" s="84">
        <f>VLOOKUP(WordsMain!DY112,ScaleEE,2,FALSE)</f>
        <v>2</v>
      </c>
      <c r="DZ112" s="84">
        <f>VLOOKUP(WordsMain!DZ112,ScaleEE,2,FALSE)</f>
        <v>3</v>
      </c>
      <c r="EB112" s="84">
        <f>VLOOKUP(WordsMain!EB112,ScaleCC,2,FALSE)</f>
        <v>3</v>
      </c>
      <c r="EC112" s="84">
        <f>VLOOKUP(WordsMain!EC112,ScaleCC,2,FALSE)</f>
        <v>3</v>
      </c>
      <c r="ED112" s="84">
        <f>VLOOKUP(WordsMain!ED112,ScaleCC,2,FALSE)</f>
        <v>3</v>
      </c>
      <c r="EE112" s="84">
        <f>VLOOKUP(WordsMain!EE112,ScaleCC,2,FALSE)</f>
        <v>3</v>
      </c>
      <c r="EF112" s="84">
        <f>VLOOKUP(WordsMain!EF112,ScaleCC,2,FALSE)</f>
        <v>1</v>
      </c>
      <c r="EG112" s="84">
        <f>VLOOKUP(WordsMain!EG112,ScaleCC,2,FALSE)</f>
        <v>3</v>
      </c>
      <c r="EH112" s="84">
        <f>VLOOKUP(WordsMain!EH112,ScaleCC,2,FALSE)</f>
        <v>0</v>
      </c>
      <c r="EI112" s="84">
        <f>VLOOKUP(WordsMain!EI112,ScaleCC,2,FALSE)</f>
        <v>0</v>
      </c>
      <c r="EJ112" s="84">
        <f>VLOOKUP(WordsMain!EJ112,ScaleCC,2,FALSE)</f>
        <v>0</v>
      </c>
      <c r="EK112" s="84">
        <f>VLOOKUP(WordsMain!EK112,ScaleCC,2,FALSE)</f>
        <v>0</v>
      </c>
      <c r="EL112" s="84">
        <f>VLOOKUP(WordsMain!EL112,ScaleCC,2,FALSE)</f>
        <v>0</v>
      </c>
      <c r="EM112" s="84">
        <f>VLOOKUP(WordsMain!EM112,ScaleCC,2,FALSE)</f>
        <v>0</v>
      </c>
      <c r="EN112" s="84">
        <f>VLOOKUP(WordsMain!EN112,ScaleCC,2,FALSE)</f>
        <v>0</v>
      </c>
      <c r="EO112" s="84">
        <f>VLOOKUP(WordsMain!EO112,ScaleCC,2,FALSE)</f>
        <v>0</v>
      </c>
      <c r="EP112" s="84">
        <f>VLOOKUP(WordsMain!EP112,ScaleCC,2,FALSE)</f>
        <v>0</v>
      </c>
      <c r="EQ112" s="84">
        <f>VLOOKUP(WordsMain!EQ112,ScaleCC,2,FALSE)</f>
        <v>0</v>
      </c>
      <c r="ER112" s="84">
        <f>VLOOKUP(WordsMain!ER112,ScaleCC,2,FALSE)</f>
        <v>0</v>
      </c>
      <c r="ES112" s="84">
        <f>VLOOKUP(WordsMain!ES112,ScaleCC,2,FALSE)</f>
        <v>3</v>
      </c>
      <c r="EU112">
        <v>1</v>
      </c>
      <c r="EV112">
        <v>2</v>
      </c>
      <c r="EX112">
        <v>4</v>
      </c>
      <c r="FA112">
        <v>7</v>
      </c>
      <c r="FB112">
        <v>8</v>
      </c>
      <c r="FC112">
        <v>9</v>
      </c>
      <c r="FD112">
        <v>10</v>
      </c>
      <c r="FE112">
        <v>11</v>
      </c>
      <c r="FI112">
        <v>3</v>
      </c>
      <c r="FL112">
        <v>6</v>
      </c>
      <c r="FM112">
        <v>7</v>
      </c>
      <c r="FO112">
        <v>9</v>
      </c>
      <c r="FS112">
        <v>1</v>
      </c>
      <c r="FU112">
        <v>3</v>
      </c>
      <c r="FX112">
        <v>6</v>
      </c>
      <c r="FY112">
        <v>7</v>
      </c>
      <c r="GG112">
        <v>3</v>
      </c>
      <c r="GJ112">
        <v>6</v>
      </c>
      <c r="GK112">
        <v>7</v>
      </c>
      <c r="GM112">
        <v>9</v>
      </c>
      <c r="GO112">
        <v>11</v>
      </c>
      <c r="HC112">
        <v>1</v>
      </c>
      <c r="HD112">
        <v>2</v>
      </c>
      <c r="HG112">
        <v>5</v>
      </c>
      <c r="HI112">
        <v>7</v>
      </c>
      <c r="HJ112">
        <v>8</v>
      </c>
      <c r="HK112">
        <v>9</v>
      </c>
      <c r="HL112">
        <v>10</v>
      </c>
      <c r="HM112">
        <v>11</v>
      </c>
      <c r="HN112">
        <v>12</v>
      </c>
      <c r="MS112">
        <v>3</v>
      </c>
      <c r="MW112">
        <v>7</v>
      </c>
      <c r="MY112">
        <v>9</v>
      </c>
      <c r="NA112">
        <v>11</v>
      </c>
      <c r="NH112">
        <v>6</v>
      </c>
      <c r="NI112">
        <v>7</v>
      </c>
      <c r="NV112">
        <v>6</v>
      </c>
      <c r="NW112">
        <v>7</v>
      </c>
      <c r="OF112">
        <v>2</v>
      </c>
      <c r="OJ112">
        <v>6</v>
      </c>
      <c r="OK112">
        <v>7</v>
      </c>
      <c r="OL112">
        <v>8</v>
      </c>
      <c r="OX112">
        <v>6</v>
      </c>
      <c r="OY112">
        <v>7</v>
      </c>
      <c r="OZ112">
        <v>8</v>
      </c>
      <c r="PW112">
        <v>3</v>
      </c>
      <c r="WL112">
        <v>6</v>
      </c>
      <c r="WM112">
        <v>7</v>
      </c>
      <c r="WU112" s="84">
        <f>VLOOKUP(WordsMain!WU112,ScaleHH,2,FALSE)</f>
        <v>3</v>
      </c>
      <c r="WV112" s="84">
        <f>VLOOKUP(WordsMain!WV112,ScaleHH,2,FALSE)</f>
        <v>0</v>
      </c>
      <c r="WW112" s="84">
        <f>VLOOKUP(WordsMain!WW112,ScaleHH,2,FALSE)</f>
        <v>3</v>
      </c>
      <c r="WX112" s="84">
        <f>VLOOKUP(WordsMain!WX112,ScaleHH,2,FALSE)</f>
        <v>3</v>
      </c>
      <c r="WY112" s="84">
        <f>VLOOKUP(WordsMain!WY112,ScaleHH,2,FALSE)</f>
        <v>3</v>
      </c>
      <c r="WZ112" s="84">
        <f>VLOOKUP(WordsMain!WZ112,ScaleHH,2,FALSE)</f>
        <v>3</v>
      </c>
      <c r="XA112" s="84">
        <f>VLOOKUP(WordsMain!XA112,ScaleHH,2,FALSE)</f>
        <v>3</v>
      </c>
      <c r="XB112" s="84">
        <f>VLOOKUP(WordsMain!XB112,ScaleHH,2,FALSE)</f>
        <v>3</v>
      </c>
      <c r="XC112" s="84">
        <f>VLOOKUP(WordsMain!XC112,ScaleHH,2,FALSE)</f>
        <v>3</v>
      </c>
      <c r="XD112" s="84">
        <f>VLOOKUP(WordsMain!XD112,ScaleHH,2,FALSE)</f>
        <v>3</v>
      </c>
      <c r="XE112" s="84">
        <f>VLOOKUP(WordsMain!XE112,ScaleHH,2,FALSE)</f>
        <v>3</v>
      </c>
      <c r="XF112" s="84">
        <f>VLOOKUP(WordsMain!XF112,ScaleHH,2,FALSE)</f>
        <v>3</v>
      </c>
      <c r="XG112" s="84">
        <f>VLOOKUP(WordsMain!XG112,ScaleHH,2,FALSE)</f>
        <v>3</v>
      </c>
      <c r="XH112" s="84">
        <f>VLOOKUP(WordsMain!XH112,ScaleHH,2,FALSE)</f>
        <v>3</v>
      </c>
      <c r="XI112" s="84">
        <f>VLOOKUP(WordsMain!XI112,ScaleHH,2,FALSE)</f>
        <v>0</v>
      </c>
      <c r="XJ112" s="84">
        <f>VLOOKUP(WordsMain!XJ112,ScaleHH,2,FALSE)</f>
        <v>2</v>
      </c>
      <c r="XK112" s="84">
        <f>VLOOKUP(WordsMain!XK112,ScaleHH,2,FALSE)</f>
        <v>3</v>
      </c>
      <c r="XL112" s="84">
        <f>VLOOKUP(WordsMain!XL112,ScaleHH,2,FALSE)</f>
        <v>3</v>
      </c>
      <c r="XM112" s="84">
        <f>VLOOKUP(WordsMain!XM112,ScaleHH,2,FALSE)</f>
        <v>3</v>
      </c>
      <c r="XN112" s="84">
        <f>VLOOKUP(WordsMain!XN112,ScaleHH,2,FALSE)</f>
        <v>3</v>
      </c>
      <c r="XO112" s="84">
        <f>VLOOKUP(WordsMain!XO112,ScaleHH,2,FALSE)</f>
        <v>3</v>
      </c>
      <c r="XP112" s="84">
        <f>VLOOKUP(WordsMain!XP112,ScaleHH,2,FALSE)</f>
        <v>3</v>
      </c>
      <c r="XQ112" s="84">
        <f>VLOOKUP(WordsMain!XQ112,ScaleHH,2,FALSE)</f>
        <v>3</v>
      </c>
      <c r="XR112" s="84">
        <f>VLOOKUP(WordsMain!XR112,ScaleHH,2,FALSE)</f>
        <v>3</v>
      </c>
      <c r="XS112" s="84">
        <f>VLOOKUP(WordsMain!XS112,ScaleHH,2,FALSE)</f>
        <v>3</v>
      </c>
      <c r="XT112" s="84">
        <f>VLOOKUP(WordsMain!XT112,ScaleHH,2,FALSE)</f>
        <v>3</v>
      </c>
      <c r="XU112" s="84">
        <f>VLOOKUP(WordsMain!XU112,ScaleHH,2,FALSE)</f>
        <v>3</v>
      </c>
      <c r="XV112" s="84">
        <f>VLOOKUP(WordsMain!XV112,ScaleHH,2,FALSE)</f>
        <v>3</v>
      </c>
      <c r="XW112" s="84">
        <f>VLOOKUP(WordsMain!XW112,ScaleHH,2,FALSE)</f>
        <v>3</v>
      </c>
      <c r="XX112" s="84">
        <f>VLOOKUP(WordsMain!XX112,ScaleHH,2,FALSE)</f>
        <v>3</v>
      </c>
      <c r="XY112" s="84">
        <f>VLOOKUP(WordsMain!XY112,ScaleHH,2,FALSE)</f>
        <v>3</v>
      </c>
      <c r="XZ112" s="84">
        <f>VLOOKUP(WordsMain!XZ112,ScaleHH,2,FALSE)</f>
        <v>2</v>
      </c>
      <c r="YA112" s="84">
        <f>VLOOKUP(WordsMain!YA112,ScaleHH,2,FALSE)</f>
        <v>3</v>
      </c>
      <c r="YB112" s="84">
        <f>VLOOKUP(WordsMain!YB112,ScaleHH,2,FALSE)</f>
        <v>3</v>
      </c>
      <c r="YC112" s="84">
        <f>VLOOKUP(WordsMain!YC112,ScaleHH,2,FALSE)</f>
        <v>3</v>
      </c>
      <c r="YD112" s="84">
        <f>VLOOKUP(WordsMain!YD112,ScaleHH,2,FALSE)</f>
        <v>2</v>
      </c>
      <c r="YE112" s="84">
        <f>VLOOKUP(WordsMain!YE112,ScaleHH,2,FALSE)</f>
        <v>3</v>
      </c>
      <c r="YF112" s="84">
        <f>VLOOKUP(WordsMain!YF112,ScaleHH,2,FALSE)</f>
        <v>3</v>
      </c>
      <c r="YG112" s="84">
        <f>VLOOKUP(WordsMain!YG112,ScaleHH,2,FALSE)</f>
        <v>3</v>
      </c>
      <c r="YH112" t="s">
        <v>1068</v>
      </c>
      <c r="YJ112" s="84">
        <f>VLOOKUP(WordsMain!YJ112,ScaleBB,2,FALSE)</f>
        <v>-1</v>
      </c>
      <c r="YK112" s="84">
        <f>VLOOKUP(WordsMain!YK112,ScaleAA,2,FALSE)</f>
        <v>4</v>
      </c>
      <c r="YL112" s="84">
        <f>VLOOKUP(WordsMain!YL112,ScaleAA,2,FALSE)</f>
        <v>4</v>
      </c>
      <c r="YM112" s="84">
        <f>VLOOKUP(WordsMain!YM112,ScaleAA,2,FALSE)</f>
        <v>4</v>
      </c>
      <c r="YN112" s="84">
        <f>VLOOKUP(WordsMain!YN112,ScaleAA,2,FALSE)</f>
        <v>4</v>
      </c>
      <c r="YO112" s="84">
        <f>VLOOKUP(WordsMain!YO112,ScaleAA,2,FALSE)</f>
        <v>4</v>
      </c>
      <c r="YP112" s="84">
        <f>VLOOKUP(WordsMain!YP112,ScaleAA,2,FALSE)</f>
        <v>4</v>
      </c>
      <c r="YQ112" s="84">
        <f>VLOOKUP(WordsMain!YQ112,ScaleAA,2,FALSE)</f>
        <v>4</v>
      </c>
      <c r="YR112" s="84">
        <f>VLOOKUP(WordsMain!YR112,ScaleAA,2,FALSE)</f>
        <v>4</v>
      </c>
      <c r="YS112" s="84">
        <f>VLOOKUP(WordsMain!YS112,ScaleAA,2,FALSE)</f>
        <v>4</v>
      </c>
      <c r="YT112" s="84">
        <f>VLOOKUP(WordsMain!YT112,ScaleAA,2,FALSE)</f>
        <v>4</v>
      </c>
      <c r="YU112" s="84">
        <f>VLOOKUP(WordsMain!YU112,ScaleAA,2,FALSE)</f>
        <v>4</v>
      </c>
      <c r="YV112" s="84">
        <f>VLOOKUP(WordsMain!YV112,ScaleAA,2,FALSE)</f>
        <v>3</v>
      </c>
      <c r="YW112" s="84">
        <f>VLOOKUP(WordsMain!YW112,ScaleAA,2,FALSE)</f>
        <v>4</v>
      </c>
      <c r="YX112" s="84">
        <f>VLOOKUP(WordsMain!YX112,ScaleAA,2,FALSE)</f>
        <v>4</v>
      </c>
      <c r="YY112" s="84">
        <f>VLOOKUP(WordsMain!YY112,ScaleAA,2,FALSE)</f>
        <v>2</v>
      </c>
      <c r="YZ112" s="84">
        <f>VLOOKUP(WordsMain!YZ112,ScaleAA,2,FALSE)</f>
        <v>2</v>
      </c>
      <c r="ZA112" s="84">
        <f>VLOOKUP(WordsMain!ZA112,ScaleAA,2,FALSE)</f>
        <v>4</v>
      </c>
      <c r="ZB112" s="84">
        <f>VLOOKUP(WordsMain!ZB112,ScaleAA,2,FALSE)</f>
        <v>4</v>
      </c>
      <c r="ZC112" s="84">
        <f>VLOOKUP(WordsMain!ZC112,ScaleAA,2,FALSE)</f>
        <v>4</v>
      </c>
      <c r="ZD112" s="84">
        <f>VLOOKUP(WordsMain!ZD112,ScaleAA,2,FALSE)</f>
        <v>2</v>
      </c>
      <c r="ZE112" s="84">
        <f>VLOOKUP(WordsMain!ZE112,ScaleAA,2,FALSE)</f>
        <v>2</v>
      </c>
      <c r="ZF112" s="84">
        <f>VLOOKUP(WordsMain!ZF112,ScaleAA,2,FALSE)</f>
        <v>1</v>
      </c>
      <c r="ZG112" s="84">
        <f>VLOOKUP(WordsMain!ZG112,ScaleAA,2,FALSE)</f>
        <v>4</v>
      </c>
      <c r="ZH112" s="84">
        <f>VLOOKUP(WordsMain!ZH112,ScaleAA,2,FALSE)</f>
        <v>4</v>
      </c>
      <c r="ZI112" s="84">
        <f>VLOOKUP(WordsMain!ZI112,ScaleAA,2,FALSE)</f>
        <v>4</v>
      </c>
      <c r="ZJ112" s="84">
        <f>VLOOKUP(WordsMain!ZJ112,ScaleAA,2,FALSE)</f>
        <v>4</v>
      </c>
      <c r="ZK112" s="84">
        <f>VLOOKUP(WordsMain!ZK112,ScaleAA,2,FALSE)</f>
        <v>3</v>
      </c>
      <c r="ZL112" s="84">
        <f>VLOOKUP(WordsMain!ZL112,ScaleAA,2,FALSE)</f>
        <v>3</v>
      </c>
      <c r="ZM112" s="84">
        <f>VLOOKUP(WordsMain!ZM112,ScaleAA,2,FALSE)</f>
        <v>4</v>
      </c>
      <c r="ZN112" s="84">
        <f>VLOOKUP(WordsMain!ZN112,ScaleAA,2,FALSE)</f>
        <v>3</v>
      </c>
      <c r="ZO112" s="84">
        <f>VLOOKUP(WordsMain!ZO112,ScaleAA,2,FALSE)</f>
        <v>4</v>
      </c>
      <c r="ZP112" s="84">
        <f>VLOOKUP(WordsMain!ZP112,ScaleAA,2,FALSE)</f>
        <v>4</v>
      </c>
      <c r="ZR112" s="84">
        <f>VLOOKUP(WordsMain!ZR112,ScaleFF,2,FALSE)</f>
        <v>3</v>
      </c>
      <c r="ZS112" s="84">
        <f>VLOOKUP(WordsMain!ZS112,ScaleFF,2,FALSE)</f>
        <v>1</v>
      </c>
      <c r="ZT112" s="84">
        <f>VLOOKUP(WordsMain!ZT112,ScaleFF,2,FALSE)</f>
        <v>1</v>
      </c>
      <c r="ZU112" s="84">
        <f>VLOOKUP(WordsMain!ZU112,ScaleFF,2,FALSE)</f>
        <v>4</v>
      </c>
      <c r="ZV112" s="84">
        <f>VLOOKUP(WordsMain!ZV112,ScaleFF,2,FALSE)</f>
        <v>1</v>
      </c>
      <c r="ZW112" s="84">
        <f>VLOOKUP(WordsMain!ZW112,ScaleFF,2,FALSE)</f>
        <v>2</v>
      </c>
      <c r="ZX112" s="84">
        <f>VLOOKUP(WordsMain!ZX112,ScaleFF,2,FALSE)</f>
        <v>2</v>
      </c>
      <c r="ZY112" s="84">
        <f>VLOOKUP(WordsMain!ZY112,ScaleFF,2,FALSE)</f>
        <v>2</v>
      </c>
      <c r="ZZ112" s="84">
        <f>VLOOKUP(WordsMain!ZZ112,ScaleFF,2,FALSE)</f>
        <v>1</v>
      </c>
      <c r="AAA112" s="84">
        <f>VLOOKUP(WordsMain!AAA112,ScaleFF,2,FALSE)</f>
        <v>2</v>
      </c>
      <c r="AAB112" s="84">
        <f>VLOOKUP(WordsMain!AAB112,ScaleFF,2,FALSE)</f>
        <v>2</v>
      </c>
      <c r="AAC112" s="84">
        <f>VLOOKUP(WordsMain!AAC112,ScaleFF,2,FALSE)</f>
        <v>1</v>
      </c>
      <c r="AAD112" s="84">
        <f>VLOOKUP(WordsMain!AAD112,ScaleFF,2,FALSE)</f>
        <v>1</v>
      </c>
      <c r="AAE112" s="84">
        <f>VLOOKUP(WordsMain!AAE112,ScaleFF,2,FALSE)</f>
        <v>1</v>
      </c>
      <c r="AAF112" s="84">
        <f>VLOOKUP(WordsMain!AAF112,ScaleFF,2,FALSE)</f>
        <v>1</v>
      </c>
      <c r="AAG112" s="84">
        <f>VLOOKUP(WordsMain!AAG112,ScaleFF,2,FALSE)</f>
        <v>2</v>
      </c>
      <c r="AAH112" s="84">
        <f>VLOOKUP(WordsMain!AAH112,ScaleFF,2,FALSE)</f>
        <v>1</v>
      </c>
      <c r="AAI112" s="84">
        <f>VLOOKUP(WordsMain!AAI112,ScaleFF,2,FALSE)</f>
        <v>2</v>
      </c>
      <c r="AAJ112" s="84">
        <f>VLOOKUP(WordsMain!AAJ112,ScaleFF,2,FALSE)</f>
        <v>0</v>
      </c>
      <c r="AAK112" s="84">
        <f>VLOOKUP(WordsMain!AAK112,ScaleFF,2,FALSE)</f>
        <v>3</v>
      </c>
      <c r="AAL112" s="84">
        <f>VLOOKUP(WordsMain!AAL112,ScaleFF,2,FALSE)</f>
        <v>2</v>
      </c>
      <c r="AAM112" s="84">
        <f>VLOOKUP(WordsMain!AAM112,ScaleFF,2,FALSE)</f>
        <v>2</v>
      </c>
      <c r="AAN112" s="84">
        <f>VLOOKUP(WordsMain!AAN112,ScaleFF,2,FALSE)</f>
        <v>3</v>
      </c>
      <c r="AAO112" s="84">
        <f>VLOOKUP(WordsMain!AAO112,ScaleFF,2,FALSE)</f>
        <v>3</v>
      </c>
      <c r="AAP112" s="84">
        <f>VLOOKUP(WordsMain!AAP112,ScaleFF,2,FALSE)</f>
        <v>2</v>
      </c>
      <c r="AAQ112" s="84">
        <f>VLOOKUP(WordsMain!AAQ112,ScaleFF,2,FALSE)</f>
        <v>1</v>
      </c>
      <c r="AAR112" s="84">
        <f>VLOOKUP(WordsMain!AAR112,ScaleFF,2,FALSE)</f>
        <v>1</v>
      </c>
      <c r="AAS112" s="84">
        <f>VLOOKUP(WordsMain!AAS112,ScaleFF,2,FALSE)</f>
        <v>1</v>
      </c>
      <c r="AAT112" s="84">
        <f>VLOOKUP(WordsMain!AAT112,ScaleFF,2,FALSE)</f>
        <v>0</v>
      </c>
      <c r="AAU112" s="84">
        <f>VLOOKUP(WordsMain!AAU112,ScaleFF,2,FALSE)</f>
        <v>2</v>
      </c>
      <c r="AAV112" s="84">
        <f>VLOOKUP(WordsMain!AAV112,ScaleFF,2,FALSE)</f>
        <v>4</v>
      </c>
      <c r="AAW112" s="84">
        <f>VLOOKUP(WordsMain!AAW112,ScaleFF,2,FALSE)</f>
        <v>1</v>
      </c>
      <c r="AAX112" s="84">
        <f>VLOOKUP(WordsMain!AAX112,ScaleFF,2,FALSE)</f>
        <v>1</v>
      </c>
      <c r="AAY112" s="84">
        <f>VLOOKUP(WordsMain!AAY112,ScaleFF,2,FALSE)</f>
        <v>2</v>
      </c>
      <c r="AAZ112" s="84">
        <f>VLOOKUP(WordsMain!AAZ112,ScaleFF,2,FALSE)</f>
        <v>1</v>
      </c>
      <c r="ABB112">
        <v>2</v>
      </c>
      <c r="ABC112">
        <v>3</v>
      </c>
      <c r="ABD112">
        <v>2</v>
      </c>
      <c r="ABE112">
        <v>2</v>
      </c>
      <c r="ABF112">
        <v>1</v>
      </c>
      <c r="ABG112">
        <v>2</v>
      </c>
      <c r="ABH112">
        <v>2</v>
      </c>
      <c r="ABI112">
        <v>2</v>
      </c>
      <c r="ABJ112">
        <v>1</v>
      </c>
      <c r="ABK112">
        <v>2</v>
      </c>
      <c r="ABL112">
        <v>0</v>
      </c>
      <c r="ABM112">
        <v>3</v>
      </c>
      <c r="ABN112">
        <v>1</v>
      </c>
      <c r="ABO112">
        <v>1</v>
      </c>
      <c r="ABP112">
        <v>2</v>
      </c>
      <c r="ABW112">
        <v>9</v>
      </c>
      <c r="ACA112">
        <v>13</v>
      </c>
      <c r="ACB112">
        <v>14</v>
      </c>
      <c r="ACG112">
        <v>19</v>
      </c>
      <c r="ACK112">
        <v>23</v>
      </c>
      <c r="ACN112">
        <v>26</v>
      </c>
      <c r="ACO112">
        <v>27</v>
      </c>
      <c r="ACR112" s="84">
        <f>VLOOKUP(WordsMain!ACR112,ScaleGG,2,FALSE)</f>
        <v>2</v>
      </c>
      <c r="ACS112">
        <v>-1</v>
      </c>
      <c r="ACT112">
        <v>-2</v>
      </c>
      <c r="ACU112">
        <v>-1</v>
      </c>
      <c r="ACV112">
        <v>0</v>
      </c>
      <c r="ACW112">
        <v>-1</v>
      </c>
      <c r="ACX112">
        <v>0</v>
      </c>
      <c r="ACY112">
        <v>0</v>
      </c>
      <c r="ACZ112">
        <v>0</v>
      </c>
      <c r="ADA112">
        <v>0</v>
      </c>
      <c r="ADB112">
        <v>-1</v>
      </c>
      <c r="ADC112">
        <v>1</v>
      </c>
      <c r="ADD112">
        <v>1</v>
      </c>
      <c r="ADE112">
        <v>-1</v>
      </c>
      <c r="ADF112">
        <v>-1</v>
      </c>
      <c r="ADG112">
        <v>-1</v>
      </c>
      <c r="ADH112">
        <v>-1</v>
      </c>
      <c r="ADI112">
        <v>-1</v>
      </c>
      <c r="ADJ112">
        <v>0</v>
      </c>
      <c r="ADK112">
        <v>1</v>
      </c>
      <c r="ADL112">
        <v>1</v>
      </c>
      <c r="ADM112">
        <v>-1</v>
      </c>
      <c r="ADN112">
        <v>1</v>
      </c>
      <c r="ADO112">
        <v>2</v>
      </c>
      <c r="ADP112">
        <v>1</v>
      </c>
      <c r="ADQ112">
        <v>-2</v>
      </c>
      <c r="ADR112">
        <v>1</v>
      </c>
      <c r="ADS112">
        <v>1</v>
      </c>
      <c r="ADT112">
        <v>1</v>
      </c>
      <c r="ADU112">
        <v>1</v>
      </c>
      <c r="ADV112">
        <v>0</v>
      </c>
      <c r="ADZ112">
        <f t="shared" si="85"/>
        <v>86</v>
      </c>
      <c r="AEA112">
        <f t="shared" si="87"/>
        <v>3</v>
      </c>
      <c r="AEB112">
        <f t="shared" si="86"/>
        <v>3</v>
      </c>
    </row>
    <row r="113" spans="1:808" x14ac:dyDescent="0.2">
      <c r="A113">
        <v>110002762182</v>
      </c>
      <c r="B113">
        <v>270114160</v>
      </c>
      <c r="C113" s="2">
        <v>43612.752893518518</v>
      </c>
      <c r="D113" s="2">
        <v>43612.765833333331</v>
      </c>
      <c r="E113" t="s">
        <v>1918</v>
      </c>
      <c r="J113">
        <v>1</v>
      </c>
      <c r="K113" s="84" t="str">
        <f t="shared" si="88"/>
        <v>Canada</v>
      </c>
      <c r="L113">
        <v>1</v>
      </c>
      <c r="M113">
        <v>3</v>
      </c>
      <c r="N113">
        <v>3</v>
      </c>
      <c r="O113">
        <v>2</v>
      </c>
      <c r="P113">
        <v>1</v>
      </c>
      <c r="Q113">
        <v>3</v>
      </c>
      <c r="S113">
        <v>5</v>
      </c>
      <c r="T113">
        <v>4</v>
      </c>
      <c r="V113">
        <v>3</v>
      </c>
      <c r="W113">
        <v>2</v>
      </c>
      <c r="X113" s="84">
        <f>VLOOKUP(WordsMain!X113,ScaleII,2,FALSE)</f>
        <v>1</v>
      </c>
      <c r="Y113" s="84">
        <f>VLOOKUP(WordsMain!Y113,ScaleII,2,FALSE)</f>
        <v>1</v>
      </c>
      <c r="Z113" s="84">
        <f>VLOOKUP(WordsMain!Z113,ScaleII,2,FALSE)</f>
        <v>2</v>
      </c>
      <c r="AA113" s="84">
        <f>VLOOKUP(WordsMain!AA113,ScaleII,2,FALSE)</f>
        <v>1</v>
      </c>
      <c r="AB113" s="84">
        <f>VLOOKUP(WordsMain!AB113,ScaleII,2,FALSE)</f>
        <v>1</v>
      </c>
      <c r="AC113" s="84">
        <f>VLOOKUP(WordsMain!AC113,ScaleII,2,FALSE)</f>
        <v>1</v>
      </c>
      <c r="AD113" s="84">
        <f>VLOOKUP(WordsMain!AD113,ScaleDD,2,FALSE)</f>
        <v>0</v>
      </c>
      <c r="AE113" s="84">
        <f>VLOOKUP(WordsMain!AE113,ScaleDD,2,FALSE)</f>
        <v>3</v>
      </c>
      <c r="AF113" s="84">
        <f>VLOOKUP(WordsMain!AF113,ScaleDD,2,FALSE)</f>
        <v>2</v>
      </c>
      <c r="AG113" s="84">
        <f>VLOOKUP(WordsMain!AG113,ScaleDD,2,FALSE)</f>
        <v>2</v>
      </c>
      <c r="AH113" s="84">
        <f>VLOOKUP(WordsMain!AH113,ScaleDD,2,FALSE)</f>
        <v>3</v>
      </c>
      <c r="AI113" s="84">
        <f>VLOOKUP(WordsMain!AI113,ScaleDD,2,FALSE)</f>
        <v>2</v>
      </c>
      <c r="AJ113" s="84">
        <f>VLOOKUP(WordsMain!AJ113,ScaleDD,2,FALSE)</f>
        <v>2</v>
      </c>
      <c r="AK113" s="84">
        <f>VLOOKUP(WordsMain!AK113,ScaleDD,2,FALSE)</f>
        <v>3</v>
      </c>
      <c r="AL113" s="84">
        <f>VLOOKUP(WordsMain!AL113,ScaleDD,2,FALSE)</f>
        <v>3</v>
      </c>
      <c r="AN113" s="84">
        <f>VLOOKUP(WordsMain!AN113,ScaleJJ,2,FALSE)</f>
        <v>5</v>
      </c>
      <c r="AO113" s="84">
        <f>VLOOKUP(WordsMain!AO113,ScaleJJ,2,FALSE)</f>
        <v>0</v>
      </c>
      <c r="AP113" s="84">
        <f>VLOOKUP(WordsMain!AP113,ScaleJJ,2,FALSE)</f>
        <v>3</v>
      </c>
      <c r="AQ113" s="84">
        <f>VLOOKUP(WordsMain!AQ113,ScaleJJ,2,FALSE)</f>
        <v>1</v>
      </c>
      <c r="AR113" s="84">
        <f>VLOOKUP(WordsMain!AR113,ScaleJJ,2,FALSE)</f>
        <v>3</v>
      </c>
      <c r="AS113" s="84">
        <f>VLOOKUP(WordsMain!AS113,ScaleJJ,2,FALSE)</f>
        <v>4</v>
      </c>
      <c r="AT113" s="84">
        <f>VLOOKUP(WordsMain!AT113,ScaleJJ,2,FALSE)</f>
        <v>0</v>
      </c>
      <c r="AU113" s="84">
        <f>VLOOKUP(WordsMain!AU113,ScaleJJ,2,FALSE)</f>
        <v>4</v>
      </c>
      <c r="BB113">
        <v>6</v>
      </c>
      <c r="CV113">
        <v>7</v>
      </c>
      <c r="DL113">
        <v>5</v>
      </c>
      <c r="DQ113" s="84">
        <f>VLOOKUP(WordsMain!DQ113,ScaleEE,2,FALSE)</f>
        <v>1</v>
      </c>
      <c r="DR113" s="84">
        <f>VLOOKUP(WordsMain!DR113,ScaleEE,2,FALSE)</f>
        <v>2</v>
      </c>
      <c r="DS113" s="84">
        <f>VLOOKUP(WordsMain!DS113,ScaleEE,2,FALSE)</f>
        <v>1</v>
      </c>
      <c r="DT113" s="84">
        <f>VLOOKUP(WordsMain!DT113,ScaleEE,2,FALSE)</f>
        <v>2</v>
      </c>
      <c r="DU113" s="84">
        <f>VLOOKUP(WordsMain!DU113,ScaleEE,2,FALSE)</f>
        <v>2</v>
      </c>
      <c r="DV113" s="84">
        <f>VLOOKUP(WordsMain!DV113,ScaleEE,2,FALSE)</f>
        <v>1</v>
      </c>
      <c r="DW113" s="84">
        <f>VLOOKUP(WordsMain!DW113,ScaleEE,2,FALSE)</f>
        <v>1</v>
      </c>
      <c r="DX113" s="84">
        <f>VLOOKUP(WordsMain!DX113,ScaleEE,2,FALSE)</f>
        <v>1</v>
      </c>
      <c r="DY113" s="84">
        <f>VLOOKUP(WordsMain!DY113,ScaleEE,2,FALSE)</f>
        <v>1</v>
      </c>
      <c r="DZ113" s="84">
        <f>VLOOKUP(WordsMain!DZ113,ScaleEE,2,FALSE)</f>
        <v>2</v>
      </c>
      <c r="EB113" s="84">
        <f>VLOOKUP(WordsMain!EB113,ScaleCC,2,FALSE)</f>
        <v>3</v>
      </c>
      <c r="EC113" s="84">
        <f>VLOOKUP(WordsMain!EC113,ScaleCC,2,FALSE)</f>
        <v>3</v>
      </c>
      <c r="ED113" s="84">
        <f>VLOOKUP(WordsMain!ED113,ScaleCC,2,FALSE)</f>
        <v>3</v>
      </c>
      <c r="EE113" s="84">
        <f>VLOOKUP(WordsMain!EE113,ScaleCC,2,FALSE)</f>
        <v>3</v>
      </c>
      <c r="EF113" s="84">
        <f>VLOOKUP(WordsMain!EF113,ScaleCC,2,FALSE)</f>
        <v>0</v>
      </c>
      <c r="EG113" s="84">
        <f>VLOOKUP(WordsMain!EG113,ScaleCC,2,FALSE)</f>
        <v>2</v>
      </c>
      <c r="EH113" s="84">
        <f>VLOOKUP(WordsMain!EH113,ScaleCC,2,FALSE)</f>
        <v>0</v>
      </c>
      <c r="EI113" s="84">
        <f>VLOOKUP(WordsMain!EI113,ScaleCC,2,FALSE)</f>
        <v>0</v>
      </c>
      <c r="EJ113" s="84">
        <f>VLOOKUP(WordsMain!EJ113,ScaleCC,2,FALSE)</f>
        <v>1</v>
      </c>
      <c r="EK113" s="84">
        <f>VLOOKUP(WordsMain!EK113,ScaleCC,2,FALSE)</f>
        <v>0</v>
      </c>
      <c r="EL113" s="84">
        <f>VLOOKUP(WordsMain!EL113,ScaleCC,2,FALSE)</f>
        <v>0</v>
      </c>
      <c r="EM113" s="84">
        <f>VLOOKUP(WordsMain!EM113,ScaleCC,2,FALSE)</f>
        <v>0</v>
      </c>
      <c r="EN113" s="84">
        <f>VLOOKUP(WordsMain!EN113,ScaleCC,2,FALSE)</f>
        <v>0</v>
      </c>
      <c r="EO113" s="84">
        <f>VLOOKUP(WordsMain!EO113,ScaleCC,2,FALSE)</f>
        <v>0</v>
      </c>
      <c r="EP113" s="84">
        <f>VLOOKUP(WordsMain!EP113,ScaleCC,2,FALSE)</f>
        <v>0</v>
      </c>
      <c r="EQ113" s="84">
        <f>VLOOKUP(WordsMain!EQ113,ScaleCC,2,FALSE)</f>
        <v>0</v>
      </c>
      <c r="ER113" s="84">
        <f>VLOOKUP(WordsMain!ER113,ScaleCC,2,FALSE)</f>
        <v>0</v>
      </c>
      <c r="ES113" s="84">
        <f>VLOOKUP(WordsMain!ES113,ScaleCC,2,FALSE)</f>
        <v>0</v>
      </c>
      <c r="ADZ113">
        <f t="shared" si="85"/>
        <v>0</v>
      </c>
      <c r="AEA113">
        <f t="shared" si="87"/>
        <v>2</v>
      </c>
      <c r="AEB113">
        <f t="shared" si="86"/>
        <v>2</v>
      </c>
    </row>
    <row r="114" spans="1:808" x14ac:dyDescent="0.2">
      <c r="A114">
        <v>110002761346</v>
      </c>
      <c r="B114">
        <v>270114160</v>
      </c>
      <c r="C114" s="2">
        <v>43612.66510416667</v>
      </c>
      <c r="D114" s="2">
        <v>43612.701157407413</v>
      </c>
      <c r="E114" t="s">
        <v>1918</v>
      </c>
      <c r="J114">
        <v>5</v>
      </c>
      <c r="K114" s="84" t="str">
        <f t="shared" si="88"/>
        <v>New Zealand</v>
      </c>
      <c r="L114">
        <v>1</v>
      </c>
      <c r="M114">
        <v>3</v>
      </c>
      <c r="N114">
        <v>1</v>
      </c>
      <c r="O114">
        <v>1</v>
      </c>
      <c r="P114">
        <v>1</v>
      </c>
      <c r="Q114">
        <v>2</v>
      </c>
      <c r="S114">
        <v>2</v>
      </c>
      <c r="T114">
        <v>2</v>
      </c>
      <c r="V114">
        <v>3</v>
      </c>
      <c r="W114">
        <v>2</v>
      </c>
      <c r="X114" s="84">
        <f>VLOOKUP(WordsMain!X114,ScaleII,2,FALSE)</f>
        <v>1</v>
      </c>
      <c r="Y114" s="84">
        <f>VLOOKUP(WordsMain!Y114,ScaleII,2,FALSE)</f>
        <v>1</v>
      </c>
      <c r="Z114" s="84">
        <f>VLOOKUP(WordsMain!Z114,ScaleII,2,FALSE)</f>
        <v>1</v>
      </c>
      <c r="AA114" s="84">
        <f>VLOOKUP(WordsMain!AA114,ScaleII,2,FALSE)</f>
        <v>0</v>
      </c>
      <c r="AB114" s="84">
        <f>VLOOKUP(WordsMain!AB114,ScaleII,2,FALSE)</f>
        <v>1</v>
      </c>
      <c r="AC114" s="84">
        <f>VLOOKUP(WordsMain!AC114,ScaleII,2,FALSE)</f>
        <v>0</v>
      </c>
      <c r="AD114" s="84">
        <f>VLOOKUP(WordsMain!AD114,ScaleDD,2,FALSE)</f>
        <v>0</v>
      </c>
      <c r="AE114" s="84">
        <f>VLOOKUP(WordsMain!AE114,ScaleDD,2,FALSE)</f>
        <v>4</v>
      </c>
      <c r="AF114" s="84">
        <f>VLOOKUP(WordsMain!AF114,ScaleDD,2,FALSE)</f>
        <v>3</v>
      </c>
      <c r="AG114" s="84">
        <f>VLOOKUP(WordsMain!AG114,ScaleDD,2,FALSE)</f>
        <v>2</v>
      </c>
      <c r="AH114" s="84">
        <f>VLOOKUP(WordsMain!AH114,ScaleDD,2,FALSE)</f>
        <v>1</v>
      </c>
      <c r="AI114" s="84">
        <f>VLOOKUP(WordsMain!AI114,ScaleDD,2,FALSE)</f>
        <v>3</v>
      </c>
      <c r="AJ114" s="84">
        <f>VLOOKUP(WordsMain!AJ114,ScaleDD,2,FALSE)</f>
        <v>3</v>
      </c>
      <c r="AK114" s="84">
        <f>VLOOKUP(WordsMain!AK114,ScaleDD,2,FALSE)</f>
        <v>3</v>
      </c>
      <c r="AL114" s="84">
        <f>VLOOKUP(WordsMain!AL114,ScaleDD,2,FALSE)</f>
        <v>3</v>
      </c>
      <c r="AN114" s="84">
        <f>VLOOKUP(WordsMain!AN114,ScaleJJ,2,FALSE)</f>
        <v>4</v>
      </c>
      <c r="AO114" s="84">
        <f>VLOOKUP(WordsMain!AO114,ScaleJJ,2,FALSE)</f>
        <v>0</v>
      </c>
      <c r="AP114" s="84">
        <f>VLOOKUP(WordsMain!AP114,ScaleJJ,2,FALSE)</f>
        <v>3</v>
      </c>
      <c r="AQ114" s="84">
        <f>VLOOKUP(WordsMain!AQ114,ScaleJJ,2,FALSE)</f>
        <v>0</v>
      </c>
      <c r="AR114" s="84">
        <f>VLOOKUP(WordsMain!AR114,ScaleJJ,2,FALSE)</f>
        <v>4</v>
      </c>
      <c r="AS114" s="84">
        <f>VLOOKUP(WordsMain!AS114,ScaleJJ,2,FALSE)</f>
        <v>6</v>
      </c>
      <c r="AT114" s="84">
        <f>VLOOKUP(WordsMain!AT114,ScaleJJ,2,FALSE)</f>
        <v>0</v>
      </c>
      <c r="AU114" s="84">
        <f>VLOOKUP(WordsMain!AU114,ScaleJJ,2,FALSE)</f>
        <v>0</v>
      </c>
      <c r="AZ114">
        <v>4</v>
      </c>
      <c r="CL114">
        <v>6</v>
      </c>
      <c r="CV114">
        <v>7</v>
      </c>
      <c r="DQ114" s="84">
        <f>VLOOKUP(WordsMain!DQ114,ScaleEE,2,FALSE)</f>
        <v>2</v>
      </c>
      <c r="DR114" s="84">
        <f>VLOOKUP(WordsMain!DR114,ScaleEE,2,FALSE)</f>
        <v>0</v>
      </c>
      <c r="DS114" s="84">
        <f>VLOOKUP(WordsMain!DS114,ScaleEE,2,FALSE)</f>
        <v>1</v>
      </c>
      <c r="DT114" s="84">
        <f>VLOOKUP(WordsMain!DT114,ScaleEE,2,FALSE)</f>
        <v>3</v>
      </c>
      <c r="DU114" s="84">
        <f>VLOOKUP(WordsMain!DU114,ScaleEE,2,FALSE)</f>
        <v>4</v>
      </c>
      <c r="DV114" s="84">
        <f>VLOOKUP(WordsMain!DV114,ScaleEE,2,FALSE)</f>
        <v>2</v>
      </c>
      <c r="DW114" s="84">
        <f>VLOOKUP(WordsMain!DW114,ScaleEE,2,FALSE)</f>
        <v>1</v>
      </c>
      <c r="DX114" s="84">
        <f>VLOOKUP(WordsMain!DX114,ScaleEE,2,FALSE)</f>
        <v>2</v>
      </c>
      <c r="DY114" s="84">
        <f>VLOOKUP(WordsMain!DY114,ScaleEE,2,FALSE)</f>
        <v>0</v>
      </c>
      <c r="DZ114" s="84">
        <f>VLOOKUP(WordsMain!DZ114,ScaleEE,2,FALSE)</f>
        <v>1</v>
      </c>
      <c r="EB114" s="84">
        <f>VLOOKUP(WordsMain!EB114,ScaleCC,2,FALSE)</f>
        <v>3</v>
      </c>
      <c r="EC114" s="84">
        <f>VLOOKUP(WordsMain!EC114,ScaleCC,2,FALSE)</f>
        <v>3</v>
      </c>
      <c r="ED114" s="84">
        <f>VLOOKUP(WordsMain!ED114,ScaleCC,2,FALSE)</f>
        <v>3</v>
      </c>
      <c r="EE114" s="84">
        <f>VLOOKUP(WordsMain!EE114,ScaleCC,2,FALSE)</f>
        <v>3</v>
      </c>
      <c r="EF114" s="84">
        <f>VLOOKUP(WordsMain!EF114,ScaleCC,2,FALSE)</f>
        <v>0</v>
      </c>
      <c r="EG114" s="84">
        <f>VLOOKUP(WordsMain!EG114,ScaleCC,2,FALSE)</f>
        <v>0</v>
      </c>
      <c r="EH114" s="84">
        <f>VLOOKUP(WordsMain!EH114,ScaleCC,2,FALSE)</f>
        <v>0</v>
      </c>
      <c r="EI114" s="84">
        <f>VLOOKUP(WordsMain!EI114,ScaleCC,2,FALSE)</f>
        <v>0</v>
      </c>
      <c r="EJ114" s="84">
        <f>VLOOKUP(WordsMain!EJ114,ScaleCC,2,FALSE)</f>
        <v>0</v>
      </c>
      <c r="EK114" s="84">
        <f>VLOOKUP(WordsMain!EK114,ScaleCC,2,FALSE)</f>
        <v>0</v>
      </c>
      <c r="EL114" s="84">
        <f>VLOOKUP(WordsMain!EL114,ScaleCC,2,FALSE)</f>
        <v>0</v>
      </c>
      <c r="EM114" s="84">
        <f>VLOOKUP(WordsMain!EM114,ScaleCC,2,FALSE)</f>
        <v>0</v>
      </c>
      <c r="EN114" s="84">
        <f>VLOOKUP(WordsMain!EN114,ScaleCC,2,FALSE)</f>
        <v>0</v>
      </c>
      <c r="EO114" s="84">
        <f>VLOOKUP(WordsMain!EO114,ScaleCC,2,FALSE)</f>
        <v>0</v>
      </c>
      <c r="EP114" s="84">
        <f>VLOOKUP(WordsMain!EP114,ScaleCC,2,FALSE)</f>
        <v>0</v>
      </c>
      <c r="EQ114" s="84">
        <f>VLOOKUP(WordsMain!EQ114,ScaleCC,2,FALSE)</f>
        <v>0</v>
      </c>
      <c r="ER114" s="84">
        <f>VLOOKUP(WordsMain!ER114,ScaleCC,2,FALSE)</f>
        <v>0</v>
      </c>
      <c r="ES114" s="84">
        <f>VLOOKUP(WordsMain!ES114,ScaleCC,2,FALSE)</f>
        <v>2</v>
      </c>
      <c r="EW114">
        <v>3</v>
      </c>
      <c r="EX114">
        <v>4</v>
      </c>
      <c r="FI114">
        <v>3</v>
      </c>
      <c r="FJ114">
        <v>4</v>
      </c>
      <c r="FL114">
        <v>6</v>
      </c>
      <c r="FM114">
        <v>7</v>
      </c>
      <c r="FU114">
        <v>3</v>
      </c>
      <c r="FV114">
        <v>4</v>
      </c>
      <c r="FX114">
        <v>6</v>
      </c>
      <c r="FY114">
        <v>7</v>
      </c>
      <c r="GG114">
        <v>3</v>
      </c>
      <c r="GH114">
        <v>4</v>
      </c>
      <c r="GJ114">
        <v>6</v>
      </c>
      <c r="GK114">
        <v>7</v>
      </c>
      <c r="MX114">
        <v>8</v>
      </c>
      <c r="NA114">
        <v>11</v>
      </c>
      <c r="NC114">
        <v>1</v>
      </c>
      <c r="NH114">
        <v>6</v>
      </c>
      <c r="NI114">
        <v>7</v>
      </c>
      <c r="NJ114">
        <v>8</v>
      </c>
      <c r="NL114">
        <v>10</v>
      </c>
      <c r="NP114">
        <v>14</v>
      </c>
      <c r="NV114">
        <v>6</v>
      </c>
      <c r="NZ114">
        <v>10</v>
      </c>
      <c r="OB114">
        <v>12</v>
      </c>
      <c r="OZ114">
        <v>8</v>
      </c>
      <c r="PB114">
        <v>10</v>
      </c>
      <c r="PF114">
        <v>14</v>
      </c>
      <c r="WK114">
        <v>5</v>
      </c>
      <c r="WQ114">
        <v>11</v>
      </c>
      <c r="WU114" s="84">
        <f>VLOOKUP(WordsMain!WU114,ScaleHH,2,FALSE)</f>
        <v>2</v>
      </c>
      <c r="WV114" s="84">
        <f>VLOOKUP(WordsMain!WV114,ScaleHH,2,FALSE)</f>
        <v>1</v>
      </c>
      <c r="WW114" s="84">
        <f>VLOOKUP(WordsMain!WW114,ScaleHH,2,FALSE)</f>
        <v>1</v>
      </c>
      <c r="WX114" s="84">
        <f>VLOOKUP(WordsMain!WX114,ScaleHH,2,FALSE)</f>
        <v>2</v>
      </c>
      <c r="WY114" s="84">
        <f>VLOOKUP(WordsMain!WY114,ScaleHH,2,FALSE)</f>
        <v>1</v>
      </c>
      <c r="WZ114" s="84">
        <f>VLOOKUP(WordsMain!WZ114,ScaleHH,2,FALSE)</f>
        <v>1</v>
      </c>
      <c r="XA114" s="84">
        <f>VLOOKUP(WordsMain!XA114,ScaleHH,2,FALSE)</f>
        <v>0</v>
      </c>
      <c r="XB114" s="84">
        <f>VLOOKUP(WordsMain!XB114,ScaleHH,2,FALSE)</f>
        <v>2</v>
      </c>
      <c r="XC114" s="84">
        <f>VLOOKUP(WordsMain!XC114,ScaleHH,2,FALSE)</f>
        <v>3</v>
      </c>
      <c r="XD114" s="84">
        <f>VLOOKUP(WordsMain!XD114,ScaleHH,2,FALSE)</f>
        <v>2</v>
      </c>
      <c r="XE114" s="84">
        <f>VLOOKUP(WordsMain!XE114,ScaleHH,2,FALSE)</f>
        <v>3</v>
      </c>
      <c r="XF114" s="84">
        <f>VLOOKUP(WordsMain!XF114,ScaleHH,2,FALSE)</f>
        <v>3</v>
      </c>
      <c r="XG114" s="84">
        <f>VLOOKUP(WordsMain!XG114,ScaleHH,2,FALSE)</f>
        <v>2</v>
      </c>
      <c r="XH114" s="84">
        <f>VLOOKUP(WordsMain!XH114,ScaleHH,2,FALSE)</f>
        <v>3</v>
      </c>
      <c r="XI114" s="84">
        <f>VLOOKUP(WordsMain!XI114,ScaleHH,2,FALSE)</f>
        <v>2</v>
      </c>
      <c r="XJ114" s="84">
        <f>VLOOKUP(WordsMain!XJ114,ScaleHH,2,FALSE)</f>
        <v>3</v>
      </c>
      <c r="XK114" s="84">
        <f>VLOOKUP(WordsMain!XK114,ScaleHH,2,FALSE)</f>
        <v>1</v>
      </c>
      <c r="XL114" s="84">
        <f>VLOOKUP(WordsMain!XL114,ScaleHH,2,FALSE)</f>
        <v>3</v>
      </c>
      <c r="XM114" s="84">
        <f>VLOOKUP(WordsMain!XM114,ScaleHH,2,FALSE)</f>
        <v>3</v>
      </c>
      <c r="XN114" s="84">
        <f>VLOOKUP(WordsMain!XN114,ScaleHH,2,FALSE)</f>
        <v>3</v>
      </c>
      <c r="XO114" s="84">
        <f>VLOOKUP(WordsMain!XO114,ScaleHH,2,FALSE)</f>
        <v>3</v>
      </c>
      <c r="XP114" s="84">
        <f>VLOOKUP(WordsMain!XP114,ScaleHH,2,FALSE)</f>
        <v>2</v>
      </c>
      <c r="XQ114" s="84">
        <f>VLOOKUP(WordsMain!XQ114,ScaleHH,2,FALSE)</f>
        <v>3</v>
      </c>
      <c r="XR114" s="84">
        <f>VLOOKUP(WordsMain!XR114,ScaleHH,2,FALSE)</f>
        <v>3</v>
      </c>
      <c r="XS114" s="84">
        <f>VLOOKUP(WordsMain!XS114,ScaleHH,2,FALSE)</f>
        <v>2</v>
      </c>
      <c r="XT114" s="84">
        <f>VLOOKUP(WordsMain!XT114,ScaleHH,2,FALSE)</f>
        <v>3</v>
      </c>
      <c r="XU114" s="84">
        <f>VLOOKUP(WordsMain!XU114,ScaleHH,2,FALSE)</f>
        <v>2</v>
      </c>
      <c r="XV114" s="84">
        <f>VLOOKUP(WordsMain!XV114,ScaleHH,2,FALSE)</f>
        <v>2</v>
      </c>
      <c r="XW114" s="84">
        <f>VLOOKUP(WordsMain!XW114,ScaleHH,2,FALSE)</f>
        <v>3</v>
      </c>
      <c r="XX114" s="84">
        <f>VLOOKUP(WordsMain!XX114,ScaleHH,2,FALSE)</f>
        <v>1</v>
      </c>
      <c r="XY114" s="84">
        <f>VLOOKUP(WordsMain!XY114,ScaleHH,2,FALSE)</f>
        <v>1</v>
      </c>
      <c r="XZ114" s="84">
        <f>VLOOKUP(WordsMain!XZ114,ScaleHH,2,FALSE)</f>
        <v>0</v>
      </c>
      <c r="YA114" s="84">
        <f>VLOOKUP(WordsMain!YA114,ScaleHH,2,FALSE)</f>
        <v>1</v>
      </c>
      <c r="YB114" s="84">
        <f>VLOOKUP(WordsMain!YB114,ScaleHH,2,FALSE)</f>
        <v>3</v>
      </c>
      <c r="YC114" s="84">
        <f>VLOOKUP(WordsMain!YC114,ScaleHH,2,FALSE)</f>
        <v>0</v>
      </c>
      <c r="YD114" s="84">
        <f>VLOOKUP(WordsMain!YD114,ScaleHH,2,FALSE)</f>
        <v>1</v>
      </c>
      <c r="YE114" s="84">
        <f>VLOOKUP(WordsMain!YE114,ScaleHH,2,FALSE)</f>
        <v>3</v>
      </c>
      <c r="YF114" s="84">
        <f>VLOOKUP(WordsMain!YF114,ScaleHH,2,FALSE)</f>
        <v>3</v>
      </c>
      <c r="YG114" s="84">
        <f>VLOOKUP(WordsMain!YG114,ScaleHH,2,FALSE)</f>
        <v>2</v>
      </c>
      <c r="YI114" t="s">
        <v>1070</v>
      </c>
      <c r="YJ114" s="84">
        <f>VLOOKUP(WordsMain!YJ114,ScaleBB,2,FALSE)</f>
        <v>-1</v>
      </c>
      <c r="YK114" s="84">
        <f>VLOOKUP(WordsMain!YK114,ScaleAA,2,FALSE)</f>
        <v>3</v>
      </c>
      <c r="YL114" s="84">
        <f>VLOOKUP(WordsMain!YL114,ScaleAA,2,FALSE)</f>
        <v>4</v>
      </c>
      <c r="YM114" s="84">
        <f>VLOOKUP(WordsMain!YM114,ScaleAA,2,FALSE)</f>
        <v>3</v>
      </c>
      <c r="YN114" s="84">
        <f>VLOOKUP(WordsMain!YN114,ScaleAA,2,FALSE)</f>
        <v>4</v>
      </c>
      <c r="YO114" s="84">
        <f>VLOOKUP(WordsMain!YO114,ScaleAA,2,FALSE)</f>
        <v>4</v>
      </c>
      <c r="YP114" s="84">
        <f>VLOOKUP(WordsMain!YP114,ScaleAA,2,FALSE)</f>
        <v>4</v>
      </c>
      <c r="YQ114" s="84">
        <f>VLOOKUP(WordsMain!YQ114,ScaleAA,2,FALSE)</f>
        <v>4</v>
      </c>
      <c r="YR114" s="84">
        <f>VLOOKUP(WordsMain!YR114,ScaleAA,2,FALSE)</f>
        <v>3</v>
      </c>
      <c r="YS114" s="84">
        <f>VLOOKUP(WordsMain!YS114,ScaleAA,2,FALSE)</f>
        <v>4</v>
      </c>
      <c r="YT114" s="84">
        <f>VLOOKUP(WordsMain!YT114,ScaleAA,2,FALSE)</f>
        <v>3</v>
      </c>
      <c r="YU114" s="84">
        <f>VLOOKUP(WordsMain!YU114,ScaleAA,2,FALSE)</f>
        <v>4</v>
      </c>
      <c r="YV114" s="84">
        <f>VLOOKUP(WordsMain!YV114,ScaleAA,2,FALSE)</f>
        <v>4</v>
      </c>
      <c r="YW114" s="84">
        <f>VLOOKUP(WordsMain!YW114,ScaleAA,2,FALSE)</f>
        <v>2</v>
      </c>
      <c r="YX114" s="84">
        <f>VLOOKUP(WordsMain!YX114,ScaleAA,2,FALSE)</f>
        <v>3</v>
      </c>
      <c r="YY114" s="84">
        <f>VLOOKUP(WordsMain!YY114,ScaleAA,2,FALSE)</f>
        <v>2</v>
      </c>
      <c r="YZ114" s="84">
        <f>VLOOKUP(WordsMain!YZ114,ScaleAA,2,FALSE)</f>
        <v>3</v>
      </c>
      <c r="ZA114" s="84">
        <f>VLOOKUP(WordsMain!ZA114,ScaleAA,2,FALSE)</f>
        <v>4</v>
      </c>
      <c r="ZB114" s="84">
        <f>VLOOKUP(WordsMain!ZB114,ScaleAA,2,FALSE)</f>
        <v>2</v>
      </c>
      <c r="ZC114" s="84">
        <f>VLOOKUP(WordsMain!ZC114,ScaleAA,2,FALSE)</f>
        <v>4</v>
      </c>
      <c r="ZD114" s="84">
        <f>VLOOKUP(WordsMain!ZD114,ScaleAA,2,FALSE)</f>
        <v>2</v>
      </c>
      <c r="ZE114" s="84">
        <f>VLOOKUP(WordsMain!ZE114,ScaleAA,2,FALSE)</f>
        <v>2</v>
      </c>
      <c r="ZF114" s="84">
        <f>VLOOKUP(WordsMain!ZF114,ScaleAA,2,FALSE)</f>
        <v>1</v>
      </c>
      <c r="ZG114" s="84">
        <f>VLOOKUP(WordsMain!ZG114,ScaleAA,2,FALSE)</f>
        <v>2</v>
      </c>
      <c r="ZH114" s="84">
        <f>VLOOKUP(WordsMain!ZH114,ScaleAA,2,FALSE)</f>
        <v>2</v>
      </c>
      <c r="ZI114" s="84">
        <f>VLOOKUP(WordsMain!ZI114,ScaleAA,2,FALSE)</f>
        <v>3</v>
      </c>
      <c r="ZJ114" s="84">
        <f>VLOOKUP(WordsMain!ZJ114,ScaleAA,2,FALSE)</f>
        <v>4</v>
      </c>
      <c r="ZK114" s="84">
        <f>VLOOKUP(WordsMain!ZK114,ScaleAA,2,FALSE)</f>
        <v>4</v>
      </c>
      <c r="ZL114" s="84">
        <f>VLOOKUP(WordsMain!ZL114,ScaleAA,2,FALSE)</f>
        <v>4</v>
      </c>
      <c r="ZM114" s="84">
        <f>VLOOKUP(WordsMain!ZM114,ScaleAA,2,FALSE)</f>
        <v>4</v>
      </c>
      <c r="ZN114" s="84">
        <f>VLOOKUP(WordsMain!ZN114,ScaleAA,2,FALSE)</f>
        <v>3</v>
      </c>
      <c r="ZO114" s="84">
        <f>VLOOKUP(WordsMain!ZO114,ScaleAA,2,FALSE)</f>
        <v>3</v>
      </c>
      <c r="ZP114" s="84">
        <f>VLOOKUP(WordsMain!ZP114,ScaleAA,2,FALSE)</f>
        <v>4</v>
      </c>
      <c r="ZR114" s="84">
        <f>VLOOKUP(WordsMain!ZR114,ScaleFF,2,FALSE)</f>
        <v>3</v>
      </c>
      <c r="ZS114" s="84">
        <f>VLOOKUP(WordsMain!ZS114,ScaleFF,2,FALSE)</f>
        <v>0</v>
      </c>
      <c r="ZT114" s="84">
        <f>VLOOKUP(WordsMain!ZT114,ScaleFF,2,FALSE)</f>
        <v>0</v>
      </c>
      <c r="ZU114" s="84">
        <f>VLOOKUP(WordsMain!ZU114,ScaleFF,2,FALSE)</f>
        <v>4</v>
      </c>
      <c r="ZV114" s="84">
        <f>VLOOKUP(WordsMain!ZV114,ScaleFF,2,FALSE)</f>
        <v>0</v>
      </c>
      <c r="ZW114" s="84">
        <f>VLOOKUP(WordsMain!ZW114,ScaleFF,2,FALSE)</f>
        <v>0</v>
      </c>
      <c r="ZX114" s="84">
        <f>VLOOKUP(WordsMain!ZX114,ScaleFF,2,FALSE)</f>
        <v>4</v>
      </c>
      <c r="ZY114" s="84">
        <f>VLOOKUP(WordsMain!ZY114,ScaleFF,2,FALSE)</f>
        <v>3</v>
      </c>
      <c r="ZZ114" s="84">
        <f>VLOOKUP(WordsMain!ZZ114,ScaleFF,2,FALSE)</f>
        <v>2</v>
      </c>
      <c r="AAA114" s="84">
        <f>VLOOKUP(WordsMain!AAA114,ScaleFF,2,FALSE)</f>
        <v>1</v>
      </c>
      <c r="AAB114" s="84">
        <f>VLOOKUP(WordsMain!AAB114,ScaleFF,2,FALSE)</f>
        <v>0</v>
      </c>
      <c r="AAC114" s="84">
        <f>VLOOKUP(WordsMain!AAC114,ScaleFF,2,FALSE)</f>
        <v>1</v>
      </c>
      <c r="AAD114" s="84">
        <f>VLOOKUP(WordsMain!AAD114,ScaleFF,2,FALSE)</f>
        <v>1</v>
      </c>
      <c r="AAE114" s="84">
        <f>VLOOKUP(WordsMain!AAE114,ScaleFF,2,FALSE)</f>
        <v>1</v>
      </c>
      <c r="AAF114" s="84">
        <f>VLOOKUP(WordsMain!AAF114,ScaleFF,2,FALSE)</f>
        <v>2</v>
      </c>
      <c r="AAG114" s="84">
        <f>VLOOKUP(WordsMain!AAG114,ScaleFF,2,FALSE)</f>
        <v>2</v>
      </c>
      <c r="AAH114" s="84">
        <f>VLOOKUP(WordsMain!AAH114,ScaleFF,2,FALSE)</f>
        <v>2</v>
      </c>
      <c r="AAI114" s="84">
        <f>VLOOKUP(WordsMain!AAI114,ScaleFF,2,FALSE)</f>
        <v>3</v>
      </c>
      <c r="AAJ114" s="84">
        <f>VLOOKUP(WordsMain!AAJ114,ScaleFF,2,FALSE)</f>
        <v>2</v>
      </c>
      <c r="AAK114" s="84">
        <f>VLOOKUP(WordsMain!AAK114,ScaleFF,2,FALSE)</f>
        <v>2</v>
      </c>
      <c r="AAL114" s="84">
        <f>VLOOKUP(WordsMain!AAL114,ScaleFF,2,FALSE)</f>
        <v>2</v>
      </c>
      <c r="AAM114" s="84">
        <f>VLOOKUP(WordsMain!AAM114,ScaleFF,2,FALSE)</f>
        <v>2</v>
      </c>
      <c r="AAN114" s="84">
        <f>VLOOKUP(WordsMain!AAN114,ScaleFF,2,FALSE)</f>
        <v>1</v>
      </c>
      <c r="AAO114" s="84">
        <f>VLOOKUP(WordsMain!AAO114,ScaleFF,2,FALSE)</f>
        <v>2</v>
      </c>
      <c r="AAP114" s="84">
        <f>VLOOKUP(WordsMain!AAP114,ScaleFF,2,FALSE)</f>
        <v>3</v>
      </c>
      <c r="AAQ114" s="84">
        <f>VLOOKUP(WordsMain!AAQ114,ScaleFF,2,FALSE)</f>
        <v>2</v>
      </c>
      <c r="AAR114" s="84">
        <f>VLOOKUP(WordsMain!AAR114,ScaleFF,2,FALSE)</f>
        <v>3</v>
      </c>
      <c r="AAS114" s="84">
        <f>VLOOKUP(WordsMain!AAS114,ScaleFF,2,FALSE)</f>
        <v>1</v>
      </c>
      <c r="AAT114" s="84">
        <f>VLOOKUP(WordsMain!AAT114,ScaleFF,2,FALSE)</f>
        <v>3</v>
      </c>
      <c r="AAU114" s="84">
        <f>VLOOKUP(WordsMain!AAU114,ScaleFF,2,FALSE)</f>
        <v>1</v>
      </c>
      <c r="AAV114" s="84">
        <f>VLOOKUP(WordsMain!AAV114,ScaleFF,2,FALSE)</f>
        <v>3</v>
      </c>
      <c r="AAW114" s="84">
        <f>VLOOKUP(WordsMain!AAW114,ScaleFF,2,FALSE)</f>
        <v>3</v>
      </c>
      <c r="AAX114" s="84">
        <f>VLOOKUP(WordsMain!AAX114,ScaleFF,2,FALSE)</f>
        <v>1</v>
      </c>
      <c r="AAY114" s="84">
        <f>VLOOKUP(WordsMain!AAY114,ScaleFF,2,FALSE)</f>
        <v>3</v>
      </c>
      <c r="AAZ114" s="84">
        <f>VLOOKUP(WordsMain!AAZ114,ScaleFF,2,FALSE)</f>
        <v>3</v>
      </c>
      <c r="ABB114">
        <v>1</v>
      </c>
      <c r="ABC114">
        <v>1</v>
      </c>
      <c r="ABD114">
        <v>0</v>
      </c>
      <c r="ABE114">
        <v>2</v>
      </c>
      <c r="ABF114">
        <v>0</v>
      </c>
      <c r="ABG114">
        <v>2</v>
      </c>
      <c r="ABH114">
        <v>2</v>
      </c>
      <c r="ABI114">
        <v>2</v>
      </c>
      <c r="ABJ114">
        <v>1</v>
      </c>
      <c r="ABK114">
        <v>0</v>
      </c>
      <c r="ABL114">
        <v>0</v>
      </c>
      <c r="ABM114">
        <v>1</v>
      </c>
      <c r="ABN114">
        <v>0</v>
      </c>
      <c r="ABT114">
        <v>6</v>
      </c>
      <c r="ABW114">
        <v>9</v>
      </c>
      <c r="ABZ114">
        <v>12</v>
      </c>
      <c r="ACA114">
        <v>13</v>
      </c>
      <c r="ACB114">
        <v>14</v>
      </c>
      <c r="ACC114">
        <v>15</v>
      </c>
      <c r="ACF114">
        <v>18</v>
      </c>
      <c r="ACG114">
        <v>19</v>
      </c>
      <c r="ACK114">
        <v>23</v>
      </c>
      <c r="ACR114" s="84">
        <f>VLOOKUP(WordsMain!ACR114,ScaleGG,2,FALSE)</f>
        <v>2</v>
      </c>
      <c r="ACS114">
        <v>0</v>
      </c>
      <c r="ACT114">
        <v>-1</v>
      </c>
      <c r="ACU114">
        <v>-1</v>
      </c>
      <c r="ACV114">
        <v>0</v>
      </c>
      <c r="ACW114">
        <v>0</v>
      </c>
      <c r="ACX114">
        <v>-1</v>
      </c>
      <c r="ACY114">
        <v>1</v>
      </c>
      <c r="ACZ114">
        <v>1</v>
      </c>
      <c r="ADA114">
        <v>1</v>
      </c>
      <c r="ADB114">
        <v>0</v>
      </c>
      <c r="ADC114">
        <v>0</v>
      </c>
      <c r="ADD114">
        <v>-1</v>
      </c>
      <c r="ADE114">
        <v>-2</v>
      </c>
      <c r="ADF114">
        <v>-1</v>
      </c>
      <c r="ADG114">
        <v>-1</v>
      </c>
      <c r="ADH114">
        <v>0</v>
      </c>
      <c r="ADI114">
        <v>0</v>
      </c>
      <c r="ADJ114">
        <v>-2</v>
      </c>
      <c r="ADK114">
        <v>-1</v>
      </c>
      <c r="ADL114">
        <v>1</v>
      </c>
      <c r="ADM114">
        <v>1</v>
      </c>
      <c r="ADN114">
        <v>-1</v>
      </c>
      <c r="ADO114">
        <v>1</v>
      </c>
      <c r="ADP114">
        <v>1</v>
      </c>
      <c r="ADQ114">
        <v>-1</v>
      </c>
      <c r="ADR114">
        <v>1</v>
      </c>
      <c r="ADS114">
        <v>1</v>
      </c>
      <c r="ADT114">
        <v>1</v>
      </c>
      <c r="ADU114">
        <v>1</v>
      </c>
      <c r="ADV114">
        <v>0</v>
      </c>
      <c r="ADZ114">
        <f t="shared" si="85"/>
        <v>122</v>
      </c>
      <c r="AEA114">
        <f t="shared" si="87"/>
        <v>2</v>
      </c>
      <c r="AEB114">
        <f t="shared" si="86"/>
        <v>2</v>
      </c>
    </row>
    <row r="115" spans="1:808" x14ac:dyDescent="0.2">
      <c r="A115">
        <v>110002758991</v>
      </c>
      <c r="B115">
        <v>270114564</v>
      </c>
      <c r="C115" s="2">
        <v>43612.408495370371</v>
      </c>
      <c r="D115" s="2">
        <v>43612.477407407408</v>
      </c>
      <c r="E115" t="s">
        <v>1918</v>
      </c>
      <c r="J115">
        <v>1</v>
      </c>
      <c r="K115" s="84" t="str">
        <f t="shared" si="88"/>
        <v>Canada</v>
      </c>
      <c r="L115">
        <v>1</v>
      </c>
      <c r="M115">
        <v>2</v>
      </c>
      <c r="N115">
        <v>3</v>
      </c>
      <c r="O115">
        <v>2</v>
      </c>
      <c r="P115">
        <v>2</v>
      </c>
      <c r="Q115">
        <v>2</v>
      </c>
      <c r="S115">
        <v>1</v>
      </c>
      <c r="T115">
        <v>4</v>
      </c>
      <c r="V115">
        <v>3</v>
      </c>
      <c r="W115">
        <v>2</v>
      </c>
      <c r="X115" s="84">
        <f>VLOOKUP(WordsMain!X115,ScaleII,2,FALSE)</f>
        <v>1</v>
      </c>
      <c r="Y115" s="84">
        <f>VLOOKUP(WordsMain!Y115,ScaleII,2,FALSE)</f>
        <v>2</v>
      </c>
      <c r="Z115" s="84">
        <f>VLOOKUP(WordsMain!Z115,ScaleII,2,FALSE)</f>
        <v>0</v>
      </c>
      <c r="AA115" s="84">
        <f>VLOOKUP(WordsMain!AA115,ScaleII,2,FALSE)</f>
        <v>0</v>
      </c>
      <c r="AB115" s="84">
        <f>VLOOKUP(WordsMain!AB115,ScaleII,2,FALSE)</f>
        <v>0</v>
      </c>
      <c r="AC115" s="84">
        <f>VLOOKUP(WordsMain!AC115,ScaleII,2,FALSE)</f>
        <v>1</v>
      </c>
      <c r="AD115" s="84">
        <f>VLOOKUP(WordsMain!AD115,ScaleDD,2,FALSE)</f>
        <v>0</v>
      </c>
      <c r="AE115" s="84">
        <f>VLOOKUP(WordsMain!AE115,ScaleDD,2,FALSE)</f>
        <v>3</v>
      </c>
      <c r="AF115" s="84">
        <f>VLOOKUP(WordsMain!AF115,ScaleDD,2,FALSE)</f>
        <v>4</v>
      </c>
      <c r="AG115" s="84">
        <f>VLOOKUP(WordsMain!AG115,ScaleDD,2,FALSE)</f>
        <v>1</v>
      </c>
      <c r="AH115" s="84">
        <f>VLOOKUP(WordsMain!AH115,ScaleDD,2,FALSE)</f>
        <v>2</v>
      </c>
      <c r="AI115" s="84">
        <f>VLOOKUP(WordsMain!AI115,ScaleDD,2,FALSE)</f>
        <v>2</v>
      </c>
      <c r="AJ115" s="84">
        <f>VLOOKUP(WordsMain!AJ115,ScaleDD,2,FALSE)</f>
        <v>1</v>
      </c>
      <c r="AK115" s="84">
        <f>VLOOKUP(WordsMain!AK115,ScaleDD,2,FALSE)</f>
        <v>2</v>
      </c>
      <c r="AL115" s="84">
        <f>VLOOKUP(WordsMain!AL115,ScaleDD,2,FALSE)</f>
        <v>2</v>
      </c>
      <c r="AN115" s="84">
        <f>VLOOKUP(WordsMain!AN115,ScaleJJ,2,FALSE)</f>
        <v>5</v>
      </c>
      <c r="AO115" s="84">
        <f>VLOOKUP(WordsMain!AO115,ScaleJJ,2,FALSE)</f>
        <v>1</v>
      </c>
      <c r="AP115" s="84">
        <f>VLOOKUP(WordsMain!AP115,ScaleJJ,2,FALSE)</f>
        <v>5</v>
      </c>
      <c r="AQ115" s="84">
        <f>VLOOKUP(WordsMain!AQ115,ScaleJJ,2,FALSE)</f>
        <v>0</v>
      </c>
      <c r="AR115" s="84">
        <f>VLOOKUP(WordsMain!AR115,ScaleJJ,2,FALSE)</f>
        <v>1</v>
      </c>
      <c r="AS115" s="84">
        <f>VLOOKUP(WordsMain!AS115,ScaleJJ,2,FALSE)</f>
        <v>4</v>
      </c>
      <c r="AT115" s="84">
        <f>VLOOKUP(WordsMain!AT115,ScaleJJ,2,FALSE)</f>
        <v>0</v>
      </c>
      <c r="AU115" s="84">
        <f>VLOOKUP(WordsMain!AU115,ScaleJJ,2,FALSE)</f>
        <v>0</v>
      </c>
      <c r="AV115" t="s">
        <v>1072</v>
      </c>
      <c r="AW115">
        <v>1</v>
      </c>
      <c r="AX115">
        <v>2</v>
      </c>
      <c r="BQ115">
        <v>3</v>
      </c>
      <c r="CV115">
        <v>7</v>
      </c>
      <c r="DQ115" s="84">
        <f>VLOOKUP(WordsMain!DQ115,ScaleEE,2,FALSE)</f>
        <v>2</v>
      </c>
      <c r="DR115" s="84">
        <f>VLOOKUP(WordsMain!DR115,ScaleEE,2,FALSE)</f>
        <v>2</v>
      </c>
      <c r="DS115" s="84">
        <f>VLOOKUP(WordsMain!DS115,ScaleEE,2,FALSE)</f>
        <v>3</v>
      </c>
      <c r="DT115" s="84">
        <f>VLOOKUP(WordsMain!DT115,ScaleEE,2,FALSE)</f>
        <v>4</v>
      </c>
      <c r="DU115" s="84">
        <f>VLOOKUP(WordsMain!DU115,ScaleEE,2,FALSE)</f>
        <v>2</v>
      </c>
      <c r="DV115" s="84">
        <f>VLOOKUP(WordsMain!DV115,ScaleEE,2,FALSE)</f>
        <v>2</v>
      </c>
      <c r="DW115" s="84">
        <f>VLOOKUP(WordsMain!DW115,ScaleEE,2,FALSE)</f>
        <v>2</v>
      </c>
      <c r="DX115" s="84">
        <f>VLOOKUP(WordsMain!DX115,ScaleEE,2,FALSE)</f>
        <v>2</v>
      </c>
      <c r="DY115" s="84">
        <f>VLOOKUP(WordsMain!DY115,ScaleEE,2,FALSE)</f>
        <v>3</v>
      </c>
      <c r="DZ115" s="84">
        <f>VLOOKUP(WordsMain!DZ115,ScaleEE,2,FALSE)</f>
        <v>2</v>
      </c>
      <c r="EB115" s="84">
        <f>VLOOKUP(WordsMain!EB115,ScaleCC,2,FALSE)</f>
        <v>2</v>
      </c>
      <c r="EC115" s="84">
        <f>VLOOKUP(WordsMain!EC115,ScaleCC,2,FALSE)</f>
        <v>3</v>
      </c>
      <c r="ED115" s="84">
        <f>VLOOKUP(WordsMain!ED115,ScaleCC,2,FALSE)</f>
        <v>2</v>
      </c>
      <c r="EE115" s="84">
        <f>VLOOKUP(WordsMain!EE115,ScaleCC,2,FALSE)</f>
        <v>1</v>
      </c>
      <c r="EF115" s="84">
        <f>VLOOKUP(WordsMain!EF115,ScaleCC,2,FALSE)</f>
        <v>3</v>
      </c>
      <c r="EG115" s="84">
        <f>VLOOKUP(WordsMain!EG115,ScaleCC,2,FALSE)</f>
        <v>0</v>
      </c>
      <c r="EH115" s="84">
        <f>VLOOKUP(WordsMain!EH115,ScaleCC,2,FALSE)</f>
        <v>0</v>
      </c>
      <c r="EI115" s="84">
        <f>VLOOKUP(WordsMain!EI115,ScaleCC,2,FALSE)</f>
        <v>0</v>
      </c>
      <c r="EJ115" s="84">
        <f>VLOOKUP(WordsMain!EJ115,ScaleCC,2,FALSE)</f>
        <v>0</v>
      </c>
      <c r="EK115" s="84">
        <f>VLOOKUP(WordsMain!EK115,ScaleCC,2,FALSE)</f>
        <v>0</v>
      </c>
      <c r="EL115" s="84">
        <f>VLOOKUP(WordsMain!EL115,ScaleCC,2,FALSE)</f>
        <v>0</v>
      </c>
      <c r="EM115" s="84">
        <f>VLOOKUP(WordsMain!EM115,ScaleCC,2,FALSE)</f>
        <v>0</v>
      </c>
      <c r="EN115" s="84">
        <f>VLOOKUP(WordsMain!EN115,ScaleCC,2,FALSE)</f>
        <v>0</v>
      </c>
      <c r="EO115" s="84">
        <f>VLOOKUP(WordsMain!EO115,ScaleCC,2,FALSE)</f>
        <v>0</v>
      </c>
      <c r="EP115" s="84">
        <f>VLOOKUP(WordsMain!EP115,ScaleCC,2,FALSE)</f>
        <v>0</v>
      </c>
      <c r="EQ115" s="84">
        <f>VLOOKUP(WordsMain!EQ115,ScaleCC,2,FALSE)</f>
        <v>0</v>
      </c>
      <c r="ER115" s="84">
        <f>VLOOKUP(WordsMain!ER115,ScaleCC,2,FALSE)</f>
        <v>0</v>
      </c>
      <c r="ES115" s="84">
        <f>VLOOKUP(WordsMain!ES115,ScaleCC,2,FALSE)</f>
        <v>0</v>
      </c>
      <c r="EX115">
        <v>4</v>
      </c>
      <c r="EZ115">
        <v>6</v>
      </c>
      <c r="FA115">
        <v>7</v>
      </c>
      <c r="FM115">
        <v>7</v>
      </c>
      <c r="FY115">
        <v>7</v>
      </c>
      <c r="GQ115">
        <v>1</v>
      </c>
      <c r="GT115">
        <v>4</v>
      </c>
      <c r="GU115">
        <v>5</v>
      </c>
      <c r="GZ115">
        <v>10</v>
      </c>
      <c r="HA115">
        <v>11</v>
      </c>
      <c r="NI115">
        <v>7</v>
      </c>
      <c r="NJ115">
        <v>8</v>
      </c>
      <c r="NW115">
        <v>7</v>
      </c>
      <c r="NX115">
        <v>8</v>
      </c>
      <c r="OK115">
        <v>7</v>
      </c>
      <c r="OL115">
        <v>8</v>
      </c>
      <c r="PL115">
        <v>6</v>
      </c>
      <c r="PN115">
        <v>8</v>
      </c>
      <c r="WU115" s="84">
        <f>VLOOKUP(WordsMain!WU115,ScaleHH,2,FALSE)</f>
        <v>3</v>
      </c>
      <c r="WV115" s="84">
        <f>VLOOKUP(WordsMain!WV115,ScaleHH,2,FALSE)</f>
        <v>2</v>
      </c>
      <c r="WW115" s="84">
        <f>VLOOKUP(WordsMain!WW115,ScaleHH,2,FALSE)</f>
        <v>2</v>
      </c>
      <c r="WX115" s="84">
        <f>VLOOKUP(WordsMain!WX115,ScaleHH,2,FALSE)</f>
        <v>1</v>
      </c>
      <c r="WY115" s="84">
        <f>VLOOKUP(WordsMain!WY115,ScaleHH,2,FALSE)</f>
        <v>2</v>
      </c>
      <c r="WZ115" s="84">
        <f>VLOOKUP(WordsMain!WZ115,ScaleHH,2,FALSE)</f>
        <v>2</v>
      </c>
      <c r="XA115" s="84">
        <f>VLOOKUP(WordsMain!XA115,ScaleHH,2,FALSE)</f>
        <v>1</v>
      </c>
      <c r="XB115" s="84">
        <f>VLOOKUP(WordsMain!XB115,ScaleHH,2,FALSE)</f>
        <v>1</v>
      </c>
      <c r="XC115" s="84">
        <f>VLOOKUP(WordsMain!XC115,ScaleHH,2,FALSE)</f>
        <v>1</v>
      </c>
      <c r="XD115" s="84">
        <f>VLOOKUP(WordsMain!XD115,ScaleHH,2,FALSE)</f>
        <v>2</v>
      </c>
      <c r="XE115" s="84">
        <f>VLOOKUP(WordsMain!XE115,ScaleHH,2,FALSE)</f>
        <v>1</v>
      </c>
      <c r="XF115" s="84">
        <f>VLOOKUP(WordsMain!XF115,ScaleHH,2,FALSE)</f>
        <v>3</v>
      </c>
      <c r="XG115" s="84">
        <f>VLOOKUP(WordsMain!XG115,ScaleHH,2,FALSE)</f>
        <v>2</v>
      </c>
      <c r="XH115" s="84">
        <f>VLOOKUP(WordsMain!XH115,ScaleHH,2,FALSE)</f>
        <v>3</v>
      </c>
      <c r="XI115" s="84">
        <f>VLOOKUP(WordsMain!XI115,ScaleHH,2,FALSE)</f>
        <v>1</v>
      </c>
      <c r="XJ115" s="84">
        <f>VLOOKUP(WordsMain!XJ115,ScaleHH,2,FALSE)</f>
        <v>2</v>
      </c>
      <c r="XK115" s="84">
        <f>VLOOKUP(WordsMain!XK115,ScaleHH,2,FALSE)</f>
        <v>3</v>
      </c>
      <c r="XL115" s="84">
        <f>VLOOKUP(WordsMain!XL115,ScaleHH,2,FALSE)</f>
        <v>1</v>
      </c>
      <c r="XM115" s="84">
        <f>VLOOKUP(WordsMain!XM115,ScaleHH,2,FALSE)</f>
        <v>3</v>
      </c>
      <c r="XN115" s="84">
        <f>VLOOKUP(WordsMain!XN115,ScaleHH,2,FALSE)</f>
        <v>3</v>
      </c>
      <c r="XO115" s="84">
        <f>VLOOKUP(WordsMain!XO115,ScaleHH,2,FALSE)</f>
        <v>3</v>
      </c>
      <c r="XP115" s="84">
        <f>VLOOKUP(WordsMain!XP115,ScaleHH,2,FALSE)</f>
        <v>3</v>
      </c>
      <c r="XQ115" s="84">
        <f>VLOOKUP(WordsMain!XQ115,ScaleHH,2,FALSE)</f>
        <v>3</v>
      </c>
      <c r="XR115" s="84">
        <f>VLOOKUP(WordsMain!XR115,ScaleHH,2,FALSE)</f>
        <v>3</v>
      </c>
      <c r="XS115" s="84">
        <f>VLOOKUP(WordsMain!XS115,ScaleHH,2,FALSE)</f>
        <v>3</v>
      </c>
      <c r="XT115" s="84">
        <f>VLOOKUP(WordsMain!XT115,ScaleHH,2,FALSE)</f>
        <v>3</v>
      </c>
      <c r="XU115" s="84">
        <f>VLOOKUP(WordsMain!XU115,ScaleHH,2,FALSE)</f>
        <v>1</v>
      </c>
      <c r="XV115" s="84">
        <f>VLOOKUP(WordsMain!XV115,ScaleHH,2,FALSE)</f>
        <v>2</v>
      </c>
      <c r="XW115" s="84">
        <f>VLOOKUP(WordsMain!XW115,ScaleHH,2,FALSE)</f>
        <v>2</v>
      </c>
      <c r="XX115" s="84">
        <f>VLOOKUP(WordsMain!XX115,ScaleHH,2,FALSE)</f>
        <v>1</v>
      </c>
      <c r="XY115" s="84">
        <f>VLOOKUP(WordsMain!XY115,ScaleHH,2,FALSE)</f>
        <v>2</v>
      </c>
      <c r="XZ115" s="84">
        <f>VLOOKUP(WordsMain!XZ115,ScaleHH,2,FALSE)</f>
        <v>1</v>
      </c>
      <c r="YA115" s="84">
        <f>VLOOKUP(WordsMain!YA115,ScaleHH,2,FALSE)</f>
        <v>3</v>
      </c>
      <c r="YB115" s="84">
        <f>VLOOKUP(WordsMain!YB115,ScaleHH,2,FALSE)</f>
        <v>3</v>
      </c>
      <c r="YC115" s="84">
        <f>VLOOKUP(WordsMain!YC115,ScaleHH,2,FALSE)</f>
        <v>3</v>
      </c>
      <c r="YD115" s="84">
        <f>VLOOKUP(WordsMain!YD115,ScaleHH,2,FALSE)</f>
        <v>2</v>
      </c>
      <c r="YE115" s="84">
        <f>VLOOKUP(WordsMain!YE115,ScaleHH,2,FALSE)</f>
        <v>2</v>
      </c>
      <c r="YF115" s="84">
        <f>VLOOKUP(WordsMain!YF115,ScaleHH,2,FALSE)</f>
        <v>3</v>
      </c>
      <c r="YG115" s="84">
        <f>VLOOKUP(WordsMain!YG115,ScaleHH,2,FALSE)</f>
        <v>2</v>
      </c>
      <c r="YI115" t="s">
        <v>1073</v>
      </c>
      <c r="YJ115" s="84">
        <f>VLOOKUP(WordsMain!YJ115,ScaleBB,2,FALSE)</f>
        <v>0</v>
      </c>
      <c r="YK115" s="84">
        <f>VLOOKUP(WordsMain!YK115,ScaleAA,2,FALSE)</f>
        <v>4</v>
      </c>
      <c r="YL115" s="84">
        <f>VLOOKUP(WordsMain!YL115,ScaleAA,2,FALSE)</f>
        <v>4</v>
      </c>
      <c r="YM115" s="84">
        <f>VLOOKUP(WordsMain!YM115,ScaleAA,2,FALSE)</f>
        <v>3</v>
      </c>
      <c r="YN115" s="84">
        <f>VLOOKUP(WordsMain!YN115,ScaleAA,2,FALSE)</f>
        <v>4</v>
      </c>
      <c r="YO115" s="84">
        <f>VLOOKUP(WordsMain!YO115,ScaleAA,2,FALSE)</f>
        <v>4</v>
      </c>
      <c r="YP115" s="84">
        <f>VLOOKUP(WordsMain!YP115,ScaleAA,2,FALSE)</f>
        <v>3</v>
      </c>
      <c r="YQ115" s="84">
        <f>VLOOKUP(WordsMain!YQ115,ScaleAA,2,FALSE)</f>
        <v>3</v>
      </c>
      <c r="YR115" s="84">
        <f>VLOOKUP(WordsMain!YR115,ScaleAA,2,FALSE)</f>
        <v>2</v>
      </c>
      <c r="YS115" s="84">
        <f>VLOOKUP(WordsMain!YS115,ScaleAA,2,FALSE)</f>
        <v>4</v>
      </c>
      <c r="YT115" s="84">
        <f>VLOOKUP(WordsMain!YT115,ScaleAA,2,FALSE)</f>
        <v>3</v>
      </c>
      <c r="YU115" s="84">
        <f>VLOOKUP(WordsMain!YU115,ScaleAA,2,FALSE)</f>
        <v>3</v>
      </c>
      <c r="YV115" s="84">
        <f>VLOOKUP(WordsMain!YV115,ScaleAA,2,FALSE)</f>
        <v>4</v>
      </c>
      <c r="YW115" s="84">
        <f>VLOOKUP(WordsMain!YW115,ScaleAA,2,FALSE)</f>
        <v>2</v>
      </c>
      <c r="YX115" s="84">
        <f>VLOOKUP(WordsMain!YX115,ScaleAA,2,FALSE)</f>
        <v>2</v>
      </c>
      <c r="YY115" s="84">
        <f>VLOOKUP(WordsMain!YY115,ScaleAA,2,FALSE)</f>
        <v>2</v>
      </c>
      <c r="YZ115" s="84">
        <f>VLOOKUP(WordsMain!YZ115,ScaleAA,2,FALSE)</f>
        <v>1</v>
      </c>
      <c r="ZA115" s="84">
        <f>VLOOKUP(WordsMain!ZA115,ScaleAA,2,FALSE)</f>
        <v>3</v>
      </c>
      <c r="ZB115" s="84">
        <f>VLOOKUP(WordsMain!ZB115,ScaleAA,2,FALSE)</f>
        <v>2</v>
      </c>
      <c r="ZC115" s="84">
        <f>VLOOKUP(WordsMain!ZC115,ScaleAA,2,FALSE)</f>
        <v>4</v>
      </c>
      <c r="ZD115" s="84">
        <f>VLOOKUP(WordsMain!ZD115,ScaleAA,2,FALSE)</f>
        <v>1</v>
      </c>
      <c r="ZE115" s="84">
        <f>VLOOKUP(WordsMain!ZE115,ScaleAA,2,FALSE)</f>
        <v>2</v>
      </c>
      <c r="ZF115" s="84">
        <f>VLOOKUP(WordsMain!ZF115,ScaleAA,2,FALSE)</f>
        <v>2</v>
      </c>
      <c r="ZG115" s="84">
        <f>VLOOKUP(WordsMain!ZG115,ScaleAA,2,FALSE)</f>
        <v>3</v>
      </c>
      <c r="ZH115" s="84">
        <f>VLOOKUP(WordsMain!ZH115,ScaleAA,2,FALSE)</f>
        <v>3</v>
      </c>
      <c r="ZI115" s="84">
        <f>VLOOKUP(WordsMain!ZI115,ScaleAA,2,FALSE)</f>
        <v>4</v>
      </c>
      <c r="ZJ115" s="84">
        <f>VLOOKUP(WordsMain!ZJ115,ScaleAA,2,FALSE)</f>
        <v>3</v>
      </c>
      <c r="ZK115" s="84">
        <f>VLOOKUP(WordsMain!ZK115,ScaleAA,2,FALSE)</f>
        <v>2</v>
      </c>
      <c r="ZL115" s="84">
        <f>VLOOKUP(WordsMain!ZL115,ScaleAA,2,FALSE)</f>
        <v>2</v>
      </c>
      <c r="ZM115" s="84">
        <f>VLOOKUP(WordsMain!ZM115,ScaleAA,2,FALSE)</f>
        <v>2</v>
      </c>
      <c r="ZN115" s="84">
        <f>VLOOKUP(WordsMain!ZN115,ScaleAA,2,FALSE)</f>
        <v>3</v>
      </c>
      <c r="ZO115" s="84">
        <f>VLOOKUP(WordsMain!ZO115,ScaleAA,2,FALSE)</f>
        <v>3</v>
      </c>
      <c r="ZP115" s="84">
        <f>VLOOKUP(WordsMain!ZP115,ScaleAA,2,FALSE)</f>
        <v>4</v>
      </c>
      <c r="ZR115" s="84">
        <f>VLOOKUP(WordsMain!ZR115,ScaleFF,2,FALSE)</f>
        <v>2</v>
      </c>
      <c r="ZS115" s="84">
        <f>VLOOKUP(WordsMain!ZS115,ScaleFF,2,FALSE)</f>
        <v>3</v>
      </c>
      <c r="ZT115" s="84">
        <f>VLOOKUP(WordsMain!ZT115,ScaleFF,2,FALSE)</f>
        <v>0</v>
      </c>
      <c r="ZU115" s="84">
        <f>VLOOKUP(WordsMain!ZU115,ScaleFF,2,FALSE)</f>
        <v>0</v>
      </c>
      <c r="ZV115" s="84">
        <f>VLOOKUP(WordsMain!ZV115,ScaleFF,2,FALSE)</f>
        <v>0</v>
      </c>
      <c r="ZW115" s="84">
        <f>VLOOKUP(WordsMain!ZW115,ScaleFF,2,FALSE)</f>
        <v>0</v>
      </c>
      <c r="ZX115" s="84">
        <f>VLOOKUP(WordsMain!ZX115,ScaleFF,2,FALSE)</f>
        <v>2</v>
      </c>
      <c r="ZY115" s="84">
        <f>VLOOKUP(WordsMain!ZY115,ScaleFF,2,FALSE)</f>
        <v>1</v>
      </c>
      <c r="ZZ115" s="84">
        <f>VLOOKUP(WordsMain!ZZ115,ScaleFF,2,FALSE)</f>
        <v>1</v>
      </c>
      <c r="AAA115" s="84">
        <f>VLOOKUP(WordsMain!AAA115,ScaleFF,2,FALSE)</f>
        <v>1</v>
      </c>
      <c r="AAB115" s="84">
        <f>VLOOKUP(WordsMain!AAB115,ScaleFF,2,FALSE)</f>
        <v>2</v>
      </c>
      <c r="AAC115" s="84">
        <f>VLOOKUP(WordsMain!AAC115,ScaleFF,2,FALSE)</f>
        <v>1</v>
      </c>
      <c r="AAD115" s="84">
        <f>VLOOKUP(WordsMain!AAD115,ScaleFF,2,FALSE)</f>
        <v>0</v>
      </c>
      <c r="AAE115" s="84">
        <f>VLOOKUP(WordsMain!AAE115,ScaleFF,2,FALSE)</f>
        <v>2</v>
      </c>
      <c r="AAF115" s="84">
        <f>VLOOKUP(WordsMain!AAF115,ScaleFF,2,FALSE)</f>
        <v>3</v>
      </c>
      <c r="AAG115" s="84">
        <f>VLOOKUP(WordsMain!AAG115,ScaleFF,2,FALSE)</f>
        <v>3</v>
      </c>
      <c r="AAH115" s="84">
        <f>VLOOKUP(WordsMain!AAH115,ScaleFF,2,FALSE)</f>
        <v>3</v>
      </c>
      <c r="AAI115" s="84">
        <f>VLOOKUP(WordsMain!AAI115,ScaleFF,2,FALSE)</f>
        <v>3</v>
      </c>
      <c r="AAJ115" s="84">
        <f>VLOOKUP(WordsMain!AAJ115,ScaleFF,2,FALSE)</f>
        <v>1</v>
      </c>
      <c r="AAK115" s="84">
        <f>VLOOKUP(WordsMain!AAK115,ScaleFF,2,FALSE)</f>
        <v>2</v>
      </c>
      <c r="AAL115" s="84">
        <f>VLOOKUP(WordsMain!AAL115,ScaleFF,2,FALSE)</f>
        <v>1</v>
      </c>
      <c r="AAM115" s="84">
        <f>VLOOKUP(WordsMain!AAM115,ScaleFF,2,FALSE)</f>
        <v>3</v>
      </c>
      <c r="AAN115" s="84">
        <f>VLOOKUP(WordsMain!AAN115,ScaleFF,2,FALSE)</f>
        <v>0</v>
      </c>
      <c r="AAO115" s="84">
        <f>VLOOKUP(WordsMain!AAO115,ScaleFF,2,FALSE)</f>
        <v>3</v>
      </c>
      <c r="AAP115" s="84">
        <f>VLOOKUP(WordsMain!AAP115,ScaleFF,2,FALSE)</f>
        <v>3</v>
      </c>
      <c r="AAQ115" s="84">
        <f>VLOOKUP(WordsMain!AAQ115,ScaleFF,2,FALSE)</f>
        <v>2</v>
      </c>
      <c r="AAR115" s="84">
        <f>VLOOKUP(WordsMain!AAR115,ScaleFF,2,FALSE)</f>
        <v>1</v>
      </c>
      <c r="AAS115" s="84">
        <f>VLOOKUP(WordsMain!AAS115,ScaleFF,2,FALSE)</f>
        <v>1</v>
      </c>
      <c r="AAT115" s="84">
        <f>VLOOKUP(WordsMain!AAT115,ScaleFF,2,FALSE)</f>
        <v>2</v>
      </c>
      <c r="AAU115" s="84">
        <f>VLOOKUP(WordsMain!AAU115,ScaleFF,2,FALSE)</f>
        <v>3</v>
      </c>
      <c r="AAV115" s="84">
        <f>VLOOKUP(WordsMain!AAV115,ScaleFF,2,FALSE)</f>
        <v>1</v>
      </c>
      <c r="AAW115" s="84">
        <f>VLOOKUP(WordsMain!AAW115,ScaleFF,2,FALSE)</f>
        <v>0</v>
      </c>
      <c r="AAX115" s="84">
        <f>VLOOKUP(WordsMain!AAX115,ScaleFF,2,FALSE)</f>
        <v>1</v>
      </c>
      <c r="AAY115" s="84">
        <f>VLOOKUP(WordsMain!AAY115,ScaleFF,2,FALSE)</f>
        <v>0</v>
      </c>
      <c r="AAZ115" s="84">
        <f>VLOOKUP(WordsMain!AAZ115,ScaleFF,2,FALSE)</f>
        <v>2</v>
      </c>
      <c r="ABB115">
        <v>2</v>
      </c>
      <c r="ABC115">
        <v>1</v>
      </c>
      <c r="ABD115">
        <v>2</v>
      </c>
      <c r="ABE115">
        <v>2</v>
      </c>
      <c r="ABF115">
        <v>3</v>
      </c>
      <c r="ABG115">
        <v>0</v>
      </c>
      <c r="ABH115">
        <v>3</v>
      </c>
      <c r="ABI115">
        <v>1</v>
      </c>
      <c r="ABJ115">
        <v>1</v>
      </c>
      <c r="ABK115">
        <v>1</v>
      </c>
      <c r="ABL115">
        <v>1</v>
      </c>
      <c r="ABM115">
        <v>0</v>
      </c>
      <c r="ABN115">
        <v>1</v>
      </c>
      <c r="ABQ115">
        <v>3</v>
      </c>
      <c r="ABS115">
        <v>5</v>
      </c>
      <c r="ABW115">
        <v>9</v>
      </c>
      <c r="ACA115">
        <v>13</v>
      </c>
      <c r="ACD115">
        <v>16</v>
      </c>
      <c r="ACH115">
        <v>20</v>
      </c>
      <c r="ACN115">
        <v>26</v>
      </c>
      <c r="ADZ115">
        <f t="shared" si="85"/>
        <v>59</v>
      </c>
      <c r="AEA115">
        <f t="shared" si="87"/>
        <v>3</v>
      </c>
      <c r="AEB115">
        <f t="shared" si="86"/>
        <v>0</v>
      </c>
    </row>
    <row r="116" spans="1:808" x14ac:dyDescent="0.2">
      <c r="A116">
        <v>110002758868</v>
      </c>
      <c r="B116">
        <v>270114773</v>
      </c>
      <c r="C116" s="2">
        <v>43612.379259259258</v>
      </c>
      <c r="D116" s="2">
        <v>43612.400555555563</v>
      </c>
      <c r="E116" t="s">
        <v>1918</v>
      </c>
      <c r="J116">
        <v>17</v>
      </c>
      <c r="K116" s="84" t="str">
        <f t="shared" si="88"/>
        <v>Sweden</v>
      </c>
      <c r="L116">
        <v>1</v>
      </c>
      <c r="M116">
        <v>2</v>
      </c>
      <c r="N116">
        <v>3</v>
      </c>
      <c r="O116">
        <v>1</v>
      </c>
      <c r="P116">
        <v>2</v>
      </c>
      <c r="Q116">
        <v>1</v>
      </c>
      <c r="S116">
        <v>1</v>
      </c>
      <c r="T116">
        <v>4</v>
      </c>
      <c r="V116">
        <v>3</v>
      </c>
      <c r="W116">
        <v>2</v>
      </c>
      <c r="X116" s="84">
        <f>VLOOKUP(WordsMain!X116,ScaleII,2,FALSE)</f>
        <v>1</v>
      </c>
      <c r="Y116" s="84">
        <f>VLOOKUP(WordsMain!Y116,ScaleII,2,FALSE)</f>
        <v>0</v>
      </c>
      <c r="Z116" s="84">
        <f>VLOOKUP(WordsMain!Z116,ScaleII,2,FALSE)</f>
        <v>1</v>
      </c>
      <c r="AA116" s="84">
        <f>VLOOKUP(WordsMain!AA116,ScaleII,2,FALSE)</f>
        <v>0</v>
      </c>
      <c r="AB116" s="84">
        <f>VLOOKUP(WordsMain!AB116,ScaleII,2,FALSE)</f>
        <v>0</v>
      </c>
      <c r="AC116" s="84">
        <f>VLOOKUP(WordsMain!AC116,ScaleII,2,FALSE)</f>
        <v>2</v>
      </c>
      <c r="AD116" s="84">
        <f>VLOOKUP(WordsMain!AD116,ScaleDD,2,FALSE)</f>
        <v>1</v>
      </c>
      <c r="AE116" s="84">
        <f>VLOOKUP(WordsMain!AE116,ScaleDD,2,FALSE)</f>
        <v>1</v>
      </c>
      <c r="AF116" s="84">
        <f>VLOOKUP(WordsMain!AF116,ScaleDD,2,FALSE)</f>
        <v>0</v>
      </c>
      <c r="AG116" s="84">
        <f>VLOOKUP(WordsMain!AG116,ScaleDD,2,FALSE)</f>
        <v>2</v>
      </c>
      <c r="AH116" s="84">
        <f>VLOOKUP(WordsMain!AH116,ScaleDD,2,FALSE)</f>
        <v>3</v>
      </c>
      <c r="AI116" s="84">
        <f>VLOOKUP(WordsMain!AI116,ScaleDD,2,FALSE)</f>
        <v>1</v>
      </c>
      <c r="AJ116" s="84">
        <f>VLOOKUP(WordsMain!AJ116,ScaleDD,2,FALSE)</f>
        <v>3</v>
      </c>
      <c r="AK116" s="84">
        <f>VLOOKUP(WordsMain!AK116,ScaleDD,2,FALSE)</f>
        <v>4</v>
      </c>
      <c r="AL116" s="84">
        <f>VLOOKUP(WordsMain!AL116,ScaleDD,2,FALSE)</f>
        <v>3</v>
      </c>
      <c r="AN116" s="84">
        <f>VLOOKUP(WordsMain!AN116,ScaleJJ,2,FALSE)</f>
        <v>3</v>
      </c>
      <c r="AO116" s="84">
        <f>VLOOKUP(WordsMain!AO116,ScaleJJ,2,FALSE)</f>
        <v>1</v>
      </c>
      <c r="AP116" s="84">
        <f>VLOOKUP(WordsMain!AP116,ScaleJJ,2,FALSE)</f>
        <v>0</v>
      </c>
      <c r="AQ116" s="84">
        <f>VLOOKUP(WordsMain!AQ116,ScaleJJ,2,FALSE)</f>
        <v>0</v>
      </c>
      <c r="AR116" s="84">
        <f>VLOOKUP(WordsMain!AR116,ScaleJJ,2,FALSE)</f>
        <v>1</v>
      </c>
      <c r="AS116" s="84">
        <f>VLOOKUP(WordsMain!AS116,ScaleJJ,2,FALSE)</f>
        <v>0</v>
      </c>
      <c r="AT116" s="84">
        <f>VLOOKUP(WordsMain!AT116,ScaleJJ,2,FALSE)</f>
        <v>0</v>
      </c>
      <c r="AU116" s="84">
        <f>VLOOKUP(WordsMain!AU116,ScaleJJ,2,FALSE)</f>
        <v>1</v>
      </c>
      <c r="DQ116" s="84">
        <f>VLOOKUP(WordsMain!DQ116,ScaleEE,2,FALSE)</f>
        <v>1</v>
      </c>
      <c r="DR116" s="84">
        <f>VLOOKUP(WordsMain!DR116,ScaleEE,2,FALSE)</f>
        <v>2</v>
      </c>
      <c r="DS116" s="84">
        <f>VLOOKUP(WordsMain!DS116,ScaleEE,2,FALSE)</f>
        <v>0</v>
      </c>
      <c r="DT116" s="84">
        <f>VLOOKUP(WordsMain!DT116,ScaleEE,2,FALSE)</f>
        <v>1</v>
      </c>
      <c r="DU116" s="84">
        <f>VLOOKUP(WordsMain!DU116,ScaleEE,2,FALSE)</f>
        <v>2</v>
      </c>
      <c r="DV116" s="84">
        <f>VLOOKUP(WordsMain!DV116,ScaleEE,2,FALSE)</f>
        <v>2</v>
      </c>
      <c r="DW116" s="84">
        <f>VLOOKUP(WordsMain!DW116,ScaleEE,2,FALSE)</f>
        <v>2</v>
      </c>
      <c r="DX116" s="84">
        <f>VLOOKUP(WordsMain!DX116,ScaleEE,2,FALSE)</f>
        <v>3</v>
      </c>
      <c r="DY116" s="84">
        <f>VLOOKUP(WordsMain!DY116,ScaleEE,2,FALSE)</f>
        <v>1</v>
      </c>
      <c r="DZ116" s="84">
        <f>VLOOKUP(WordsMain!DZ116,ScaleEE,2,FALSE)</f>
        <v>1</v>
      </c>
      <c r="EB116" s="84">
        <f>VLOOKUP(WordsMain!EB116,ScaleCC,2,FALSE)</f>
        <v>3</v>
      </c>
      <c r="EC116" s="84">
        <f>VLOOKUP(WordsMain!EC116,ScaleCC,2,FALSE)</f>
        <v>2</v>
      </c>
      <c r="ED116" s="84">
        <f>VLOOKUP(WordsMain!ED116,ScaleCC,2,FALSE)</f>
        <v>1</v>
      </c>
      <c r="EE116" s="84">
        <f>VLOOKUP(WordsMain!EE116,ScaleCC,2,FALSE)</f>
        <v>2</v>
      </c>
      <c r="EF116" s="84">
        <f>VLOOKUP(WordsMain!EF116,ScaleCC,2,FALSE)</f>
        <v>0</v>
      </c>
      <c r="EG116" s="84">
        <f>VLOOKUP(WordsMain!EG116,ScaleCC,2,FALSE)</f>
        <v>1</v>
      </c>
      <c r="EH116" s="84">
        <f>VLOOKUP(WordsMain!EH116,ScaleCC,2,FALSE)</f>
        <v>2</v>
      </c>
      <c r="EI116" s="84">
        <f>VLOOKUP(WordsMain!EI116,ScaleCC,2,FALSE)</f>
        <v>0</v>
      </c>
      <c r="EJ116" s="84">
        <f>VLOOKUP(WordsMain!EJ116,ScaleCC,2,FALSE)</f>
        <v>0</v>
      </c>
      <c r="EK116" s="84">
        <f>VLOOKUP(WordsMain!EK116,ScaleCC,2,FALSE)</f>
        <v>0</v>
      </c>
      <c r="EL116" s="84">
        <f>VLOOKUP(WordsMain!EL116,ScaleCC,2,FALSE)</f>
        <v>0</v>
      </c>
      <c r="EM116" s="84">
        <f>VLOOKUP(WordsMain!EM116,ScaleCC,2,FALSE)</f>
        <v>0</v>
      </c>
      <c r="EN116" s="84">
        <f>VLOOKUP(WordsMain!EN116,ScaleCC,2,FALSE)</f>
        <v>0</v>
      </c>
      <c r="EO116" s="84">
        <f>VLOOKUP(WordsMain!EO116,ScaleCC,2,FALSE)</f>
        <v>0</v>
      </c>
      <c r="EP116" s="84">
        <f>VLOOKUP(WordsMain!EP116,ScaleCC,2,FALSE)</f>
        <v>0</v>
      </c>
      <c r="EQ116" s="84">
        <f>VLOOKUP(WordsMain!EQ116,ScaleCC,2,FALSE)</f>
        <v>0</v>
      </c>
      <c r="ER116" s="84">
        <f>VLOOKUP(WordsMain!ER116,ScaleCC,2,FALSE)</f>
        <v>0</v>
      </c>
      <c r="ES116" s="84">
        <f>VLOOKUP(WordsMain!ES116,ScaleCC,2,FALSE)</f>
        <v>0</v>
      </c>
      <c r="FD116">
        <v>10</v>
      </c>
      <c r="FE116">
        <v>11</v>
      </c>
      <c r="FL116">
        <v>6</v>
      </c>
      <c r="GG116">
        <v>3</v>
      </c>
      <c r="GJ116">
        <v>6</v>
      </c>
      <c r="HQ116">
        <v>3</v>
      </c>
      <c r="HR116">
        <v>4</v>
      </c>
      <c r="NO116">
        <v>13</v>
      </c>
      <c r="NQ116">
        <v>1</v>
      </c>
      <c r="QK116">
        <v>3</v>
      </c>
      <c r="QM116">
        <v>5</v>
      </c>
      <c r="WU116" s="84">
        <f>VLOOKUP(WordsMain!WU116,ScaleHH,2,FALSE)</f>
        <v>3</v>
      </c>
      <c r="WV116" s="84">
        <f>VLOOKUP(WordsMain!WV116,ScaleHH,2,FALSE)</f>
        <v>1</v>
      </c>
      <c r="WW116" s="84">
        <f>VLOOKUP(WordsMain!WW116,ScaleHH,2,FALSE)</f>
        <v>0</v>
      </c>
      <c r="WX116" s="84">
        <f>VLOOKUP(WordsMain!WX116,ScaleHH,2,FALSE)</f>
        <v>2</v>
      </c>
      <c r="WY116" s="84">
        <f>VLOOKUP(WordsMain!WY116,ScaleHH,2,FALSE)</f>
        <v>1</v>
      </c>
      <c r="WZ116" s="84">
        <f>VLOOKUP(WordsMain!WZ116,ScaleHH,2,FALSE)</f>
        <v>3</v>
      </c>
      <c r="XA116" s="84">
        <f>VLOOKUP(WordsMain!XA116,ScaleHH,2,FALSE)</f>
        <v>2</v>
      </c>
      <c r="XB116" s="84">
        <f>VLOOKUP(WordsMain!XB116,ScaleHH,2,FALSE)</f>
        <v>1</v>
      </c>
      <c r="XC116" s="84">
        <f>VLOOKUP(WordsMain!XC116,ScaleHH,2,FALSE)</f>
        <v>3</v>
      </c>
      <c r="XD116" s="84">
        <f>VLOOKUP(WordsMain!XD116,ScaleHH,2,FALSE)</f>
        <v>1</v>
      </c>
      <c r="XE116" s="84">
        <f>VLOOKUP(WordsMain!XE116,ScaleHH,2,FALSE)</f>
        <v>1</v>
      </c>
      <c r="XF116" s="84">
        <f>VLOOKUP(WordsMain!XF116,ScaleHH,2,FALSE)</f>
        <v>2</v>
      </c>
      <c r="XG116" s="84">
        <f>VLOOKUP(WordsMain!XG116,ScaleHH,2,FALSE)</f>
        <v>0</v>
      </c>
      <c r="XH116" s="84">
        <f>VLOOKUP(WordsMain!XH116,ScaleHH,2,FALSE)</f>
        <v>1</v>
      </c>
      <c r="XI116" s="84">
        <f>VLOOKUP(WordsMain!XI116,ScaleHH,2,FALSE)</f>
        <v>1</v>
      </c>
      <c r="XJ116" s="84">
        <f>VLOOKUP(WordsMain!XJ116,ScaleHH,2,FALSE)</f>
        <v>1</v>
      </c>
      <c r="XK116" s="84">
        <f>VLOOKUP(WordsMain!XK116,ScaleHH,2,FALSE)</f>
        <v>0</v>
      </c>
      <c r="XL116" s="84">
        <f>VLOOKUP(WordsMain!XL116,ScaleHH,2,FALSE)</f>
        <v>0</v>
      </c>
      <c r="XM116" s="84">
        <f>VLOOKUP(WordsMain!XM116,ScaleHH,2,FALSE)</f>
        <v>3</v>
      </c>
      <c r="XN116" s="84">
        <f>VLOOKUP(WordsMain!XN116,ScaleHH,2,FALSE)</f>
        <v>1</v>
      </c>
      <c r="XO116" s="84">
        <f>VLOOKUP(WordsMain!XO116,ScaleHH,2,FALSE)</f>
        <v>1</v>
      </c>
      <c r="XP116" s="84">
        <f>VLOOKUP(WordsMain!XP116,ScaleHH,2,FALSE)</f>
        <v>2</v>
      </c>
      <c r="XQ116" s="84">
        <f>VLOOKUP(WordsMain!XQ116,ScaleHH,2,FALSE)</f>
        <v>3</v>
      </c>
      <c r="XR116" s="84">
        <f>VLOOKUP(WordsMain!XR116,ScaleHH,2,FALSE)</f>
        <v>3</v>
      </c>
      <c r="XS116" s="84">
        <f>VLOOKUP(WordsMain!XS116,ScaleHH,2,FALSE)</f>
        <v>2</v>
      </c>
      <c r="XT116" s="84">
        <f>VLOOKUP(WordsMain!XT116,ScaleHH,2,FALSE)</f>
        <v>2</v>
      </c>
      <c r="XU116" s="84">
        <f>VLOOKUP(WordsMain!XU116,ScaleHH,2,FALSE)</f>
        <v>3</v>
      </c>
      <c r="XV116" s="84">
        <f>VLOOKUP(WordsMain!XV116,ScaleHH,2,FALSE)</f>
        <v>3</v>
      </c>
      <c r="XW116" s="84">
        <f>VLOOKUP(WordsMain!XW116,ScaleHH,2,FALSE)</f>
        <v>2</v>
      </c>
      <c r="XX116" s="84">
        <f>VLOOKUP(WordsMain!XX116,ScaleHH,2,FALSE)</f>
        <v>2</v>
      </c>
      <c r="XY116" s="84">
        <f>VLOOKUP(WordsMain!XY116,ScaleHH,2,FALSE)</f>
        <v>2</v>
      </c>
      <c r="XZ116" s="84">
        <f>VLOOKUP(WordsMain!XZ116,ScaleHH,2,FALSE)</f>
        <v>1</v>
      </c>
      <c r="YA116" s="84">
        <f>VLOOKUP(WordsMain!YA116,ScaleHH,2,FALSE)</f>
        <v>2</v>
      </c>
      <c r="YB116" s="84">
        <f>VLOOKUP(WordsMain!YB116,ScaleHH,2,FALSE)</f>
        <v>2</v>
      </c>
      <c r="YC116" s="84">
        <f>VLOOKUP(WordsMain!YC116,ScaleHH,2,FALSE)</f>
        <v>2</v>
      </c>
      <c r="YD116" s="84">
        <f>VLOOKUP(WordsMain!YD116,ScaleHH,2,FALSE)</f>
        <v>1</v>
      </c>
      <c r="YE116" s="84">
        <f>VLOOKUP(WordsMain!YE116,ScaleHH,2,FALSE)</f>
        <v>1</v>
      </c>
      <c r="YF116" s="84">
        <f>VLOOKUP(WordsMain!YF116,ScaleHH,2,FALSE)</f>
        <v>1</v>
      </c>
      <c r="YG116" s="84">
        <f>VLOOKUP(WordsMain!YG116,ScaleHH,2,FALSE)</f>
        <v>2</v>
      </c>
      <c r="YJ116" s="84">
        <f>VLOOKUP(WordsMain!YJ116,ScaleBB,2,FALSE)</f>
        <v>1</v>
      </c>
      <c r="ADZ116">
        <f t="shared" si="85"/>
        <v>22</v>
      </c>
      <c r="AEA116">
        <f t="shared" si="87"/>
        <v>2</v>
      </c>
      <c r="AEB116">
        <f t="shared" si="86"/>
        <v>2</v>
      </c>
    </row>
    <row r="117" spans="1:808" x14ac:dyDescent="0.2">
      <c r="A117">
        <v>110002758736</v>
      </c>
      <c r="B117">
        <v>270114569</v>
      </c>
      <c r="C117" s="2">
        <v>43612.330416666657</v>
      </c>
      <c r="D117" s="2">
        <v>43612.389085648138</v>
      </c>
      <c r="E117" t="s">
        <v>1918</v>
      </c>
      <c r="J117">
        <v>1</v>
      </c>
      <c r="K117" s="84" t="str">
        <f t="shared" si="88"/>
        <v>Canada</v>
      </c>
      <c r="L117">
        <v>1</v>
      </c>
      <c r="M117">
        <v>4</v>
      </c>
      <c r="N117">
        <v>3</v>
      </c>
      <c r="O117">
        <v>1</v>
      </c>
      <c r="P117">
        <v>1</v>
      </c>
      <c r="Q117">
        <v>1</v>
      </c>
      <c r="S117">
        <v>1</v>
      </c>
      <c r="T117">
        <v>0</v>
      </c>
      <c r="U117" t="s">
        <v>1077</v>
      </c>
      <c r="V117">
        <v>3</v>
      </c>
      <c r="W117">
        <v>3</v>
      </c>
      <c r="X117" s="84">
        <f>VLOOKUP(WordsMain!X117,ScaleII,2,FALSE)</f>
        <v>0</v>
      </c>
      <c r="Y117" s="84">
        <f>VLOOKUP(WordsMain!Y117,ScaleII,2,FALSE)</f>
        <v>1</v>
      </c>
      <c r="Z117" s="84">
        <f>VLOOKUP(WordsMain!Z117,ScaleII,2,FALSE)</f>
        <v>0</v>
      </c>
      <c r="AA117" s="84">
        <f>VLOOKUP(WordsMain!AA117,ScaleII,2,FALSE)</f>
        <v>0</v>
      </c>
      <c r="AB117" s="84">
        <f>VLOOKUP(WordsMain!AB117,ScaleII,2,FALSE)</f>
        <v>1</v>
      </c>
      <c r="AC117" s="84">
        <f>VLOOKUP(WordsMain!AC117,ScaleII,2,FALSE)</f>
        <v>1</v>
      </c>
      <c r="AD117" s="84">
        <f>VLOOKUP(WordsMain!AD117,ScaleDD,2,FALSE)</f>
        <v>0</v>
      </c>
      <c r="AE117" s="84">
        <f>VLOOKUP(WordsMain!AE117,ScaleDD,2,FALSE)</f>
        <v>3</v>
      </c>
      <c r="AF117" s="84">
        <f>VLOOKUP(WordsMain!AF117,ScaleDD,2,FALSE)</f>
        <v>2</v>
      </c>
      <c r="AG117" s="84">
        <f>VLOOKUP(WordsMain!AG117,ScaleDD,2,FALSE)</f>
        <v>2</v>
      </c>
      <c r="AH117" s="84">
        <f>VLOOKUP(WordsMain!AH117,ScaleDD,2,FALSE)</f>
        <v>3</v>
      </c>
      <c r="AI117" s="84">
        <f>VLOOKUP(WordsMain!AI117,ScaleDD,2,FALSE)</f>
        <v>2</v>
      </c>
      <c r="AJ117" s="84">
        <f>VLOOKUP(WordsMain!AJ117,ScaleDD,2,FALSE)</f>
        <v>2</v>
      </c>
      <c r="AK117" s="84">
        <f>VLOOKUP(WordsMain!AK117,ScaleDD,2,FALSE)</f>
        <v>3</v>
      </c>
      <c r="AL117" s="84">
        <f>VLOOKUP(WordsMain!AL117,ScaleDD,2,FALSE)</f>
        <v>2</v>
      </c>
      <c r="AM117" t="s">
        <v>1078</v>
      </c>
      <c r="AN117" s="84">
        <f>VLOOKUP(WordsMain!AN117,ScaleJJ,2,FALSE)</f>
        <v>4</v>
      </c>
      <c r="AO117" s="84">
        <f>VLOOKUP(WordsMain!AO117,ScaleJJ,2,FALSE)</f>
        <v>0</v>
      </c>
      <c r="AP117" s="84">
        <f>VLOOKUP(WordsMain!AP117,ScaleJJ,2,FALSE)</f>
        <v>3</v>
      </c>
      <c r="AQ117" s="84">
        <f>VLOOKUP(WordsMain!AQ117,ScaleJJ,2,FALSE)</f>
        <v>0</v>
      </c>
      <c r="AR117" s="84">
        <f>VLOOKUP(WordsMain!AR117,ScaleJJ,2,FALSE)</f>
        <v>1</v>
      </c>
      <c r="AS117" s="84">
        <f>VLOOKUP(WordsMain!AS117,ScaleJJ,2,FALSE)</f>
        <v>3</v>
      </c>
      <c r="AT117" s="84">
        <f>VLOOKUP(WordsMain!AT117,ScaleJJ,2,FALSE)</f>
        <v>0</v>
      </c>
      <c r="AU117" s="84">
        <f>VLOOKUP(WordsMain!AU117,ScaleJJ,2,FALSE)</f>
        <v>3</v>
      </c>
      <c r="BA117">
        <v>5</v>
      </c>
      <c r="DQ117" s="84">
        <f>VLOOKUP(WordsMain!DQ117,ScaleEE,2,FALSE)</f>
        <v>2</v>
      </c>
      <c r="DR117" s="84">
        <f>VLOOKUP(WordsMain!DR117,ScaleEE,2,FALSE)</f>
        <v>0</v>
      </c>
      <c r="DS117" s="84">
        <f>VLOOKUP(WordsMain!DS117,ScaleEE,2,FALSE)</f>
        <v>1</v>
      </c>
      <c r="DT117" s="84">
        <f>VLOOKUP(WordsMain!DT117,ScaleEE,2,FALSE)</f>
        <v>1</v>
      </c>
      <c r="DU117" s="84">
        <f>VLOOKUP(WordsMain!DU117,ScaleEE,2,FALSE)</f>
        <v>2</v>
      </c>
      <c r="DV117" s="84">
        <f>VLOOKUP(WordsMain!DV117,ScaleEE,2,FALSE)</f>
        <v>3</v>
      </c>
      <c r="DW117" s="84">
        <f>VLOOKUP(WordsMain!DW117,ScaleEE,2,FALSE)</f>
        <v>1</v>
      </c>
      <c r="DX117" s="84">
        <f>VLOOKUP(WordsMain!DX117,ScaleEE,2,FALSE)</f>
        <v>2</v>
      </c>
      <c r="DY117" s="84">
        <f>VLOOKUP(WordsMain!DY117,ScaleEE,2,FALSE)</f>
        <v>1</v>
      </c>
      <c r="DZ117" s="84">
        <f>VLOOKUP(WordsMain!DZ117,ScaleEE,2,FALSE)</f>
        <v>3</v>
      </c>
      <c r="EB117" s="84">
        <f>VLOOKUP(WordsMain!EB117,ScaleCC,2,FALSE)</f>
        <v>3</v>
      </c>
      <c r="EC117" s="84">
        <f>VLOOKUP(WordsMain!EC117,ScaleCC,2,FALSE)</f>
        <v>1</v>
      </c>
      <c r="ED117" s="84">
        <f>VLOOKUP(WordsMain!ED117,ScaleCC,2,FALSE)</f>
        <v>3</v>
      </c>
      <c r="EE117" s="84">
        <f>VLOOKUP(WordsMain!EE117,ScaleCC,2,FALSE)</f>
        <v>2</v>
      </c>
      <c r="EF117" s="84">
        <f>VLOOKUP(WordsMain!EF117,ScaleCC,2,FALSE)</f>
        <v>0</v>
      </c>
      <c r="EG117" s="84">
        <f>VLOOKUP(WordsMain!EG117,ScaleCC,2,FALSE)</f>
        <v>0</v>
      </c>
      <c r="EH117" s="84">
        <f>VLOOKUP(WordsMain!EH117,ScaleCC,2,FALSE)</f>
        <v>0</v>
      </c>
      <c r="EI117" s="84">
        <f>VLOOKUP(WordsMain!EI117,ScaleCC,2,FALSE)</f>
        <v>0</v>
      </c>
      <c r="EJ117" s="84">
        <f>VLOOKUP(WordsMain!EJ117,ScaleCC,2,FALSE)</f>
        <v>1</v>
      </c>
      <c r="EK117" s="84">
        <f>VLOOKUP(WordsMain!EK117,ScaleCC,2,FALSE)</f>
        <v>0</v>
      </c>
      <c r="EL117" s="84">
        <f>VLOOKUP(WordsMain!EL117,ScaleCC,2,FALSE)</f>
        <v>0</v>
      </c>
      <c r="EM117" s="84">
        <f>VLOOKUP(WordsMain!EM117,ScaleCC,2,FALSE)</f>
        <v>0</v>
      </c>
      <c r="EN117" s="84">
        <f>VLOOKUP(WordsMain!EN117,ScaleCC,2,FALSE)</f>
        <v>0</v>
      </c>
      <c r="EO117" s="84">
        <f>VLOOKUP(WordsMain!EO117,ScaleCC,2,FALSE)</f>
        <v>0</v>
      </c>
      <c r="EP117" s="84">
        <f>VLOOKUP(WordsMain!EP117,ScaleCC,2,FALSE)</f>
        <v>0</v>
      </c>
      <c r="EQ117" s="84">
        <f>VLOOKUP(WordsMain!EQ117,ScaleCC,2,FALSE)</f>
        <v>0</v>
      </c>
      <c r="ER117" s="84">
        <f>VLOOKUP(WordsMain!ER117,ScaleCC,2,FALSE)</f>
        <v>0</v>
      </c>
      <c r="ES117" s="84">
        <f>VLOOKUP(WordsMain!ES117,ScaleCC,2,FALSE)</f>
        <v>0</v>
      </c>
      <c r="EW117">
        <v>3</v>
      </c>
      <c r="EX117">
        <v>4</v>
      </c>
      <c r="EZ117">
        <v>6</v>
      </c>
      <c r="FA117">
        <v>7</v>
      </c>
      <c r="FU117">
        <v>3</v>
      </c>
      <c r="FV117">
        <v>4</v>
      </c>
      <c r="FX117">
        <v>6</v>
      </c>
      <c r="FY117">
        <v>7</v>
      </c>
      <c r="GK117">
        <v>7</v>
      </c>
      <c r="ND117">
        <v>2</v>
      </c>
      <c r="NI117">
        <v>7</v>
      </c>
      <c r="NL117">
        <v>10</v>
      </c>
      <c r="NP117">
        <v>14</v>
      </c>
      <c r="OF117">
        <v>2</v>
      </c>
      <c r="OK117">
        <v>7</v>
      </c>
      <c r="ON117">
        <v>10</v>
      </c>
      <c r="OR117">
        <v>14</v>
      </c>
      <c r="OT117">
        <v>2</v>
      </c>
      <c r="OY117">
        <v>7</v>
      </c>
      <c r="PB117">
        <v>10</v>
      </c>
      <c r="PF117">
        <v>14</v>
      </c>
      <c r="WU117" s="84">
        <f>VLOOKUP(WordsMain!WU117,ScaleHH,2,FALSE)</f>
        <v>1</v>
      </c>
      <c r="WV117" s="84">
        <f>VLOOKUP(WordsMain!WV117,ScaleHH,2,FALSE)</f>
        <v>2</v>
      </c>
      <c r="WW117" s="84">
        <f>VLOOKUP(WordsMain!WW117,ScaleHH,2,FALSE)</f>
        <v>2</v>
      </c>
      <c r="WX117" s="84">
        <f>VLOOKUP(WordsMain!WX117,ScaleHH,2,FALSE)</f>
        <v>3</v>
      </c>
      <c r="WY117" s="84">
        <f>VLOOKUP(WordsMain!WY117,ScaleHH,2,FALSE)</f>
        <v>0</v>
      </c>
      <c r="WZ117" s="84">
        <f>VLOOKUP(WordsMain!WZ117,ScaleHH,2,FALSE)</f>
        <v>1</v>
      </c>
      <c r="XA117" s="84">
        <f>VLOOKUP(WordsMain!XA117,ScaleHH,2,FALSE)</f>
        <v>0</v>
      </c>
      <c r="XB117" s="84">
        <f>VLOOKUP(WordsMain!XB117,ScaleHH,2,FALSE)</f>
        <v>2</v>
      </c>
      <c r="XC117" s="84">
        <f>VLOOKUP(WordsMain!XC117,ScaleHH,2,FALSE)</f>
        <v>0</v>
      </c>
      <c r="XD117" s="84">
        <f>VLOOKUP(WordsMain!XD117,ScaleHH,2,FALSE)</f>
        <v>1</v>
      </c>
      <c r="XE117" s="84">
        <f>VLOOKUP(WordsMain!XE117,ScaleHH,2,FALSE)</f>
        <v>2</v>
      </c>
      <c r="XF117" s="84">
        <f>VLOOKUP(WordsMain!XF117,ScaleHH,2,FALSE)</f>
        <v>2</v>
      </c>
      <c r="XG117" s="84">
        <f>VLOOKUP(WordsMain!XG117,ScaleHH,2,FALSE)</f>
        <v>0</v>
      </c>
      <c r="XH117" s="84">
        <f>VLOOKUP(WordsMain!XH117,ScaleHH,2,FALSE)</f>
        <v>2</v>
      </c>
      <c r="XI117" s="84">
        <f>VLOOKUP(WordsMain!XI117,ScaleHH,2,FALSE)</f>
        <v>0</v>
      </c>
      <c r="XJ117" s="84">
        <f>VLOOKUP(WordsMain!XJ117,ScaleHH,2,FALSE)</f>
        <v>1</v>
      </c>
      <c r="XK117" s="84">
        <f>VLOOKUP(WordsMain!XK117,ScaleHH,2,FALSE)</f>
        <v>2</v>
      </c>
      <c r="XL117" s="84">
        <f>VLOOKUP(WordsMain!XL117,ScaleHH,2,FALSE)</f>
        <v>1</v>
      </c>
      <c r="XM117" s="84">
        <f>VLOOKUP(WordsMain!XM117,ScaleHH,2,FALSE)</f>
        <v>2</v>
      </c>
      <c r="XN117" s="84">
        <f>VLOOKUP(WordsMain!XN117,ScaleHH,2,FALSE)</f>
        <v>2</v>
      </c>
      <c r="XO117" s="84">
        <f>VLOOKUP(WordsMain!XO117,ScaleHH,2,FALSE)</f>
        <v>2</v>
      </c>
      <c r="XP117" s="84">
        <f>VLOOKUP(WordsMain!XP117,ScaleHH,2,FALSE)</f>
        <v>1</v>
      </c>
      <c r="XQ117" s="84">
        <f>VLOOKUP(WordsMain!XQ117,ScaleHH,2,FALSE)</f>
        <v>1</v>
      </c>
      <c r="XR117" s="84">
        <f>VLOOKUP(WordsMain!XR117,ScaleHH,2,FALSE)</f>
        <v>3</v>
      </c>
      <c r="XS117" s="84">
        <f>VLOOKUP(WordsMain!XS117,ScaleHH,2,FALSE)</f>
        <v>1</v>
      </c>
      <c r="XT117" s="84">
        <f>VLOOKUP(WordsMain!XT117,ScaleHH,2,FALSE)</f>
        <v>2</v>
      </c>
      <c r="XU117" s="84">
        <f>VLOOKUP(WordsMain!XU117,ScaleHH,2,FALSE)</f>
        <v>3</v>
      </c>
      <c r="XV117" s="84">
        <f>VLOOKUP(WordsMain!XV117,ScaleHH,2,FALSE)</f>
        <v>3</v>
      </c>
      <c r="XW117" s="84">
        <f>VLOOKUP(WordsMain!XW117,ScaleHH,2,FALSE)</f>
        <v>3</v>
      </c>
      <c r="XX117" s="84">
        <f>VLOOKUP(WordsMain!XX117,ScaleHH,2,FALSE)</f>
        <v>2</v>
      </c>
      <c r="XY117" s="84">
        <f>VLOOKUP(WordsMain!XY117,ScaleHH,2,FALSE)</f>
        <v>2</v>
      </c>
      <c r="XZ117" s="84">
        <f>VLOOKUP(WordsMain!XZ117,ScaleHH,2,FALSE)</f>
        <v>2</v>
      </c>
      <c r="YA117" s="84">
        <f>VLOOKUP(WordsMain!YA117,ScaleHH,2,FALSE)</f>
        <v>1</v>
      </c>
      <c r="YB117" s="84">
        <f>VLOOKUP(WordsMain!YB117,ScaleHH,2,FALSE)</f>
        <v>2</v>
      </c>
      <c r="YC117" s="84">
        <f>VLOOKUP(WordsMain!YC117,ScaleHH,2,FALSE)</f>
        <v>2</v>
      </c>
      <c r="YD117" s="84">
        <f>VLOOKUP(WordsMain!YD117,ScaleHH,2,FALSE)</f>
        <v>1</v>
      </c>
      <c r="YE117" s="84">
        <f>VLOOKUP(WordsMain!YE117,ScaleHH,2,FALSE)</f>
        <v>2</v>
      </c>
      <c r="YF117" s="84">
        <f>VLOOKUP(WordsMain!YF117,ScaleHH,2,FALSE)</f>
        <v>3</v>
      </c>
      <c r="YG117" s="84">
        <f>VLOOKUP(WordsMain!YG117,ScaleHH,2,FALSE)</f>
        <v>2</v>
      </c>
      <c r="YH117" t="s">
        <v>1079</v>
      </c>
      <c r="YI117" t="s">
        <v>1080</v>
      </c>
      <c r="YJ117" s="84">
        <f>VLOOKUP(WordsMain!YJ117,ScaleBB,2,FALSE)</f>
        <v>-1</v>
      </c>
      <c r="YK117" s="84">
        <f>VLOOKUP(WordsMain!YK117,ScaleAA,2,FALSE)</f>
        <v>4</v>
      </c>
      <c r="YL117" s="84">
        <f>VLOOKUP(WordsMain!YL117,ScaleAA,2,FALSE)</f>
        <v>2</v>
      </c>
      <c r="YM117" s="84">
        <f>VLOOKUP(WordsMain!YM117,ScaleAA,2,FALSE)</f>
        <v>3</v>
      </c>
      <c r="YN117" s="84">
        <f>VLOOKUP(WordsMain!YN117,ScaleAA,2,FALSE)</f>
        <v>4</v>
      </c>
      <c r="YO117" s="84">
        <f>VLOOKUP(WordsMain!YO117,ScaleAA,2,FALSE)</f>
        <v>3</v>
      </c>
      <c r="YP117" s="84">
        <f>VLOOKUP(WordsMain!YP117,ScaleAA,2,FALSE)</f>
        <v>4</v>
      </c>
      <c r="YQ117" s="84">
        <f>VLOOKUP(WordsMain!YQ117,ScaleAA,2,FALSE)</f>
        <v>4</v>
      </c>
      <c r="YR117" s="84">
        <f>VLOOKUP(WordsMain!YR117,ScaleAA,2,FALSE)</f>
        <v>3</v>
      </c>
      <c r="YS117" s="84">
        <f>VLOOKUP(WordsMain!YS117,ScaleAA,2,FALSE)</f>
        <v>4</v>
      </c>
      <c r="YT117" s="84">
        <f>VLOOKUP(WordsMain!YT117,ScaleAA,2,FALSE)</f>
        <v>3</v>
      </c>
      <c r="YU117" s="84">
        <f>VLOOKUP(WordsMain!YU117,ScaleAA,2,FALSE)</f>
        <v>3</v>
      </c>
      <c r="YV117" s="84">
        <f>VLOOKUP(WordsMain!YV117,ScaleAA,2,FALSE)</f>
        <v>4</v>
      </c>
      <c r="YW117" s="84">
        <f>VLOOKUP(WordsMain!YW117,ScaleAA,2,FALSE)</f>
        <v>2</v>
      </c>
      <c r="YX117" s="84">
        <f>VLOOKUP(WordsMain!YX117,ScaleAA,2,FALSE)</f>
        <v>2</v>
      </c>
      <c r="YY117" s="84">
        <f>VLOOKUP(WordsMain!YY117,ScaleAA,2,FALSE)</f>
        <v>2</v>
      </c>
      <c r="YZ117" s="84">
        <f>VLOOKUP(WordsMain!YZ117,ScaleAA,2,FALSE)</f>
        <v>2</v>
      </c>
      <c r="ZA117" s="84">
        <f>VLOOKUP(WordsMain!ZA117,ScaleAA,2,FALSE)</f>
        <v>4</v>
      </c>
      <c r="ZB117" s="84">
        <f>VLOOKUP(WordsMain!ZB117,ScaleAA,2,FALSE)</f>
        <v>2</v>
      </c>
      <c r="ZC117" s="84">
        <f>VLOOKUP(WordsMain!ZC117,ScaleAA,2,FALSE)</f>
        <v>4</v>
      </c>
      <c r="ZD117" s="84">
        <f>VLOOKUP(WordsMain!ZD117,ScaleAA,2,FALSE)</f>
        <v>2</v>
      </c>
      <c r="ZE117" s="84">
        <f>VLOOKUP(WordsMain!ZE117,ScaleAA,2,FALSE)</f>
        <v>1</v>
      </c>
      <c r="ZF117" s="84">
        <f>VLOOKUP(WordsMain!ZF117,ScaleAA,2,FALSE)</f>
        <v>1</v>
      </c>
      <c r="ZG117" s="84">
        <f>VLOOKUP(WordsMain!ZG117,ScaleAA,2,FALSE)</f>
        <v>3</v>
      </c>
      <c r="ZH117" s="84">
        <f>VLOOKUP(WordsMain!ZH117,ScaleAA,2,FALSE)</f>
        <v>2</v>
      </c>
      <c r="ZI117" s="84">
        <f>VLOOKUP(WordsMain!ZI117,ScaleAA,2,FALSE)</f>
        <v>2</v>
      </c>
      <c r="ZJ117" s="84">
        <f>VLOOKUP(WordsMain!ZJ117,ScaleAA,2,FALSE)</f>
        <v>4</v>
      </c>
      <c r="ZK117" s="84">
        <f>VLOOKUP(WordsMain!ZK117,ScaleAA,2,FALSE)</f>
        <v>3</v>
      </c>
      <c r="ZL117" s="84">
        <f>VLOOKUP(WordsMain!ZL117,ScaleAA,2,FALSE)</f>
        <v>3</v>
      </c>
      <c r="ZM117" s="84">
        <f>VLOOKUP(WordsMain!ZM117,ScaleAA,2,FALSE)</f>
        <v>3</v>
      </c>
      <c r="ZN117" s="84">
        <f>VLOOKUP(WordsMain!ZN117,ScaleAA,2,FALSE)</f>
        <v>3</v>
      </c>
      <c r="ZO117" s="84">
        <f>VLOOKUP(WordsMain!ZO117,ScaleAA,2,FALSE)</f>
        <v>2</v>
      </c>
      <c r="ZP117" s="84">
        <f>VLOOKUP(WordsMain!ZP117,ScaleAA,2,FALSE)</f>
        <v>4</v>
      </c>
      <c r="ZQ117" t="s">
        <v>1081</v>
      </c>
      <c r="ZR117" s="84">
        <f>VLOOKUP(WordsMain!ZR117,ScaleFF,2,FALSE)</f>
        <v>3</v>
      </c>
      <c r="ZS117" s="84">
        <f>VLOOKUP(WordsMain!ZS117,ScaleFF,2,FALSE)</f>
        <v>1</v>
      </c>
      <c r="ZT117" s="84">
        <f>VLOOKUP(WordsMain!ZT117,ScaleFF,2,FALSE)</f>
        <v>1</v>
      </c>
      <c r="ZU117" s="84">
        <f>VLOOKUP(WordsMain!ZU117,ScaleFF,2,FALSE)</f>
        <v>0</v>
      </c>
      <c r="ZV117" s="84">
        <f>VLOOKUP(WordsMain!ZV117,ScaleFF,2,FALSE)</f>
        <v>1</v>
      </c>
      <c r="ZW117" s="84">
        <f>VLOOKUP(WordsMain!ZW117,ScaleFF,2,FALSE)</f>
        <v>0</v>
      </c>
      <c r="ZX117" s="84">
        <f>VLOOKUP(WordsMain!ZX117,ScaleFF,2,FALSE)</f>
        <v>3</v>
      </c>
      <c r="ZY117" s="84">
        <f>VLOOKUP(WordsMain!ZY117,ScaleFF,2,FALSE)</f>
        <v>2</v>
      </c>
      <c r="ZZ117" s="84">
        <f>VLOOKUP(WordsMain!ZZ117,ScaleFF,2,FALSE)</f>
        <v>4</v>
      </c>
      <c r="AAA117" s="84">
        <f>VLOOKUP(WordsMain!AAA117,ScaleFF,2,FALSE)</f>
        <v>0</v>
      </c>
      <c r="AAB117" s="84">
        <f>VLOOKUP(WordsMain!AAB117,ScaleFF,2,FALSE)</f>
        <v>2</v>
      </c>
      <c r="AAC117" s="84">
        <f>VLOOKUP(WordsMain!AAC117,ScaleFF,2,FALSE)</f>
        <v>2</v>
      </c>
      <c r="AAD117" s="84">
        <f>VLOOKUP(WordsMain!AAD117,ScaleFF,2,FALSE)</f>
        <v>0</v>
      </c>
      <c r="AAE117" s="84">
        <f>VLOOKUP(WordsMain!AAE117,ScaleFF,2,FALSE)</f>
        <v>0</v>
      </c>
      <c r="AAF117" s="84">
        <f>VLOOKUP(WordsMain!AAF117,ScaleFF,2,FALSE)</f>
        <v>1</v>
      </c>
      <c r="AAG117" s="84">
        <f>VLOOKUP(WordsMain!AAG117,ScaleFF,2,FALSE)</f>
        <v>2</v>
      </c>
      <c r="AAH117" s="84">
        <f>VLOOKUP(WordsMain!AAH117,ScaleFF,2,FALSE)</f>
        <v>1</v>
      </c>
      <c r="AAI117" s="84">
        <f>VLOOKUP(WordsMain!AAI117,ScaleFF,2,FALSE)</f>
        <v>1</v>
      </c>
      <c r="AAJ117" s="84">
        <f>VLOOKUP(WordsMain!AAJ117,ScaleFF,2,FALSE)</f>
        <v>0</v>
      </c>
      <c r="AAK117" s="84">
        <f>VLOOKUP(WordsMain!AAK117,ScaleFF,2,FALSE)</f>
        <v>3</v>
      </c>
      <c r="AAL117" s="84">
        <f>VLOOKUP(WordsMain!AAL117,ScaleFF,2,FALSE)</f>
        <v>3</v>
      </c>
      <c r="AAM117" s="84">
        <f>VLOOKUP(WordsMain!AAM117,ScaleFF,2,FALSE)</f>
        <v>2</v>
      </c>
      <c r="AAN117" s="84">
        <f>VLOOKUP(WordsMain!AAN117,ScaleFF,2,FALSE)</f>
        <v>4</v>
      </c>
      <c r="AAO117" s="84">
        <f>VLOOKUP(WordsMain!AAO117,ScaleFF,2,FALSE)</f>
        <v>4</v>
      </c>
      <c r="AAP117" s="84">
        <f>VLOOKUP(WordsMain!AAP117,ScaleFF,2,FALSE)</f>
        <v>4</v>
      </c>
      <c r="AAQ117" s="84">
        <f>VLOOKUP(WordsMain!AAQ117,ScaleFF,2,FALSE)</f>
        <v>0</v>
      </c>
      <c r="AAR117" s="84">
        <f>VLOOKUP(WordsMain!AAR117,ScaleFF,2,FALSE)</f>
        <v>4</v>
      </c>
      <c r="AAS117" s="84">
        <f>VLOOKUP(WordsMain!AAS117,ScaleFF,2,FALSE)</f>
        <v>0</v>
      </c>
      <c r="AAT117" s="84">
        <f>VLOOKUP(WordsMain!AAT117,ScaleFF,2,FALSE)</f>
        <v>2</v>
      </c>
      <c r="AAU117" s="84">
        <f>VLOOKUP(WordsMain!AAU117,ScaleFF,2,FALSE)</f>
        <v>1</v>
      </c>
      <c r="AAV117" s="84">
        <f>VLOOKUP(WordsMain!AAV117,ScaleFF,2,FALSE)</f>
        <v>2</v>
      </c>
      <c r="AAW117" s="84">
        <f>VLOOKUP(WordsMain!AAW117,ScaleFF,2,FALSE)</f>
        <v>1</v>
      </c>
      <c r="AAX117" s="84">
        <f>VLOOKUP(WordsMain!AAX117,ScaleFF,2,FALSE)</f>
        <v>4</v>
      </c>
      <c r="AAY117" s="84">
        <f>VLOOKUP(WordsMain!AAY117,ScaleFF,2,FALSE)</f>
        <v>4</v>
      </c>
      <c r="AAZ117" s="84">
        <f>VLOOKUP(WordsMain!AAZ117,ScaleFF,2,FALSE)</f>
        <v>1</v>
      </c>
      <c r="ABB117">
        <v>1</v>
      </c>
      <c r="ABC117">
        <v>0</v>
      </c>
      <c r="ABD117">
        <v>1</v>
      </c>
      <c r="ABE117">
        <v>1</v>
      </c>
      <c r="ABF117">
        <v>1</v>
      </c>
      <c r="ABG117">
        <v>2</v>
      </c>
      <c r="ABH117">
        <v>2</v>
      </c>
      <c r="ABI117">
        <v>0</v>
      </c>
      <c r="ABJ117">
        <v>1</v>
      </c>
      <c r="ABK117">
        <v>0</v>
      </c>
      <c r="ABL117">
        <v>1</v>
      </c>
      <c r="ABM117">
        <v>3</v>
      </c>
      <c r="ABN117">
        <v>0</v>
      </c>
      <c r="ABU117">
        <v>7</v>
      </c>
      <c r="ACF117">
        <v>18</v>
      </c>
      <c r="ACJ117">
        <v>22</v>
      </c>
      <c r="ACK117">
        <v>23</v>
      </c>
      <c r="ACQ117" t="s">
        <v>1082</v>
      </c>
      <c r="ACR117" s="84">
        <f>VLOOKUP(WordsMain!ACR117,ScaleGG,2,FALSE)</f>
        <v>2</v>
      </c>
      <c r="ACS117">
        <v>0</v>
      </c>
      <c r="ACT117">
        <v>-2</v>
      </c>
      <c r="ACU117">
        <v>-1</v>
      </c>
      <c r="ACV117">
        <v>0</v>
      </c>
      <c r="ACW117">
        <v>0</v>
      </c>
      <c r="ACX117">
        <v>-1</v>
      </c>
      <c r="ACY117">
        <v>0</v>
      </c>
      <c r="ACZ117">
        <v>-1</v>
      </c>
      <c r="ADA117">
        <v>0</v>
      </c>
      <c r="ADB117">
        <v>0</v>
      </c>
      <c r="ADC117">
        <v>0</v>
      </c>
      <c r="ADD117">
        <v>-1</v>
      </c>
      <c r="ADE117">
        <v>-1</v>
      </c>
      <c r="ADF117">
        <v>-1</v>
      </c>
      <c r="ADG117">
        <v>0</v>
      </c>
      <c r="ADH117">
        <v>0</v>
      </c>
      <c r="ADI117">
        <v>0</v>
      </c>
      <c r="ADJ117">
        <v>0</v>
      </c>
      <c r="ADK117">
        <v>0</v>
      </c>
      <c r="ADL117">
        <v>0</v>
      </c>
      <c r="ADM117">
        <v>0</v>
      </c>
      <c r="ADN117">
        <v>0</v>
      </c>
      <c r="ADO117">
        <v>1</v>
      </c>
      <c r="ADP117">
        <v>0</v>
      </c>
      <c r="ADQ117">
        <v>-1</v>
      </c>
      <c r="ADR117">
        <v>1</v>
      </c>
      <c r="ADS117">
        <v>1</v>
      </c>
      <c r="ADT117">
        <v>1</v>
      </c>
      <c r="ADU117">
        <v>0</v>
      </c>
      <c r="ADV117">
        <v>-1</v>
      </c>
      <c r="ADX117" t="s">
        <v>1083</v>
      </c>
      <c r="ADZ117">
        <f t="shared" si="85"/>
        <v>99</v>
      </c>
      <c r="AEA117">
        <f t="shared" si="87"/>
        <v>1</v>
      </c>
      <c r="AEB117">
        <f t="shared" si="86"/>
        <v>1</v>
      </c>
    </row>
    <row r="118" spans="1:808" x14ac:dyDescent="0.2">
      <c r="A118">
        <v>110002758651</v>
      </c>
      <c r="B118">
        <v>270114744</v>
      </c>
      <c r="C118" s="2">
        <v>43612.230266203696</v>
      </c>
      <c r="D118" s="2">
        <v>43612.253252314818</v>
      </c>
      <c r="E118" t="s">
        <v>1918</v>
      </c>
      <c r="J118">
        <v>0</v>
      </c>
      <c r="K118" t="s">
        <v>1085</v>
      </c>
      <c r="L118">
        <v>1</v>
      </c>
      <c r="M118">
        <v>3</v>
      </c>
      <c r="N118">
        <v>2</v>
      </c>
      <c r="O118">
        <v>2</v>
      </c>
      <c r="P118">
        <v>1</v>
      </c>
      <c r="Q118">
        <v>1</v>
      </c>
      <c r="S118">
        <v>4</v>
      </c>
      <c r="T118">
        <v>3</v>
      </c>
      <c r="V118">
        <v>2</v>
      </c>
      <c r="W118">
        <v>1</v>
      </c>
      <c r="X118" s="84">
        <f>VLOOKUP(WordsMain!X118,ScaleII,2,FALSE)</f>
        <v>2</v>
      </c>
      <c r="Y118" s="84">
        <f>VLOOKUP(WordsMain!Y118,ScaleII,2,FALSE)</f>
        <v>1</v>
      </c>
      <c r="Z118" s="84">
        <f>VLOOKUP(WordsMain!Z118,ScaleII,2,FALSE)</f>
        <v>1</v>
      </c>
      <c r="AA118" s="84">
        <f>VLOOKUP(WordsMain!AA118,ScaleII,2,FALSE)</f>
        <v>1</v>
      </c>
      <c r="AB118" s="84">
        <f>VLOOKUP(WordsMain!AB118,ScaleII,2,FALSE)</f>
        <v>2</v>
      </c>
      <c r="AC118" s="84">
        <f>VLOOKUP(WordsMain!AC118,ScaleII,2,FALSE)</f>
        <v>1</v>
      </c>
      <c r="AD118" s="84">
        <f>VLOOKUP(WordsMain!AD118,ScaleDD,2,FALSE)</f>
        <v>2</v>
      </c>
      <c r="AE118" s="84">
        <f>VLOOKUP(WordsMain!AE118,ScaleDD,2,FALSE)</f>
        <v>3</v>
      </c>
      <c r="AF118" s="84">
        <f>VLOOKUP(WordsMain!AF118,ScaleDD,2,FALSE)</f>
        <v>3</v>
      </c>
      <c r="AG118" s="84">
        <f>VLOOKUP(WordsMain!AG118,ScaleDD,2,FALSE)</f>
        <v>3</v>
      </c>
      <c r="AH118" s="84">
        <f>VLOOKUP(WordsMain!AH118,ScaleDD,2,FALSE)</f>
        <v>3</v>
      </c>
      <c r="AI118" s="84">
        <f>VLOOKUP(WordsMain!AI118,ScaleDD,2,FALSE)</f>
        <v>3</v>
      </c>
      <c r="AJ118" s="84">
        <f>VLOOKUP(WordsMain!AJ118,ScaleDD,2,FALSE)</f>
        <v>3</v>
      </c>
      <c r="AK118" s="84">
        <f>VLOOKUP(WordsMain!AK118,ScaleDD,2,FALSE)</f>
        <v>4</v>
      </c>
      <c r="AL118" s="84">
        <f>VLOOKUP(WordsMain!AL118,ScaleDD,2,FALSE)</f>
        <v>4</v>
      </c>
      <c r="AN118" s="84">
        <f>VLOOKUP(WordsMain!AN118,ScaleJJ,2,FALSE)</f>
        <v>2</v>
      </c>
      <c r="AO118" s="84">
        <f>VLOOKUP(WordsMain!AO118,ScaleJJ,2,FALSE)</f>
        <v>2</v>
      </c>
      <c r="AP118" s="84">
        <f>VLOOKUP(WordsMain!AP118,ScaleJJ,2,FALSE)</f>
        <v>2</v>
      </c>
      <c r="AQ118" s="84">
        <f>VLOOKUP(WordsMain!AQ118,ScaleJJ,2,FALSE)</f>
        <v>2</v>
      </c>
      <c r="AR118" s="84">
        <f>VLOOKUP(WordsMain!AR118,ScaleJJ,2,FALSE)</f>
        <v>3</v>
      </c>
      <c r="AS118" s="84">
        <f>VLOOKUP(WordsMain!AS118,ScaleJJ,2,FALSE)</f>
        <v>1</v>
      </c>
      <c r="AT118" s="84">
        <f>VLOOKUP(WordsMain!AT118,ScaleJJ,2,FALSE)</f>
        <v>1</v>
      </c>
      <c r="AU118" s="84">
        <f>VLOOKUP(WordsMain!AU118,ScaleJJ,2,FALSE)</f>
        <v>1</v>
      </c>
      <c r="DQ118" s="84">
        <f>VLOOKUP(WordsMain!DQ118,ScaleEE,2,FALSE)</f>
        <v>1</v>
      </c>
      <c r="DR118" s="84">
        <f>VLOOKUP(WordsMain!DR118,ScaleEE,2,FALSE)</f>
        <v>2</v>
      </c>
      <c r="DS118" s="84">
        <f>VLOOKUP(WordsMain!DS118,ScaleEE,2,FALSE)</f>
        <v>3</v>
      </c>
      <c r="DT118" s="84">
        <f>VLOOKUP(WordsMain!DT118,ScaleEE,2,FALSE)</f>
        <v>2</v>
      </c>
      <c r="DU118" s="84">
        <f>VLOOKUP(WordsMain!DU118,ScaleEE,2,FALSE)</f>
        <v>2</v>
      </c>
      <c r="DV118" s="84">
        <f>VLOOKUP(WordsMain!DV118,ScaleEE,2,FALSE)</f>
        <v>2</v>
      </c>
      <c r="DW118" s="84">
        <f>VLOOKUP(WordsMain!DW118,ScaleEE,2,FALSE)</f>
        <v>1</v>
      </c>
      <c r="DX118" s="84">
        <f>VLOOKUP(WordsMain!DX118,ScaleEE,2,FALSE)</f>
        <v>1</v>
      </c>
      <c r="DY118" s="84">
        <f>VLOOKUP(WordsMain!DY118,ScaleEE,2,FALSE)</f>
        <v>3</v>
      </c>
      <c r="DZ118" s="84">
        <f>VLOOKUP(WordsMain!DZ118,ScaleEE,2,FALSE)</f>
        <v>3</v>
      </c>
      <c r="EB118" s="84">
        <f>VLOOKUP(WordsMain!EB118,ScaleCC,2,FALSE)</f>
        <v>3</v>
      </c>
      <c r="EC118" s="84">
        <f>VLOOKUP(WordsMain!EC118,ScaleCC,2,FALSE)</f>
        <v>3</v>
      </c>
      <c r="ED118" s="84">
        <f>VLOOKUP(WordsMain!ED118,ScaleCC,2,FALSE)</f>
        <v>3</v>
      </c>
      <c r="EE118" s="84">
        <f>VLOOKUP(WordsMain!EE118,ScaleCC,2,FALSE)</f>
        <v>3</v>
      </c>
      <c r="EF118" s="84">
        <f>VLOOKUP(WordsMain!EF118,ScaleCC,2,FALSE)</f>
        <v>2</v>
      </c>
      <c r="EG118" s="84">
        <f>VLOOKUP(WordsMain!EG118,ScaleCC,2,FALSE)</f>
        <v>0</v>
      </c>
      <c r="EH118" s="84">
        <f>VLOOKUP(WordsMain!EH118,ScaleCC,2,FALSE)</f>
        <v>0</v>
      </c>
      <c r="EI118" s="84">
        <f>VLOOKUP(WordsMain!EI118,ScaleCC,2,FALSE)</f>
        <v>0</v>
      </c>
      <c r="EJ118" s="84">
        <f>VLOOKUP(WordsMain!EJ118,ScaleCC,2,FALSE)</f>
        <v>0</v>
      </c>
      <c r="EK118" s="84">
        <f>VLOOKUP(WordsMain!EK118,ScaleCC,2,FALSE)</f>
        <v>0</v>
      </c>
      <c r="EL118" s="84">
        <f>VLOOKUP(WordsMain!EL118,ScaleCC,2,FALSE)</f>
        <v>0</v>
      </c>
      <c r="EM118" s="84">
        <f>VLOOKUP(WordsMain!EM118,ScaleCC,2,FALSE)</f>
        <v>0</v>
      </c>
      <c r="EN118" s="84">
        <f>VLOOKUP(WordsMain!EN118,ScaleCC,2,FALSE)</f>
        <v>0</v>
      </c>
      <c r="EO118" s="84">
        <f>VLOOKUP(WordsMain!EO118,ScaleCC,2,FALSE)</f>
        <v>0</v>
      </c>
      <c r="EP118" s="84">
        <f>VLOOKUP(WordsMain!EP118,ScaleCC,2,FALSE)</f>
        <v>2</v>
      </c>
      <c r="EQ118" s="84">
        <f>VLOOKUP(WordsMain!EQ118,ScaleCC,2,FALSE)</f>
        <v>0</v>
      </c>
      <c r="ER118" s="84">
        <f>VLOOKUP(WordsMain!ER118,ScaleCC,2,FALSE)</f>
        <v>2</v>
      </c>
      <c r="ES118" s="84">
        <f>VLOOKUP(WordsMain!ES118,ScaleCC,2,FALSE)</f>
        <v>2</v>
      </c>
      <c r="ET118" t="s">
        <v>1087</v>
      </c>
      <c r="FC118">
        <v>9</v>
      </c>
      <c r="FO118">
        <v>9</v>
      </c>
      <c r="GA118">
        <v>9</v>
      </c>
      <c r="GM118">
        <v>9</v>
      </c>
      <c r="GU118">
        <v>5</v>
      </c>
      <c r="LM118">
        <v>7</v>
      </c>
      <c r="MM118">
        <v>9</v>
      </c>
      <c r="MT118">
        <v>4</v>
      </c>
      <c r="NH118">
        <v>6</v>
      </c>
      <c r="NW118">
        <v>7</v>
      </c>
      <c r="OJ118">
        <v>6</v>
      </c>
      <c r="OY118">
        <v>7</v>
      </c>
      <c r="PM118">
        <v>7</v>
      </c>
      <c r="UW118">
        <v>7</v>
      </c>
      <c r="WA118">
        <v>9</v>
      </c>
      <c r="WJ118">
        <v>4</v>
      </c>
      <c r="WU118" s="84">
        <f>VLOOKUP(WordsMain!WU118,ScaleHH,2,FALSE)</f>
        <v>2</v>
      </c>
      <c r="WV118" s="84">
        <f>VLOOKUP(WordsMain!WV118,ScaleHH,2,FALSE)</f>
        <v>2</v>
      </c>
      <c r="WW118" s="84">
        <f>VLOOKUP(WordsMain!WW118,ScaleHH,2,FALSE)</f>
        <v>2</v>
      </c>
      <c r="WX118" s="84">
        <f>VLOOKUP(WordsMain!WX118,ScaleHH,2,FALSE)</f>
        <v>3</v>
      </c>
      <c r="WY118" s="84">
        <f>VLOOKUP(WordsMain!WY118,ScaleHH,2,FALSE)</f>
        <v>2</v>
      </c>
      <c r="WZ118" s="84">
        <f>VLOOKUP(WordsMain!WZ118,ScaleHH,2,FALSE)</f>
        <v>2</v>
      </c>
      <c r="XA118" s="84">
        <f>VLOOKUP(WordsMain!XA118,ScaleHH,2,FALSE)</f>
        <v>2</v>
      </c>
      <c r="XB118" s="84">
        <f>VLOOKUP(WordsMain!XB118,ScaleHH,2,FALSE)</f>
        <v>2</v>
      </c>
      <c r="XC118" s="84">
        <f>VLOOKUP(WordsMain!XC118,ScaleHH,2,FALSE)</f>
        <v>2</v>
      </c>
      <c r="XD118" s="84">
        <f>VLOOKUP(WordsMain!XD118,ScaleHH,2,FALSE)</f>
        <v>2</v>
      </c>
      <c r="XE118" s="84">
        <f>VLOOKUP(WordsMain!XE118,ScaleHH,2,FALSE)</f>
        <v>2</v>
      </c>
      <c r="XF118" s="84">
        <f>VLOOKUP(WordsMain!XF118,ScaleHH,2,FALSE)</f>
        <v>2</v>
      </c>
      <c r="XG118" s="84">
        <f>VLOOKUP(WordsMain!XG118,ScaleHH,2,FALSE)</f>
        <v>2</v>
      </c>
      <c r="XH118" s="84">
        <f>VLOOKUP(WordsMain!XH118,ScaleHH,2,FALSE)</f>
        <v>2</v>
      </c>
      <c r="XI118" s="84">
        <f>VLOOKUP(WordsMain!XI118,ScaleHH,2,FALSE)</f>
        <v>2</v>
      </c>
      <c r="XJ118" s="84">
        <f>VLOOKUP(WordsMain!XJ118,ScaleHH,2,FALSE)</f>
        <v>2</v>
      </c>
      <c r="XK118" s="84">
        <f>VLOOKUP(WordsMain!XK118,ScaleHH,2,FALSE)</f>
        <v>2</v>
      </c>
      <c r="XL118" s="84">
        <f>VLOOKUP(WordsMain!XL118,ScaleHH,2,FALSE)</f>
        <v>2</v>
      </c>
      <c r="XM118" s="84">
        <f>VLOOKUP(WordsMain!XM118,ScaleHH,2,FALSE)</f>
        <v>2</v>
      </c>
      <c r="XN118" s="84">
        <f>VLOOKUP(WordsMain!XN118,ScaleHH,2,FALSE)</f>
        <v>2</v>
      </c>
      <c r="XO118" s="84">
        <f>VLOOKUP(WordsMain!XO118,ScaleHH,2,FALSE)</f>
        <v>2</v>
      </c>
      <c r="XP118" s="84">
        <f>VLOOKUP(WordsMain!XP118,ScaleHH,2,FALSE)</f>
        <v>2</v>
      </c>
      <c r="XQ118" s="84">
        <f>VLOOKUP(WordsMain!XQ118,ScaleHH,2,FALSE)</f>
        <v>2</v>
      </c>
      <c r="XR118" s="84">
        <f>VLOOKUP(WordsMain!XR118,ScaleHH,2,FALSE)</f>
        <v>2</v>
      </c>
      <c r="XS118" s="84">
        <f>VLOOKUP(WordsMain!XS118,ScaleHH,2,FALSE)</f>
        <v>2</v>
      </c>
      <c r="XT118" s="84">
        <f>VLOOKUP(WordsMain!XT118,ScaleHH,2,FALSE)</f>
        <v>2</v>
      </c>
      <c r="XU118" s="84">
        <f>VLOOKUP(WordsMain!XU118,ScaleHH,2,FALSE)</f>
        <v>2</v>
      </c>
      <c r="XV118" s="84">
        <f>VLOOKUP(WordsMain!XV118,ScaleHH,2,FALSE)</f>
        <v>2</v>
      </c>
      <c r="XW118" s="84">
        <f>VLOOKUP(WordsMain!XW118,ScaleHH,2,FALSE)</f>
        <v>2</v>
      </c>
      <c r="XX118" s="84">
        <f>VLOOKUP(WordsMain!XX118,ScaleHH,2,FALSE)</f>
        <v>2</v>
      </c>
      <c r="XY118" s="84">
        <f>VLOOKUP(WordsMain!XY118,ScaleHH,2,FALSE)</f>
        <v>1</v>
      </c>
      <c r="XZ118" s="84">
        <f>VLOOKUP(WordsMain!XZ118,ScaleHH,2,FALSE)</f>
        <v>2</v>
      </c>
      <c r="YA118" s="84">
        <f>VLOOKUP(WordsMain!YA118,ScaleHH,2,FALSE)</f>
        <v>1</v>
      </c>
      <c r="YB118" s="84">
        <f>VLOOKUP(WordsMain!YB118,ScaleHH,2,FALSE)</f>
        <v>2</v>
      </c>
      <c r="YC118" s="84">
        <f>VLOOKUP(WordsMain!YC118,ScaleHH,2,FALSE)</f>
        <v>2</v>
      </c>
      <c r="YD118" s="84">
        <f>VLOOKUP(WordsMain!YD118,ScaleHH,2,FALSE)</f>
        <v>2</v>
      </c>
      <c r="YE118" s="84">
        <f>VLOOKUP(WordsMain!YE118,ScaleHH,2,FALSE)</f>
        <v>2</v>
      </c>
      <c r="YF118" s="84">
        <f>VLOOKUP(WordsMain!YF118,ScaleHH,2,FALSE)</f>
        <v>2</v>
      </c>
      <c r="YG118" s="84">
        <f>VLOOKUP(WordsMain!YG118,ScaleHH,2,FALSE)</f>
        <v>2</v>
      </c>
      <c r="YJ118" s="84">
        <f>VLOOKUP(WordsMain!YJ118,ScaleBB,2,FALSE)</f>
        <v>0</v>
      </c>
      <c r="YK118" s="84">
        <f>VLOOKUP(WordsMain!YK118,ScaleAA,2,FALSE)</f>
        <v>3</v>
      </c>
      <c r="YL118" s="84">
        <f>VLOOKUP(WordsMain!YL118,ScaleAA,2,FALSE)</f>
        <v>3</v>
      </c>
      <c r="YM118" s="84">
        <f>VLOOKUP(WordsMain!YM118,ScaleAA,2,FALSE)</f>
        <v>3</v>
      </c>
      <c r="YN118" s="84">
        <f>VLOOKUP(WordsMain!YN118,ScaleAA,2,FALSE)</f>
        <v>3</v>
      </c>
      <c r="YO118" s="84">
        <f>VLOOKUP(WordsMain!YO118,ScaleAA,2,FALSE)</f>
        <v>3</v>
      </c>
      <c r="YP118" s="84">
        <f>VLOOKUP(WordsMain!YP118,ScaleAA,2,FALSE)</f>
        <v>3</v>
      </c>
      <c r="YQ118" s="84">
        <f>VLOOKUP(WordsMain!YQ118,ScaleAA,2,FALSE)</f>
        <v>3</v>
      </c>
      <c r="YR118" s="84">
        <f>VLOOKUP(WordsMain!YR118,ScaleAA,2,FALSE)</f>
        <v>3</v>
      </c>
      <c r="YS118" s="84">
        <f>VLOOKUP(WordsMain!YS118,ScaleAA,2,FALSE)</f>
        <v>4</v>
      </c>
      <c r="YT118" s="84">
        <f>VLOOKUP(WordsMain!YT118,ScaleAA,2,FALSE)</f>
        <v>3</v>
      </c>
      <c r="YU118" s="84">
        <f>VLOOKUP(WordsMain!YU118,ScaleAA,2,FALSE)</f>
        <v>3</v>
      </c>
      <c r="YV118" s="84">
        <f>VLOOKUP(WordsMain!YV118,ScaleAA,2,FALSE)</f>
        <v>2</v>
      </c>
      <c r="YW118" s="84">
        <f>VLOOKUP(WordsMain!YW118,ScaleAA,2,FALSE)</f>
        <v>3</v>
      </c>
      <c r="YX118" s="84">
        <f>VLOOKUP(WordsMain!YX118,ScaleAA,2,FALSE)</f>
        <v>3</v>
      </c>
      <c r="YY118" s="84">
        <f>VLOOKUP(WordsMain!YY118,ScaleAA,2,FALSE)</f>
        <v>3</v>
      </c>
      <c r="YZ118" s="84">
        <f>VLOOKUP(WordsMain!YZ118,ScaleAA,2,FALSE)</f>
        <v>3</v>
      </c>
      <c r="ZA118" s="84">
        <f>VLOOKUP(WordsMain!ZA118,ScaleAA,2,FALSE)</f>
        <v>3</v>
      </c>
      <c r="ZB118" s="84">
        <f>VLOOKUP(WordsMain!ZB118,ScaleAA,2,FALSE)</f>
        <v>3</v>
      </c>
      <c r="ZC118" s="84">
        <f>VLOOKUP(WordsMain!ZC118,ScaleAA,2,FALSE)</f>
        <v>3</v>
      </c>
      <c r="ZD118" s="84">
        <f>VLOOKUP(WordsMain!ZD118,ScaleAA,2,FALSE)</f>
        <v>3</v>
      </c>
      <c r="ZE118" s="84">
        <f>VLOOKUP(WordsMain!ZE118,ScaleAA,2,FALSE)</f>
        <v>3</v>
      </c>
      <c r="ZF118" s="84">
        <f>VLOOKUP(WordsMain!ZF118,ScaleAA,2,FALSE)</f>
        <v>3</v>
      </c>
      <c r="ZG118" s="84">
        <f>VLOOKUP(WordsMain!ZG118,ScaleAA,2,FALSE)</f>
        <v>3</v>
      </c>
      <c r="ZH118" s="84">
        <f>VLOOKUP(WordsMain!ZH118,ScaleAA,2,FALSE)</f>
        <v>3</v>
      </c>
      <c r="ZI118" s="84">
        <f>VLOOKUP(WordsMain!ZI118,ScaleAA,2,FALSE)</f>
        <v>3</v>
      </c>
      <c r="ZJ118" s="84">
        <f>VLOOKUP(WordsMain!ZJ118,ScaleAA,2,FALSE)</f>
        <v>3</v>
      </c>
      <c r="ZK118" s="84">
        <f>VLOOKUP(WordsMain!ZK118,ScaleAA,2,FALSE)</f>
        <v>3</v>
      </c>
      <c r="ZL118" s="84">
        <f>VLOOKUP(WordsMain!ZL118,ScaleAA,2,FALSE)</f>
        <v>3</v>
      </c>
      <c r="ZM118" s="84">
        <f>VLOOKUP(WordsMain!ZM118,ScaleAA,2,FALSE)</f>
        <v>3</v>
      </c>
      <c r="ZN118" s="84">
        <f>VLOOKUP(WordsMain!ZN118,ScaleAA,2,FALSE)</f>
        <v>3</v>
      </c>
      <c r="ZO118" s="84">
        <f>VLOOKUP(WordsMain!ZO118,ScaleAA,2,FALSE)</f>
        <v>3</v>
      </c>
      <c r="ZP118" s="84">
        <f>VLOOKUP(WordsMain!ZP118,ScaleAA,2,FALSE)</f>
        <v>3</v>
      </c>
      <c r="ZR118" s="84">
        <f>VLOOKUP(WordsMain!ZR118,ScaleFF,2,FALSE)</f>
        <v>1</v>
      </c>
      <c r="ZS118" s="84">
        <f>VLOOKUP(WordsMain!ZS118,ScaleFF,2,FALSE)</f>
        <v>2</v>
      </c>
      <c r="ZT118" s="84">
        <f>VLOOKUP(WordsMain!ZT118,ScaleFF,2,FALSE)</f>
        <v>1</v>
      </c>
      <c r="ZU118" s="84">
        <f>VLOOKUP(WordsMain!ZU118,ScaleFF,2,FALSE)</f>
        <v>1</v>
      </c>
      <c r="ZV118" s="84">
        <f>VLOOKUP(WordsMain!ZV118,ScaleFF,2,FALSE)</f>
        <v>1</v>
      </c>
      <c r="ZW118" s="84">
        <f>VLOOKUP(WordsMain!ZW118,ScaleFF,2,FALSE)</f>
        <v>1</v>
      </c>
      <c r="ZX118" s="84">
        <f>VLOOKUP(WordsMain!ZX118,ScaleFF,2,FALSE)</f>
        <v>1</v>
      </c>
      <c r="ZY118" s="84">
        <f>VLOOKUP(WordsMain!ZY118,ScaleFF,2,FALSE)</f>
        <v>1</v>
      </c>
      <c r="ZZ118" s="84">
        <f>VLOOKUP(WordsMain!ZZ118,ScaleFF,2,FALSE)</f>
        <v>1</v>
      </c>
      <c r="AAA118" s="84">
        <f>VLOOKUP(WordsMain!AAA118,ScaleFF,2,FALSE)</f>
        <v>1</v>
      </c>
      <c r="AAB118" s="84">
        <f>VLOOKUP(WordsMain!AAB118,ScaleFF,2,FALSE)</f>
        <v>1</v>
      </c>
      <c r="AAC118" s="84">
        <f>VLOOKUP(WordsMain!AAC118,ScaleFF,2,FALSE)</f>
        <v>2</v>
      </c>
      <c r="AAD118" s="84">
        <f>VLOOKUP(WordsMain!AAD118,ScaleFF,2,FALSE)</f>
        <v>2</v>
      </c>
      <c r="AAE118" s="84">
        <f>VLOOKUP(WordsMain!AAE118,ScaleFF,2,FALSE)</f>
        <v>1</v>
      </c>
      <c r="AAF118" s="84">
        <f>VLOOKUP(WordsMain!AAF118,ScaleFF,2,FALSE)</f>
        <v>0</v>
      </c>
      <c r="AAG118" s="84">
        <f>VLOOKUP(WordsMain!AAG118,ScaleFF,2,FALSE)</f>
        <v>1</v>
      </c>
      <c r="AAH118" s="84">
        <f>VLOOKUP(WordsMain!AAH118,ScaleFF,2,FALSE)</f>
        <v>1</v>
      </c>
      <c r="AAI118" s="84">
        <f>VLOOKUP(WordsMain!AAI118,ScaleFF,2,FALSE)</f>
        <v>1</v>
      </c>
      <c r="AAJ118" s="84">
        <f>VLOOKUP(WordsMain!AAJ118,ScaleFF,2,FALSE)</f>
        <v>1</v>
      </c>
      <c r="AAK118" s="84">
        <f>VLOOKUP(WordsMain!AAK118,ScaleFF,2,FALSE)</f>
        <v>2</v>
      </c>
      <c r="AAL118" s="84">
        <f>VLOOKUP(WordsMain!AAL118,ScaleFF,2,FALSE)</f>
        <v>1</v>
      </c>
      <c r="AAM118" s="84">
        <f>VLOOKUP(WordsMain!AAM118,ScaleFF,2,FALSE)</f>
        <v>2</v>
      </c>
      <c r="AAN118" s="84">
        <f>VLOOKUP(WordsMain!AAN118,ScaleFF,2,FALSE)</f>
        <v>1</v>
      </c>
      <c r="AAO118" s="84">
        <f>VLOOKUP(WordsMain!AAO118,ScaleFF,2,FALSE)</f>
        <v>1</v>
      </c>
      <c r="AAP118" s="84">
        <f>VLOOKUP(WordsMain!AAP118,ScaleFF,2,FALSE)</f>
        <v>2</v>
      </c>
      <c r="AAQ118" s="84">
        <f>VLOOKUP(WordsMain!AAQ118,ScaleFF,2,FALSE)</f>
        <v>1</v>
      </c>
      <c r="AAR118" s="84">
        <f>VLOOKUP(WordsMain!AAR118,ScaleFF,2,FALSE)</f>
        <v>1</v>
      </c>
      <c r="AAS118" s="84">
        <f>VLOOKUP(WordsMain!AAS118,ScaleFF,2,FALSE)</f>
        <v>2</v>
      </c>
      <c r="AAT118" s="84">
        <f>VLOOKUP(WordsMain!AAT118,ScaleFF,2,FALSE)</f>
        <v>1</v>
      </c>
      <c r="AAU118" s="84">
        <f>VLOOKUP(WordsMain!AAU118,ScaleFF,2,FALSE)</f>
        <v>1</v>
      </c>
      <c r="AAV118" s="84">
        <f>VLOOKUP(WordsMain!AAV118,ScaleFF,2,FALSE)</f>
        <v>1</v>
      </c>
      <c r="AAW118" s="84">
        <f>VLOOKUP(WordsMain!AAW118,ScaleFF,2,FALSE)</f>
        <v>1</v>
      </c>
      <c r="AAX118" s="84">
        <f>VLOOKUP(WordsMain!AAX118,ScaleFF,2,FALSE)</f>
        <v>1</v>
      </c>
      <c r="AAY118" s="84">
        <f>VLOOKUP(WordsMain!AAY118,ScaleFF,2,FALSE)</f>
        <v>2</v>
      </c>
      <c r="AAZ118" s="84">
        <f>VLOOKUP(WordsMain!AAZ118,ScaleFF,2,FALSE)</f>
        <v>1</v>
      </c>
      <c r="ABB118">
        <v>2</v>
      </c>
      <c r="ABC118">
        <v>2</v>
      </c>
      <c r="ABD118">
        <v>1</v>
      </c>
      <c r="ABE118">
        <v>1</v>
      </c>
      <c r="ABF118">
        <v>1</v>
      </c>
      <c r="ABG118">
        <v>1</v>
      </c>
      <c r="ABH118">
        <v>2</v>
      </c>
      <c r="ABI118">
        <v>2</v>
      </c>
      <c r="ABJ118">
        <v>1</v>
      </c>
      <c r="ABK118">
        <v>1</v>
      </c>
      <c r="ABL118">
        <v>0</v>
      </c>
      <c r="ABM118">
        <v>2</v>
      </c>
      <c r="ABN118">
        <v>2</v>
      </c>
      <c r="ABX118">
        <v>10</v>
      </c>
      <c r="ABY118">
        <v>11</v>
      </c>
      <c r="ABZ118">
        <v>12</v>
      </c>
      <c r="ACA118">
        <v>13</v>
      </c>
      <c r="ACD118">
        <v>16</v>
      </c>
      <c r="ACR118" s="84">
        <f>VLOOKUP(WordsMain!ACR118,ScaleGG,2,FALSE)</f>
        <v>2</v>
      </c>
      <c r="ACS118">
        <v>-1</v>
      </c>
      <c r="ACT118">
        <v>0</v>
      </c>
      <c r="ACU118">
        <v>-1</v>
      </c>
      <c r="ACV118">
        <v>0</v>
      </c>
      <c r="ACW118">
        <v>-1</v>
      </c>
      <c r="ACX118">
        <v>-1</v>
      </c>
      <c r="ACY118">
        <v>-1</v>
      </c>
      <c r="ACZ118">
        <v>1</v>
      </c>
      <c r="ADA118">
        <v>1</v>
      </c>
      <c r="ADB118">
        <v>1</v>
      </c>
      <c r="ADC118">
        <v>1</v>
      </c>
      <c r="ADD118">
        <v>0</v>
      </c>
      <c r="ADE118">
        <v>0</v>
      </c>
      <c r="ADF118">
        <v>0</v>
      </c>
      <c r="ADG118">
        <v>0</v>
      </c>
      <c r="ADH118">
        <v>0</v>
      </c>
      <c r="ADI118">
        <v>0</v>
      </c>
      <c r="ADJ118">
        <v>1</v>
      </c>
      <c r="ADK118">
        <v>0</v>
      </c>
      <c r="ADL118">
        <v>0</v>
      </c>
      <c r="ADM118">
        <v>1</v>
      </c>
      <c r="ADN118">
        <v>0</v>
      </c>
      <c r="ADO118">
        <v>0</v>
      </c>
      <c r="ADP118">
        <v>0</v>
      </c>
      <c r="ADQ118">
        <v>0</v>
      </c>
      <c r="ADR118">
        <v>0</v>
      </c>
      <c r="ADS118">
        <v>-1</v>
      </c>
      <c r="ADT118">
        <v>0</v>
      </c>
      <c r="ADU118">
        <v>0</v>
      </c>
      <c r="ADV118">
        <v>0</v>
      </c>
      <c r="ADZ118">
        <f t="shared" si="85"/>
        <v>53</v>
      </c>
      <c r="AEA118">
        <f t="shared" si="87"/>
        <v>2</v>
      </c>
      <c r="AEB118">
        <f t="shared" si="86"/>
        <v>2</v>
      </c>
    </row>
    <row r="119" spans="1:808" x14ac:dyDescent="0.2">
      <c r="A119">
        <v>110002758521</v>
      </c>
      <c r="B119">
        <v>270114160</v>
      </c>
      <c r="C119" s="2">
        <v>43612.074791666673</v>
      </c>
      <c r="D119" s="2">
        <v>43612.089479166672</v>
      </c>
      <c r="E119" t="s">
        <v>1918</v>
      </c>
      <c r="J119">
        <v>2</v>
      </c>
      <c r="K119" s="84" t="str">
        <f>VLOOKUP(J119,CountryLookup,2,TRUE)</f>
        <v>USA</v>
      </c>
      <c r="L119">
        <v>1</v>
      </c>
      <c r="M119">
        <v>4</v>
      </c>
      <c r="N119">
        <v>1</v>
      </c>
      <c r="O119">
        <v>5</v>
      </c>
      <c r="P119">
        <v>3</v>
      </c>
      <c r="Q119">
        <v>4</v>
      </c>
      <c r="S119">
        <v>2</v>
      </c>
      <c r="T119">
        <v>2</v>
      </c>
      <c r="V119">
        <v>2</v>
      </c>
      <c r="W119">
        <v>2</v>
      </c>
      <c r="X119" s="84">
        <f>VLOOKUP(WordsMain!X119,ScaleII,2,FALSE)</f>
        <v>0</v>
      </c>
      <c r="Y119" s="84">
        <f>VLOOKUP(WordsMain!Y119,ScaleII,2,FALSE)</f>
        <v>0</v>
      </c>
      <c r="Z119" s="84">
        <f>VLOOKUP(WordsMain!Z119,ScaleII,2,FALSE)</f>
        <v>2</v>
      </c>
      <c r="AA119" s="84">
        <f>VLOOKUP(WordsMain!AA119,ScaleII,2,FALSE)</f>
        <v>2</v>
      </c>
      <c r="AB119" s="84">
        <f>VLOOKUP(WordsMain!AB119,ScaleII,2,FALSE)</f>
        <v>1</v>
      </c>
      <c r="AC119" s="84">
        <f>VLOOKUP(WordsMain!AC119,ScaleII,2,FALSE)</f>
        <v>1</v>
      </c>
      <c r="AD119" s="84">
        <f>VLOOKUP(WordsMain!AD119,ScaleDD,2,FALSE)</f>
        <v>0</v>
      </c>
      <c r="AE119" s="84">
        <f>VLOOKUP(WordsMain!AE119,ScaleDD,2,FALSE)</f>
        <v>3</v>
      </c>
      <c r="AF119" s="84">
        <f>VLOOKUP(WordsMain!AF119,ScaleDD,2,FALSE)</f>
        <v>3</v>
      </c>
      <c r="AG119" s="84">
        <f>VLOOKUP(WordsMain!AG119,ScaleDD,2,FALSE)</f>
        <v>1</v>
      </c>
      <c r="AH119" s="84">
        <f>VLOOKUP(WordsMain!AH119,ScaleDD,2,FALSE)</f>
        <v>2</v>
      </c>
      <c r="AI119" s="84">
        <f>VLOOKUP(WordsMain!AI119,ScaleDD,2,FALSE)</f>
        <v>3</v>
      </c>
      <c r="AJ119" s="84">
        <f>VLOOKUP(WordsMain!AJ119,ScaleDD,2,FALSE)</f>
        <v>1</v>
      </c>
      <c r="AK119" s="84">
        <f>VLOOKUP(WordsMain!AK119,ScaleDD,2,FALSE)</f>
        <v>1</v>
      </c>
      <c r="AL119" s="84">
        <f>VLOOKUP(WordsMain!AL119,ScaleDD,2,FALSE)</f>
        <v>2</v>
      </c>
      <c r="AN119" s="84">
        <f>VLOOKUP(WordsMain!AN119,ScaleJJ,2,FALSE)</f>
        <v>1</v>
      </c>
      <c r="AO119" s="84">
        <f>VLOOKUP(WordsMain!AO119,ScaleJJ,2,FALSE)</f>
        <v>1</v>
      </c>
      <c r="AP119" s="84">
        <f>VLOOKUP(WordsMain!AP119,ScaleJJ,2,FALSE)</f>
        <v>1</v>
      </c>
      <c r="AQ119" s="84">
        <f>VLOOKUP(WordsMain!AQ119,ScaleJJ,2,FALSE)</f>
        <v>0</v>
      </c>
      <c r="AR119" s="84">
        <f>VLOOKUP(WordsMain!AR119,ScaleJJ,2,FALSE)</f>
        <v>3</v>
      </c>
      <c r="AS119" s="84">
        <f>VLOOKUP(WordsMain!AS119,ScaleJJ,2,FALSE)</f>
        <v>1</v>
      </c>
      <c r="AT119" s="84">
        <f>VLOOKUP(WordsMain!AT119,ScaleJJ,2,FALSE)</f>
        <v>0</v>
      </c>
      <c r="AU119" s="84">
        <f>VLOOKUP(WordsMain!AU119,ScaleJJ,2,FALSE)</f>
        <v>2</v>
      </c>
      <c r="DQ119" s="84"/>
      <c r="DR119" s="84">
        <f>VLOOKUP(WordsMain!DR119,ScaleEE,2,FALSE)</f>
        <v>1</v>
      </c>
      <c r="DS119" s="84">
        <f>VLOOKUP(WordsMain!DS119,ScaleEE,2,FALSE)</f>
        <v>1</v>
      </c>
      <c r="DT119" s="84">
        <f>VLOOKUP(WordsMain!DT119,ScaleEE,2,FALSE)</f>
        <v>2</v>
      </c>
      <c r="DU119" s="84">
        <f>VLOOKUP(WordsMain!DU119,ScaleEE,2,FALSE)</f>
        <v>0</v>
      </c>
      <c r="DV119" s="84">
        <f>VLOOKUP(WordsMain!DV119,ScaleEE,2,FALSE)</f>
        <v>1</v>
      </c>
      <c r="DW119" s="84">
        <f>VLOOKUP(WordsMain!DW119,ScaleEE,2,FALSE)</f>
        <v>0</v>
      </c>
      <c r="DX119" s="84">
        <f>VLOOKUP(WordsMain!DX119,ScaleEE,2,FALSE)</f>
        <v>0</v>
      </c>
      <c r="DY119" s="84">
        <f>VLOOKUP(WordsMain!DY119,ScaleEE,2,FALSE)</f>
        <v>1</v>
      </c>
      <c r="DZ119" s="84">
        <f>VLOOKUP(WordsMain!DZ119,ScaleEE,2,FALSE)</f>
        <v>1</v>
      </c>
      <c r="EB119" s="84">
        <f>VLOOKUP(WordsMain!EB119,ScaleCC,2,FALSE)</f>
        <v>1</v>
      </c>
      <c r="EC119" s="84">
        <f>VLOOKUP(WordsMain!EC119,ScaleCC,2,FALSE)</f>
        <v>2</v>
      </c>
      <c r="ED119" s="84">
        <f>VLOOKUP(WordsMain!ED119,ScaleCC,2,FALSE)</f>
        <v>3</v>
      </c>
      <c r="EE119" s="84">
        <f>VLOOKUP(WordsMain!EE119,ScaleCC,2,FALSE)</f>
        <v>3</v>
      </c>
      <c r="EF119" s="84">
        <f>VLOOKUP(WordsMain!EF119,ScaleCC,2,FALSE)</f>
        <v>0</v>
      </c>
      <c r="EG119" s="84">
        <f>VLOOKUP(WordsMain!EG119,ScaleCC,2,FALSE)</f>
        <v>0</v>
      </c>
      <c r="EH119" s="84">
        <f>VLOOKUP(WordsMain!EH119,ScaleCC,2,FALSE)</f>
        <v>0</v>
      </c>
      <c r="EI119" s="84">
        <f>VLOOKUP(WordsMain!EI119,ScaleCC,2,FALSE)</f>
        <v>0</v>
      </c>
      <c r="EJ119" s="84">
        <f>VLOOKUP(WordsMain!EJ119,ScaleCC,2,FALSE)</f>
        <v>1</v>
      </c>
      <c r="EK119" s="84">
        <f>VLOOKUP(WordsMain!EK119,ScaleCC,2,FALSE)</f>
        <v>0</v>
      </c>
      <c r="EL119" s="84">
        <f>VLOOKUP(WordsMain!EL119,ScaleCC,2,FALSE)</f>
        <v>0</v>
      </c>
      <c r="EM119" s="84">
        <f>VLOOKUP(WordsMain!EM119,ScaleCC,2,FALSE)</f>
        <v>0</v>
      </c>
      <c r="EN119" s="84">
        <f>VLOOKUP(WordsMain!EN119,ScaleCC,2,FALSE)</f>
        <v>0</v>
      </c>
      <c r="EO119" s="84">
        <f>VLOOKUP(WordsMain!EO119,ScaleCC,2,FALSE)</f>
        <v>0</v>
      </c>
      <c r="EP119" s="84">
        <f>VLOOKUP(WordsMain!EP119,ScaleCC,2,FALSE)</f>
        <v>0</v>
      </c>
      <c r="EQ119" s="84">
        <f>VLOOKUP(WordsMain!EQ119,ScaleCC,2,FALSE)</f>
        <v>0</v>
      </c>
      <c r="ER119" s="84">
        <f>VLOOKUP(WordsMain!ER119,ScaleCC,2,FALSE)</f>
        <v>0</v>
      </c>
      <c r="ES119" s="84">
        <f>VLOOKUP(WordsMain!ES119,ScaleCC,2,FALSE)</f>
        <v>0</v>
      </c>
      <c r="FL119">
        <v>6</v>
      </c>
      <c r="FM119">
        <v>7</v>
      </c>
      <c r="FO119">
        <v>9</v>
      </c>
      <c r="FX119">
        <v>6</v>
      </c>
      <c r="FY119">
        <v>7</v>
      </c>
      <c r="GA119">
        <v>9</v>
      </c>
      <c r="GE119">
        <v>1</v>
      </c>
      <c r="GI119">
        <v>5</v>
      </c>
      <c r="GJ119">
        <v>6</v>
      </c>
      <c r="GK119">
        <v>7</v>
      </c>
      <c r="WU119" s="84">
        <f>VLOOKUP(WordsMain!WU119,ScaleHH,2,FALSE)</f>
        <v>3</v>
      </c>
      <c r="WV119" s="84">
        <f>VLOOKUP(WordsMain!WV119,ScaleHH,2,FALSE)</f>
        <v>0</v>
      </c>
      <c r="WW119" s="84">
        <f>VLOOKUP(WordsMain!WW119,ScaleHH,2,FALSE)</f>
        <v>1</v>
      </c>
      <c r="WX119" s="84">
        <f>VLOOKUP(WordsMain!WX119,ScaleHH,2,FALSE)</f>
        <v>2</v>
      </c>
      <c r="WY119" s="84">
        <f>VLOOKUP(WordsMain!WY119,ScaleHH,2,FALSE)</f>
        <v>0</v>
      </c>
      <c r="WZ119" s="84">
        <f>VLOOKUP(WordsMain!WZ119,ScaleHH,2,FALSE)</f>
        <v>2</v>
      </c>
      <c r="XA119" s="84">
        <f>VLOOKUP(WordsMain!XA119,ScaleHH,2,FALSE)</f>
        <v>1</v>
      </c>
      <c r="XB119" s="84">
        <f>VLOOKUP(WordsMain!XB119,ScaleHH,2,FALSE)</f>
        <v>1</v>
      </c>
      <c r="XC119" s="84">
        <f>VLOOKUP(WordsMain!XC119,ScaleHH,2,FALSE)</f>
        <v>1</v>
      </c>
      <c r="XD119" s="84">
        <f>VLOOKUP(WordsMain!XD119,ScaleHH,2,FALSE)</f>
        <v>1</v>
      </c>
      <c r="XE119" s="84">
        <f>VLOOKUP(WordsMain!XE119,ScaleHH,2,FALSE)</f>
        <v>1</v>
      </c>
      <c r="XF119" s="84">
        <f>VLOOKUP(WordsMain!XF119,ScaleHH,2,FALSE)</f>
        <v>0</v>
      </c>
      <c r="XG119" s="84">
        <f>VLOOKUP(WordsMain!XG119,ScaleHH,2,FALSE)</f>
        <v>1</v>
      </c>
      <c r="XH119" s="84">
        <f>VLOOKUP(WordsMain!XH119,ScaleHH,2,FALSE)</f>
        <v>3</v>
      </c>
      <c r="XI119" s="84">
        <f>VLOOKUP(WordsMain!XI119,ScaleHH,2,FALSE)</f>
        <v>0</v>
      </c>
      <c r="XJ119" s="84">
        <f>VLOOKUP(WordsMain!XJ119,ScaleHH,2,FALSE)</f>
        <v>2</v>
      </c>
      <c r="XK119" s="84">
        <f>VLOOKUP(WordsMain!XK119,ScaleHH,2,FALSE)</f>
        <v>0</v>
      </c>
      <c r="XL119" s="84">
        <f>VLOOKUP(WordsMain!XL119,ScaleHH,2,FALSE)</f>
        <v>3</v>
      </c>
      <c r="XM119" s="84">
        <f>VLOOKUP(WordsMain!XM119,ScaleHH,2,FALSE)</f>
        <v>3</v>
      </c>
      <c r="XN119" s="84">
        <f>VLOOKUP(WordsMain!XN119,ScaleHH,2,FALSE)</f>
        <v>3</v>
      </c>
      <c r="XO119" s="84">
        <f>VLOOKUP(WordsMain!XO119,ScaleHH,2,FALSE)</f>
        <v>2</v>
      </c>
      <c r="XP119" s="84">
        <f>VLOOKUP(WordsMain!XP119,ScaleHH,2,FALSE)</f>
        <v>2</v>
      </c>
      <c r="XQ119" s="84">
        <f>VLOOKUP(WordsMain!XQ119,ScaleHH,2,FALSE)</f>
        <v>2</v>
      </c>
      <c r="XR119" s="84">
        <f>VLOOKUP(WordsMain!XR119,ScaleHH,2,FALSE)</f>
        <v>3</v>
      </c>
      <c r="XS119" s="84">
        <f>VLOOKUP(WordsMain!XS119,ScaleHH,2,FALSE)</f>
        <v>3</v>
      </c>
      <c r="XT119" s="84">
        <f>VLOOKUP(WordsMain!XT119,ScaleHH,2,FALSE)</f>
        <v>3</v>
      </c>
      <c r="XU119" s="84">
        <f>VLOOKUP(WordsMain!XU119,ScaleHH,2,FALSE)</f>
        <v>2</v>
      </c>
      <c r="XV119" s="84">
        <f>VLOOKUP(WordsMain!XV119,ScaleHH,2,FALSE)</f>
        <v>2</v>
      </c>
      <c r="XW119" s="84">
        <f>VLOOKUP(WordsMain!XW119,ScaleHH,2,FALSE)</f>
        <v>1</v>
      </c>
      <c r="XX119" s="84">
        <f>VLOOKUP(WordsMain!XX119,ScaleHH,2,FALSE)</f>
        <v>0</v>
      </c>
      <c r="XY119" s="84">
        <f>VLOOKUP(WordsMain!XY119,ScaleHH,2,FALSE)</f>
        <v>0</v>
      </c>
      <c r="XZ119" s="84">
        <f>VLOOKUP(WordsMain!XZ119,ScaleHH,2,FALSE)</f>
        <v>0</v>
      </c>
      <c r="YA119" s="84">
        <f>VLOOKUP(WordsMain!YA119,ScaleHH,2,FALSE)</f>
        <v>1</v>
      </c>
      <c r="YB119" s="84">
        <f>VLOOKUP(WordsMain!YB119,ScaleHH,2,FALSE)</f>
        <v>0</v>
      </c>
      <c r="YC119" s="84">
        <f>VLOOKUP(WordsMain!YC119,ScaleHH,2,FALSE)</f>
        <v>1</v>
      </c>
      <c r="YD119" s="84">
        <f>VLOOKUP(WordsMain!YD119,ScaleHH,2,FALSE)</f>
        <v>0</v>
      </c>
      <c r="YE119" s="84">
        <f>VLOOKUP(WordsMain!YE119,ScaleHH,2,FALSE)</f>
        <v>1</v>
      </c>
      <c r="YF119" s="84">
        <f>VLOOKUP(WordsMain!YF119,ScaleHH,2,FALSE)</f>
        <v>2</v>
      </c>
      <c r="YG119" s="84">
        <f>VLOOKUP(WordsMain!YG119,ScaleHH,2,FALSE)</f>
        <v>2</v>
      </c>
      <c r="YJ119" s="84">
        <f>VLOOKUP(WordsMain!YJ119,ScaleBB,2,FALSE)</f>
        <v>-1</v>
      </c>
      <c r="YK119" s="84">
        <f>VLOOKUP(WordsMain!YK119,ScaleAA,2,FALSE)</f>
        <v>4</v>
      </c>
      <c r="YL119" s="84">
        <f>VLOOKUP(WordsMain!YL119,ScaleAA,2,FALSE)</f>
        <v>4</v>
      </c>
      <c r="YM119" s="84">
        <f>VLOOKUP(WordsMain!YM119,ScaleAA,2,FALSE)</f>
        <v>3</v>
      </c>
      <c r="YN119" s="84">
        <f>VLOOKUP(WordsMain!YN119,ScaleAA,2,FALSE)</f>
        <v>4</v>
      </c>
      <c r="YO119" s="84">
        <f>VLOOKUP(WordsMain!YO119,ScaleAA,2,FALSE)</f>
        <v>3</v>
      </c>
      <c r="YP119" s="84">
        <f>VLOOKUP(WordsMain!YP119,ScaleAA,2,FALSE)</f>
        <v>4</v>
      </c>
      <c r="YQ119" s="84">
        <f>VLOOKUP(WordsMain!YQ119,ScaleAA,2,FALSE)</f>
        <v>4</v>
      </c>
      <c r="YR119" s="84">
        <f>VLOOKUP(WordsMain!YR119,ScaleAA,2,FALSE)</f>
        <v>2</v>
      </c>
      <c r="YS119" s="84">
        <f>VLOOKUP(WordsMain!YS119,ScaleAA,2,FALSE)</f>
        <v>3</v>
      </c>
      <c r="YT119" s="84">
        <f>VLOOKUP(WordsMain!YT119,ScaleAA,2,FALSE)</f>
        <v>3</v>
      </c>
      <c r="YU119" s="84">
        <f>VLOOKUP(WordsMain!YU119,ScaleAA,2,FALSE)</f>
        <v>3</v>
      </c>
      <c r="YV119" s="84">
        <f>VLOOKUP(WordsMain!YV119,ScaleAA,2,FALSE)</f>
        <v>4</v>
      </c>
      <c r="YW119" s="84">
        <f>VLOOKUP(WordsMain!YW119,ScaleAA,2,FALSE)</f>
        <v>2</v>
      </c>
      <c r="YX119" s="84">
        <f>VLOOKUP(WordsMain!YX119,ScaleAA,2,FALSE)</f>
        <v>2</v>
      </c>
      <c r="YY119" s="84">
        <f>VLOOKUP(WordsMain!YY119,ScaleAA,2,FALSE)</f>
        <v>1</v>
      </c>
      <c r="YZ119" s="84">
        <f>VLOOKUP(WordsMain!YZ119,ScaleAA,2,FALSE)</f>
        <v>1</v>
      </c>
      <c r="ZA119" s="84">
        <f>VLOOKUP(WordsMain!ZA119,ScaleAA,2,FALSE)</f>
        <v>2</v>
      </c>
      <c r="ZB119" s="84">
        <f>VLOOKUP(WordsMain!ZB119,ScaleAA,2,FALSE)</f>
        <v>1</v>
      </c>
      <c r="ZC119" s="84">
        <f>VLOOKUP(WordsMain!ZC119,ScaleAA,2,FALSE)</f>
        <v>4</v>
      </c>
      <c r="ZD119" s="84">
        <f>VLOOKUP(WordsMain!ZD119,ScaleAA,2,FALSE)</f>
        <v>1</v>
      </c>
      <c r="ZE119" s="84">
        <f>VLOOKUP(WordsMain!ZE119,ScaleAA,2,FALSE)</f>
        <v>2</v>
      </c>
      <c r="ZF119" s="84">
        <f>VLOOKUP(WordsMain!ZF119,ScaleAA,2,FALSE)</f>
        <v>2</v>
      </c>
      <c r="ZG119" s="84">
        <f>VLOOKUP(WordsMain!ZG119,ScaleAA,2,FALSE)</f>
        <v>3</v>
      </c>
      <c r="ZH119" s="84">
        <f>VLOOKUP(WordsMain!ZH119,ScaleAA,2,FALSE)</f>
        <v>3</v>
      </c>
      <c r="ZI119" s="84">
        <f>VLOOKUP(WordsMain!ZI119,ScaleAA,2,FALSE)</f>
        <v>3</v>
      </c>
      <c r="ZJ119" s="84">
        <f>VLOOKUP(WordsMain!ZJ119,ScaleAA,2,FALSE)</f>
        <v>4</v>
      </c>
      <c r="ZK119" s="84">
        <f>VLOOKUP(WordsMain!ZK119,ScaleAA,2,FALSE)</f>
        <v>4</v>
      </c>
      <c r="ZL119" s="84">
        <f>VLOOKUP(WordsMain!ZL119,ScaleAA,2,FALSE)</f>
        <v>2</v>
      </c>
      <c r="ZM119" s="84">
        <f>VLOOKUP(WordsMain!ZM119,ScaleAA,2,FALSE)</f>
        <v>3</v>
      </c>
      <c r="ZN119" s="84">
        <f>VLOOKUP(WordsMain!ZN119,ScaleAA,2,FALSE)</f>
        <v>2</v>
      </c>
      <c r="ZO119" s="84">
        <f>VLOOKUP(WordsMain!ZO119,ScaleAA,2,FALSE)</f>
        <v>4</v>
      </c>
      <c r="ZP119" s="84">
        <f>VLOOKUP(WordsMain!ZP119,ScaleAA,2,FALSE)</f>
        <v>3</v>
      </c>
      <c r="ZR119" s="84">
        <f>VLOOKUP(WordsMain!ZR119,ScaleFF,2,FALSE)</f>
        <v>2</v>
      </c>
      <c r="ZS119" s="84">
        <f>VLOOKUP(WordsMain!ZS119,ScaleFF,2,FALSE)</f>
        <v>3</v>
      </c>
      <c r="ZT119" s="84">
        <f>VLOOKUP(WordsMain!ZT119,ScaleFF,2,FALSE)</f>
        <v>0</v>
      </c>
      <c r="ZU119" s="84">
        <f>VLOOKUP(WordsMain!ZU119,ScaleFF,2,FALSE)</f>
        <v>4</v>
      </c>
      <c r="ZV119" s="84">
        <f>VLOOKUP(WordsMain!ZV119,ScaleFF,2,FALSE)</f>
        <v>2</v>
      </c>
      <c r="ZW119" s="84">
        <f>VLOOKUP(WordsMain!ZW119,ScaleFF,2,FALSE)</f>
        <v>4</v>
      </c>
      <c r="ZX119" s="84">
        <f>VLOOKUP(WordsMain!ZX119,ScaleFF,2,FALSE)</f>
        <v>2</v>
      </c>
      <c r="ZY119" s="84">
        <f>VLOOKUP(WordsMain!ZY119,ScaleFF,2,FALSE)</f>
        <v>2</v>
      </c>
      <c r="ZZ119" s="84">
        <f>VLOOKUP(WordsMain!ZZ119,ScaleFF,2,FALSE)</f>
        <v>4</v>
      </c>
      <c r="AAA119" s="84">
        <f>VLOOKUP(WordsMain!AAA119,ScaleFF,2,FALSE)</f>
        <v>0</v>
      </c>
      <c r="AAB119" s="84">
        <f>VLOOKUP(WordsMain!AAB119,ScaleFF,2,FALSE)</f>
        <v>0</v>
      </c>
      <c r="AAC119" s="84">
        <f>VLOOKUP(WordsMain!AAC119,ScaleFF,2,FALSE)</f>
        <v>0</v>
      </c>
      <c r="AAD119" s="84">
        <f>VLOOKUP(WordsMain!AAD119,ScaleFF,2,FALSE)</f>
        <v>1</v>
      </c>
      <c r="AAE119" s="84">
        <f>VLOOKUP(WordsMain!AAE119,ScaleFF,2,FALSE)</f>
        <v>2</v>
      </c>
      <c r="AAF119" s="84">
        <f>VLOOKUP(WordsMain!AAF119,ScaleFF,2,FALSE)</f>
        <v>2</v>
      </c>
      <c r="AAG119" s="84">
        <f>VLOOKUP(WordsMain!AAG119,ScaleFF,2,FALSE)</f>
        <v>0</v>
      </c>
      <c r="AAH119" s="84">
        <f>VLOOKUP(WordsMain!AAH119,ScaleFF,2,FALSE)</f>
        <v>1</v>
      </c>
      <c r="AAI119" s="84">
        <f>VLOOKUP(WordsMain!AAI119,ScaleFF,2,FALSE)</f>
        <v>2</v>
      </c>
      <c r="AAJ119" s="84">
        <f>VLOOKUP(WordsMain!AAJ119,ScaleFF,2,FALSE)</f>
        <v>0</v>
      </c>
      <c r="AAK119" s="84">
        <f>VLOOKUP(WordsMain!AAK119,ScaleFF,2,FALSE)</f>
        <v>0</v>
      </c>
      <c r="AAL119" s="84">
        <f>VLOOKUP(WordsMain!AAL119,ScaleFF,2,FALSE)</f>
        <v>1</v>
      </c>
      <c r="AAM119" s="84">
        <f>VLOOKUP(WordsMain!AAM119,ScaleFF,2,FALSE)</f>
        <v>2</v>
      </c>
      <c r="AAN119" s="84">
        <f>VLOOKUP(WordsMain!AAN119,ScaleFF,2,FALSE)</f>
        <v>0</v>
      </c>
      <c r="AAO119" s="84">
        <f>VLOOKUP(WordsMain!AAO119,ScaleFF,2,FALSE)</f>
        <v>4</v>
      </c>
      <c r="AAP119" s="84">
        <f>VLOOKUP(WordsMain!AAP119,ScaleFF,2,FALSE)</f>
        <v>0</v>
      </c>
      <c r="AAQ119" s="84">
        <f>VLOOKUP(WordsMain!AAQ119,ScaleFF,2,FALSE)</f>
        <v>0</v>
      </c>
      <c r="AAR119" s="84">
        <f>VLOOKUP(WordsMain!AAR119,ScaleFF,2,FALSE)</f>
        <v>1</v>
      </c>
      <c r="AAS119" s="84">
        <f>VLOOKUP(WordsMain!AAS119,ScaleFF,2,FALSE)</f>
        <v>0</v>
      </c>
      <c r="AAT119" s="84">
        <f>VLOOKUP(WordsMain!AAT119,ScaleFF,2,FALSE)</f>
        <v>1</v>
      </c>
      <c r="AAU119" s="84">
        <f>VLOOKUP(WordsMain!AAU119,ScaleFF,2,FALSE)</f>
        <v>1</v>
      </c>
      <c r="AAV119" s="84">
        <f>VLOOKUP(WordsMain!AAV119,ScaleFF,2,FALSE)</f>
        <v>1</v>
      </c>
      <c r="AAW119" s="84">
        <f>VLOOKUP(WordsMain!AAW119,ScaleFF,2,FALSE)</f>
        <v>1</v>
      </c>
      <c r="AAX119" s="84">
        <f>VLOOKUP(WordsMain!AAX119,ScaleFF,2,FALSE)</f>
        <v>0</v>
      </c>
      <c r="AAY119" s="84">
        <f>VLOOKUP(WordsMain!AAY119,ScaleFF,2,FALSE)</f>
        <v>3</v>
      </c>
      <c r="AAZ119" s="84">
        <f>VLOOKUP(WordsMain!AAZ119,ScaleFF,2,FALSE)</f>
        <v>3</v>
      </c>
      <c r="ABB119">
        <v>1</v>
      </c>
      <c r="ABC119">
        <v>1</v>
      </c>
      <c r="ABD119">
        <v>0</v>
      </c>
      <c r="ABE119">
        <v>0</v>
      </c>
      <c r="ABF119">
        <v>0</v>
      </c>
      <c r="ABG119">
        <v>0</v>
      </c>
      <c r="ABH119">
        <v>2</v>
      </c>
      <c r="ABI119">
        <v>0</v>
      </c>
      <c r="ABJ119">
        <v>1</v>
      </c>
      <c r="ABK119">
        <v>0</v>
      </c>
      <c r="ABL119">
        <v>1</v>
      </c>
      <c r="ABM119">
        <v>0</v>
      </c>
      <c r="ABN119">
        <v>1</v>
      </c>
      <c r="ABS119">
        <v>5</v>
      </c>
      <c r="ACA119">
        <v>13</v>
      </c>
      <c r="ACB119">
        <v>14</v>
      </c>
      <c r="ACH119">
        <v>20</v>
      </c>
      <c r="ACK119">
        <v>23</v>
      </c>
      <c r="ACR119" s="84">
        <f>VLOOKUP(WordsMain!ACR119,ScaleGG,2,FALSE)</f>
        <v>2</v>
      </c>
      <c r="ACS119">
        <v>0</v>
      </c>
      <c r="ACT119">
        <v>0</v>
      </c>
      <c r="ACU119">
        <v>-1</v>
      </c>
      <c r="ACV119">
        <v>-2</v>
      </c>
      <c r="ACW119">
        <v>-1</v>
      </c>
      <c r="ACX119">
        <v>0</v>
      </c>
      <c r="ACY119">
        <v>1</v>
      </c>
      <c r="ACZ119">
        <v>0</v>
      </c>
      <c r="ADA119">
        <v>0</v>
      </c>
      <c r="ADB119">
        <v>0</v>
      </c>
      <c r="ADC119">
        <v>0</v>
      </c>
      <c r="ADD119">
        <v>0</v>
      </c>
      <c r="ADE119">
        <v>0</v>
      </c>
      <c r="ADF119">
        <v>-1</v>
      </c>
      <c r="ADG119">
        <v>-1</v>
      </c>
      <c r="ADH119">
        <v>0</v>
      </c>
      <c r="ADI119">
        <v>0</v>
      </c>
      <c r="ADJ119">
        <v>0</v>
      </c>
      <c r="ADK119">
        <v>0</v>
      </c>
      <c r="ADL119">
        <v>0</v>
      </c>
      <c r="ADM119">
        <v>-1</v>
      </c>
      <c r="ADN119">
        <v>0</v>
      </c>
      <c r="ADO119">
        <v>1</v>
      </c>
      <c r="ADP119">
        <v>1</v>
      </c>
      <c r="ADQ119">
        <v>0</v>
      </c>
      <c r="ADR119">
        <v>1</v>
      </c>
      <c r="ADS119">
        <v>0</v>
      </c>
      <c r="ADT119">
        <v>0</v>
      </c>
      <c r="ADU119">
        <v>0</v>
      </c>
      <c r="ADV119">
        <v>0</v>
      </c>
      <c r="ADZ119">
        <f t="shared" si="85"/>
        <v>0</v>
      </c>
      <c r="AEA119">
        <f t="shared" si="87"/>
        <v>1</v>
      </c>
      <c r="AEB119">
        <f t="shared" si="86"/>
        <v>1</v>
      </c>
    </row>
    <row r="120" spans="1:808" x14ac:dyDescent="0.2">
      <c r="A120">
        <v>110002758405</v>
      </c>
      <c r="B120">
        <v>270114160</v>
      </c>
      <c r="C120" s="2">
        <v>43611.990474537037</v>
      </c>
      <c r="D120" s="2">
        <v>43611.993715277778</v>
      </c>
      <c r="E120" t="s">
        <v>1918</v>
      </c>
      <c r="J120">
        <v>0</v>
      </c>
      <c r="K120" t="s">
        <v>1588</v>
      </c>
      <c r="L120">
        <v>1</v>
      </c>
      <c r="M120">
        <v>2</v>
      </c>
      <c r="N120">
        <v>1</v>
      </c>
      <c r="O120">
        <v>2</v>
      </c>
      <c r="P120">
        <v>1</v>
      </c>
      <c r="Q120">
        <v>6</v>
      </c>
      <c r="S120">
        <v>2</v>
      </c>
      <c r="T120">
        <v>2</v>
      </c>
      <c r="V120">
        <v>3</v>
      </c>
      <c r="W120">
        <v>1</v>
      </c>
      <c r="X120" s="84">
        <f>VLOOKUP(WordsMain!X120,ScaleII,2,FALSE)</f>
        <v>1</v>
      </c>
      <c r="Y120" s="84">
        <f>VLOOKUP(WordsMain!Y120,ScaleII,2,FALSE)</f>
        <v>2</v>
      </c>
      <c r="Z120" s="84">
        <f>VLOOKUP(WordsMain!Z120,ScaleII,2,FALSE)</f>
        <v>2</v>
      </c>
      <c r="AA120" s="84">
        <f>VLOOKUP(WordsMain!AA120,ScaleII,2,FALSE)</f>
        <v>2</v>
      </c>
      <c r="AB120" s="84">
        <f>VLOOKUP(WordsMain!AB120,ScaleII,2,FALSE)</f>
        <v>2</v>
      </c>
      <c r="AC120" s="84">
        <f>VLOOKUP(WordsMain!AC120,ScaleII,2,FALSE)</f>
        <v>2</v>
      </c>
      <c r="AD120" s="84">
        <f>VLOOKUP(WordsMain!AD120,ScaleDD,2,FALSE)</f>
        <v>4</v>
      </c>
      <c r="AE120" s="84">
        <f>VLOOKUP(WordsMain!AE120,ScaleDD,2,FALSE)</f>
        <v>4</v>
      </c>
      <c r="AF120" s="84">
        <f>VLOOKUP(WordsMain!AF120,ScaleDD,2,FALSE)</f>
        <v>3</v>
      </c>
      <c r="AG120" s="84">
        <f>VLOOKUP(WordsMain!AG120,ScaleDD,2,FALSE)</f>
        <v>2</v>
      </c>
      <c r="AH120" s="84">
        <f>VLOOKUP(WordsMain!AH120,ScaleDD,2,FALSE)</f>
        <v>3</v>
      </c>
      <c r="AI120" s="84">
        <f>VLOOKUP(WordsMain!AI120,ScaleDD,2,FALSE)</f>
        <v>4</v>
      </c>
      <c r="AJ120" s="84">
        <f>VLOOKUP(WordsMain!AJ120,ScaleDD,2,FALSE)</f>
        <v>4</v>
      </c>
      <c r="AK120" s="84">
        <f>VLOOKUP(WordsMain!AK120,ScaleDD,2,FALSE)</f>
        <v>4</v>
      </c>
      <c r="AL120" s="84">
        <f>VLOOKUP(WordsMain!AL120,ScaleDD,2,FALSE)</f>
        <v>3</v>
      </c>
      <c r="ADZ120">
        <f t="shared" si="85"/>
        <v>0</v>
      </c>
      <c r="AEA120">
        <f t="shared" si="87"/>
        <v>0</v>
      </c>
      <c r="AEB120">
        <f t="shared" si="86"/>
        <v>0</v>
      </c>
    </row>
    <row r="121" spans="1:808" x14ac:dyDescent="0.2">
      <c r="A121">
        <v>110002758247</v>
      </c>
      <c r="B121">
        <v>270114683</v>
      </c>
      <c r="C121" s="2">
        <v>43611.904282407413</v>
      </c>
      <c r="D121" s="2">
        <v>43611.921249999999</v>
      </c>
      <c r="E121" t="s">
        <v>1918</v>
      </c>
      <c r="J121">
        <v>4</v>
      </c>
      <c r="K121" s="84" t="str">
        <f>VLOOKUP(J121,CountryLookup,2,TRUE)</f>
        <v>Australia</v>
      </c>
      <c r="L121">
        <v>1</v>
      </c>
      <c r="M121">
        <v>4</v>
      </c>
      <c r="N121">
        <v>1</v>
      </c>
      <c r="O121">
        <v>2</v>
      </c>
      <c r="P121">
        <v>1</v>
      </c>
      <c r="Q121">
        <v>0</v>
      </c>
      <c r="R121" t="s">
        <v>1089</v>
      </c>
      <c r="S121">
        <v>4</v>
      </c>
      <c r="T121">
        <v>0</v>
      </c>
      <c r="U121" t="s">
        <v>1090</v>
      </c>
      <c r="V121">
        <v>3</v>
      </c>
      <c r="W121">
        <v>1</v>
      </c>
      <c r="X121" s="84">
        <f>VLOOKUP(WordsMain!X121,ScaleII,2,FALSE)</f>
        <v>1</v>
      </c>
      <c r="Y121" s="84">
        <f>VLOOKUP(WordsMain!Y121,ScaleII,2,FALSE)</f>
        <v>2</v>
      </c>
      <c r="Z121" s="84">
        <f>VLOOKUP(WordsMain!Z121,ScaleII,2,FALSE)</f>
        <v>1</v>
      </c>
      <c r="AA121" s="84">
        <f>VLOOKUP(WordsMain!AA121,ScaleII,2,FALSE)</f>
        <v>1</v>
      </c>
      <c r="AB121" s="84">
        <f>VLOOKUP(WordsMain!AB121,ScaleII,2,FALSE)</f>
        <v>1</v>
      </c>
      <c r="AC121" s="84">
        <f>VLOOKUP(WordsMain!AC121,ScaleII,2,FALSE)</f>
        <v>2</v>
      </c>
      <c r="AD121" s="84">
        <f>VLOOKUP(WordsMain!AD121,ScaleDD,2,FALSE)</f>
        <v>0</v>
      </c>
      <c r="AE121" s="84">
        <f>VLOOKUP(WordsMain!AE121,ScaleDD,2,FALSE)</f>
        <v>3</v>
      </c>
      <c r="AF121" s="84">
        <f>VLOOKUP(WordsMain!AF121,ScaleDD,2,FALSE)</f>
        <v>3</v>
      </c>
      <c r="AG121" s="84">
        <f>VLOOKUP(WordsMain!AG121,ScaleDD,2,FALSE)</f>
        <v>3</v>
      </c>
      <c r="AH121" s="84">
        <f>VLOOKUP(WordsMain!AH121,ScaleDD,2,FALSE)</f>
        <v>2</v>
      </c>
      <c r="AI121" s="84">
        <f>VLOOKUP(WordsMain!AI121,ScaleDD,2,FALSE)</f>
        <v>3</v>
      </c>
      <c r="AJ121" s="84">
        <f>VLOOKUP(WordsMain!AJ121,ScaleDD,2,FALSE)</f>
        <v>2</v>
      </c>
      <c r="AK121" s="84">
        <f>VLOOKUP(WordsMain!AK121,ScaleDD,2,FALSE)</f>
        <v>3</v>
      </c>
      <c r="AL121" s="84">
        <f>VLOOKUP(WordsMain!AL121,ScaleDD,2,FALSE)</f>
        <v>3</v>
      </c>
      <c r="AN121" s="84">
        <f>VLOOKUP(WordsMain!AN121,ScaleJJ,2,FALSE)</f>
        <v>4</v>
      </c>
      <c r="AO121" s="84">
        <f>VLOOKUP(WordsMain!AO121,ScaleJJ,2,FALSE)</f>
        <v>1</v>
      </c>
      <c r="AP121" s="84">
        <f>VLOOKUP(WordsMain!AP121,ScaleJJ,2,FALSE)</f>
        <v>1</v>
      </c>
      <c r="AQ121" s="84">
        <f>VLOOKUP(WordsMain!AQ121,ScaleJJ,2,FALSE)</f>
        <v>0</v>
      </c>
      <c r="AR121" s="84">
        <f>VLOOKUP(WordsMain!AR121,ScaleJJ,2,FALSE)</f>
        <v>2</v>
      </c>
      <c r="AS121" s="84">
        <f>VLOOKUP(WordsMain!AS121,ScaleJJ,2,FALSE)</f>
        <v>5</v>
      </c>
      <c r="AT121" s="84">
        <f>VLOOKUP(WordsMain!AT121,ScaleJJ,2,FALSE)</f>
        <v>0</v>
      </c>
      <c r="AU121" s="84">
        <f>VLOOKUP(WordsMain!AU121,ScaleJJ,2,FALSE)</f>
        <v>3</v>
      </c>
      <c r="AV121" t="s">
        <v>1091</v>
      </c>
      <c r="AW121">
        <v>1</v>
      </c>
      <c r="AY121">
        <v>3</v>
      </c>
      <c r="CR121">
        <v>3</v>
      </c>
      <c r="CS121">
        <v>4</v>
      </c>
      <c r="CV121">
        <v>7</v>
      </c>
      <c r="DQ121" s="84">
        <f>VLOOKUP(WordsMain!DQ121,ScaleEE,2,FALSE)</f>
        <v>1</v>
      </c>
      <c r="DR121" s="84">
        <f>VLOOKUP(WordsMain!DR121,ScaleEE,2,FALSE)</f>
        <v>0</v>
      </c>
      <c r="DS121" s="84">
        <f>VLOOKUP(WordsMain!DS121,ScaleEE,2,FALSE)</f>
        <v>1</v>
      </c>
      <c r="DT121" s="84">
        <f>VLOOKUP(WordsMain!DT121,ScaleEE,2,FALSE)</f>
        <v>3</v>
      </c>
      <c r="DU121" s="84">
        <f>VLOOKUP(WordsMain!DU121,ScaleEE,2,FALSE)</f>
        <v>2</v>
      </c>
      <c r="DV121" s="84">
        <f>VLOOKUP(WordsMain!DV121,ScaleEE,2,FALSE)</f>
        <v>2</v>
      </c>
      <c r="DW121" s="84">
        <f>VLOOKUP(WordsMain!DW121,ScaleEE,2,FALSE)</f>
        <v>0</v>
      </c>
      <c r="DX121" s="84">
        <f>VLOOKUP(WordsMain!DX121,ScaleEE,2,FALSE)</f>
        <v>1</v>
      </c>
      <c r="DY121" s="84">
        <f>VLOOKUP(WordsMain!DY121,ScaleEE,2,FALSE)</f>
        <v>2</v>
      </c>
      <c r="DZ121" s="84">
        <f>VLOOKUP(WordsMain!DZ121,ScaleEE,2,FALSE)</f>
        <v>1</v>
      </c>
      <c r="EB121" s="84">
        <f>VLOOKUP(WordsMain!EB121,ScaleCC,2,FALSE)</f>
        <v>3</v>
      </c>
      <c r="EC121" s="84">
        <f>VLOOKUP(WordsMain!EC121,ScaleCC,2,FALSE)</f>
        <v>3</v>
      </c>
      <c r="ED121" s="84">
        <f>VLOOKUP(WordsMain!ED121,ScaleCC,2,FALSE)</f>
        <v>3</v>
      </c>
      <c r="EE121" s="84">
        <f>VLOOKUP(WordsMain!EE121,ScaleCC,2,FALSE)</f>
        <v>3</v>
      </c>
      <c r="EF121" s="84">
        <f>VLOOKUP(WordsMain!EF121,ScaleCC,2,FALSE)</f>
        <v>3</v>
      </c>
      <c r="EG121" s="84">
        <f>VLOOKUP(WordsMain!EG121,ScaleCC,2,FALSE)</f>
        <v>0</v>
      </c>
      <c r="EH121" s="84">
        <f>VLOOKUP(WordsMain!EH121,ScaleCC,2,FALSE)</f>
        <v>0</v>
      </c>
      <c r="EI121" s="84">
        <f>VLOOKUP(WordsMain!EI121,ScaleCC,2,FALSE)</f>
        <v>0</v>
      </c>
      <c r="EJ121" s="84">
        <f>VLOOKUP(WordsMain!EJ121,ScaleCC,2,FALSE)</f>
        <v>0</v>
      </c>
      <c r="EK121" s="84">
        <f>VLOOKUP(WordsMain!EK121,ScaleCC,2,FALSE)</f>
        <v>0</v>
      </c>
      <c r="EL121" s="84">
        <f>VLOOKUP(WordsMain!EL121,ScaleCC,2,FALSE)</f>
        <v>0</v>
      </c>
      <c r="EM121" s="84">
        <f>VLOOKUP(WordsMain!EM121,ScaleCC,2,FALSE)</f>
        <v>0</v>
      </c>
      <c r="EN121" s="84">
        <f>VLOOKUP(WordsMain!EN121,ScaleCC,2,FALSE)</f>
        <v>0</v>
      </c>
      <c r="EO121" s="84">
        <f>VLOOKUP(WordsMain!EO121,ScaleCC,2,FALSE)</f>
        <v>0</v>
      </c>
      <c r="EP121" s="84">
        <f>VLOOKUP(WordsMain!EP121,ScaleCC,2,FALSE)</f>
        <v>0</v>
      </c>
      <c r="EQ121" s="84">
        <f>VLOOKUP(WordsMain!EQ121,ScaleCC,2,FALSE)</f>
        <v>0</v>
      </c>
      <c r="ER121" s="84">
        <f>VLOOKUP(WordsMain!ER121,ScaleCC,2,FALSE)</f>
        <v>0</v>
      </c>
      <c r="ES121" s="84">
        <f>VLOOKUP(WordsMain!ES121,ScaleCC,2,FALSE)</f>
        <v>0</v>
      </c>
      <c r="ET121" t="s">
        <v>1092</v>
      </c>
      <c r="EZ121">
        <v>6</v>
      </c>
      <c r="FC121">
        <v>9</v>
      </c>
      <c r="FI121">
        <v>3</v>
      </c>
      <c r="FL121">
        <v>6</v>
      </c>
      <c r="FM121">
        <v>7</v>
      </c>
      <c r="FV121">
        <v>4</v>
      </c>
      <c r="FX121">
        <v>6</v>
      </c>
      <c r="GD121">
        <v>12</v>
      </c>
      <c r="GG121">
        <v>3</v>
      </c>
      <c r="GH121">
        <v>4</v>
      </c>
      <c r="GJ121">
        <v>6</v>
      </c>
      <c r="GK121">
        <v>7</v>
      </c>
      <c r="GQ121">
        <v>1</v>
      </c>
      <c r="GS121">
        <v>3</v>
      </c>
      <c r="GU121">
        <v>5</v>
      </c>
      <c r="GX121">
        <v>8</v>
      </c>
      <c r="GY121">
        <v>9</v>
      </c>
      <c r="GZ121">
        <v>10</v>
      </c>
      <c r="ND121">
        <v>2</v>
      </c>
      <c r="NH121">
        <v>6</v>
      </c>
      <c r="NI121">
        <v>7</v>
      </c>
      <c r="NN121">
        <v>12</v>
      </c>
      <c r="NO121">
        <v>13</v>
      </c>
      <c r="NP121">
        <v>14</v>
      </c>
      <c r="NZ121">
        <v>10</v>
      </c>
      <c r="OF121">
        <v>2</v>
      </c>
      <c r="OL121">
        <v>8</v>
      </c>
      <c r="OR121">
        <v>14</v>
      </c>
      <c r="OT121">
        <v>2</v>
      </c>
      <c r="PD121">
        <v>12</v>
      </c>
      <c r="PF121">
        <v>14</v>
      </c>
      <c r="PM121">
        <v>7</v>
      </c>
      <c r="PO121">
        <v>9</v>
      </c>
      <c r="PS121">
        <v>13</v>
      </c>
      <c r="ADZ121">
        <f t="shared" si="85"/>
        <v>145</v>
      </c>
      <c r="AEA121">
        <f t="shared" si="87"/>
        <v>3</v>
      </c>
      <c r="AEB121">
        <f t="shared" si="86"/>
        <v>0</v>
      </c>
    </row>
    <row r="122" spans="1:808" x14ac:dyDescent="0.2">
      <c r="A122">
        <v>110002758084</v>
      </c>
      <c r="B122">
        <v>270114701</v>
      </c>
      <c r="C122" s="2">
        <v>43611.845902777779</v>
      </c>
      <c r="D122" s="2">
        <v>43611.911597222221</v>
      </c>
      <c r="E122" t="s">
        <v>1918</v>
      </c>
      <c r="J122">
        <v>5</v>
      </c>
      <c r="K122" s="84" t="str">
        <f>VLOOKUP(J122,CountryLookup,2,TRUE)</f>
        <v>New Zealand</v>
      </c>
      <c r="L122">
        <v>1</v>
      </c>
      <c r="M122">
        <v>3</v>
      </c>
      <c r="N122">
        <v>2</v>
      </c>
      <c r="O122">
        <v>2</v>
      </c>
      <c r="P122">
        <v>2</v>
      </c>
      <c r="Q122">
        <v>3</v>
      </c>
      <c r="S122">
        <v>3</v>
      </c>
      <c r="T122">
        <v>4</v>
      </c>
      <c r="V122">
        <v>3</v>
      </c>
      <c r="W122">
        <v>1</v>
      </c>
      <c r="X122" s="84">
        <f>VLOOKUP(WordsMain!X122,ScaleII,2,FALSE)</f>
        <v>1</v>
      </c>
      <c r="Y122" s="84">
        <f>VLOOKUP(WordsMain!Y122,ScaleII,2,FALSE)</f>
        <v>1</v>
      </c>
      <c r="Z122" s="84">
        <f>VLOOKUP(WordsMain!Z122,ScaleII,2,FALSE)</f>
        <v>0</v>
      </c>
      <c r="AA122" s="84">
        <f>VLOOKUP(WordsMain!AA122,ScaleII,2,FALSE)</f>
        <v>1</v>
      </c>
      <c r="AB122" s="84">
        <f>VLOOKUP(WordsMain!AB122,ScaleII,2,FALSE)</f>
        <v>1</v>
      </c>
      <c r="AC122" s="84">
        <f>VLOOKUP(WordsMain!AC122,ScaleII,2,FALSE)</f>
        <v>1</v>
      </c>
      <c r="AD122" s="84">
        <f>VLOOKUP(WordsMain!AD122,ScaleDD,2,FALSE)</f>
        <v>0</v>
      </c>
      <c r="AE122" s="84">
        <f>VLOOKUP(WordsMain!AE122,ScaleDD,2,FALSE)</f>
        <v>2</v>
      </c>
      <c r="AF122" s="84">
        <f>VLOOKUP(WordsMain!AF122,ScaleDD,2,FALSE)</f>
        <v>3</v>
      </c>
      <c r="AG122" s="84">
        <f>VLOOKUP(WordsMain!AG122,ScaleDD,2,FALSE)</f>
        <v>2</v>
      </c>
      <c r="AH122" s="84">
        <f>VLOOKUP(WordsMain!AH122,ScaleDD,2,FALSE)</f>
        <v>2</v>
      </c>
      <c r="AI122" s="84">
        <f>VLOOKUP(WordsMain!AI122,ScaleDD,2,FALSE)</f>
        <v>2</v>
      </c>
      <c r="AJ122" s="84">
        <f>VLOOKUP(WordsMain!AJ122,ScaleDD,2,FALSE)</f>
        <v>2</v>
      </c>
      <c r="AK122" s="84">
        <f>VLOOKUP(WordsMain!AK122,ScaleDD,2,FALSE)</f>
        <v>3</v>
      </c>
      <c r="AL122" s="84">
        <f>VLOOKUP(WordsMain!AL122,ScaleDD,2,FALSE)</f>
        <v>2</v>
      </c>
      <c r="AN122" s="84">
        <f>VLOOKUP(WordsMain!AN122,ScaleJJ,2,FALSE)</f>
        <v>4</v>
      </c>
      <c r="AO122" s="84">
        <f>VLOOKUP(WordsMain!AO122,ScaleJJ,2,FALSE)</f>
        <v>0</v>
      </c>
      <c r="AP122" s="84">
        <f>VLOOKUP(WordsMain!AP122,ScaleJJ,2,FALSE)</f>
        <v>3</v>
      </c>
      <c r="AQ122" s="84">
        <f>VLOOKUP(WordsMain!AQ122,ScaleJJ,2,FALSE)</f>
        <v>4</v>
      </c>
      <c r="AR122" s="84">
        <f>VLOOKUP(WordsMain!AR122,ScaleJJ,2,FALSE)</f>
        <v>3</v>
      </c>
      <c r="AS122" s="84">
        <f>VLOOKUP(WordsMain!AS122,ScaleJJ,2,FALSE)</f>
        <v>4</v>
      </c>
      <c r="AT122" s="84">
        <f>VLOOKUP(WordsMain!AT122,ScaleJJ,2,FALSE)</f>
        <v>1</v>
      </c>
      <c r="AU122" s="84">
        <f>VLOOKUP(WordsMain!AU122,ScaleJJ,2,FALSE)</f>
        <v>2</v>
      </c>
      <c r="AX122">
        <v>2</v>
      </c>
      <c r="AY122">
        <v>3</v>
      </c>
      <c r="AZ122">
        <v>4</v>
      </c>
      <c r="BB122">
        <v>6</v>
      </c>
      <c r="BX122">
        <v>1</v>
      </c>
      <c r="CR122">
        <v>3</v>
      </c>
      <c r="CV122">
        <v>7</v>
      </c>
      <c r="DQ122" s="84">
        <f>VLOOKUP(WordsMain!DQ122,ScaleEE,2,FALSE)</f>
        <v>1</v>
      </c>
      <c r="DR122" s="84">
        <f>VLOOKUP(WordsMain!DR122,ScaleEE,2,FALSE)</f>
        <v>0</v>
      </c>
      <c r="DS122" s="84">
        <f>VLOOKUP(WordsMain!DS122,ScaleEE,2,FALSE)</f>
        <v>2</v>
      </c>
      <c r="DT122" s="84">
        <f>VLOOKUP(WordsMain!DT122,ScaleEE,2,FALSE)</f>
        <v>3</v>
      </c>
      <c r="DU122" s="84">
        <f>VLOOKUP(WordsMain!DU122,ScaleEE,2,FALSE)</f>
        <v>3</v>
      </c>
      <c r="DV122" s="84">
        <f>VLOOKUP(WordsMain!DV122,ScaleEE,2,FALSE)</f>
        <v>1</v>
      </c>
      <c r="DW122" s="84">
        <f>VLOOKUP(WordsMain!DW122,ScaleEE,2,FALSE)</f>
        <v>0</v>
      </c>
      <c r="DX122" s="84">
        <f>VLOOKUP(WordsMain!DX122,ScaleEE,2,FALSE)</f>
        <v>0</v>
      </c>
      <c r="DY122" s="84">
        <f>VLOOKUP(WordsMain!DY122,ScaleEE,2,FALSE)</f>
        <v>3</v>
      </c>
      <c r="DZ122" s="84">
        <f>VLOOKUP(WordsMain!DZ122,ScaleEE,2,FALSE)</f>
        <v>0</v>
      </c>
      <c r="EB122" s="84">
        <f>VLOOKUP(WordsMain!EB122,ScaleCC,2,FALSE)</f>
        <v>2</v>
      </c>
      <c r="EC122" s="84">
        <f>VLOOKUP(WordsMain!EC122,ScaleCC,2,FALSE)</f>
        <v>1</v>
      </c>
      <c r="ED122" s="84">
        <f>VLOOKUP(WordsMain!ED122,ScaleCC,2,FALSE)</f>
        <v>1</v>
      </c>
      <c r="EE122" s="84">
        <f>VLOOKUP(WordsMain!EE122,ScaleCC,2,FALSE)</f>
        <v>2</v>
      </c>
      <c r="EF122" s="84">
        <f>VLOOKUP(WordsMain!EF122,ScaleCC,2,FALSE)</f>
        <v>0</v>
      </c>
      <c r="EG122" s="84">
        <f>VLOOKUP(WordsMain!EG122,ScaleCC,2,FALSE)</f>
        <v>0</v>
      </c>
      <c r="EH122" s="84">
        <f>VLOOKUP(WordsMain!EH122,ScaleCC,2,FALSE)</f>
        <v>0</v>
      </c>
      <c r="EI122" s="84">
        <f>VLOOKUP(WordsMain!EI122,ScaleCC,2,FALSE)</f>
        <v>0</v>
      </c>
      <c r="EJ122" s="84">
        <f>VLOOKUP(WordsMain!EJ122,ScaleCC,2,FALSE)</f>
        <v>0</v>
      </c>
      <c r="EK122" s="84">
        <f>VLOOKUP(WordsMain!EK122,ScaleCC,2,FALSE)</f>
        <v>0</v>
      </c>
      <c r="EL122" s="84">
        <f>VLOOKUP(WordsMain!EL122,ScaleCC,2,FALSE)</f>
        <v>0</v>
      </c>
      <c r="EM122" s="84">
        <f>VLOOKUP(WordsMain!EM122,ScaleCC,2,FALSE)</f>
        <v>0</v>
      </c>
      <c r="EN122" s="84">
        <f>VLOOKUP(WordsMain!EN122,ScaleCC,2,FALSE)</f>
        <v>0</v>
      </c>
      <c r="EO122" s="84">
        <f>VLOOKUP(WordsMain!EO122,ScaleCC,2,FALSE)</f>
        <v>0</v>
      </c>
      <c r="EP122" s="84">
        <f>VLOOKUP(WordsMain!EP122,ScaleCC,2,FALSE)</f>
        <v>0</v>
      </c>
      <c r="EQ122" s="84">
        <f>VLOOKUP(WordsMain!EQ122,ScaleCC,2,FALSE)</f>
        <v>2</v>
      </c>
      <c r="ER122" s="84">
        <f>VLOOKUP(WordsMain!ER122,ScaleCC,2,FALSE)</f>
        <v>0</v>
      </c>
      <c r="ES122" s="84">
        <f>VLOOKUP(WordsMain!ES122,ScaleCC,2,FALSE)</f>
        <v>2</v>
      </c>
      <c r="ET122" t="s">
        <v>1094</v>
      </c>
      <c r="EV122">
        <v>2</v>
      </c>
      <c r="EZ122">
        <v>6</v>
      </c>
      <c r="FC122">
        <v>9</v>
      </c>
      <c r="GH122">
        <v>4</v>
      </c>
      <c r="GJ122">
        <v>6</v>
      </c>
      <c r="GK122">
        <v>7</v>
      </c>
      <c r="LS122">
        <v>1</v>
      </c>
      <c r="LU122">
        <v>3</v>
      </c>
      <c r="LW122">
        <v>5</v>
      </c>
      <c r="LX122">
        <v>6</v>
      </c>
      <c r="LY122">
        <v>7</v>
      </c>
      <c r="LZ122">
        <v>8</v>
      </c>
      <c r="MA122">
        <v>9</v>
      </c>
      <c r="MB122">
        <v>10</v>
      </c>
      <c r="MQ122">
        <v>1</v>
      </c>
      <c r="MS122">
        <v>3</v>
      </c>
      <c r="MU122">
        <v>5</v>
      </c>
      <c r="MV122">
        <v>6</v>
      </c>
      <c r="MW122">
        <v>7</v>
      </c>
      <c r="MX122">
        <v>8</v>
      </c>
      <c r="MY122">
        <v>9</v>
      </c>
      <c r="MZ122">
        <v>10</v>
      </c>
      <c r="ND122">
        <v>2</v>
      </c>
      <c r="NH122">
        <v>6</v>
      </c>
      <c r="NL122">
        <v>10</v>
      </c>
      <c r="NN122">
        <v>12</v>
      </c>
      <c r="NP122">
        <v>14</v>
      </c>
      <c r="VG122">
        <v>3</v>
      </c>
      <c r="VI122">
        <v>5</v>
      </c>
      <c r="WI122">
        <v>3</v>
      </c>
      <c r="WK122">
        <v>5</v>
      </c>
      <c r="WU122" s="84">
        <f>VLOOKUP(WordsMain!WU122,ScaleHH,2,FALSE)</f>
        <v>3</v>
      </c>
      <c r="WV122" s="84">
        <f>VLOOKUP(WordsMain!WV122,ScaleHH,2,FALSE)</f>
        <v>2</v>
      </c>
      <c r="WW122" s="84">
        <f>VLOOKUP(WordsMain!WW122,ScaleHH,2,FALSE)</f>
        <v>3</v>
      </c>
      <c r="WX122" s="84">
        <f>VLOOKUP(WordsMain!WX122,ScaleHH,2,FALSE)</f>
        <v>2</v>
      </c>
      <c r="WY122" s="84">
        <f>VLOOKUP(WordsMain!WY122,ScaleHH,2,FALSE)</f>
        <v>2</v>
      </c>
      <c r="WZ122" s="84">
        <f>VLOOKUP(WordsMain!WZ122,ScaleHH,2,FALSE)</f>
        <v>2</v>
      </c>
      <c r="XA122" s="84">
        <f>VLOOKUP(WordsMain!XA122,ScaleHH,2,FALSE)</f>
        <v>1</v>
      </c>
      <c r="XB122" s="84">
        <f>VLOOKUP(WordsMain!XB122,ScaleHH,2,FALSE)</f>
        <v>3</v>
      </c>
      <c r="XC122" s="84">
        <f>VLOOKUP(WordsMain!XC122,ScaleHH,2,FALSE)</f>
        <v>1</v>
      </c>
      <c r="XD122" s="84">
        <f>VLOOKUP(WordsMain!XD122,ScaleHH,2,FALSE)</f>
        <v>2</v>
      </c>
      <c r="XE122" s="84">
        <f>VLOOKUP(WordsMain!XE122,ScaleHH,2,FALSE)</f>
        <v>3</v>
      </c>
      <c r="XF122" s="84">
        <f>VLOOKUP(WordsMain!XF122,ScaleHH,2,FALSE)</f>
        <v>3</v>
      </c>
      <c r="XG122" s="84">
        <f>VLOOKUP(WordsMain!XG122,ScaleHH,2,FALSE)</f>
        <v>2</v>
      </c>
      <c r="XH122" s="84">
        <f>VLOOKUP(WordsMain!XH122,ScaleHH,2,FALSE)</f>
        <v>3</v>
      </c>
      <c r="XI122" s="84">
        <f>VLOOKUP(WordsMain!XI122,ScaleHH,2,FALSE)</f>
        <v>2</v>
      </c>
      <c r="XJ122" s="84">
        <f>VLOOKUP(WordsMain!XJ122,ScaleHH,2,FALSE)</f>
        <v>3</v>
      </c>
      <c r="XK122" s="84">
        <f>VLOOKUP(WordsMain!XK122,ScaleHH,2,FALSE)</f>
        <v>2</v>
      </c>
      <c r="XL122" s="84">
        <f>VLOOKUP(WordsMain!XL122,ScaleHH,2,FALSE)</f>
        <v>2</v>
      </c>
      <c r="XM122" s="84">
        <f>VLOOKUP(WordsMain!XM122,ScaleHH,2,FALSE)</f>
        <v>2</v>
      </c>
      <c r="XN122" s="84">
        <f>VLOOKUP(WordsMain!XN122,ScaleHH,2,FALSE)</f>
        <v>2</v>
      </c>
      <c r="XO122" s="84">
        <f>VLOOKUP(WordsMain!XO122,ScaleHH,2,FALSE)</f>
        <v>1</v>
      </c>
      <c r="XP122" s="84">
        <f>VLOOKUP(WordsMain!XP122,ScaleHH,2,FALSE)</f>
        <v>1</v>
      </c>
      <c r="XQ122" s="84">
        <f>VLOOKUP(WordsMain!XQ122,ScaleHH,2,FALSE)</f>
        <v>2</v>
      </c>
      <c r="XR122" s="84">
        <f>VLOOKUP(WordsMain!XR122,ScaleHH,2,FALSE)</f>
        <v>3</v>
      </c>
      <c r="XS122" s="84">
        <f>VLOOKUP(WordsMain!XS122,ScaleHH,2,FALSE)</f>
        <v>1</v>
      </c>
      <c r="XT122" s="84">
        <f>VLOOKUP(WordsMain!XT122,ScaleHH,2,FALSE)</f>
        <v>2</v>
      </c>
      <c r="XU122" s="84">
        <f>VLOOKUP(WordsMain!XU122,ScaleHH,2,FALSE)</f>
        <v>3</v>
      </c>
      <c r="XV122" s="84">
        <f>VLOOKUP(WordsMain!XV122,ScaleHH,2,FALSE)</f>
        <v>2</v>
      </c>
      <c r="XW122" s="84">
        <f>VLOOKUP(WordsMain!XW122,ScaleHH,2,FALSE)</f>
        <v>1</v>
      </c>
      <c r="XX122" s="84">
        <f>VLOOKUP(WordsMain!XX122,ScaleHH,2,FALSE)</f>
        <v>1</v>
      </c>
      <c r="XY122" s="84">
        <f>VLOOKUP(WordsMain!XY122,ScaleHH,2,FALSE)</f>
        <v>3</v>
      </c>
      <c r="XZ122" s="84">
        <f>VLOOKUP(WordsMain!XZ122,ScaleHH,2,FALSE)</f>
        <v>1</v>
      </c>
      <c r="YA122" s="84">
        <f>VLOOKUP(WordsMain!YA122,ScaleHH,2,FALSE)</f>
        <v>2</v>
      </c>
      <c r="YB122" s="84">
        <f>VLOOKUP(WordsMain!YB122,ScaleHH,2,FALSE)</f>
        <v>2</v>
      </c>
      <c r="YC122" s="84">
        <f>VLOOKUP(WordsMain!YC122,ScaleHH,2,FALSE)</f>
        <v>1</v>
      </c>
      <c r="YD122" s="84">
        <f>VLOOKUP(WordsMain!YD122,ScaleHH,2,FALSE)</f>
        <v>1</v>
      </c>
      <c r="YE122" s="84">
        <f>VLOOKUP(WordsMain!YE122,ScaleHH,2,FALSE)</f>
        <v>1</v>
      </c>
      <c r="YF122" s="84">
        <f>VLOOKUP(WordsMain!YF122,ScaleHH,2,FALSE)</f>
        <v>2</v>
      </c>
      <c r="YG122" s="84">
        <f>VLOOKUP(WordsMain!YG122,ScaleHH,2,FALSE)</f>
        <v>2</v>
      </c>
      <c r="YH122" t="s">
        <v>1095</v>
      </c>
      <c r="YI122" t="s">
        <v>1096</v>
      </c>
      <c r="YJ122" s="84">
        <f>VLOOKUP(WordsMain!YJ122,ScaleBB,2,FALSE)</f>
        <v>1</v>
      </c>
      <c r="ADZ122">
        <f t="shared" si="85"/>
        <v>60</v>
      </c>
      <c r="AEA122">
        <f t="shared" si="87"/>
        <v>2</v>
      </c>
      <c r="AEB122">
        <f t="shared" si="86"/>
        <v>2</v>
      </c>
    </row>
    <row r="123" spans="1:808" x14ac:dyDescent="0.2">
      <c r="A123">
        <v>110002758033</v>
      </c>
      <c r="B123">
        <v>270114677</v>
      </c>
      <c r="C123" s="2">
        <v>43611.817986111113</v>
      </c>
      <c r="D123" s="2">
        <v>43611.93341435185</v>
      </c>
      <c r="E123" t="s">
        <v>1918</v>
      </c>
      <c r="J123">
        <v>5</v>
      </c>
      <c r="K123" s="84" t="str">
        <f>VLOOKUP(J123,CountryLookup,2,TRUE)</f>
        <v>New Zealand</v>
      </c>
      <c r="L123">
        <v>1</v>
      </c>
      <c r="M123">
        <v>2</v>
      </c>
      <c r="N123">
        <v>3</v>
      </c>
      <c r="O123">
        <v>3</v>
      </c>
      <c r="P123">
        <v>2</v>
      </c>
      <c r="Q123">
        <v>1</v>
      </c>
      <c r="S123">
        <v>1</v>
      </c>
      <c r="T123">
        <v>5</v>
      </c>
      <c r="V123">
        <v>2</v>
      </c>
      <c r="W123">
        <v>1</v>
      </c>
      <c r="X123" s="84">
        <f>VLOOKUP(WordsMain!X123,ScaleII,2,FALSE)</f>
        <v>1</v>
      </c>
      <c r="Y123" s="84">
        <f>VLOOKUP(WordsMain!Y123,ScaleII,2,FALSE)</f>
        <v>1</v>
      </c>
      <c r="Z123" s="84">
        <f>VLOOKUP(WordsMain!Z123,ScaleII,2,FALSE)</f>
        <v>0</v>
      </c>
      <c r="AA123" s="84">
        <f>VLOOKUP(WordsMain!AA123,ScaleII,2,FALSE)</f>
        <v>0</v>
      </c>
      <c r="AB123" s="84">
        <f>VLOOKUP(WordsMain!AB123,ScaleII,2,FALSE)</f>
        <v>1</v>
      </c>
      <c r="AC123" s="84">
        <f>VLOOKUP(WordsMain!AC123,ScaleII,2,FALSE)</f>
        <v>1</v>
      </c>
      <c r="AD123" s="84">
        <f>VLOOKUP(WordsMain!AD123,ScaleDD,2,FALSE)</f>
        <v>1</v>
      </c>
      <c r="AE123" s="84">
        <f>VLOOKUP(WordsMain!AE123,ScaleDD,2,FALSE)</f>
        <v>0</v>
      </c>
      <c r="AF123" s="84">
        <f>VLOOKUP(WordsMain!AF123,ScaleDD,2,FALSE)</f>
        <v>0</v>
      </c>
      <c r="AG123" s="84">
        <f>VLOOKUP(WordsMain!AG123,ScaleDD,2,FALSE)</f>
        <v>0</v>
      </c>
      <c r="AH123" s="84">
        <f>VLOOKUP(WordsMain!AH123,ScaleDD,2,FALSE)</f>
        <v>2</v>
      </c>
      <c r="AI123" s="84">
        <f>VLOOKUP(WordsMain!AI123,ScaleDD,2,FALSE)</f>
        <v>0</v>
      </c>
      <c r="AJ123" s="84">
        <f>VLOOKUP(WordsMain!AJ123,ScaleDD,2,FALSE)</f>
        <v>2</v>
      </c>
      <c r="AK123" s="84">
        <f>VLOOKUP(WordsMain!AK123,ScaleDD,2,FALSE)</f>
        <v>1</v>
      </c>
      <c r="AL123" s="84">
        <f>VLOOKUP(WordsMain!AL123,ScaleDD,2,FALSE)</f>
        <v>1</v>
      </c>
      <c r="AN123" s="84">
        <f>VLOOKUP(WordsMain!AN123,ScaleJJ,2,FALSE)</f>
        <v>1</v>
      </c>
      <c r="AO123" s="84">
        <f>VLOOKUP(WordsMain!AO123,ScaleJJ,2,FALSE)</f>
        <v>0</v>
      </c>
      <c r="AP123" s="84">
        <f>VLOOKUP(WordsMain!AP123,ScaleJJ,2,FALSE)</f>
        <v>1</v>
      </c>
      <c r="AQ123" s="84">
        <f>VLOOKUP(WordsMain!AQ123,ScaleJJ,2,FALSE)</f>
        <v>1</v>
      </c>
      <c r="AR123" s="84">
        <f>VLOOKUP(WordsMain!AR123,ScaleJJ,2,FALSE)</f>
        <v>0</v>
      </c>
      <c r="AS123" s="84">
        <f>VLOOKUP(WordsMain!AS123,ScaleJJ,2,FALSE)</f>
        <v>5</v>
      </c>
      <c r="AT123" s="84">
        <f>VLOOKUP(WordsMain!AT123,ScaleJJ,2,FALSE)</f>
        <v>0</v>
      </c>
      <c r="AU123" s="84">
        <f>VLOOKUP(WordsMain!AU123,ScaleJJ,2,FALSE)</f>
        <v>2</v>
      </c>
      <c r="CS123">
        <v>4</v>
      </c>
      <c r="CU123">
        <v>6</v>
      </c>
      <c r="CV123">
        <v>7</v>
      </c>
      <c r="DQ123" s="84">
        <f>VLOOKUP(WordsMain!DQ123,ScaleEE,2,FALSE)</f>
        <v>0</v>
      </c>
      <c r="DR123" s="84">
        <f>VLOOKUP(WordsMain!DR123,ScaleEE,2,FALSE)</f>
        <v>1</v>
      </c>
      <c r="DS123" s="84">
        <f>VLOOKUP(WordsMain!DS123,ScaleEE,2,FALSE)</f>
        <v>1</v>
      </c>
      <c r="DT123" s="84">
        <f>VLOOKUP(WordsMain!DT123,ScaleEE,2,FALSE)</f>
        <v>3</v>
      </c>
      <c r="DU123" s="84">
        <f>VLOOKUP(WordsMain!DU123,ScaleEE,2,FALSE)</f>
        <v>1</v>
      </c>
      <c r="DV123" s="84">
        <f>VLOOKUP(WordsMain!DV123,ScaleEE,2,FALSE)</f>
        <v>2</v>
      </c>
      <c r="DW123" s="84">
        <f>VLOOKUP(WordsMain!DW123,ScaleEE,2,FALSE)</f>
        <v>1</v>
      </c>
      <c r="DX123" s="84">
        <f>VLOOKUP(WordsMain!DX123,ScaleEE,2,FALSE)</f>
        <v>2</v>
      </c>
      <c r="DY123" s="84">
        <f>VLOOKUP(WordsMain!DY123,ScaleEE,2,FALSE)</f>
        <v>2</v>
      </c>
      <c r="DZ123" s="84">
        <f>VLOOKUP(WordsMain!DZ123,ScaleEE,2,FALSE)</f>
        <v>2</v>
      </c>
      <c r="EA123" t="s">
        <v>1099</v>
      </c>
      <c r="EB123" s="84">
        <f>VLOOKUP(WordsMain!EB123,ScaleCC,2,FALSE)</f>
        <v>3</v>
      </c>
      <c r="EC123" s="84">
        <f>VLOOKUP(WordsMain!EC123,ScaleCC,2,FALSE)</f>
        <v>3</v>
      </c>
      <c r="ED123" s="84">
        <f>VLOOKUP(WordsMain!ED123,ScaleCC,2,FALSE)</f>
        <v>2</v>
      </c>
      <c r="EE123" s="84">
        <f>VLOOKUP(WordsMain!EE123,ScaleCC,2,FALSE)</f>
        <v>1</v>
      </c>
      <c r="EF123" s="84">
        <f>VLOOKUP(WordsMain!EF123,ScaleCC,2,FALSE)</f>
        <v>0</v>
      </c>
      <c r="EG123" s="84">
        <f>VLOOKUP(WordsMain!EG123,ScaleCC,2,FALSE)</f>
        <v>0</v>
      </c>
      <c r="EH123" s="84">
        <f>VLOOKUP(WordsMain!EH123,ScaleCC,2,FALSE)</f>
        <v>0</v>
      </c>
      <c r="EI123" s="84">
        <f>VLOOKUP(WordsMain!EI123,ScaleCC,2,FALSE)</f>
        <v>0</v>
      </c>
      <c r="EJ123" s="84">
        <f>VLOOKUP(WordsMain!EJ123,ScaleCC,2,FALSE)</f>
        <v>0</v>
      </c>
      <c r="EK123" s="84">
        <f>VLOOKUP(WordsMain!EK123,ScaleCC,2,FALSE)</f>
        <v>0</v>
      </c>
      <c r="EL123" s="84">
        <f>VLOOKUP(WordsMain!EL123,ScaleCC,2,FALSE)</f>
        <v>0</v>
      </c>
      <c r="EM123" s="84">
        <f>VLOOKUP(WordsMain!EM123,ScaleCC,2,FALSE)</f>
        <v>0</v>
      </c>
      <c r="EN123" s="84">
        <f>VLOOKUP(WordsMain!EN123,ScaleCC,2,FALSE)</f>
        <v>0</v>
      </c>
      <c r="EO123" s="84">
        <f>VLOOKUP(WordsMain!EO123,ScaleCC,2,FALSE)</f>
        <v>0</v>
      </c>
      <c r="EP123" s="84">
        <f>VLOOKUP(WordsMain!EP123,ScaleCC,2,FALSE)</f>
        <v>0</v>
      </c>
      <c r="EQ123" s="84">
        <f>VLOOKUP(WordsMain!EQ123,ScaleCC,2,FALSE)</f>
        <v>0</v>
      </c>
      <c r="ER123" s="84">
        <f>VLOOKUP(WordsMain!ER123,ScaleCC,2,FALSE)</f>
        <v>1</v>
      </c>
      <c r="ES123" s="84">
        <f>VLOOKUP(WordsMain!ES123,ScaleCC,2,FALSE)</f>
        <v>0</v>
      </c>
      <c r="EV123">
        <v>2</v>
      </c>
      <c r="EW123">
        <v>3</v>
      </c>
      <c r="EX123">
        <v>4</v>
      </c>
      <c r="EZ123">
        <v>6</v>
      </c>
      <c r="FA123">
        <v>7</v>
      </c>
      <c r="FE123">
        <v>11</v>
      </c>
      <c r="FI123">
        <v>3</v>
      </c>
      <c r="FJ123">
        <v>4</v>
      </c>
      <c r="FL123">
        <v>6</v>
      </c>
      <c r="FM123">
        <v>7</v>
      </c>
      <c r="FU123">
        <v>3</v>
      </c>
      <c r="FV123">
        <v>4</v>
      </c>
      <c r="FX123">
        <v>6</v>
      </c>
      <c r="FY123">
        <v>7</v>
      </c>
      <c r="NC123">
        <v>1</v>
      </c>
      <c r="ND123">
        <v>2</v>
      </c>
      <c r="NH123">
        <v>6</v>
      </c>
      <c r="NJ123">
        <v>8</v>
      </c>
      <c r="NL123">
        <v>10</v>
      </c>
      <c r="NM123">
        <v>11</v>
      </c>
      <c r="NO123">
        <v>13</v>
      </c>
      <c r="NP123">
        <v>14</v>
      </c>
      <c r="NQ123">
        <v>1</v>
      </c>
      <c r="NR123">
        <v>2</v>
      </c>
      <c r="NV123">
        <v>6</v>
      </c>
      <c r="NX123">
        <v>8</v>
      </c>
      <c r="OD123">
        <v>14</v>
      </c>
      <c r="OE123">
        <v>1</v>
      </c>
      <c r="OF123">
        <v>2</v>
      </c>
      <c r="OL123">
        <v>8</v>
      </c>
      <c r="OR123">
        <v>14</v>
      </c>
      <c r="WU123" s="84">
        <f>VLOOKUP(WordsMain!WU123,ScaleHH,2,FALSE)</f>
        <v>0</v>
      </c>
      <c r="WV123" s="84">
        <f>VLOOKUP(WordsMain!WV123,ScaleHH,2,FALSE)</f>
        <v>1</v>
      </c>
      <c r="WW123" s="84">
        <f>VLOOKUP(WordsMain!WW123,ScaleHH,2,FALSE)</f>
        <v>1</v>
      </c>
      <c r="WX123" s="84">
        <f>VLOOKUP(WordsMain!WX123,ScaleHH,2,FALSE)</f>
        <v>0</v>
      </c>
      <c r="WY123" s="84">
        <f>VLOOKUP(WordsMain!WY123,ScaleHH,2,FALSE)</f>
        <v>0</v>
      </c>
      <c r="WZ123" s="84">
        <f>VLOOKUP(WordsMain!WZ123,ScaleHH,2,FALSE)</f>
        <v>1</v>
      </c>
      <c r="XA123" s="84">
        <f>VLOOKUP(WordsMain!XA123,ScaleHH,2,FALSE)</f>
        <v>0</v>
      </c>
      <c r="XB123" s="84">
        <f>VLOOKUP(WordsMain!XB123,ScaleHH,2,FALSE)</f>
        <v>0</v>
      </c>
      <c r="XC123" s="84">
        <f>VLOOKUP(WordsMain!XC123,ScaleHH,2,FALSE)</f>
        <v>1</v>
      </c>
      <c r="XD123" s="84">
        <f>VLOOKUP(WordsMain!XD123,ScaleHH,2,FALSE)</f>
        <v>1</v>
      </c>
      <c r="XE123" s="84">
        <f>VLOOKUP(WordsMain!XE123,ScaleHH,2,FALSE)</f>
        <v>0</v>
      </c>
      <c r="XF123" s="84">
        <f>VLOOKUP(WordsMain!XF123,ScaleHH,2,FALSE)</f>
        <v>0</v>
      </c>
      <c r="XG123" s="84">
        <f>VLOOKUP(WordsMain!XG123,ScaleHH,2,FALSE)</f>
        <v>0</v>
      </c>
      <c r="XH123" s="84">
        <f>VLOOKUP(WordsMain!XH123,ScaleHH,2,FALSE)</f>
        <v>0</v>
      </c>
      <c r="XI123" s="84">
        <f>VLOOKUP(WordsMain!XI123,ScaleHH,2,FALSE)</f>
        <v>0</v>
      </c>
      <c r="XJ123" s="84">
        <f>VLOOKUP(WordsMain!XJ123,ScaleHH,2,FALSE)</f>
        <v>1</v>
      </c>
      <c r="XK123" s="84">
        <f>VLOOKUP(WordsMain!XK123,ScaleHH,2,FALSE)</f>
        <v>1</v>
      </c>
      <c r="XL123" s="84">
        <f>VLOOKUP(WordsMain!XL123,ScaleHH,2,FALSE)</f>
        <v>2</v>
      </c>
      <c r="XM123" s="84">
        <f>VLOOKUP(WordsMain!XM123,ScaleHH,2,FALSE)</f>
        <v>1</v>
      </c>
      <c r="XN123" s="84">
        <f>VLOOKUP(WordsMain!XN123,ScaleHH,2,FALSE)</f>
        <v>1</v>
      </c>
      <c r="XO123" s="84">
        <f>VLOOKUP(WordsMain!XO123,ScaleHH,2,FALSE)</f>
        <v>1</v>
      </c>
      <c r="XP123" s="84">
        <f>VLOOKUP(WordsMain!XP123,ScaleHH,2,FALSE)</f>
        <v>1</v>
      </c>
      <c r="XQ123" s="84">
        <f>VLOOKUP(WordsMain!XQ123,ScaleHH,2,FALSE)</f>
        <v>1</v>
      </c>
      <c r="XR123" s="84">
        <f>VLOOKUP(WordsMain!XR123,ScaleHH,2,FALSE)</f>
        <v>1</v>
      </c>
      <c r="XS123" s="84">
        <f>VLOOKUP(WordsMain!XS123,ScaleHH,2,FALSE)</f>
        <v>0</v>
      </c>
      <c r="XT123" s="84">
        <f>VLOOKUP(WordsMain!XT123,ScaleHH,2,FALSE)</f>
        <v>1</v>
      </c>
      <c r="XU123" s="84">
        <f>VLOOKUP(WordsMain!XU123,ScaleHH,2,FALSE)</f>
        <v>0</v>
      </c>
      <c r="XV123" s="84">
        <f>VLOOKUP(WordsMain!XV123,ScaleHH,2,FALSE)</f>
        <v>1</v>
      </c>
      <c r="XW123" s="84">
        <f>VLOOKUP(WordsMain!XW123,ScaleHH,2,FALSE)</f>
        <v>0</v>
      </c>
      <c r="XX123" s="84">
        <f>VLOOKUP(WordsMain!XX123,ScaleHH,2,FALSE)</f>
        <v>1</v>
      </c>
      <c r="XY123" s="84">
        <f>VLOOKUP(WordsMain!XY123,ScaleHH,2,FALSE)</f>
        <v>2</v>
      </c>
      <c r="XZ123" s="84">
        <f>VLOOKUP(WordsMain!XZ123,ScaleHH,2,FALSE)</f>
        <v>0</v>
      </c>
      <c r="YA123" s="84">
        <f>VLOOKUP(WordsMain!YA123,ScaleHH,2,FALSE)</f>
        <v>2</v>
      </c>
      <c r="YB123" s="84">
        <f>VLOOKUP(WordsMain!YB123,ScaleHH,2,FALSE)</f>
        <v>1</v>
      </c>
      <c r="YC123" s="84">
        <f>VLOOKUP(WordsMain!YC123,ScaleHH,2,FALSE)</f>
        <v>0</v>
      </c>
      <c r="YD123" s="84">
        <f>VLOOKUP(WordsMain!YD123,ScaleHH,2,FALSE)</f>
        <v>0</v>
      </c>
      <c r="YE123" s="84">
        <f>VLOOKUP(WordsMain!YE123,ScaleHH,2,FALSE)</f>
        <v>2</v>
      </c>
      <c r="YF123" s="84">
        <f>VLOOKUP(WordsMain!YF123,ScaleHH,2,FALSE)</f>
        <v>1</v>
      </c>
      <c r="YG123" s="84">
        <f>VLOOKUP(WordsMain!YG123,ScaleHH,2,FALSE)</f>
        <v>1</v>
      </c>
      <c r="YH123" t="s">
        <v>1100</v>
      </c>
      <c r="YI123" t="s">
        <v>1101</v>
      </c>
      <c r="YJ123" s="84">
        <f>VLOOKUP(WordsMain!YJ123,ScaleBB,2,FALSE)</f>
        <v>1</v>
      </c>
      <c r="YK123" s="84">
        <f>VLOOKUP(WordsMain!YK123,ScaleAA,2,FALSE)</f>
        <v>3</v>
      </c>
      <c r="YL123" s="84">
        <f>VLOOKUP(WordsMain!YL123,ScaleAA,2,FALSE)</f>
        <v>2</v>
      </c>
      <c r="YM123" s="84">
        <f>VLOOKUP(WordsMain!YM123,ScaleAA,2,FALSE)</f>
        <v>1</v>
      </c>
      <c r="YN123" s="84">
        <f>VLOOKUP(WordsMain!YN123,ScaleAA,2,FALSE)</f>
        <v>3</v>
      </c>
      <c r="YO123" s="84">
        <f>VLOOKUP(WordsMain!YO123,ScaleAA,2,FALSE)</f>
        <v>1</v>
      </c>
      <c r="YP123" s="84">
        <f>VLOOKUP(WordsMain!YP123,ScaleAA,2,FALSE)</f>
        <v>2</v>
      </c>
      <c r="YQ123" s="84">
        <f>VLOOKUP(WordsMain!YQ123,ScaleAA,2,FALSE)</f>
        <v>3</v>
      </c>
      <c r="YR123" s="84">
        <f>VLOOKUP(WordsMain!YR123,ScaleAA,2,FALSE)</f>
        <v>3</v>
      </c>
      <c r="YS123" s="84">
        <f>VLOOKUP(WordsMain!YS123,ScaleAA,2,FALSE)</f>
        <v>4</v>
      </c>
      <c r="YT123" s="84">
        <f>VLOOKUP(WordsMain!YT123,ScaleAA,2,FALSE)</f>
        <v>2</v>
      </c>
      <c r="YU123" s="84">
        <f>VLOOKUP(WordsMain!YU123,ScaleAA,2,FALSE)</f>
        <v>2</v>
      </c>
      <c r="YV123" s="84">
        <f>VLOOKUP(WordsMain!YV123,ScaleAA,2,FALSE)</f>
        <v>2</v>
      </c>
      <c r="YW123" s="84">
        <f>VLOOKUP(WordsMain!YW123,ScaleAA,2,FALSE)</f>
        <v>3</v>
      </c>
      <c r="YX123" s="84">
        <f>VLOOKUP(WordsMain!YX123,ScaleAA,2,FALSE)</f>
        <v>2</v>
      </c>
      <c r="YY123" s="84">
        <f>VLOOKUP(WordsMain!YY123,ScaleAA,2,FALSE)</f>
        <v>2</v>
      </c>
      <c r="YZ123" s="84">
        <f>VLOOKUP(WordsMain!YZ123,ScaleAA,2,FALSE)</f>
        <v>0</v>
      </c>
      <c r="ZA123" s="84">
        <f>VLOOKUP(WordsMain!ZA123,ScaleAA,2,FALSE)</f>
        <v>3</v>
      </c>
      <c r="ZB123" s="84">
        <f>VLOOKUP(WordsMain!ZB123,ScaleAA,2,FALSE)</f>
        <v>2</v>
      </c>
      <c r="ZC123" s="84">
        <f>VLOOKUP(WordsMain!ZC123,ScaleAA,2,FALSE)</f>
        <v>3</v>
      </c>
      <c r="ZD123" s="84">
        <f>VLOOKUP(WordsMain!ZD123,ScaleAA,2,FALSE)</f>
        <v>0</v>
      </c>
      <c r="ZE123" s="84">
        <f>VLOOKUP(WordsMain!ZE123,ScaleAA,2,FALSE)</f>
        <v>1</v>
      </c>
      <c r="ZF123" s="84">
        <f>VLOOKUP(WordsMain!ZF123,ScaleAA,2,FALSE)</f>
        <v>1</v>
      </c>
      <c r="ZG123" s="84">
        <f>VLOOKUP(WordsMain!ZG123,ScaleAA,2,FALSE)</f>
        <v>3</v>
      </c>
      <c r="ZH123" s="84">
        <f>VLOOKUP(WordsMain!ZH123,ScaleAA,2,FALSE)</f>
        <v>3</v>
      </c>
      <c r="ZI123" s="84">
        <f>VLOOKUP(WordsMain!ZI123,ScaleAA,2,FALSE)</f>
        <v>1</v>
      </c>
      <c r="ZJ123" s="84">
        <f>VLOOKUP(WordsMain!ZJ123,ScaleAA,2,FALSE)</f>
        <v>3</v>
      </c>
      <c r="ZK123" s="84">
        <f>VLOOKUP(WordsMain!ZK123,ScaleAA,2,FALSE)</f>
        <v>2</v>
      </c>
      <c r="ZL123" s="84">
        <f>VLOOKUP(WordsMain!ZL123,ScaleAA,2,FALSE)</f>
        <v>1</v>
      </c>
      <c r="ZM123" s="84">
        <f>VLOOKUP(WordsMain!ZM123,ScaleAA,2,FALSE)</f>
        <v>2</v>
      </c>
      <c r="ZN123" s="84">
        <f>VLOOKUP(WordsMain!ZN123,ScaleAA,2,FALSE)</f>
        <v>2</v>
      </c>
      <c r="ZO123" s="84">
        <f>VLOOKUP(WordsMain!ZO123,ScaleAA,2,FALSE)</f>
        <v>3</v>
      </c>
      <c r="ZP123" s="84">
        <f>VLOOKUP(WordsMain!ZP123,ScaleAA,2,FALSE)</f>
        <v>3</v>
      </c>
      <c r="ZQ123" t="s">
        <v>1102</v>
      </c>
      <c r="ZR123" s="84">
        <f>VLOOKUP(WordsMain!ZR123,ScaleFF,2,FALSE)</f>
        <v>3</v>
      </c>
      <c r="ZS123" s="84">
        <f>VLOOKUP(WordsMain!ZS123,ScaleFF,2,FALSE)</f>
        <v>2</v>
      </c>
      <c r="ZT123" s="84">
        <f>VLOOKUP(WordsMain!ZT123,ScaleFF,2,FALSE)</f>
        <v>0</v>
      </c>
      <c r="ZU123" s="84">
        <f>VLOOKUP(WordsMain!ZU123,ScaleFF,2,FALSE)</f>
        <v>0</v>
      </c>
      <c r="ZV123" s="84">
        <f>VLOOKUP(WordsMain!ZV123,ScaleFF,2,FALSE)</f>
        <v>1</v>
      </c>
      <c r="ZW123" s="84">
        <f>VLOOKUP(WordsMain!ZW123,ScaleFF,2,FALSE)</f>
        <v>2</v>
      </c>
      <c r="ZX123" s="84">
        <f>VLOOKUP(WordsMain!ZX123,ScaleFF,2,FALSE)</f>
        <v>4</v>
      </c>
      <c r="ZY123" s="84">
        <f>VLOOKUP(WordsMain!ZY123,ScaleFF,2,FALSE)</f>
        <v>1</v>
      </c>
      <c r="ZZ123" s="84">
        <f>VLOOKUP(WordsMain!ZZ123,ScaleFF,2,FALSE)</f>
        <v>3</v>
      </c>
      <c r="AAA123" s="84">
        <f>VLOOKUP(WordsMain!AAA123,ScaleFF,2,FALSE)</f>
        <v>2</v>
      </c>
      <c r="AAB123" s="84">
        <f>VLOOKUP(WordsMain!AAB123,ScaleFF,2,FALSE)</f>
        <v>0</v>
      </c>
      <c r="AAC123" s="84">
        <f>VLOOKUP(WordsMain!AAC123,ScaleFF,2,FALSE)</f>
        <v>1</v>
      </c>
      <c r="AAD123" s="84">
        <f>VLOOKUP(WordsMain!AAD123,ScaleFF,2,FALSE)</f>
        <v>3</v>
      </c>
      <c r="AAE123" s="84">
        <f>VLOOKUP(WordsMain!AAE123,ScaleFF,2,FALSE)</f>
        <v>4</v>
      </c>
      <c r="AAF123" s="84">
        <f>VLOOKUP(WordsMain!AAF123,ScaleFF,2,FALSE)</f>
        <v>2</v>
      </c>
      <c r="AAG123" s="84">
        <f>VLOOKUP(WordsMain!AAG123,ScaleFF,2,FALSE)</f>
        <v>2</v>
      </c>
      <c r="AAH123" s="84">
        <f>VLOOKUP(WordsMain!AAH123,ScaleFF,2,FALSE)</f>
        <v>2</v>
      </c>
      <c r="AAI123" s="84">
        <f>VLOOKUP(WordsMain!AAI123,ScaleFF,2,FALSE)</f>
        <v>1</v>
      </c>
      <c r="AAJ123" s="84">
        <f>VLOOKUP(WordsMain!AAJ123,ScaleFF,2,FALSE)</f>
        <v>0</v>
      </c>
      <c r="AAK123" s="84">
        <f>VLOOKUP(WordsMain!AAK123,ScaleFF,2,FALSE)</f>
        <v>0</v>
      </c>
      <c r="AAL123" s="84">
        <f>VLOOKUP(WordsMain!AAL123,ScaleFF,2,FALSE)</f>
        <v>3</v>
      </c>
      <c r="AAM123" s="84">
        <f>VLOOKUP(WordsMain!AAM123,ScaleFF,2,FALSE)</f>
        <v>2</v>
      </c>
      <c r="AAN123" s="84">
        <f>VLOOKUP(WordsMain!AAN123,ScaleFF,2,FALSE)</f>
        <v>3</v>
      </c>
      <c r="AAO123" s="84">
        <f>VLOOKUP(WordsMain!AAO123,ScaleFF,2,FALSE)</f>
        <v>3</v>
      </c>
      <c r="AAP123" s="84">
        <f>VLOOKUP(WordsMain!AAP123,ScaleFF,2,FALSE)</f>
        <v>2</v>
      </c>
      <c r="AAQ123" s="84">
        <f>VLOOKUP(WordsMain!AAQ123,ScaleFF,2,FALSE)</f>
        <v>2</v>
      </c>
      <c r="AAR123" s="84">
        <f>VLOOKUP(WordsMain!AAR123,ScaleFF,2,FALSE)</f>
        <v>1</v>
      </c>
      <c r="AAS123" s="84">
        <f>VLOOKUP(WordsMain!AAS123,ScaleFF,2,FALSE)</f>
        <v>3</v>
      </c>
      <c r="AAT123" s="84">
        <f>VLOOKUP(WordsMain!AAT123,ScaleFF,2,FALSE)</f>
        <v>2</v>
      </c>
      <c r="AAU123" s="84">
        <f>VLOOKUP(WordsMain!AAU123,ScaleFF,2,FALSE)</f>
        <v>1</v>
      </c>
      <c r="AAV123" s="84">
        <f>VLOOKUP(WordsMain!AAV123,ScaleFF,2,FALSE)</f>
        <v>0</v>
      </c>
      <c r="AAW123" s="84">
        <f>VLOOKUP(WordsMain!AAW123,ScaleFF,2,FALSE)</f>
        <v>2</v>
      </c>
      <c r="AAX123" s="84">
        <f>VLOOKUP(WordsMain!AAX123,ScaleFF,2,FALSE)</f>
        <v>2</v>
      </c>
      <c r="AAY123" s="84">
        <f>VLOOKUP(WordsMain!AAY123,ScaleFF,2,FALSE)</f>
        <v>3</v>
      </c>
      <c r="AAZ123" s="84">
        <f>VLOOKUP(WordsMain!AAZ123,ScaleFF,2,FALSE)</f>
        <v>3</v>
      </c>
      <c r="ABB123">
        <v>1</v>
      </c>
      <c r="ABC123">
        <v>1</v>
      </c>
      <c r="ABD123">
        <v>0</v>
      </c>
      <c r="ABE123">
        <v>0</v>
      </c>
      <c r="ABF123">
        <v>0</v>
      </c>
      <c r="ABG123">
        <v>0</v>
      </c>
      <c r="ABH123">
        <v>1</v>
      </c>
      <c r="ABI123">
        <v>0</v>
      </c>
      <c r="ABJ123">
        <v>0</v>
      </c>
      <c r="ABK123">
        <v>0</v>
      </c>
      <c r="ABL123">
        <v>0</v>
      </c>
      <c r="ABM123">
        <v>0</v>
      </c>
      <c r="ABN123">
        <v>1</v>
      </c>
      <c r="ACA123">
        <v>13</v>
      </c>
      <c r="ACG123">
        <v>19</v>
      </c>
      <c r="ACI123">
        <v>21</v>
      </c>
      <c r="ACK123">
        <v>23</v>
      </c>
      <c r="ACP123">
        <v>28</v>
      </c>
      <c r="ACR123" s="84">
        <f>VLOOKUP(WordsMain!ACR123,ScaleGG,2,FALSE)</f>
        <v>1</v>
      </c>
      <c r="ACS123">
        <v>-2</v>
      </c>
      <c r="ACT123">
        <v>-2</v>
      </c>
      <c r="ACU123">
        <v>-1</v>
      </c>
      <c r="ACV123">
        <v>0</v>
      </c>
      <c r="ACW123">
        <v>0</v>
      </c>
      <c r="ACX123">
        <v>0</v>
      </c>
      <c r="ACY123">
        <v>1</v>
      </c>
      <c r="ACZ123">
        <v>2</v>
      </c>
      <c r="ADA123">
        <v>0</v>
      </c>
      <c r="ADB123">
        <v>1</v>
      </c>
      <c r="ADC123">
        <v>0</v>
      </c>
      <c r="ADD123">
        <v>0</v>
      </c>
      <c r="ADE123">
        <v>0</v>
      </c>
      <c r="ADF123">
        <v>-1</v>
      </c>
      <c r="ADG123">
        <v>-1</v>
      </c>
      <c r="ADH123">
        <v>0</v>
      </c>
      <c r="ADI123">
        <v>0</v>
      </c>
      <c r="ADJ123">
        <v>0</v>
      </c>
      <c r="ADK123">
        <v>0</v>
      </c>
      <c r="ADL123">
        <v>0</v>
      </c>
      <c r="ADM123">
        <v>0</v>
      </c>
      <c r="ADN123">
        <v>0</v>
      </c>
      <c r="ADO123">
        <v>0</v>
      </c>
      <c r="ADP123">
        <v>0</v>
      </c>
      <c r="ADQ123">
        <v>0</v>
      </c>
      <c r="ADR123">
        <v>1</v>
      </c>
      <c r="ADS123">
        <v>0</v>
      </c>
      <c r="ADT123">
        <v>0</v>
      </c>
      <c r="ADU123">
        <v>0</v>
      </c>
      <c r="ADV123">
        <v>0</v>
      </c>
      <c r="ADW123" t="s">
        <v>1103</v>
      </c>
      <c r="ADX123" t="s">
        <v>1104</v>
      </c>
      <c r="ADZ123">
        <f t="shared" si="85"/>
        <v>121</v>
      </c>
      <c r="AEA123">
        <f t="shared" si="87"/>
        <v>1</v>
      </c>
      <c r="AEB123">
        <f t="shared" si="86"/>
        <v>1</v>
      </c>
    </row>
    <row r="124" spans="1:808" x14ac:dyDescent="0.2">
      <c r="A124">
        <v>110002753809</v>
      </c>
      <c r="B124">
        <v>270114160</v>
      </c>
      <c r="C124" s="2">
        <v>43609.506655092591</v>
      </c>
      <c r="D124" s="2">
        <v>43609.522361111107</v>
      </c>
      <c r="E124" t="s">
        <v>1918</v>
      </c>
      <c r="J124">
        <v>0</v>
      </c>
      <c r="K124" t="s">
        <v>1588</v>
      </c>
      <c r="L124">
        <v>1</v>
      </c>
      <c r="M124">
        <v>2</v>
      </c>
      <c r="N124">
        <v>4</v>
      </c>
      <c r="ADZ124">
        <f t="shared" si="85"/>
        <v>0</v>
      </c>
      <c r="AEA124">
        <f t="shared" si="87"/>
        <v>0</v>
      </c>
      <c r="AEB124">
        <f t="shared" si="86"/>
        <v>0</v>
      </c>
    </row>
    <row r="125" spans="1:808" x14ac:dyDescent="0.2">
      <c r="A125">
        <v>110002752862</v>
      </c>
      <c r="B125">
        <v>270114161</v>
      </c>
      <c r="C125" s="2">
        <v>43609.259131944447</v>
      </c>
      <c r="D125" s="2">
        <v>43609.283043981479</v>
      </c>
      <c r="E125" t="s">
        <v>1918</v>
      </c>
      <c r="J125">
        <v>5</v>
      </c>
      <c r="K125" s="84" t="str">
        <f>VLOOKUP(J125,CountryLookup,2,TRUE)</f>
        <v>New Zealand</v>
      </c>
      <c r="L125">
        <v>1</v>
      </c>
      <c r="M125">
        <v>4</v>
      </c>
      <c r="N125">
        <v>1</v>
      </c>
      <c r="O125">
        <v>2</v>
      </c>
      <c r="P125">
        <v>2</v>
      </c>
      <c r="Q125">
        <v>6</v>
      </c>
      <c r="S125">
        <v>3</v>
      </c>
      <c r="T125">
        <v>2</v>
      </c>
      <c r="V125">
        <v>3</v>
      </c>
      <c r="W125">
        <v>1</v>
      </c>
      <c r="X125" s="84">
        <f>VLOOKUP(WordsMain!X125,ScaleII,2,FALSE)</f>
        <v>1</v>
      </c>
      <c r="Y125" s="84">
        <f>VLOOKUP(WordsMain!Y125,ScaleII,2,FALSE)</f>
        <v>1</v>
      </c>
      <c r="Z125" s="84">
        <f>VLOOKUP(WordsMain!Z125,ScaleII,2,FALSE)</f>
        <v>0</v>
      </c>
      <c r="AA125" s="84">
        <f>VLOOKUP(WordsMain!AA125,ScaleII,2,FALSE)</f>
        <v>1</v>
      </c>
      <c r="AB125" s="84">
        <f>VLOOKUP(WordsMain!AB125,ScaleII,2,FALSE)</f>
        <v>1</v>
      </c>
      <c r="AC125" s="84">
        <f>VLOOKUP(WordsMain!AC125,ScaleII,2,FALSE)</f>
        <v>0</v>
      </c>
      <c r="AD125" s="84">
        <f>VLOOKUP(WordsMain!AD125,ScaleDD,2,FALSE)</f>
        <v>1</v>
      </c>
      <c r="AE125" s="84">
        <f>VLOOKUP(WordsMain!AE125,ScaleDD,2,FALSE)</f>
        <v>2</v>
      </c>
      <c r="AF125" s="84">
        <f>VLOOKUP(WordsMain!AF125,ScaleDD,2,FALSE)</f>
        <v>3</v>
      </c>
      <c r="AG125" s="84">
        <f>VLOOKUP(WordsMain!AG125,ScaleDD,2,FALSE)</f>
        <v>2</v>
      </c>
      <c r="AH125" s="84">
        <f>VLOOKUP(WordsMain!AH125,ScaleDD,2,FALSE)</f>
        <v>3</v>
      </c>
      <c r="AI125" s="84">
        <f>VLOOKUP(WordsMain!AI125,ScaleDD,2,FALSE)</f>
        <v>3</v>
      </c>
      <c r="AJ125" s="84">
        <f>VLOOKUP(WordsMain!AJ125,ScaleDD,2,FALSE)</f>
        <v>3</v>
      </c>
      <c r="AK125" s="84">
        <f>VLOOKUP(WordsMain!AK125,ScaleDD,2,FALSE)</f>
        <v>3</v>
      </c>
      <c r="AL125" s="84">
        <f>VLOOKUP(WordsMain!AL125,ScaleDD,2,FALSE)</f>
        <v>3</v>
      </c>
      <c r="AN125" s="84">
        <f>VLOOKUP(WordsMain!AN125,ScaleJJ,2,FALSE)</f>
        <v>3</v>
      </c>
      <c r="AO125" s="84">
        <f>VLOOKUP(WordsMain!AO125,ScaleJJ,2,FALSE)</f>
        <v>0</v>
      </c>
      <c r="AP125" s="84">
        <f>VLOOKUP(WordsMain!AP125,ScaleJJ,2,FALSE)</f>
        <v>4</v>
      </c>
      <c r="AQ125" s="84">
        <f>VLOOKUP(WordsMain!AQ125,ScaleJJ,2,FALSE)</f>
        <v>4</v>
      </c>
      <c r="AR125" s="84">
        <f>VLOOKUP(WordsMain!AR125,ScaleJJ,2,FALSE)</f>
        <v>4</v>
      </c>
      <c r="AS125" s="84">
        <f>VLOOKUP(WordsMain!AS125,ScaleJJ,2,FALSE)</f>
        <v>6</v>
      </c>
      <c r="AT125" s="84">
        <f>VLOOKUP(WordsMain!AT125,ScaleJJ,2,FALSE)</f>
        <v>0</v>
      </c>
      <c r="AU125" s="84">
        <f>VLOOKUP(WordsMain!AU125,ScaleJJ,2,FALSE)</f>
        <v>2</v>
      </c>
      <c r="BO125">
        <v>1</v>
      </c>
      <c r="BY125">
        <v>2</v>
      </c>
      <c r="CI125">
        <v>3</v>
      </c>
      <c r="CV125">
        <v>7</v>
      </c>
      <c r="DQ125" s="84">
        <f>VLOOKUP(WordsMain!DQ125,ScaleEE,2,FALSE)</f>
        <v>3</v>
      </c>
      <c r="DR125" s="84">
        <f>VLOOKUP(WordsMain!DR125,ScaleEE,2,FALSE)</f>
        <v>2</v>
      </c>
      <c r="DS125" s="84">
        <f>VLOOKUP(WordsMain!DS125,ScaleEE,2,FALSE)</f>
        <v>2</v>
      </c>
      <c r="DT125" s="84">
        <f>VLOOKUP(WordsMain!DT125,ScaleEE,2,FALSE)</f>
        <v>4</v>
      </c>
      <c r="DU125" s="84">
        <f>VLOOKUP(WordsMain!DU125,ScaleEE,2,FALSE)</f>
        <v>2</v>
      </c>
      <c r="DV125" s="84">
        <f>VLOOKUP(WordsMain!DV125,ScaleEE,2,FALSE)</f>
        <v>4</v>
      </c>
      <c r="DW125" s="84">
        <f>VLOOKUP(WordsMain!DW125,ScaleEE,2,FALSE)</f>
        <v>1</v>
      </c>
      <c r="DX125" s="84">
        <f>VLOOKUP(WordsMain!DX125,ScaleEE,2,FALSE)</f>
        <v>1</v>
      </c>
      <c r="DY125" s="84">
        <f>VLOOKUP(WordsMain!DY125,ScaleEE,2,FALSE)</f>
        <v>2</v>
      </c>
      <c r="DZ125" s="84">
        <f>VLOOKUP(WordsMain!DZ125,ScaleEE,2,FALSE)</f>
        <v>2</v>
      </c>
      <c r="EA125" t="s">
        <v>1106</v>
      </c>
      <c r="EB125" s="84">
        <f>VLOOKUP(WordsMain!EB125,ScaleCC,2,FALSE)</f>
        <v>2</v>
      </c>
      <c r="EC125" s="84">
        <f>VLOOKUP(WordsMain!EC125,ScaleCC,2,FALSE)</f>
        <v>2</v>
      </c>
      <c r="ED125" s="84">
        <f>VLOOKUP(WordsMain!ED125,ScaleCC,2,FALSE)</f>
        <v>3</v>
      </c>
      <c r="EE125" s="84">
        <f>VLOOKUP(WordsMain!EE125,ScaleCC,2,FALSE)</f>
        <v>3</v>
      </c>
      <c r="EF125" s="84">
        <f>VLOOKUP(WordsMain!EF125,ScaleCC,2,FALSE)</f>
        <v>0</v>
      </c>
      <c r="EG125" s="84">
        <f>VLOOKUP(WordsMain!EG125,ScaleCC,2,FALSE)</f>
        <v>0</v>
      </c>
      <c r="EH125" s="84">
        <f>VLOOKUP(WordsMain!EH125,ScaleCC,2,FALSE)</f>
        <v>0</v>
      </c>
      <c r="EI125" s="84">
        <f>VLOOKUP(WordsMain!EI125,ScaleCC,2,FALSE)</f>
        <v>0</v>
      </c>
      <c r="EJ125" s="84">
        <f>VLOOKUP(WordsMain!EJ125,ScaleCC,2,FALSE)</f>
        <v>0</v>
      </c>
      <c r="EK125" s="84">
        <f>VLOOKUP(WordsMain!EK125,ScaleCC,2,FALSE)</f>
        <v>0</v>
      </c>
      <c r="EL125" s="84">
        <f>VLOOKUP(WordsMain!EL125,ScaleCC,2,FALSE)</f>
        <v>0</v>
      </c>
      <c r="EM125" s="84">
        <f>VLOOKUP(WordsMain!EM125,ScaleCC,2,FALSE)</f>
        <v>0</v>
      </c>
      <c r="EN125" s="84">
        <f>VLOOKUP(WordsMain!EN125,ScaleCC,2,FALSE)</f>
        <v>0</v>
      </c>
      <c r="EO125" s="84">
        <f>VLOOKUP(WordsMain!EO125,ScaleCC,2,FALSE)</f>
        <v>0</v>
      </c>
      <c r="EP125" s="84">
        <f>VLOOKUP(WordsMain!EP125,ScaleCC,2,FALSE)</f>
        <v>0</v>
      </c>
      <c r="EQ125" s="84">
        <f>VLOOKUP(WordsMain!EQ125,ScaleCC,2,FALSE)</f>
        <v>0</v>
      </c>
      <c r="ER125" s="84">
        <f>VLOOKUP(WordsMain!ER125,ScaleCC,2,FALSE)</f>
        <v>2</v>
      </c>
      <c r="ES125" s="84">
        <f>VLOOKUP(WordsMain!ES125,ScaleCC,2,FALSE)</f>
        <v>2</v>
      </c>
      <c r="EW125">
        <v>3</v>
      </c>
      <c r="EX125">
        <v>4</v>
      </c>
      <c r="EZ125">
        <v>6</v>
      </c>
      <c r="FA125">
        <v>7</v>
      </c>
      <c r="FC125">
        <v>9</v>
      </c>
      <c r="FL125">
        <v>6</v>
      </c>
      <c r="FM125">
        <v>7</v>
      </c>
      <c r="FO125">
        <v>9</v>
      </c>
      <c r="FT125">
        <v>2</v>
      </c>
      <c r="FU125">
        <v>3</v>
      </c>
      <c r="FV125">
        <v>4</v>
      </c>
      <c r="FW125">
        <v>5</v>
      </c>
      <c r="FY125">
        <v>7</v>
      </c>
      <c r="GA125">
        <v>9</v>
      </c>
      <c r="GD125">
        <v>12</v>
      </c>
      <c r="GH125">
        <v>4</v>
      </c>
      <c r="GJ125">
        <v>6</v>
      </c>
      <c r="GK125">
        <v>7</v>
      </c>
      <c r="GM125">
        <v>9</v>
      </c>
      <c r="MH125">
        <v>4</v>
      </c>
      <c r="MJ125">
        <v>6</v>
      </c>
      <c r="MK125">
        <v>7</v>
      </c>
      <c r="ML125">
        <v>8</v>
      </c>
      <c r="MM125">
        <v>9</v>
      </c>
      <c r="MP125">
        <v>12</v>
      </c>
      <c r="MU125">
        <v>5</v>
      </c>
      <c r="MZ125">
        <v>10</v>
      </c>
      <c r="NH125">
        <v>6</v>
      </c>
      <c r="NI125">
        <v>7</v>
      </c>
      <c r="NJ125">
        <v>8</v>
      </c>
      <c r="NL125">
        <v>10</v>
      </c>
      <c r="NP125">
        <v>14</v>
      </c>
      <c r="NV125">
        <v>6</v>
      </c>
      <c r="NW125">
        <v>7</v>
      </c>
      <c r="NX125">
        <v>8</v>
      </c>
      <c r="NZ125">
        <v>10</v>
      </c>
      <c r="OJ125">
        <v>6</v>
      </c>
      <c r="OK125">
        <v>7</v>
      </c>
      <c r="OL125">
        <v>8</v>
      </c>
      <c r="ON125">
        <v>10</v>
      </c>
      <c r="OT125">
        <v>2</v>
      </c>
      <c r="OX125">
        <v>6</v>
      </c>
      <c r="OY125">
        <v>7</v>
      </c>
      <c r="OZ125">
        <v>8</v>
      </c>
      <c r="PB125">
        <v>10</v>
      </c>
      <c r="WH125">
        <v>2</v>
      </c>
      <c r="WI125">
        <v>3</v>
      </c>
      <c r="WJ125">
        <v>4</v>
      </c>
      <c r="WK125">
        <v>5</v>
      </c>
      <c r="WM125">
        <v>7</v>
      </c>
      <c r="WN125">
        <v>8</v>
      </c>
      <c r="WO125">
        <v>9</v>
      </c>
      <c r="WP125">
        <v>10</v>
      </c>
      <c r="WR125">
        <v>12</v>
      </c>
      <c r="WS125">
        <v>13</v>
      </c>
      <c r="WU125" s="84">
        <f>VLOOKUP(WordsMain!WU125,ScaleHH,2,FALSE)</f>
        <v>2</v>
      </c>
      <c r="WV125" s="84">
        <f>VLOOKUP(WordsMain!WV125,ScaleHH,2,FALSE)</f>
        <v>2</v>
      </c>
      <c r="WW125" s="84">
        <f>VLOOKUP(WordsMain!WW125,ScaleHH,2,FALSE)</f>
        <v>3</v>
      </c>
      <c r="WX125" s="84">
        <f>VLOOKUP(WordsMain!WX125,ScaleHH,2,FALSE)</f>
        <v>3</v>
      </c>
      <c r="WY125" s="84">
        <f>VLOOKUP(WordsMain!WY125,ScaleHH,2,FALSE)</f>
        <v>1</v>
      </c>
      <c r="WZ125" s="84">
        <f>VLOOKUP(WordsMain!WZ125,ScaleHH,2,FALSE)</f>
        <v>2</v>
      </c>
      <c r="XA125" s="84">
        <f>VLOOKUP(WordsMain!XA125,ScaleHH,2,FALSE)</f>
        <v>3</v>
      </c>
      <c r="XB125" s="84">
        <f>VLOOKUP(WordsMain!XB125,ScaleHH,2,FALSE)</f>
        <v>2</v>
      </c>
      <c r="XC125" s="84">
        <f>VLOOKUP(WordsMain!XC125,ScaleHH,2,FALSE)</f>
        <v>2</v>
      </c>
      <c r="XD125" s="84">
        <f>VLOOKUP(WordsMain!XD125,ScaleHH,2,FALSE)</f>
        <v>1</v>
      </c>
      <c r="XE125" s="84">
        <f>VLOOKUP(WordsMain!XE125,ScaleHH,2,FALSE)</f>
        <v>2</v>
      </c>
      <c r="XF125" s="84">
        <f>VLOOKUP(WordsMain!XF125,ScaleHH,2,FALSE)</f>
        <v>2</v>
      </c>
      <c r="XG125" s="84">
        <f>VLOOKUP(WordsMain!XG125,ScaleHH,2,FALSE)</f>
        <v>1</v>
      </c>
      <c r="XH125" s="84">
        <f>VLOOKUP(WordsMain!XH125,ScaleHH,2,FALSE)</f>
        <v>3</v>
      </c>
      <c r="XI125" s="84">
        <f>VLOOKUP(WordsMain!XI125,ScaleHH,2,FALSE)</f>
        <v>1</v>
      </c>
      <c r="XJ125" s="84">
        <f>VLOOKUP(WordsMain!XJ125,ScaleHH,2,FALSE)</f>
        <v>1</v>
      </c>
      <c r="XK125" s="84">
        <f>VLOOKUP(WordsMain!XK125,ScaleHH,2,FALSE)</f>
        <v>2</v>
      </c>
      <c r="XL125" s="84">
        <f>VLOOKUP(WordsMain!XL125,ScaleHH,2,FALSE)</f>
        <v>2</v>
      </c>
      <c r="XM125" s="84">
        <f>VLOOKUP(WordsMain!XM125,ScaleHH,2,FALSE)</f>
        <v>2</v>
      </c>
      <c r="XN125" s="84">
        <f>VLOOKUP(WordsMain!XN125,ScaleHH,2,FALSE)</f>
        <v>1</v>
      </c>
      <c r="XO125" s="84">
        <f>VLOOKUP(WordsMain!XO125,ScaleHH,2,FALSE)</f>
        <v>2</v>
      </c>
      <c r="XP125" s="84">
        <f>VLOOKUP(WordsMain!XP125,ScaleHH,2,FALSE)</f>
        <v>3</v>
      </c>
      <c r="XQ125" s="84">
        <f>VLOOKUP(WordsMain!XQ125,ScaleHH,2,FALSE)</f>
        <v>1</v>
      </c>
      <c r="XR125" s="84">
        <f>VLOOKUP(WordsMain!XR125,ScaleHH,2,FALSE)</f>
        <v>1</v>
      </c>
      <c r="XS125" s="84">
        <f>VLOOKUP(WordsMain!XS125,ScaleHH,2,FALSE)</f>
        <v>1</v>
      </c>
      <c r="XT125" s="84">
        <f>VLOOKUP(WordsMain!XT125,ScaleHH,2,FALSE)</f>
        <v>1</v>
      </c>
      <c r="XU125" s="84">
        <f>VLOOKUP(WordsMain!XU125,ScaleHH,2,FALSE)</f>
        <v>2</v>
      </c>
      <c r="XV125" s="84">
        <f>VLOOKUP(WordsMain!XV125,ScaleHH,2,FALSE)</f>
        <v>2</v>
      </c>
      <c r="XW125" s="84">
        <f>VLOOKUP(WordsMain!XW125,ScaleHH,2,FALSE)</f>
        <v>2</v>
      </c>
      <c r="XX125" s="84">
        <f>VLOOKUP(WordsMain!XX125,ScaleHH,2,FALSE)</f>
        <v>3</v>
      </c>
      <c r="XY125" s="84">
        <f>VLOOKUP(WordsMain!XY125,ScaleHH,2,FALSE)</f>
        <v>3</v>
      </c>
      <c r="XZ125" s="84">
        <f>VLOOKUP(WordsMain!XZ125,ScaleHH,2,FALSE)</f>
        <v>2</v>
      </c>
      <c r="YA125" s="84">
        <f>VLOOKUP(WordsMain!YA125,ScaleHH,2,FALSE)</f>
        <v>3</v>
      </c>
      <c r="YB125" s="84">
        <f>VLOOKUP(WordsMain!YB125,ScaleHH,2,FALSE)</f>
        <v>3</v>
      </c>
      <c r="YC125" s="84">
        <f>VLOOKUP(WordsMain!YC125,ScaleHH,2,FALSE)</f>
        <v>3</v>
      </c>
      <c r="YD125" s="84">
        <f>VLOOKUP(WordsMain!YD125,ScaleHH,2,FALSE)</f>
        <v>2</v>
      </c>
      <c r="YE125" s="84">
        <f>VLOOKUP(WordsMain!YE125,ScaleHH,2,FALSE)</f>
        <v>2</v>
      </c>
      <c r="YF125" s="84">
        <f>VLOOKUP(WordsMain!YF125,ScaleHH,2,FALSE)</f>
        <v>3</v>
      </c>
      <c r="YG125" s="84">
        <f>VLOOKUP(WordsMain!YG125,ScaleHH,2,FALSE)</f>
        <v>2</v>
      </c>
      <c r="YJ125" s="84">
        <f>VLOOKUP(WordsMain!YJ125,ScaleBB,2,FALSE)</f>
        <v>-1</v>
      </c>
      <c r="YK125" s="84">
        <f>VLOOKUP(WordsMain!YK125,ScaleAA,2,FALSE)</f>
        <v>3</v>
      </c>
      <c r="YL125" s="84">
        <f>VLOOKUP(WordsMain!YL125,ScaleAA,2,FALSE)</f>
        <v>3</v>
      </c>
      <c r="YM125" s="84">
        <f>VLOOKUP(WordsMain!YM125,ScaleAA,2,FALSE)</f>
        <v>4</v>
      </c>
      <c r="YN125" s="84">
        <f>VLOOKUP(WordsMain!YN125,ScaleAA,2,FALSE)</f>
        <v>2</v>
      </c>
      <c r="YO125" s="84">
        <f>VLOOKUP(WordsMain!YO125,ScaleAA,2,FALSE)</f>
        <v>4</v>
      </c>
      <c r="YP125" s="84">
        <f>VLOOKUP(WordsMain!YP125,ScaleAA,2,FALSE)</f>
        <v>4</v>
      </c>
      <c r="YQ125" s="84">
        <f>VLOOKUP(WordsMain!YQ125,ScaleAA,2,FALSE)</f>
        <v>4</v>
      </c>
      <c r="YR125" s="84">
        <f>VLOOKUP(WordsMain!YR125,ScaleAA,2,FALSE)</f>
        <v>3</v>
      </c>
      <c r="YS125" s="84">
        <f>VLOOKUP(WordsMain!YS125,ScaleAA,2,FALSE)</f>
        <v>3</v>
      </c>
      <c r="YT125" s="84">
        <f>VLOOKUP(WordsMain!YT125,ScaleAA,2,FALSE)</f>
        <v>2</v>
      </c>
      <c r="YU125" s="84">
        <f>VLOOKUP(WordsMain!YU125,ScaleAA,2,FALSE)</f>
        <v>4</v>
      </c>
      <c r="YV125" s="84">
        <f>VLOOKUP(WordsMain!YV125,ScaleAA,2,FALSE)</f>
        <v>4</v>
      </c>
      <c r="YW125" s="84">
        <f>VLOOKUP(WordsMain!YW125,ScaleAA,2,FALSE)</f>
        <v>2</v>
      </c>
      <c r="YX125" s="84">
        <f>VLOOKUP(WordsMain!YX125,ScaleAA,2,FALSE)</f>
        <v>4</v>
      </c>
      <c r="YY125" s="84">
        <f>VLOOKUP(WordsMain!YY125,ScaleAA,2,FALSE)</f>
        <v>1</v>
      </c>
      <c r="YZ125" s="84">
        <f>VLOOKUP(WordsMain!YZ125,ScaleAA,2,FALSE)</f>
        <v>2</v>
      </c>
      <c r="ZA125" s="84">
        <f>VLOOKUP(WordsMain!ZA125,ScaleAA,2,FALSE)</f>
        <v>4</v>
      </c>
      <c r="ZB125" s="84">
        <f>VLOOKUP(WordsMain!ZB125,ScaleAA,2,FALSE)</f>
        <v>3</v>
      </c>
      <c r="ZC125" s="84">
        <f>VLOOKUP(WordsMain!ZC125,ScaleAA,2,FALSE)</f>
        <v>4</v>
      </c>
      <c r="ZD125" s="84">
        <f>VLOOKUP(WordsMain!ZD125,ScaleAA,2,FALSE)</f>
        <v>2</v>
      </c>
      <c r="ZE125" s="84">
        <f>VLOOKUP(WordsMain!ZE125,ScaleAA,2,FALSE)</f>
        <v>2</v>
      </c>
      <c r="ZF125" s="84">
        <f>VLOOKUP(WordsMain!ZF125,ScaleAA,2,FALSE)</f>
        <v>1</v>
      </c>
      <c r="ZG125" s="84">
        <f>VLOOKUP(WordsMain!ZG125,ScaleAA,2,FALSE)</f>
        <v>3</v>
      </c>
      <c r="ZH125" s="84">
        <f>VLOOKUP(WordsMain!ZH125,ScaleAA,2,FALSE)</f>
        <v>4</v>
      </c>
      <c r="ZI125" s="84">
        <f>VLOOKUP(WordsMain!ZI125,ScaleAA,2,FALSE)</f>
        <v>3</v>
      </c>
      <c r="ZJ125" s="84">
        <f>VLOOKUP(WordsMain!ZJ125,ScaleAA,2,FALSE)</f>
        <v>4</v>
      </c>
      <c r="ZK125" s="84">
        <f>VLOOKUP(WordsMain!ZK125,ScaleAA,2,FALSE)</f>
        <v>3</v>
      </c>
      <c r="ZL125" s="84">
        <f>VLOOKUP(WordsMain!ZL125,ScaleAA,2,FALSE)</f>
        <v>1</v>
      </c>
      <c r="ZM125" s="84">
        <f>VLOOKUP(WordsMain!ZM125,ScaleAA,2,FALSE)</f>
        <v>1</v>
      </c>
      <c r="ZN125" s="84">
        <f>VLOOKUP(WordsMain!ZN125,ScaleAA,2,FALSE)</f>
        <v>3</v>
      </c>
      <c r="ZO125" s="84">
        <f>VLOOKUP(WordsMain!ZO125,ScaleAA,2,FALSE)</f>
        <v>2</v>
      </c>
      <c r="ZP125" s="84">
        <f>VLOOKUP(WordsMain!ZP125,ScaleAA,2,FALSE)</f>
        <v>4</v>
      </c>
      <c r="ZR125" s="84">
        <f>VLOOKUP(WordsMain!ZR125,ScaleFF,2,FALSE)</f>
        <v>3</v>
      </c>
      <c r="ZS125" s="84">
        <f>VLOOKUP(WordsMain!ZS125,ScaleFF,2,FALSE)</f>
        <v>3</v>
      </c>
      <c r="ZT125" s="84">
        <f>VLOOKUP(WordsMain!ZT125,ScaleFF,2,FALSE)</f>
        <v>0</v>
      </c>
      <c r="ZU125" s="84">
        <f>VLOOKUP(WordsMain!ZU125,ScaleFF,2,FALSE)</f>
        <v>1</v>
      </c>
      <c r="ZV125" s="84">
        <f>VLOOKUP(WordsMain!ZV125,ScaleFF,2,FALSE)</f>
        <v>3</v>
      </c>
      <c r="ZW125" s="84">
        <f>VLOOKUP(WordsMain!ZW125,ScaleFF,2,FALSE)</f>
        <v>1</v>
      </c>
      <c r="ZX125" s="84">
        <f>VLOOKUP(WordsMain!ZX125,ScaleFF,2,FALSE)</f>
        <v>1</v>
      </c>
      <c r="ZY125" s="84">
        <f>VLOOKUP(WordsMain!ZY125,ScaleFF,2,FALSE)</f>
        <v>2</v>
      </c>
      <c r="ZZ125" s="84">
        <f>VLOOKUP(WordsMain!ZZ125,ScaleFF,2,FALSE)</f>
        <v>2</v>
      </c>
      <c r="AAA125" s="84">
        <f>VLOOKUP(WordsMain!AAA125,ScaleFF,2,FALSE)</f>
        <v>2</v>
      </c>
      <c r="AAB125" s="84">
        <f>VLOOKUP(WordsMain!AAB125,ScaleFF,2,FALSE)</f>
        <v>3</v>
      </c>
      <c r="AAC125" s="84">
        <f>VLOOKUP(WordsMain!AAC125,ScaleFF,2,FALSE)</f>
        <v>2</v>
      </c>
      <c r="AAD125" s="84">
        <f>VLOOKUP(WordsMain!AAD125,ScaleFF,2,FALSE)</f>
        <v>3</v>
      </c>
      <c r="AAE125" s="84">
        <f>VLOOKUP(WordsMain!AAE125,ScaleFF,2,FALSE)</f>
        <v>2</v>
      </c>
      <c r="AAF125" s="84">
        <f>VLOOKUP(WordsMain!AAF125,ScaleFF,2,FALSE)</f>
        <v>2</v>
      </c>
      <c r="AAG125" s="84">
        <f>VLOOKUP(WordsMain!AAG125,ScaleFF,2,FALSE)</f>
        <v>2</v>
      </c>
      <c r="AAH125" s="84">
        <f>VLOOKUP(WordsMain!AAH125,ScaleFF,2,FALSE)</f>
        <v>2</v>
      </c>
      <c r="AAI125" s="84">
        <f>VLOOKUP(WordsMain!AAI125,ScaleFF,2,FALSE)</f>
        <v>3</v>
      </c>
      <c r="AAJ125" s="84">
        <f>VLOOKUP(WordsMain!AAJ125,ScaleFF,2,FALSE)</f>
        <v>0</v>
      </c>
      <c r="AAK125" s="84">
        <f>VLOOKUP(WordsMain!AAK125,ScaleFF,2,FALSE)</f>
        <v>2</v>
      </c>
      <c r="AAL125" s="84">
        <f>VLOOKUP(WordsMain!AAL125,ScaleFF,2,FALSE)</f>
        <v>1</v>
      </c>
      <c r="AAM125" s="84">
        <f>VLOOKUP(WordsMain!AAM125,ScaleFF,2,FALSE)</f>
        <v>1</v>
      </c>
      <c r="AAN125" s="84">
        <f>VLOOKUP(WordsMain!AAN125,ScaleFF,2,FALSE)</f>
        <v>1</v>
      </c>
      <c r="AAO125" s="84">
        <f>VLOOKUP(WordsMain!AAO125,ScaleFF,2,FALSE)</f>
        <v>1</v>
      </c>
      <c r="AAP125" s="84">
        <f>VLOOKUP(WordsMain!AAP125,ScaleFF,2,FALSE)</f>
        <v>1</v>
      </c>
      <c r="AAQ125" s="84">
        <f>VLOOKUP(WordsMain!AAQ125,ScaleFF,2,FALSE)</f>
        <v>1</v>
      </c>
      <c r="AAR125" s="84">
        <f>VLOOKUP(WordsMain!AAR125,ScaleFF,2,FALSE)</f>
        <v>0</v>
      </c>
      <c r="AAS125" s="84">
        <f>VLOOKUP(WordsMain!AAS125,ScaleFF,2,FALSE)</f>
        <v>0</v>
      </c>
      <c r="AAT125" s="84">
        <f>VLOOKUP(WordsMain!AAT125,ScaleFF,2,FALSE)</f>
        <v>1</v>
      </c>
      <c r="AAU125" s="84">
        <f>VLOOKUP(WordsMain!AAU125,ScaleFF,2,FALSE)</f>
        <v>3</v>
      </c>
      <c r="AAV125" s="84">
        <f>VLOOKUP(WordsMain!AAV125,ScaleFF,2,FALSE)</f>
        <v>3</v>
      </c>
      <c r="AAW125" s="84">
        <f>VLOOKUP(WordsMain!AAW125,ScaleFF,2,FALSE)</f>
        <v>2</v>
      </c>
      <c r="AAX125" s="84">
        <f>VLOOKUP(WordsMain!AAX125,ScaleFF,2,FALSE)</f>
        <v>1</v>
      </c>
      <c r="AAY125" s="84">
        <f>VLOOKUP(WordsMain!AAY125,ScaleFF,2,FALSE)</f>
        <v>1</v>
      </c>
      <c r="AAZ125" s="84">
        <f>VLOOKUP(WordsMain!AAZ125,ScaleFF,2,FALSE)</f>
        <v>3</v>
      </c>
      <c r="ABB125">
        <v>3</v>
      </c>
      <c r="ABC125">
        <v>1</v>
      </c>
      <c r="ABD125">
        <v>1</v>
      </c>
      <c r="ABE125">
        <v>2</v>
      </c>
      <c r="ABF125">
        <v>1</v>
      </c>
      <c r="ABG125">
        <v>1</v>
      </c>
      <c r="ABH125">
        <v>0</v>
      </c>
      <c r="ABI125">
        <v>2</v>
      </c>
      <c r="ABJ125">
        <v>1</v>
      </c>
      <c r="ABK125">
        <v>0</v>
      </c>
      <c r="ABL125">
        <v>1</v>
      </c>
      <c r="ABM125">
        <v>1</v>
      </c>
      <c r="ABN125">
        <v>1</v>
      </c>
      <c r="ABW125">
        <v>9</v>
      </c>
      <c r="ABY125">
        <v>11</v>
      </c>
      <c r="ABZ125">
        <v>12</v>
      </c>
      <c r="ACA125">
        <v>13</v>
      </c>
      <c r="ACB125">
        <v>14</v>
      </c>
      <c r="ACC125">
        <v>15</v>
      </c>
      <c r="ACD125">
        <v>16</v>
      </c>
      <c r="ACH125">
        <v>20</v>
      </c>
      <c r="ACR125" s="84">
        <f>VLOOKUP(WordsMain!ACR125,ScaleGG,2,FALSE)</f>
        <v>3</v>
      </c>
      <c r="ACS125">
        <v>-1</v>
      </c>
      <c r="ACT125">
        <v>-2</v>
      </c>
      <c r="ACU125">
        <v>-1</v>
      </c>
      <c r="ACV125">
        <v>-1</v>
      </c>
      <c r="ACW125">
        <v>-2</v>
      </c>
      <c r="ACX125">
        <v>-2</v>
      </c>
      <c r="ACY125">
        <v>0</v>
      </c>
      <c r="ACZ125">
        <v>-1</v>
      </c>
      <c r="ADA125">
        <v>-1</v>
      </c>
      <c r="ADB125">
        <v>0</v>
      </c>
      <c r="ADD125">
        <v>-1</v>
      </c>
      <c r="ADF125">
        <v>-2</v>
      </c>
      <c r="ADG125">
        <v>-2</v>
      </c>
      <c r="ADH125">
        <v>-2</v>
      </c>
      <c r="ADI125">
        <v>-1</v>
      </c>
      <c r="ADJ125">
        <v>0</v>
      </c>
      <c r="ADK125">
        <v>0</v>
      </c>
      <c r="ADL125">
        <v>0</v>
      </c>
      <c r="ADM125">
        <v>-1</v>
      </c>
      <c r="ADN125">
        <v>-2</v>
      </c>
      <c r="ADO125">
        <v>0</v>
      </c>
      <c r="ADP125">
        <v>1</v>
      </c>
      <c r="ADQ125">
        <v>-1</v>
      </c>
      <c r="ADR125">
        <v>1</v>
      </c>
      <c r="ADS125">
        <v>1</v>
      </c>
      <c r="ADT125">
        <v>1</v>
      </c>
      <c r="ADU125">
        <v>0</v>
      </c>
      <c r="ADV125">
        <v>0</v>
      </c>
      <c r="ADZ125">
        <f t="shared" si="85"/>
        <v>213</v>
      </c>
      <c r="AEA125">
        <f t="shared" si="87"/>
        <v>2</v>
      </c>
      <c r="AEB125">
        <f t="shared" si="86"/>
        <v>2</v>
      </c>
    </row>
    <row r="126" spans="1:808" x14ac:dyDescent="0.2">
      <c r="A126">
        <v>110002752705</v>
      </c>
      <c r="B126">
        <v>270114160</v>
      </c>
      <c r="C126" s="2">
        <v>43609.091643518521</v>
      </c>
      <c r="D126" s="2">
        <v>43609.115682870368</v>
      </c>
      <c r="E126" t="s">
        <v>1918</v>
      </c>
      <c r="J126">
        <v>0</v>
      </c>
      <c r="K126" t="s">
        <v>1108</v>
      </c>
      <c r="L126">
        <v>1</v>
      </c>
      <c r="M126">
        <v>4</v>
      </c>
      <c r="N126">
        <v>1</v>
      </c>
      <c r="O126">
        <v>1</v>
      </c>
      <c r="P126">
        <v>1</v>
      </c>
      <c r="Q126">
        <v>0</v>
      </c>
      <c r="R126" t="s">
        <v>1109</v>
      </c>
      <c r="S126">
        <v>4</v>
      </c>
      <c r="T126">
        <v>4</v>
      </c>
      <c r="V126">
        <v>3</v>
      </c>
      <c r="W126">
        <v>1</v>
      </c>
      <c r="X126" s="84">
        <f>VLOOKUP(WordsMain!X126,ScaleII,2,FALSE)</f>
        <v>1</v>
      </c>
      <c r="Y126" s="84">
        <f>VLOOKUP(WordsMain!Y126,ScaleII,2,FALSE)</f>
        <v>2</v>
      </c>
      <c r="Z126" s="84">
        <f>VLOOKUP(WordsMain!Z126,ScaleII,2,FALSE)</f>
        <v>0</v>
      </c>
      <c r="AA126" s="84">
        <f>VLOOKUP(WordsMain!AA126,ScaleII,2,FALSE)</f>
        <v>0</v>
      </c>
      <c r="AB126" s="84">
        <f>VLOOKUP(WordsMain!AB126,ScaleII,2,FALSE)</f>
        <v>0</v>
      </c>
      <c r="AC126" s="84">
        <f>VLOOKUP(WordsMain!AC126,ScaleII,2,FALSE)</f>
        <v>0</v>
      </c>
      <c r="AD126" s="84">
        <f>VLOOKUP(WordsMain!AD126,ScaleDD,2,FALSE)</f>
        <v>0</v>
      </c>
      <c r="AE126" s="84">
        <f>VLOOKUP(WordsMain!AE126,ScaleDD,2,FALSE)</f>
        <v>0</v>
      </c>
      <c r="AF126" s="84">
        <f>VLOOKUP(WordsMain!AF126,ScaleDD,2,FALSE)</f>
        <v>0</v>
      </c>
      <c r="AG126" s="84">
        <f>VLOOKUP(WordsMain!AG126,ScaleDD,2,FALSE)</f>
        <v>1</v>
      </c>
      <c r="AH126" s="84">
        <f>VLOOKUP(WordsMain!AH126,ScaleDD,2,FALSE)</f>
        <v>0</v>
      </c>
      <c r="AI126" s="84">
        <f>VLOOKUP(WordsMain!AI126,ScaleDD,2,FALSE)</f>
        <v>1</v>
      </c>
      <c r="AJ126" s="84">
        <f>VLOOKUP(WordsMain!AJ126,ScaleDD,2,FALSE)</f>
        <v>0</v>
      </c>
      <c r="AK126" s="84">
        <f>VLOOKUP(WordsMain!AK126,ScaleDD,2,FALSE)</f>
        <v>0</v>
      </c>
      <c r="AL126" s="84">
        <f>VLOOKUP(WordsMain!AL126,ScaleDD,2,FALSE)</f>
        <v>1</v>
      </c>
      <c r="AM126" t="s">
        <v>1110</v>
      </c>
      <c r="AN126" s="84">
        <f>VLOOKUP(WordsMain!AN126,ScaleJJ,2,FALSE)</f>
        <v>5</v>
      </c>
      <c r="AO126" s="84">
        <f>VLOOKUP(WordsMain!AO126,ScaleJJ,2,FALSE)</f>
        <v>2</v>
      </c>
      <c r="AP126" s="84">
        <f>VLOOKUP(WordsMain!AP126,ScaleJJ,2,FALSE)</f>
        <v>4</v>
      </c>
      <c r="AQ126" s="84">
        <f>VLOOKUP(WordsMain!AQ126,ScaleJJ,2,FALSE)</f>
        <v>1</v>
      </c>
      <c r="AR126" s="84">
        <f>VLOOKUP(WordsMain!AR126,ScaleJJ,2,FALSE)</f>
        <v>2</v>
      </c>
      <c r="AS126" s="84">
        <f>VLOOKUP(WordsMain!AS126,ScaleJJ,2,FALSE)</f>
        <v>6</v>
      </c>
      <c r="AT126" s="84">
        <f>VLOOKUP(WordsMain!AT126,ScaleJJ,2,FALSE)</f>
        <v>0</v>
      </c>
      <c r="AU126" s="84">
        <f>VLOOKUP(WordsMain!AU126,ScaleJJ,2,FALSE)</f>
        <v>4</v>
      </c>
      <c r="AV126" t="s">
        <v>1111</v>
      </c>
      <c r="AZ126">
        <v>4</v>
      </c>
      <c r="BQ126">
        <v>3</v>
      </c>
      <c r="CV126">
        <v>7</v>
      </c>
      <c r="DJ126">
        <v>3</v>
      </c>
      <c r="DQ126" s="84">
        <f>VLOOKUP(WordsMain!DQ126,ScaleEE,2,FALSE)</f>
        <v>2</v>
      </c>
      <c r="DR126" s="84">
        <f>VLOOKUP(WordsMain!DR126,ScaleEE,2,FALSE)</f>
        <v>1</v>
      </c>
      <c r="DS126" s="84">
        <f>VLOOKUP(WordsMain!DS126,ScaleEE,2,FALSE)</f>
        <v>0</v>
      </c>
      <c r="DT126" s="84">
        <f>VLOOKUP(WordsMain!DT126,ScaleEE,2,FALSE)</f>
        <v>4</v>
      </c>
      <c r="DU126" s="84">
        <f>VLOOKUP(WordsMain!DU126,ScaleEE,2,FALSE)</f>
        <v>1</v>
      </c>
      <c r="DV126" s="84">
        <f>VLOOKUP(WordsMain!DV126,ScaleEE,2,FALSE)</f>
        <v>0</v>
      </c>
      <c r="DW126" s="84">
        <f>VLOOKUP(WordsMain!DW126,ScaleEE,2,FALSE)</f>
        <v>2</v>
      </c>
      <c r="DX126" s="84">
        <f>VLOOKUP(WordsMain!DX126,ScaleEE,2,FALSE)</f>
        <v>1</v>
      </c>
      <c r="DY126" s="84">
        <f>VLOOKUP(WordsMain!DY126,ScaleEE,2,FALSE)</f>
        <v>1</v>
      </c>
      <c r="DZ126" s="84">
        <f>VLOOKUP(WordsMain!DZ126,ScaleEE,2,FALSE)</f>
        <v>1</v>
      </c>
      <c r="EA126" t="s">
        <v>1112</v>
      </c>
      <c r="EB126" s="84">
        <f>VLOOKUP(WordsMain!EB126,ScaleCC,2,FALSE)</f>
        <v>3</v>
      </c>
      <c r="EC126" s="84">
        <f>VLOOKUP(WordsMain!EC126,ScaleCC,2,FALSE)</f>
        <v>2</v>
      </c>
      <c r="ED126" s="84">
        <f>VLOOKUP(WordsMain!ED126,ScaleCC,2,FALSE)</f>
        <v>2</v>
      </c>
      <c r="EE126" s="84">
        <f>VLOOKUP(WordsMain!EE126,ScaleCC,2,FALSE)</f>
        <v>2</v>
      </c>
      <c r="EF126" s="84">
        <f>VLOOKUP(WordsMain!EF126,ScaleCC,2,FALSE)</f>
        <v>2</v>
      </c>
      <c r="EG126" s="84">
        <f>VLOOKUP(WordsMain!EG126,ScaleCC,2,FALSE)</f>
        <v>0</v>
      </c>
      <c r="EH126" s="84">
        <f>VLOOKUP(WordsMain!EH126,ScaleCC,2,FALSE)</f>
        <v>0</v>
      </c>
      <c r="EI126" s="84">
        <f>VLOOKUP(WordsMain!EI126,ScaleCC,2,FALSE)</f>
        <v>0</v>
      </c>
      <c r="EJ126" s="84">
        <f>VLOOKUP(WordsMain!EJ126,ScaleCC,2,FALSE)</f>
        <v>0</v>
      </c>
      <c r="EK126" s="84">
        <f>VLOOKUP(WordsMain!EK126,ScaleCC,2,FALSE)</f>
        <v>0</v>
      </c>
      <c r="EL126" s="84">
        <f>VLOOKUP(WordsMain!EL126,ScaleCC,2,FALSE)</f>
        <v>0</v>
      </c>
      <c r="EM126" s="84">
        <f>VLOOKUP(WordsMain!EM126,ScaleCC,2,FALSE)</f>
        <v>0</v>
      </c>
      <c r="EN126" s="84">
        <f>VLOOKUP(WordsMain!EN126,ScaleCC,2,FALSE)</f>
        <v>0</v>
      </c>
      <c r="EO126" s="84">
        <f>VLOOKUP(WordsMain!EO126,ScaleCC,2,FALSE)</f>
        <v>0</v>
      </c>
      <c r="EP126" s="84">
        <f>VLOOKUP(WordsMain!EP126,ScaleCC,2,FALSE)</f>
        <v>0</v>
      </c>
      <c r="EQ126" s="84">
        <f>VLOOKUP(WordsMain!EQ126,ScaleCC,2,FALSE)</f>
        <v>1</v>
      </c>
      <c r="ER126" s="84">
        <f>VLOOKUP(WordsMain!ER126,ScaleCC,2,FALSE)</f>
        <v>0</v>
      </c>
      <c r="ES126" s="84">
        <f>VLOOKUP(WordsMain!ES126,ScaleCC,2,FALSE)</f>
        <v>0</v>
      </c>
      <c r="ET126" t="s">
        <v>1113</v>
      </c>
      <c r="EZ126">
        <v>6</v>
      </c>
      <c r="FA126">
        <v>7</v>
      </c>
      <c r="FC126">
        <v>9</v>
      </c>
      <c r="FM126">
        <v>7</v>
      </c>
      <c r="FY126">
        <v>7</v>
      </c>
      <c r="GK126">
        <v>7</v>
      </c>
      <c r="GU126">
        <v>5</v>
      </c>
      <c r="GX126">
        <v>8</v>
      </c>
      <c r="GY126">
        <v>9</v>
      </c>
      <c r="HA126">
        <v>11</v>
      </c>
      <c r="NJ126">
        <v>8</v>
      </c>
      <c r="NZ126">
        <v>10</v>
      </c>
      <c r="OF126">
        <v>2</v>
      </c>
      <c r="PB126">
        <v>10</v>
      </c>
      <c r="PJ126">
        <v>4</v>
      </c>
      <c r="PK126">
        <v>5</v>
      </c>
      <c r="PM126">
        <v>7</v>
      </c>
      <c r="PO126">
        <v>9</v>
      </c>
      <c r="PQ126">
        <v>11</v>
      </c>
      <c r="PS126">
        <v>13</v>
      </c>
      <c r="WU126" s="84">
        <f>VLOOKUP(WordsMain!WU126,ScaleHH,2,FALSE)</f>
        <v>0</v>
      </c>
      <c r="WV126" s="84">
        <f>VLOOKUP(WordsMain!WV126,ScaleHH,2,FALSE)</f>
        <v>0</v>
      </c>
      <c r="WW126" s="84">
        <f>VLOOKUP(WordsMain!WW126,ScaleHH,2,FALSE)</f>
        <v>0</v>
      </c>
      <c r="WX126" s="84">
        <f>VLOOKUP(WordsMain!WX126,ScaleHH,2,FALSE)</f>
        <v>1</v>
      </c>
      <c r="WY126" s="84">
        <f>VLOOKUP(WordsMain!WY126,ScaleHH,2,FALSE)</f>
        <v>0</v>
      </c>
      <c r="WZ126" s="84">
        <f>VLOOKUP(WordsMain!WZ126,ScaleHH,2,FALSE)</f>
        <v>1</v>
      </c>
      <c r="XA126" s="84">
        <f>VLOOKUP(WordsMain!XA126,ScaleHH,2,FALSE)</f>
        <v>0</v>
      </c>
      <c r="XB126" s="84">
        <f>VLOOKUP(WordsMain!XB126,ScaleHH,2,FALSE)</f>
        <v>1</v>
      </c>
      <c r="XC126" s="84">
        <f>VLOOKUP(WordsMain!XC126,ScaleHH,2,FALSE)</f>
        <v>0</v>
      </c>
      <c r="XD126" s="84">
        <f>VLOOKUP(WordsMain!XD126,ScaleHH,2,FALSE)</f>
        <v>0</v>
      </c>
      <c r="XE126" s="84">
        <f>VLOOKUP(WordsMain!XE126,ScaleHH,2,FALSE)</f>
        <v>1</v>
      </c>
      <c r="XF126" s="84">
        <f>VLOOKUP(WordsMain!XF126,ScaleHH,2,FALSE)</f>
        <v>0</v>
      </c>
      <c r="XG126" s="84">
        <f>VLOOKUP(WordsMain!XG126,ScaleHH,2,FALSE)</f>
        <v>0</v>
      </c>
      <c r="XH126" s="84">
        <f>VLOOKUP(WordsMain!XH126,ScaleHH,2,FALSE)</f>
        <v>0</v>
      </c>
      <c r="XI126" s="84">
        <f>VLOOKUP(WordsMain!XI126,ScaleHH,2,FALSE)</f>
        <v>0</v>
      </c>
      <c r="XJ126" s="84">
        <f>VLOOKUP(WordsMain!XJ126,ScaleHH,2,FALSE)</f>
        <v>1</v>
      </c>
      <c r="XK126" s="84">
        <f>VLOOKUP(WordsMain!XK126,ScaleHH,2,FALSE)</f>
        <v>0</v>
      </c>
      <c r="XL126" s="84">
        <f>VLOOKUP(WordsMain!XL126,ScaleHH,2,FALSE)</f>
        <v>1</v>
      </c>
      <c r="XM126" s="84">
        <f>VLOOKUP(WordsMain!XM126,ScaleHH,2,FALSE)</f>
        <v>1</v>
      </c>
      <c r="XN126" s="84">
        <f>VLOOKUP(WordsMain!XN126,ScaleHH,2,FALSE)</f>
        <v>1</v>
      </c>
      <c r="XO126" s="84">
        <f>VLOOKUP(WordsMain!XO126,ScaleHH,2,FALSE)</f>
        <v>0</v>
      </c>
      <c r="XP126" s="84">
        <f>VLOOKUP(WordsMain!XP126,ScaleHH,2,FALSE)</f>
        <v>3</v>
      </c>
      <c r="XQ126" s="84">
        <f>VLOOKUP(WordsMain!XQ126,ScaleHH,2,FALSE)</f>
        <v>0</v>
      </c>
      <c r="XR126" s="84">
        <f>VLOOKUP(WordsMain!XR126,ScaleHH,2,FALSE)</f>
        <v>1</v>
      </c>
      <c r="XS126" s="84">
        <f>VLOOKUP(WordsMain!XS126,ScaleHH,2,FALSE)</f>
        <v>0</v>
      </c>
      <c r="XT126" s="84">
        <f>VLOOKUP(WordsMain!XT126,ScaleHH,2,FALSE)</f>
        <v>0</v>
      </c>
      <c r="XU126" s="84">
        <f>VLOOKUP(WordsMain!XU126,ScaleHH,2,FALSE)</f>
        <v>0</v>
      </c>
      <c r="XV126" s="84">
        <f>VLOOKUP(WordsMain!XV126,ScaleHH,2,FALSE)</f>
        <v>0</v>
      </c>
      <c r="XW126" s="84">
        <f>VLOOKUP(WordsMain!XW126,ScaleHH,2,FALSE)</f>
        <v>2</v>
      </c>
      <c r="XX126" s="84">
        <f>VLOOKUP(WordsMain!XX126,ScaleHH,2,FALSE)</f>
        <v>1</v>
      </c>
      <c r="XY126" s="84">
        <f>VLOOKUP(WordsMain!XY126,ScaleHH,2,FALSE)</f>
        <v>3</v>
      </c>
      <c r="XZ126" s="84">
        <f>VLOOKUP(WordsMain!XZ126,ScaleHH,2,FALSE)</f>
        <v>3</v>
      </c>
      <c r="YA126" s="84">
        <f>VLOOKUP(WordsMain!YA126,ScaleHH,2,FALSE)</f>
        <v>3</v>
      </c>
      <c r="YB126" s="84">
        <f>VLOOKUP(WordsMain!YB126,ScaleHH,2,FALSE)</f>
        <v>0</v>
      </c>
      <c r="YC126" s="84">
        <f>VLOOKUP(WordsMain!YC126,ScaleHH,2,FALSE)</f>
        <v>0</v>
      </c>
      <c r="YD126" s="84">
        <f>VLOOKUP(WordsMain!YD126,ScaleHH,2,FALSE)</f>
        <v>1</v>
      </c>
      <c r="YE126" s="84">
        <f>VLOOKUP(WordsMain!YE126,ScaleHH,2,FALSE)</f>
        <v>2</v>
      </c>
      <c r="YF126" s="84">
        <f>VLOOKUP(WordsMain!YF126,ScaleHH,2,FALSE)</f>
        <v>0</v>
      </c>
      <c r="YG126" s="84">
        <f>VLOOKUP(WordsMain!YG126,ScaleHH,2,FALSE)</f>
        <v>0</v>
      </c>
      <c r="YI126" t="s">
        <v>1114</v>
      </c>
      <c r="YJ126" s="84">
        <f>VLOOKUP(WordsMain!YJ126,ScaleBB,2,FALSE)</f>
        <v>0</v>
      </c>
      <c r="YK126" s="84">
        <f>VLOOKUP(WordsMain!YK126,ScaleAA,2,FALSE)</f>
        <v>3</v>
      </c>
      <c r="YL126" s="84">
        <f>VLOOKUP(WordsMain!YL126,ScaleAA,2,FALSE)</f>
        <v>4</v>
      </c>
      <c r="YM126" s="84">
        <f>VLOOKUP(WordsMain!YM126,ScaleAA,2,FALSE)</f>
        <v>3</v>
      </c>
      <c r="YN126" s="84">
        <f>VLOOKUP(WordsMain!YN126,ScaleAA,2,FALSE)</f>
        <v>0</v>
      </c>
      <c r="YO126" s="84">
        <f>VLOOKUP(WordsMain!YO126,ScaleAA,2,FALSE)</f>
        <v>3</v>
      </c>
      <c r="YP126" s="84">
        <f>VLOOKUP(WordsMain!YP126,ScaleAA,2,FALSE)</f>
        <v>3</v>
      </c>
      <c r="YQ126" s="84">
        <f>VLOOKUP(WordsMain!YQ126,ScaleAA,2,FALSE)</f>
        <v>3</v>
      </c>
      <c r="YR126" s="84">
        <f>VLOOKUP(WordsMain!YR126,ScaleAA,2,FALSE)</f>
        <v>3</v>
      </c>
      <c r="YS126" s="84">
        <f>VLOOKUP(WordsMain!YS126,ScaleAA,2,FALSE)</f>
        <v>2</v>
      </c>
      <c r="YT126" s="84">
        <f>VLOOKUP(WordsMain!YT126,ScaleAA,2,FALSE)</f>
        <v>2</v>
      </c>
      <c r="YU126" s="84">
        <f>VLOOKUP(WordsMain!YU126,ScaleAA,2,FALSE)</f>
        <v>4</v>
      </c>
      <c r="YV126" s="84">
        <f>VLOOKUP(WordsMain!YV126,ScaleAA,2,FALSE)</f>
        <v>3</v>
      </c>
      <c r="YW126" s="84">
        <f>VLOOKUP(WordsMain!YW126,ScaleAA,2,FALSE)</f>
        <v>4</v>
      </c>
      <c r="YX126" s="84">
        <f>VLOOKUP(WordsMain!YX126,ScaleAA,2,FALSE)</f>
        <v>3</v>
      </c>
      <c r="YY126" s="84">
        <f>VLOOKUP(WordsMain!YY126,ScaleAA,2,FALSE)</f>
        <v>2</v>
      </c>
      <c r="YZ126" s="84">
        <f>VLOOKUP(WordsMain!YZ126,ScaleAA,2,FALSE)</f>
        <v>2</v>
      </c>
      <c r="ZA126" s="84">
        <f>VLOOKUP(WordsMain!ZA126,ScaleAA,2,FALSE)</f>
        <v>2</v>
      </c>
      <c r="ZB126" s="84">
        <f>VLOOKUP(WordsMain!ZB126,ScaleAA,2,FALSE)</f>
        <v>3</v>
      </c>
      <c r="ZC126" s="84">
        <f>VLOOKUP(WordsMain!ZC126,ScaleAA,2,FALSE)</f>
        <v>4</v>
      </c>
      <c r="ZD126" s="84">
        <f>VLOOKUP(WordsMain!ZD126,ScaleAA,2,FALSE)</f>
        <v>1</v>
      </c>
      <c r="ZE126" s="84">
        <f>VLOOKUP(WordsMain!ZE126,ScaleAA,2,FALSE)</f>
        <v>2</v>
      </c>
      <c r="ZF126" s="84">
        <f>VLOOKUP(WordsMain!ZF126,ScaleAA,2,FALSE)</f>
        <v>1</v>
      </c>
      <c r="ZG126" s="84">
        <f>VLOOKUP(WordsMain!ZG126,ScaleAA,2,FALSE)</f>
        <v>3</v>
      </c>
      <c r="ZH126" s="84">
        <f>VLOOKUP(WordsMain!ZH126,ScaleAA,2,FALSE)</f>
        <v>3</v>
      </c>
      <c r="ZI126" s="84">
        <f>VLOOKUP(WordsMain!ZI126,ScaleAA,2,FALSE)</f>
        <v>3</v>
      </c>
      <c r="ZJ126" s="84">
        <f>VLOOKUP(WordsMain!ZJ126,ScaleAA,2,FALSE)</f>
        <v>4</v>
      </c>
      <c r="ZK126" s="84">
        <f>VLOOKUP(WordsMain!ZK126,ScaleAA,2,FALSE)</f>
        <v>2</v>
      </c>
      <c r="ZL126" s="84">
        <f>VLOOKUP(WordsMain!ZL126,ScaleAA,2,FALSE)</f>
        <v>2</v>
      </c>
      <c r="ZM126" s="84">
        <f>VLOOKUP(WordsMain!ZM126,ScaleAA,2,FALSE)</f>
        <v>2</v>
      </c>
      <c r="ZN126" s="84">
        <f>VLOOKUP(WordsMain!ZN126,ScaleAA,2,FALSE)</f>
        <v>3</v>
      </c>
      <c r="ZO126" s="84">
        <f>VLOOKUP(WordsMain!ZO126,ScaleAA,2,FALSE)</f>
        <v>2</v>
      </c>
      <c r="ZP126" s="84">
        <f>VLOOKUP(WordsMain!ZP126,ScaleAA,2,FALSE)</f>
        <v>4</v>
      </c>
      <c r="ZR126" s="84">
        <f>VLOOKUP(WordsMain!ZR126,ScaleFF,2,FALSE)</f>
        <v>4</v>
      </c>
      <c r="ZS126" s="84">
        <f>VLOOKUP(WordsMain!ZS126,ScaleFF,2,FALSE)</f>
        <v>4</v>
      </c>
      <c r="ZT126" s="84">
        <f>VLOOKUP(WordsMain!ZT126,ScaleFF,2,FALSE)</f>
        <v>0</v>
      </c>
      <c r="ZU126" s="84">
        <f>VLOOKUP(WordsMain!ZU126,ScaleFF,2,FALSE)</f>
        <v>3</v>
      </c>
      <c r="ZV126" s="84">
        <f>VLOOKUP(WordsMain!ZV126,ScaleFF,2,FALSE)</f>
        <v>0</v>
      </c>
      <c r="ZW126" s="84">
        <f>VLOOKUP(WordsMain!ZW126,ScaleFF,2,FALSE)</f>
        <v>0</v>
      </c>
      <c r="ZX126" s="84">
        <f>VLOOKUP(WordsMain!ZX126,ScaleFF,2,FALSE)</f>
        <v>4</v>
      </c>
      <c r="ZY126" s="84">
        <f>VLOOKUP(WordsMain!ZY126,ScaleFF,2,FALSE)</f>
        <v>2</v>
      </c>
      <c r="ZZ126" s="84">
        <f>VLOOKUP(WordsMain!ZZ126,ScaleFF,2,FALSE)</f>
        <v>3</v>
      </c>
      <c r="AAA126" s="84">
        <f>VLOOKUP(WordsMain!AAA126,ScaleFF,2,FALSE)</f>
        <v>2</v>
      </c>
      <c r="AAB126" s="84">
        <f>VLOOKUP(WordsMain!AAB126,ScaleFF,2,FALSE)</f>
        <v>2</v>
      </c>
      <c r="AAC126" s="84">
        <f>VLOOKUP(WordsMain!AAC126,ScaleFF,2,FALSE)</f>
        <v>1</v>
      </c>
      <c r="AAD126" s="84">
        <f>VLOOKUP(WordsMain!AAD126,ScaleFF,2,FALSE)</f>
        <v>1</v>
      </c>
      <c r="AAE126" s="84">
        <f>VLOOKUP(WordsMain!AAE126,ScaleFF,2,FALSE)</f>
        <v>4</v>
      </c>
      <c r="AAF126" s="84">
        <f>VLOOKUP(WordsMain!AAF126,ScaleFF,2,FALSE)</f>
        <v>4</v>
      </c>
      <c r="AAG126" s="84">
        <f>VLOOKUP(WordsMain!AAG126,ScaleFF,2,FALSE)</f>
        <v>3</v>
      </c>
      <c r="AAH126" s="84">
        <f>VLOOKUP(WordsMain!AAH126,ScaleFF,2,FALSE)</f>
        <v>3</v>
      </c>
      <c r="AAI126" s="84">
        <f>VLOOKUP(WordsMain!AAI126,ScaleFF,2,FALSE)</f>
        <v>3</v>
      </c>
      <c r="AAJ126" s="84">
        <f>VLOOKUP(WordsMain!AAJ126,ScaleFF,2,FALSE)</f>
        <v>1</v>
      </c>
      <c r="AAK126" s="84">
        <f>VLOOKUP(WordsMain!AAK126,ScaleFF,2,FALSE)</f>
        <v>4</v>
      </c>
      <c r="AAL126" s="84">
        <f>VLOOKUP(WordsMain!AAL126,ScaleFF,2,FALSE)</f>
        <v>3</v>
      </c>
      <c r="AAM126" s="84">
        <f>VLOOKUP(WordsMain!AAM126,ScaleFF,2,FALSE)</f>
        <v>2</v>
      </c>
      <c r="AAN126" s="84">
        <f>VLOOKUP(WordsMain!AAN126,ScaleFF,2,FALSE)</f>
        <v>1</v>
      </c>
      <c r="AAO126" s="84">
        <f>VLOOKUP(WordsMain!AAO126,ScaleFF,2,FALSE)</f>
        <v>4</v>
      </c>
      <c r="AAP126" s="84">
        <f>VLOOKUP(WordsMain!AAP126,ScaleFF,2,FALSE)</f>
        <v>2</v>
      </c>
      <c r="AAQ126" s="84">
        <f>VLOOKUP(WordsMain!AAQ126,ScaleFF,2,FALSE)</f>
        <v>3</v>
      </c>
      <c r="AAR126" s="84">
        <f>VLOOKUP(WordsMain!AAR126,ScaleFF,2,FALSE)</f>
        <v>0</v>
      </c>
      <c r="AAS126" s="84">
        <f>VLOOKUP(WordsMain!AAS126,ScaleFF,2,FALSE)</f>
        <v>1</v>
      </c>
      <c r="AAT126" s="84">
        <f>VLOOKUP(WordsMain!AAT126,ScaleFF,2,FALSE)</f>
        <v>3</v>
      </c>
      <c r="AAU126" s="84">
        <f>VLOOKUP(WordsMain!AAU126,ScaleFF,2,FALSE)</f>
        <v>2</v>
      </c>
      <c r="AAV126" s="84">
        <f>VLOOKUP(WordsMain!AAV126,ScaleFF,2,FALSE)</f>
        <v>2</v>
      </c>
      <c r="AAW126" s="84">
        <f>VLOOKUP(WordsMain!AAW126,ScaleFF,2,FALSE)</f>
        <v>4</v>
      </c>
      <c r="AAX126" s="84">
        <f>VLOOKUP(WordsMain!AAX126,ScaleFF,2,FALSE)</f>
        <v>4</v>
      </c>
      <c r="AAY126" s="84">
        <f>VLOOKUP(WordsMain!AAY126,ScaleFF,2,FALSE)</f>
        <v>4</v>
      </c>
      <c r="AAZ126" s="84">
        <f>VLOOKUP(WordsMain!AAZ126,ScaleFF,2,FALSE)</f>
        <v>4</v>
      </c>
      <c r="ABB126">
        <v>0</v>
      </c>
      <c r="ABC126">
        <v>0</v>
      </c>
      <c r="ABD126">
        <v>0</v>
      </c>
      <c r="ABE126">
        <v>1</v>
      </c>
      <c r="ABF126">
        <v>0</v>
      </c>
      <c r="ABG126">
        <v>1</v>
      </c>
      <c r="ABH126">
        <v>0</v>
      </c>
      <c r="ABI126">
        <v>1</v>
      </c>
      <c r="ABJ126">
        <v>0</v>
      </c>
      <c r="ABK126">
        <v>0</v>
      </c>
      <c r="ABL126">
        <v>0</v>
      </c>
      <c r="ABM126">
        <v>1</v>
      </c>
      <c r="ABN126">
        <v>0</v>
      </c>
      <c r="ABV126">
        <v>8</v>
      </c>
      <c r="ACP126">
        <v>28</v>
      </c>
      <c r="ACR126" s="84">
        <f>VLOOKUP(WordsMain!ACR126,ScaleGG,2,FALSE)</f>
        <v>2</v>
      </c>
      <c r="ACS126">
        <v>0</v>
      </c>
      <c r="ACT126">
        <v>0</v>
      </c>
      <c r="ACU126">
        <v>-2</v>
      </c>
      <c r="ACV126">
        <v>-1</v>
      </c>
      <c r="ACW126">
        <v>-2</v>
      </c>
      <c r="ACX126">
        <v>-2</v>
      </c>
      <c r="ACY126">
        <v>-2</v>
      </c>
      <c r="ACZ126">
        <v>-2</v>
      </c>
      <c r="ADA126">
        <v>0</v>
      </c>
      <c r="ADB126">
        <v>0</v>
      </c>
      <c r="ADC126">
        <v>0</v>
      </c>
      <c r="ADD126">
        <v>-1</v>
      </c>
      <c r="ADE126">
        <v>-1</v>
      </c>
      <c r="ADF126">
        <v>-1</v>
      </c>
      <c r="ADG126">
        <v>0</v>
      </c>
      <c r="ADH126">
        <v>0</v>
      </c>
      <c r="ADI126">
        <v>0</v>
      </c>
      <c r="ADJ126">
        <v>0</v>
      </c>
      <c r="ADK126">
        <v>0</v>
      </c>
      <c r="ADL126">
        <v>0</v>
      </c>
      <c r="ADM126">
        <v>0</v>
      </c>
      <c r="ADN126">
        <v>0</v>
      </c>
      <c r="ADO126">
        <v>0</v>
      </c>
      <c r="ADP126">
        <v>0</v>
      </c>
      <c r="ADQ126">
        <v>0</v>
      </c>
      <c r="ADR126">
        <v>0</v>
      </c>
      <c r="ADS126">
        <v>0</v>
      </c>
      <c r="ADT126">
        <v>0</v>
      </c>
      <c r="ADU126">
        <v>0</v>
      </c>
      <c r="ADV126">
        <v>0</v>
      </c>
      <c r="ADZ126">
        <f t="shared" si="85"/>
        <v>79</v>
      </c>
      <c r="AEA126">
        <f t="shared" si="87"/>
        <v>2</v>
      </c>
      <c r="AEB126">
        <f t="shared" si="86"/>
        <v>1</v>
      </c>
    </row>
    <row r="127" spans="1:808" x14ac:dyDescent="0.2">
      <c r="A127">
        <v>110002751900</v>
      </c>
      <c r="B127">
        <v>270114160</v>
      </c>
      <c r="C127" s="2">
        <v>43608.796458333331</v>
      </c>
      <c r="D127" s="2">
        <v>43608.816307870373</v>
      </c>
      <c r="E127" t="s">
        <v>1918</v>
      </c>
      <c r="J127">
        <v>4</v>
      </c>
      <c r="K127" s="84" t="str">
        <f t="shared" ref="K127:K133" si="89">VLOOKUP(J127,CountryLookup,2,TRUE)</f>
        <v>Australia</v>
      </c>
      <c r="L127">
        <v>1</v>
      </c>
      <c r="M127">
        <v>4</v>
      </c>
      <c r="N127">
        <v>1</v>
      </c>
      <c r="O127">
        <v>3</v>
      </c>
      <c r="P127">
        <v>4</v>
      </c>
      <c r="Q127">
        <v>3</v>
      </c>
      <c r="S127">
        <v>3</v>
      </c>
      <c r="T127">
        <v>2</v>
      </c>
      <c r="V127">
        <v>3</v>
      </c>
      <c r="W127">
        <v>2</v>
      </c>
      <c r="X127" s="84">
        <f>VLOOKUP(WordsMain!X127,ScaleII,2,FALSE)</f>
        <v>0</v>
      </c>
      <c r="Y127" s="84">
        <f>VLOOKUP(WordsMain!Y127,ScaleII,2,FALSE)</f>
        <v>0</v>
      </c>
      <c r="Z127" s="84">
        <f>VLOOKUP(WordsMain!Z127,ScaleII,2,FALSE)</f>
        <v>0</v>
      </c>
      <c r="AA127" s="84">
        <f>VLOOKUP(WordsMain!AA127,ScaleII,2,FALSE)</f>
        <v>0</v>
      </c>
      <c r="AB127" s="84">
        <f>VLOOKUP(WordsMain!AB127,ScaleII,2,FALSE)</f>
        <v>0</v>
      </c>
      <c r="AC127" s="84">
        <f>VLOOKUP(WordsMain!AC127,ScaleII,2,FALSE)</f>
        <v>0</v>
      </c>
      <c r="AD127" s="84">
        <f>VLOOKUP(WordsMain!AD127,ScaleDD,2,FALSE)</f>
        <v>1</v>
      </c>
      <c r="AE127" s="84">
        <f>VLOOKUP(WordsMain!AE127,ScaleDD,2,FALSE)</f>
        <v>4</v>
      </c>
      <c r="AF127" s="84">
        <f>VLOOKUP(WordsMain!AF127,ScaleDD,2,FALSE)</f>
        <v>4</v>
      </c>
      <c r="AG127" s="84">
        <f>VLOOKUP(WordsMain!AG127,ScaleDD,2,FALSE)</f>
        <v>2</v>
      </c>
      <c r="AH127" s="84">
        <f>VLOOKUP(WordsMain!AH127,ScaleDD,2,FALSE)</f>
        <v>3</v>
      </c>
      <c r="AI127" s="84">
        <f>VLOOKUP(WordsMain!AI127,ScaleDD,2,FALSE)</f>
        <v>4</v>
      </c>
      <c r="AJ127" s="84">
        <f>VLOOKUP(WordsMain!AJ127,ScaleDD,2,FALSE)</f>
        <v>3</v>
      </c>
      <c r="AK127" s="84">
        <f>VLOOKUP(WordsMain!AK127,ScaleDD,2,FALSE)</f>
        <v>4</v>
      </c>
      <c r="AL127" s="84">
        <f>VLOOKUP(WordsMain!AL127,ScaleDD,2,FALSE)</f>
        <v>4</v>
      </c>
      <c r="AN127" s="84">
        <f>VLOOKUP(WordsMain!AN127,ScaleJJ,2,FALSE)</f>
        <v>2</v>
      </c>
      <c r="AO127" s="84">
        <f>VLOOKUP(WordsMain!AO127,ScaleJJ,2,FALSE)</f>
        <v>0</v>
      </c>
      <c r="AP127" s="84">
        <f>VLOOKUP(WordsMain!AP127,ScaleJJ,2,FALSE)</f>
        <v>1</v>
      </c>
      <c r="AQ127" s="84">
        <f>VLOOKUP(WordsMain!AQ127,ScaleJJ,2,FALSE)</f>
        <v>0</v>
      </c>
      <c r="AR127" s="84">
        <f>VLOOKUP(WordsMain!AR127,ScaleJJ,2,FALSE)</f>
        <v>4</v>
      </c>
      <c r="AS127" s="84">
        <f>VLOOKUP(WordsMain!AS127,ScaleJJ,2,FALSE)</f>
        <v>6</v>
      </c>
      <c r="AT127" s="84">
        <f>VLOOKUP(WordsMain!AT127,ScaleJJ,2,FALSE)</f>
        <v>0</v>
      </c>
      <c r="AU127" s="84">
        <f>VLOOKUP(WordsMain!AU127,ScaleJJ,2,FALSE)</f>
        <v>3</v>
      </c>
      <c r="CL127">
        <v>6</v>
      </c>
      <c r="CV127">
        <v>7</v>
      </c>
      <c r="DQ127" s="84">
        <f>VLOOKUP(WordsMain!DQ127,ScaleEE,2,FALSE)</f>
        <v>0</v>
      </c>
      <c r="DR127" s="84">
        <f>VLOOKUP(WordsMain!DR127,ScaleEE,2,FALSE)</f>
        <v>0</v>
      </c>
      <c r="DS127" s="84">
        <f>VLOOKUP(WordsMain!DS127,ScaleEE,2,FALSE)</f>
        <v>0</v>
      </c>
      <c r="DT127" s="84">
        <f>VLOOKUP(WordsMain!DT127,ScaleEE,2,FALSE)</f>
        <v>3</v>
      </c>
      <c r="DU127" s="84">
        <f>VLOOKUP(WordsMain!DU127,ScaleEE,2,FALSE)</f>
        <v>0</v>
      </c>
      <c r="DV127" s="84">
        <f>VLOOKUP(WordsMain!DV127,ScaleEE,2,FALSE)</f>
        <v>0</v>
      </c>
      <c r="DW127" s="84">
        <f>VLOOKUP(WordsMain!DW127,ScaleEE,2,FALSE)</f>
        <v>0</v>
      </c>
      <c r="DX127" s="84">
        <f>VLOOKUP(WordsMain!DX127,ScaleEE,2,FALSE)</f>
        <v>0</v>
      </c>
      <c r="DY127" s="84">
        <f>VLOOKUP(WordsMain!DY127,ScaleEE,2,FALSE)</f>
        <v>0</v>
      </c>
      <c r="DZ127" s="84">
        <f>VLOOKUP(WordsMain!DZ127,ScaleEE,2,FALSE)</f>
        <v>0</v>
      </c>
      <c r="EB127" s="84">
        <f>VLOOKUP(WordsMain!EB127,ScaleCC,2,FALSE)</f>
        <v>3</v>
      </c>
      <c r="EC127" s="84">
        <f>VLOOKUP(WordsMain!EC127,ScaleCC,2,FALSE)</f>
        <v>3</v>
      </c>
      <c r="ED127" s="84">
        <f>VLOOKUP(WordsMain!ED127,ScaleCC,2,FALSE)</f>
        <v>3</v>
      </c>
      <c r="EE127" s="84">
        <f>VLOOKUP(WordsMain!EE127,ScaleCC,2,FALSE)</f>
        <v>3</v>
      </c>
      <c r="EF127" s="84">
        <f>VLOOKUP(WordsMain!EF127,ScaleCC,2,FALSE)</f>
        <v>0</v>
      </c>
      <c r="EG127" s="84">
        <f>VLOOKUP(WordsMain!EG127,ScaleCC,2,FALSE)</f>
        <v>0</v>
      </c>
      <c r="EH127" s="84">
        <f>VLOOKUP(WordsMain!EH127,ScaleCC,2,FALSE)</f>
        <v>0</v>
      </c>
      <c r="EI127" s="84">
        <f>VLOOKUP(WordsMain!EI127,ScaleCC,2,FALSE)</f>
        <v>0</v>
      </c>
      <c r="EJ127" s="84">
        <f>VLOOKUP(WordsMain!EJ127,ScaleCC,2,FALSE)</f>
        <v>0</v>
      </c>
      <c r="EK127" s="84">
        <f>VLOOKUP(WordsMain!EK127,ScaleCC,2,FALSE)</f>
        <v>0</v>
      </c>
      <c r="EL127" s="84">
        <f>VLOOKUP(WordsMain!EL127,ScaleCC,2,FALSE)</f>
        <v>0</v>
      </c>
      <c r="EM127" s="84">
        <f>VLOOKUP(WordsMain!EM127,ScaleCC,2,FALSE)</f>
        <v>0</v>
      </c>
      <c r="EN127" s="84">
        <f>VLOOKUP(WordsMain!EN127,ScaleCC,2,FALSE)</f>
        <v>0</v>
      </c>
      <c r="EO127" s="84">
        <f>VLOOKUP(WordsMain!EO127,ScaleCC,2,FALSE)</f>
        <v>0</v>
      </c>
      <c r="EP127" s="84">
        <f>VLOOKUP(WordsMain!EP127,ScaleCC,2,FALSE)</f>
        <v>0</v>
      </c>
      <c r="EQ127" s="84">
        <f>VLOOKUP(WordsMain!EQ127,ScaleCC,2,FALSE)</f>
        <v>0</v>
      </c>
      <c r="ER127" s="84">
        <f>VLOOKUP(WordsMain!ER127,ScaleCC,2,FALSE)</f>
        <v>0</v>
      </c>
      <c r="ES127" s="84">
        <f>VLOOKUP(WordsMain!ES127,ScaleCC,2,FALSE)</f>
        <v>0</v>
      </c>
      <c r="EX127">
        <v>4</v>
      </c>
      <c r="EZ127">
        <v>6</v>
      </c>
      <c r="FA127">
        <v>7</v>
      </c>
      <c r="FC127">
        <v>9</v>
      </c>
      <c r="FI127">
        <v>3</v>
      </c>
      <c r="FJ127">
        <v>4</v>
      </c>
      <c r="FL127">
        <v>6</v>
      </c>
      <c r="FM127">
        <v>7</v>
      </c>
      <c r="FO127">
        <v>9</v>
      </c>
      <c r="FU127">
        <v>3</v>
      </c>
      <c r="FV127">
        <v>4</v>
      </c>
      <c r="FX127">
        <v>6</v>
      </c>
      <c r="FY127">
        <v>7</v>
      </c>
      <c r="GA127">
        <v>9</v>
      </c>
      <c r="GG127">
        <v>3</v>
      </c>
      <c r="GH127">
        <v>4</v>
      </c>
      <c r="GJ127">
        <v>6</v>
      </c>
      <c r="GK127">
        <v>7</v>
      </c>
      <c r="GM127">
        <v>9</v>
      </c>
      <c r="ND127">
        <v>2</v>
      </c>
      <c r="NR127">
        <v>2</v>
      </c>
      <c r="OF127">
        <v>2</v>
      </c>
      <c r="OT127">
        <v>2</v>
      </c>
      <c r="WU127" s="84">
        <f>VLOOKUP(WordsMain!WU127,ScaleHH,2,FALSE)</f>
        <v>1</v>
      </c>
      <c r="WV127" s="84">
        <f>VLOOKUP(WordsMain!WV127,ScaleHH,2,FALSE)</f>
        <v>0</v>
      </c>
      <c r="WW127" s="84">
        <f>VLOOKUP(WordsMain!WW127,ScaleHH,2,FALSE)</f>
        <v>0</v>
      </c>
      <c r="WX127" s="84">
        <f>VLOOKUP(WordsMain!WX127,ScaleHH,2,FALSE)</f>
        <v>2</v>
      </c>
      <c r="WY127" s="84">
        <f>VLOOKUP(WordsMain!WY127,ScaleHH,2,FALSE)</f>
        <v>0</v>
      </c>
      <c r="WZ127" s="84">
        <f>VLOOKUP(WordsMain!WZ127,ScaleHH,2,FALSE)</f>
        <v>0</v>
      </c>
      <c r="XA127" s="84">
        <f>VLOOKUP(WordsMain!XA127,ScaleHH,2,FALSE)</f>
        <v>0</v>
      </c>
      <c r="XB127" s="84">
        <f>VLOOKUP(WordsMain!XB127,ScaleHH,2,FALSE)</f>
        <v>1</v>
      </c>
      <c r="XC127" s="84">
        <f>VLOOKUP(WordsMain!XC127,ScaleHH,2,FALSE)</f>
        <v>0</v>
      </c>
      <c r="XD127" s="84">
        <f>VLOOKUP(WordsMain!XD127,ScaleHH,2,FALSE)</f>
        <v>0</v>
      </c>
      <c r="XE127" s="84">
        <f>VLOOKUP(WordsMain!XE127,ScaleHH,2,FALSE)</f>
        <v>0</v>
      </c>
      <c r="XF127" s="84">
        <f>VLOOKUP(WordsMain!XF127,ScaleHH,2,FALSE)</f>
        <v>0</v>
      </c>
      <c r="XG127" s="84">
        <f>VLOOKUP(WordsMain!XG127,ScaleHH,2,FALSE)</f>
        <v>0</v>
      </c>
      <c r="XH127" s="84">
        <f>VLOOKUP(WordsMain!XH127,ScaleHH,2,FALSE)</f>
        <v>2</v>
      </c>
      <c r="XI127" s="84">
        <f>VLOOKUP(WordsMain!XI127,ScaleHH,2,FALSE)</f>
        <v>0</v>
      </c>
      <c r="XJ127" s="84">
        <f>VLOOKUP(WordsMain!XJ127,ScaleHH,2,FALSE)</f>
        <v>0</v>
      </c>
      <c r="XK127" s="84">
        <f>VLOOKUP(WordsMain!XK127,ScaleHH,2,FALSE)</f>
        <v>0</v>
      </c>
      <c r="XL127" s="84">
        <f>VLOOKUP(WordsMain!XL127,ScaleHH,2,FALSE)</f>
        <v>0</v>
      </c>
      <c r="XM127" s="84">
        <f>VLOOKUP(WordsMain!XM127,ScaleHH,2,FALSE)</f>
        <v>3</v>
      </c>
      <c r="XN127" s="84">
        <f>VLOOKUP(WordsMain!XN127,ScaleHH,2,FALSE)</f>
        <v>3</v>
      </c>
      <c r="XO127" s="84">
        <f>VLOOKUP(WordsMain!XO127,ScaleHH,2,FALSE)</f>
        <v>2</v>
      </c>
      <c r="XP127" s="84">
        <f>VLOOKUP(WordsMain!XP127,ScaleHH,2,FALSE)</f>
        <v>3</v>
      </c>
      <c r="XQ127" s="84">
        <f>VLOOKUP(WordsMain!XQ127,ScaleHH,2,FALSE)</f>
        <v>3</v>
      </c>
      <c r="XR127" s="84">
        <f>VLOOKUP(WordsMain!XR127,ScaleHH,2,FALSE)</f>
        <v>3</v>
      </c>
      <c r="XS127" s="84">
        <f>VLOOKUP(WordsMain!XS127,ScaleHH,2,FALSE)</f>
        <v>3</v>
      </c>
      <c r="XT127" s="84">
        <f>VLOOKUP(WordsMain!XT127,ScaleHH,2,FALSE)</f>
        <v>3</v>
      </c>
      <c r="XU127" s="84">
        <f>VLOOKUP(WordsMain!XU127,ScaleHH,2,FALSE)</f>
        <v>1</v>
      </c>
      <c r="XV127" s="84">
        <f>VLOOKUP(WordsMain!XV127,ScaleHH,2,FALSE)</f>
        <v>1</v>
      </c>
      <c r="XW127" s="84">
        <f>VLOOKUP(WordsMain!XW127,ScaleHH,2,FALSE)</f>
        <v>1</v>
      </c>
      <c r="XX127" s="84">
        <f>VLOOKUP(WordsMain!XX127,ScaleHH,2,FALSE)</f>
        <v>1</v>
      </c>
      <c r="XY127" s="84">
        <f>VLOOKUP(WordsMain!XY127,ScaleHH,2,FALSE)</f>
        <v>3</v>
      </c>
      <c r="XZ127" s="84">
        <f>VLOOKUP(WordsMain!XZ127,ScaleHH,2,FALSE)</f>
        <v>1</v>
      </c>
      <c r="YA127" s="84">
        <f>VLOOKUP(WordsMain!YA127,ScaleHH,2,FALSE)</f>
        <v>3</v>
      </c>
      <c r="YB127" s="84">
        <f>VLOOKUP(WordsMain!YB127,ScaleHH,2,FALSE)</f>
        <v>1</v>
      </c>
      <c r="YC127" s="84">
        <f>VLOOKUP(WordsMain!YC127,ScaleHH,2,FALSE)</f>
        <v>2</v>
      </c>
      <c r="YD127" s="84">
        <f>VLOOKUP(WordsMain!YD127,ScaleHH,2,FALSE)</f>
        <v>2</v>
      </c>
      <c r="YE127" s="84">
        <f>VLOOKUP(WordsMain!YE127,ScaleHH,2,FALSE)</f>
        <v>1</v>
      </c>
      <c r="YF127" s="84">
        <f>VLOOKUP(WordsMain!YF127,ScaleHH,2,FALSE)</f>
        <v>2</v>
      </c>
      <c r="YG127" s="84">
        <f>VLOOKUP(WordsMain!YG127,ScaleHH,2,FALSE)</f>
        <v>1</v>
      </c>
      <c r="YJ127" s="84">
        <f>VLOOKUP(WordsMain!YJ127,ScaleBB,2,FALSE)</f>
        <v>0</v>
      </c>
      <c r="ADZ127">
        <f t="shared" si="85"/>
        <v>8</v>
      </c>
      <c r="AEA127">
        <f t="shared" si="87"/>
        <v>0</v>
      </c>
      <c r="AEB127">
        <f t="shared" si="86"/>
        <v>0</v>
      </c>
    </row>
    <row r="128" spans="1:808" x14ac:dyDescent="0.2">
      <c r="A128">
        <v>110002750778</v>
      </c>
      <c r="B128">
        <v>270114160</v>
      </c>
      <c r="C128" s="2">
        <v>43608.656064814822</v>
      </c>
      <c r="D128" s="2">
        <v>43609.487245370372</v>
      </c>
      <c r="E128" t="s">
        <v>1918</v>
      </c>
      <c r="J128">
        <v>2</v>
      </c>
      <c r="K128" s="84" t="str">
        <f t="shared" si="89"/>
        <v>USA</v>
      </c>
      <c r="L128">
        <v>1</v>
      </c>
      <c r="M128">
        <v>4</v>
      </c>
      <c r="N128">
        <v>1</v>
      </c>
      <c r="O128">
        <v>2</v>
      </c>
      <c r="P128">
        <v>1</v>
      </c>
      <c r="Q128">
        <v>3</v>
      </c>
      <c r="S128">
        <v>4</v>
      </c>
      <c r="T128">
        <v>4</v>
      </c>
      <c r="V128">
        <v>3</v>
      </c>
      <c r="W128">
        <v>3</v>
      </c>
      <c r="X128" s="84">
        <f>VLOOKUP(WordsMain!X128,ScaleII,2,FALSE)</f>
        <v>1</v>
      </c>
      <c r="Y128" s="84">
        <f>VLOOKUP(WordsMain!Y128,ScaleII,2,FALSE)</f>
        <v>2</v>
      </c>
      <c r="Z128" s="84">
        <f>VLOOKUP(WordsMain!Z128,ScaleII,2,FALSE)</f>
        <v>0</v>
      </c>
      <c r="AA128" s="84">
        <f>VLOOKUP(WordsMain!AA128,ScaleII,2,FALSE)</f>
        <v>2</v>
      </c>
      <c r="AB128" s="84">
        <f>VLOOKUP(WordsMain!AB128,ScaleII,2,FALSE)</f>
        <v>0</v>
      </c>
      <c r="AC128" s="84">
        <f>VLOOKUP(WordsMain!AC128,ScaleII,2,FALSE)</f>
        <v>1</v>
      </c>
      <c r="AD128" s="84">
        <f>VLOOKUP(WordsMain!AD128,ScaleDD,2,FALSE)</f>
        <v>0</v>
      </c>
      <c r="AE128" s="84">
        <f>VLOOKUP(WordsMain!AE128,ScaleDD,2,FALSE)</f>
        <v>4</v>
      </c>
      <c r="AF128" s="84">
        <f>VLOOKUP(WordsMain!AF128,ScaleDD,2,FALSE)</f>
        <v>1</v>
      </c>
      <c r="AG128" s="84">
        <f>VLOOKUP(WordsMain!AG128,ScaleDD,2,FALSE)</f>
        <v>2</v>
      </c>
      <c r="AH128" s="84">
        <f>VLOOKUP(WordsMain!AH128,ScaleDD,2,FALSE)</f>
        <v>2</v>
      </c>
      <c r="AI128" s="84">
        <f>VLOOKUP(WordsMain!AI128,ScaleDD,2,FALSE)</f>
        <v>3</v>
      </c>
      <c r="AJ128" s="84">
        <f>VLOOKUP(WordsMain!AJ128,ScaleDD,2,FALSE)</f>
        <v>3</v>
      </c>
      <c r="AK128" s="84">
        <f>VLOOKUP(WordsMain!AK128,ScaleDD,2,FALSE)</f>
        <v>4</v>
      </c>
      <c r="AL128" s="84">
        <f>VLOOKUP(WordsMain!AL128,ScaleDD,2,FALSE)</f>
        <v>2</v>
      </c>
      <c r="AM128" t="s">
        <v>1591</v>
      </c>
      <c r="AN128" s="84">
        <f>VLOOKUP(WordsMain!AN128,ScaleJJ,2,FALSE)</f>
        <v>3</v>
      </c>
      <c r="AO128" s="84">
        <f>VLOOKUP(WordsMain!AO128,ScaleJJ,2,FALSE)</f>
        <v>0</v>
      </c>
      <c r="AP128" s="84">
        <f>VLOOKUP(WordsMain!AP128,ScaleJJ,2,FALSE)</f>
        <v>3</v>
      </c>
      <c r="AQ128" s="84">
        <f>VLOOKUP(WordsMain!AQ128,ScaleJJ,2,FALSE)</f>
        <v>0</v>
      </c>
      <c r="AR128" s="84">
        <f>VLOOKUP(WordsMain!AR128,ScaleJJ,2,FALSE)</f>
        <v>3</v>
      </c>
      <c r="AS128" s="84">
        <f>VLOOKUP(WordsMain!AS128,ScaleJJ,2,FALSE)</f>
        <v>4</v>
      </c>
      <c r="AT128" s="84">
        <f>VLOOKUP(WordsMain!AT128,ScaleJJ,2,FALSE)</f>
        <v>0</v>
      </c>
      <c r="AU128" s="84">
        <f>VLOOKUP(WordsMain!AU128,ScaleJJ,2,FALSE)</f>
        <v>3</v>
      </c>
      <c r="AV128" t="s">
        <v>1592</v>
      </c>
      <c r="CP128">
        <v>1</v>
      </c>
      <c r="DQ128" s="84">
        <f>VLOOKUP(WordsMain!DQ128,ScaleEE,2,FALSE)</f>
        <v>1</v>
      </c>
      <c r="DR128" s="84">
        <f>VLOOKUP(WordsMain!DR128,ScaleEE,2,FALSE)</f>
        <v>0</v>
      </c>
      <c r="DS128" s="84">
        <f>VLOOKUP(WordsMain!DS128,ScaleEE,2,FALSE)</f>
        <v>2</v>
      </c>
      <c r="DT128" s="84">
        <f>VLOOKUP(WordsMain!DT128,ScaleEE,2,FALSE)</f>
        <v>3</v>
      </c>
      <c r="DU128" s="84">
        <f>VLOOKUP(WordsMain!DU128,ScaleEE,2,FALSE)</f>
        <v>1</v>
      </c>
      <c r="DV128" s="84">
        <f>VLOOKUP(WordsMain!DV128,ScaleEE,2,FALSE)</f>
        <v>1</v>
      </c>
      <c r="DW128" s="84">
        <f>VLOOKUP(WordsMain!DW128,ScaleEE,2,FALSE)</f>
        <v>0</v>
      </c>
      <c r="DX128" s="84">
        <f>VLOOKUP(WordsMain!DX128,ScaleEE,2,FALSE)</f>
        <v>0</v>
      </c>
      <c r="DY128" s="84">
        <f>VLOOKUP(WordsMain!DY128,ScaleEE,2,FALSE)</f>
        <v>1</v>
      </c>
      <c r="DZ128" s="84">
        <f>VLOOKUP(WordsMain!DZ128,ScaleEE,2,FALSE)</f>
        <v>1</v>
      </c>
      <c r="EA128" t="s">
        <v>1593</v>
      </c>
      <c r="EB128" s="84">
        <f>VLOOKUP(WordsMain!EB128,ScaleCC,2,FALSE)</f>
        <v>3</v>
      </c>
      <c r="EC128" s="84">
        <f>VLOOKUP(WordsMain!EC128,ScaleCC,2,FALSE)</f>
        <v>2</v>
      </c>
      <c r="ED128" s="84">
        <f>VLOOKUP(WordsMain!ED128,ScaleCC,2,FALSE)</f>
        <v>3</v>
      </c>
      <c r="EE128" s="84">
        <f>VLOOKUP(WordsMain!EE128,ScaleCC,2,FALSE)</f>
        <v>3</v>
      </c>
      <c r="EF128" s="84">
        <f>VLOOKUP(WordsMain!EF128,ScaleCC,2,FALSE)</f>
        <v>0</v>
      </c>
      <c r="EG128" s="84">
        <f>VLOOKUP(WordsMain!EG128,ScaleCC,2,FALSE)</f>
        <v>0</v>
      </c>
      <c r="EH128" s="84">
        <f>VLOOKUP(WordsMain!EH128,ScaleCC,2,FALSE)</f>
        <v>0</v>
      </c>
      <c r="EI128" s="84">
        <f>VLOOKUP(WordsMain!EI128,ScaleCC,2,FALSE)</f>
        <v>0</v>
      </c>
      <c r="EJ128" s="84">
        <f>VLOOKUP(WordsMain!EJ128,ScaleCC,2,FALSE)</f>
        <v>0</v>
      </c>
      <c r="EK128" s="84">
        <f>VLOOKUP(WordsMain!EK128,ScaleCC,2,FALSE)</f>
        <v>0</v>
      </c>
      <c r="EL128" s="84">
        <f>VLOOKUP(WordsMain!EL128,ScaleCC,2,FALSE)</f>
        <v>0</v>
      </c>
      <c r="EM128" s="84">
        <f>VLOOKUP(WordsMain!EM128,ScaleCC,2,FALSE)</f>
        <v>0</v>
      </c>
      <c r="EN128" s="84">
        <f>VLOOKUP(WordsMain!EN128,ScaleCC,2,FALSE)</f>
        <v>0</v>
      </c>
      <c r="EO128" s="84">
        <f>VLOOKUP(WordsMain!EO128,ScaleCC,2,FALSE)</f>
        <v>0</v>
      </c>
      <c r="EP128" s="84">
        <f>VLOOKUP(WordsMain!EP128,ScaleCC,2,FALSE)</f>
        <v>0</v>
      </c>
      <c r="EQ128" s="84">
        <f>VLOOKUP(WordsMain!EQ128,ScaleCC,2,FALSE)</f>
        <v>0</v>
      </c>
      <c r="ER128" s="84">
        <f>VLOOKUP(WordsMain!ER128,ScaleCC,2,FALSE)</f>
        <v>0</v>
      </c>
      <c r="ES128" s="84">
        <f>VLOOKUP(WordsMain!ES128,ScaleCC,2,FALSE)</f>
        <v>0</v>
      </c>
      <c r="EV128">
        <v>2</v>
      </c>
      <c r="EW128">
        <v>3</v>
      </c>
      <c r="EX128">
        <v>4</v>
      </c>
      <c r="EZ128">
        <v>6</v>
      </c>
      <c r="FA128">
        <v>7</v>
      </c>
      <c r="FB128">
        <v>8</v>
      </c>
      <c r="FC128">
        <v>9</v>
      </c>
      <c r="FF128">
        <v>12</v>
      </c>
      <c r="FH128">
        <v>2</v>
      </c>
      <c r="FI128">
        <v>3</v>
      </c>
      <c r="FJ128">
        <v>4</v>
      </c>
      <c r="FL128">
        <v>6</v>
      </c>
      <c r="FM128">
        <v>7</v>
      </c>
      <c r="FN128">
        <v>8</v>
      </c>
      <c r="FO128">
        <v>9</v>
      </c>
      <c r="FR128">
        <v>12</v>
      </c>
      <c r="FT128">
        <v>2</v>
      </c>
      <c r="FU128">
        <v>3</v>
      </c>
      <c r="FV128">
        <v>4</v>
      </c>
      <c r="FX128">
        <v>6</v>
      </c>
      <c r="FY128">
        <v>7</v>
      </c>
      <c r="FZ128">
        <v>8</v>
      </c>
      <c r="GA128">
        <v>9</v>
      </c>
      <c r="GD128">
        <v>12</v>
      </c>
      <c r="GF128">
        <v>2</v>
      </c>
      <c r="GG128">
        <v>3</v>
      </c>
      <c r="GH128">
        <v>4</v>
      </c>
      <c r="GJ128">
        <v>6</v>
      </c>
      <c r="GK128">
        <v>7</v>
      </c>
      <c r="GL128">
        <v>8</v>
      </c>
      <c r="GM128">
        <v>9</v>
      </c>
      <c r="GP128">
        <v>12</v>
      </c>
      <c r="WU128" s="84">
        <f>VLOOKUP(WordsMain!WU128,ScaleHH,2,FALSE)</f>
        <v>2</v>
      </c>
      <c r="WV128" s="84">
        <f>VLOOKUP(WordsMain!WV128,ScaleHH,2,FALSE)</f>
        <v>2</v>
      </c>
      <c r="WW128" s="84">
        <f>VLOOKUP(WordsMain!WW128,ScaleHH,2,FALSE)</f>
        <v>3</v>
      </c>
      <c r="WX128" s="84">
        <f>VLOOKUP(WordsMain!WX128,ScaleHH,2,FALSE)</f>
        <v>1</v>
      </c>
      <c r="WY128" s="84">
        <f>VLOOKUP(WordsMain!WY128,ScaleHH,2,FALSE)</f>
        <v>2</v>
      </c>
      <c r="WZ128" s="84">
        <f>VLOOKUP(WordsMain!WZ128,ScaleHH,2,FALSE)</f>
        <v>2</v>
      </c>
      <c r="XA128" s="84">
        <f>VLOOKUP(WordsMain!XA128,ScaleHH,2,FALSE)</f>
        <v>0</v>
      </c>
      <c r="XB128" s="84">
        <f>VLOOKUP(WordsMain!XB128,ScaleHH,2,FALSE)</f>
        <v>1</v>
      </c>
      <c r="XC128" s="84">
        <f>VLOOKUP(WordsMain!XC128,ScaleHH,2,FALSE)</f>
        <v>3</v>
      </c>
      <c r="XD128" s="84">
        <f>VLOOKUP(WordsMain!XD128,ScaleHH,2,FALSE)</f>
        <v>1</v>
      </c>
      <c r="XE128" s="84">
        <f>VLOOKUP(WordsMain!XE128,ScaleHH,2,FALSE)</f>
        <v>3</v>
      </c>
      <c r="XF128" s="84">
        <f>VLOOKUP(WordsMain!XF128,ScaleHH,2,FALSE)</f>
        <v>3</v>
      </c>
      <c r="XG128" s="84">
        <f>VLOOKUP(WordsMain!XG128,ScaleHH,2,FALSE)</f>
        <v>1</v>
      </c>
      <c r="XH128" s="84">
        <f>VLOOKUP(WordsMain!XH128,ScaleHH,2,FALSE)</f>
        <v>2</v>
      </c>
      <c r="XI128" s="84">
        <f>VLOOKUP(WordsMain!XI128,ScaleHH,2,FALSE)</f>
        <v>1</v>
      </c>
      <c r="XJ128" s="84">
        <f>VLOOKUP(WordsMain!XJ128,ScaleHH,2,FALSE)</f>
        <v>2</v>
      </c>
      <c r="XK128" s="84">
        <f>VLOOKUP(WordsMain!XK128,ScaleHH,2,FALSE)</f>
        <v>1</v>
      </c>
      <c r="XL128" s="84">
        <f>VLOOKUP(WordsMain!XL128,ScaleHH,2,FALSE)</f>
        <v>2</v>
      </c>
      <c r="XM128" s="84">
        <f>VLOOKUP(WordsMain!XM128,ScaleHH,2,FALSE)</f>
        <v>3</v>
      </c>
      <c r="XN128" s="84">
        <f>VLOOKUP(WordsMain!XN128,ScaleHH,2,FALSE)</f>
        <v>3</v>
      </c>
      <c r="XO128" s="84">
        <f>VLOOKUP(WordsMain!XO128,ScaleHH,2,FALSE)</f>
        <v>2</v>
      </c>
      <c r="XP128" s="84">
        <f>VLOOKUP(WordsMain!XP128,ScaleHH,2,FALSE)</f>
        <v>3</v>
      </c>
      <c r="XQ128" s="84">
        <f>VLOOKUP(WordsMain!XQ128,ScaleHH,2,FALSE)</f>
        <v>3</v>
      </c>
      <c r="XR128" s="84">
        <f>VLOOKUP(WordsMain!XR128,ScaleHH,2,FALSE)</f>
        <v>3</v>
      </c>
      <c r="XS128" s="84">
        <f>VLOOKUP(WordsMain!XS128,ScaleHH,2,FALSE)</f>
        <v>3</v>
      </c>
      <c r="XT128" s="84">
        <f>VLOOKUP(WordsMain!XT128,ScaleHH,2,FALSE)</f>
        <v>3</v>
      </c>
      <c r="XU128" s="84">
        <f>VLOOKUP(WordsMain!XU128,ScaleHH,2,FALSE)</f>
        <v>2</v>
      </c>
      <c r="XV128" s="84">
        <f>VLOOKUP(WordsMain!XV128,ScaleHH,2,FALSE)</f>
        <v>2</v>
      </c>
      <c r="XW128" s="84">
        <f>VLOOKUP(WordsMain!XW128,ScaleHH,2,FALSE)</f>
        <v>2</v>
      </c>
      <c r="XX128" s="84">
        <f>VLOOKUP(WordsMain!XX128,ScaleHH,2,FALSE)</f>
        <v>2</v>
      </c>
      <c r="XY128" s="84">
        <f>VLOOKUP(WordsMain!XY128,ScaleHH,2,FALSE)</f>
        <v>1</v>
      </c>
      <c r="XZ128" s="84">
        <f>VLOOKUP(WordsMain!XZ128,ScaleHH,2,FALSE)</f>
        <v>3</v>
      </c>
      <c r="YA128" s="84">
        <f>VLOOKUP(WordsMain!YA128,ScaleHH,2,FALSE)</f>
        <v>1</v>
      </c>
      <c r="YB128" s="84">
        <f>VLOOKUP(WordsMain!YB128,ScaleHH,2,FALSE)</f>
        <v>1</v>
      </c>
      <c r="YC128" s="84">
        <f>VLOOKUP(WordsMain!YC128,ScaleHH,2,FALSE)</f>
        <v>1</v>
      </c>
      <c r="YD128" s="84">
        <f>VLOOKUP(WordsMain!YD128,ScaleHH,2,FALSE)</f>
        <v>1</v>
      </c>
      <c r="YE128" s="84">
        <f>VLOOKUP(WordsMain!YE128,ScaleHH,2,FALSE)</f>
        <v>1</v>
      </c>
      <c r="YF128" s="84">
        <f>VLOOKUP(WordsMain!YF128,ScaleHH,2,FALSE)</f>
        <v>3</v>
      </c>
      <c r="YG128" s="84">
        <f>VLOOKUP(WordsMain!YG128,ScaleHH,2,FALSE)</f>
        <v>3</v>
      </c>
      <c r="YI128" t="s">
        <v>1594</v>
      </c>
      <c r="YJ128" s="84">
        <f>VLOOKUP(WordsMain!YJ128,ScaleBB,2,FALSE)</f>
        <v>-1</v>
      </c>
      <c r="YK128" s="84">
        <f>VLOOKUP(WordsMain!YK128,ScaleAA,2,FALSE)</f>
        <v>4</v>
      </c>
      <c r="YL128" s="84">
        <f>VLOOKUP(WordsMain!YL128,ScaleAA,2,FALSE)</f>
        <v>4</v>
      </c>
      <c r="YM128" s="84">
        <f>VLOOKUP(WordsMain!YM128,ScaleAA,2,FALSE)</f>
        <v>4</v>
      </c>
      <c r="YN128" s="84">
        <f>VLOOKUP(WordsMain!YN128,ScaleAA,2,FALSE)</f>
        <v>4</v>
      </c>
      <c r="YO128" s="84">
        <f>VLOOKUP(WordsMain!YO128,ScaleAA,2,FALSE)</f>
        <v>4</v>
      </c>
      <c r="YP128" s="84">
        <f>VLOOKUP(WordsMain!YP128,ScaleAA,2,FALSE)</f>
        <v>4</v>
      </c>
      <c r="YQ128" s="84">
        <f>VLOOKUP(WordsMain!YQ128,ScaleAA,2,FALSE)</f>
        <v>3</v>
      </c>
      <c r="YR128" s="84">
        <f>VLOOKUP(WordsMain!YR128,ScaleAA,2,FALSE)</f>
        <v>3</v>
      </c>
      <c r="YS128" s="84">
        <f>VLOOKUP(WordsMain!YS128,ScaleAA,2,FALSE)</f>
        <v>1</v>
      </c>
      <c r="YT128" s="84">
        <f>VLOOKUP(WordsMain!YT128,ScaleAA,2,FALSE)</f>
        <v>3</v>
      </c>
      <c r="YU128" s="84">
        <f>VLOOKUP(WordsMain!YU128,ScaleAA,2,FALSE)</f>
        <v>3</v>
      </c>
      <c r="YV128" s="84">
        <f>VLOOKUP(WordsMain!YV128,ScaleAA,2,FALSE)</f>
        <v>4</v>
      </c>
      <c r="YW128" s="84">
        <f>VLOOKUP(WordsMain!YW128,ScaleAA,2,FALSE)</f>
        <v>2</v>
      </c>
      <c r="YX128" s="84">
        <f>VLOOKUP(WordsMain!YX128,ScaleAA,2,FALSE)</f>
        <v>2</v>
      </c>
      <c r="YY128" s="84">
        <f>VLOOKUP(WordsMain!YY128,ScaleAA,2,FALSE)</f>
        <v>1</v>
      </c>
      <c r="YZ128" s="84">
        <f>VLOOKUP(WordsMain!YZ128,ScaleAA,2,FALSE)</f>
        <v>2</v>
      </c>
      <c r="ZA128" s="84">
        <f>VLOOKUP(WordsMain!ZA128,ScaleAA,2,FALSE)</f>
        <v>3</v>
      </c>
      <c r="ZB128" s="84">
        <f>VLOOKUP(WordsMain!ZB128,ScaleAA,2,FALSE)</f>
        <v>2</v>
      </c>
      <c r="ZC128" s="84">
        <f>VLOOKUP(WordsMain!ZC128,ScaleAA,2,FALSE)</f>
        <v>4</v>
      </c>
      <c r="ZD128" s="84">
        <f>VLOOKUP(WordsMain!ZD128,ScaleAA,2,FALSE)</f>
        <v>0</v>
      </c>
      <c r="ZE128" s="84">
        <f>VLOOKUP(WordsMain!ZE128,ScaleAA,2,FALSE)</f>
        <v>2</v>
      </c>
      <c r="ZF128" s="84">
        <f>VLOOKUP(WordsMain!ZF128,ScaleAA,2,FALSE)</f>
        <v>2</v>
      </c>
      <c r="ZG128" s="84">
        <f>VLOOKUP(WordsMain!ZG128,ScaleAA,2,FALSE)</f>
        <v>3</v>
      </c>
      <c r="ZH128" s="84">
        <f>VLOOKUP(WordsMain!ZH128,ScaleAA,2,FALSE)</f>
        <v>4</v>
      </c>
      <c r="ZI128" s="84">
        <f>VLOOKUP(WordsMain!ZI128,ScaleAA,2,FALSE)</f>
        <v>3</v>
      </c>
      <c r="ZJ128" s="84">
        <f>VLOOKUP(WordsMain!ZJ128,ScaleAA,2,FALSE)</f>
        <v>4</v>
      </c>
      <c r="ZK128" s="84">
        <f>VLOOKUP(WordsMain!ZK128,ScaleAA,2,FALSE)</f>
        <v>3</v>
      </c>
      <c r="ZL128" s="84">
        <f>VLOOKUP(WordsMain!ZL128,ScaleAA,2,FALSE)</f>
        <v>3</v>
      </c>
      <c r="ZM128" s="84">
        <f>VLOOKUP(WordsMain!ZM128,ScaleAA,2,FALSE)</f>
        <v>3</v>
      </c>
      <c r="ZN128" s="84">
        <f>VLOOKUP(WordsMain!ZN128,ScaleAA,2,FALSE)</f>
        <v>3</v>
      </c>
      <c r="ZO128" s="84">
        <f>VLOOKUP(WordsMain!ZO128,ScaleAA,2,FALSE)</f>
        <v>3</v>
      </c>
      <c r="ZP128" s="84">
        <f>VLOOKUP(WordsMain!ZP128,ScaleAA,2,FALSE)</f>
        <v>4</v>
      </c>
      <c r="ZQ128" t="s">
        <v>1595</v>
      </c>
      <c r="ZR128" s="84">
        <f>VLOOKUP(WordsMain!ZR128,ScaleFF,2,FALSE)</f>
        <v>4</v>
      </c>
      <c r="ZS128" s="84">
        <f>VLOOKUP(WordsMain!ZS128,ScaleFF,2,FALSE)</f>
        <v>3</v>
      </c>
      <c r="ZT128" s="84">
        <f>VLOOKUP(WordsMain!ZT128,ScaleFF,2,FALSE)</f>
        <v>0</v>
      </c>
      <c r="ZU128" s="84">
        <f>VLOOKUP(WordsMain!ZU128,ScaleFF,2,FALSE)</f>
        <v>0</v>
      </c>
      <c r="ZV128" s="84">
        <f>VLOOKUP(WordsMain!ZV128,ScaleFF,2,FALSE)</f>
        <v>0</v>
      </c>
      <c r="ZW128" s="84">
        <f>VLOOKUP(WordsMain!ZW128,ScaleFF,2,FALSE)</f>
        <v>0</v>
      </c>
      <c r="ZX128" s="84">
        <f>VLOOKUP(WordsMain!ZX128,ScaleFF,2,FALSE)</f>
        <v>2</v>
      </c>
      <c r="ZY128" s="84">
        <f>VLOOKUP(WordsMain!ZY128,ScaleFF,2,FALSE)</f>
        <v>1</v>
      </c>
      <c r="ZZ128" s="84">
        <f>VLOOKUP(WordsMain!ZZ128,ScaleFF,2,FALSE)</f>
        <v>1</v>
      </c>
      <c r="AAA128" s="84">
        <f>VLOOKUP(WordsMain!AAA128,ScaleFF,2,FALSE)</f>
        <v>0</v>
      </c>
      <c r="AAB128" s="84">
        <f>VLOOKUP(WordsMain!AAB128,ScaleFF,2,FALSE)</f>
        <v>1</v>
      </c>
      <c r="AAC128" s="84">
        <f>VLOOKUP(WordsMain!AAC128,ScaleFF,2,FALSE)</f>
        <v>0</v>
      </c>
      <c r="AAD128" s="84">
        <f>VLOOKUP(WordsMain!AAD128,ScaleFF,2,FALSE)</f>
        <v>0</v>
      </c>
      <c r="AAE128" s="84">
        <f>VLOOKUP(WordsMain!AAE128,ScaleFF,2,FALSE)</f>
        <v>2</v>
      </c>
      <c r="AAF128" s="84">
        <f>VLOOKUP(WordsMain!AAF128,ScaleFF,2,FALSE)</f>
        <v>0</v>
      </c>
      <c r="AAG128" s="84">
        <f>VLOOKUP(WordsMain!AAG128,ScaleFF,2,FALSE)</f>
        <v>0</v>
      </c>
      <c r="AAH128" s="84">
        <f>VLOOKUP(WordsMain!AAH128,ScaleFF,2,FALSE)</f>
        <v>2</v>
      </c>
      <c r="AAI128" s="84">
        <f>VLOOKUP(WordsMain!AAI128,ScaleFF,2,FALSE)</f>
        <v>2</v>
      </c>
      <c r="AAJ128" s="84">
        <f>VLOOKUP(WordsMain!AAJ128,ScaleFF,2,FALSE)</f>
        <v>0</v>
      </c>
      <c r="AAK128" s="84">
        <f>VLOOKUP(WordsMain!AAK128,ScaleFF,2,FALSE)</f>
        <v>2</v>
      </c>
      <c r="AAL128" s="84">
        <f>VLOOKUP(WordsMain!AAL128,ScaleFF,2,FALSE)</f>
        <v>1</v>
      </c>
      <c r="AAM128" s="84">
        <f>VLOOKUP(WordsMain!AAM128,ScaleFF,2,FALSE)</f>
        <v>2</v>
      </c>
      <c r="AAN128" s="84">
        <f>VLOOKUP(WordsMain!AAN128,ScaleFF,2,FALSE)</f>
        <v>2</v>
      </c>
      <c r="AAO128" s="84">
        <f>VLOOKUP(WordsMain!AAO128,ScaleFF,2,FALSE)</f>
        <v>2</v>
      </c>
      <c r="AAP128" s="84">
        <f>VLOOKUP(WordsMain!AAP128,ScaleFF,2,FALSE)</f>
        <v>0</v>
      </c>
      <c r="AAQ128" s="84">
        <f>VLOOKUP(WordsMain!AAQ128,ScaleFF,2,FALSE)</f>
        <v>0</v>
      </c>
      <c r="AAR128" s="84">
        <f>VLOOKUP(WordsMain!AAR128,ScaleFF,2,FALSE)</f>
        <v>4</v>
      </c>
      <c r="AAS128" s="84">
        <f>VLOOKUP(WordsMain!AAS128,ScaleFF,2,FALSE)</f>
        <v>0</v>
      </c>
      <c r="AAT128" s="84">
        <f>VLOOKUP(WordsMain!AAT128,ScaleFF,2,FALSE)</f>
        <v>2</v>
      </c>
      <c r="AAU128" s="84">
        <f>VLOOKUP(WordsMain!AAU128,ScaleFF,2,FALSE)</f>
        <v>0</v>
      </c>
      <c r="AAV128" s="84">
        <f>VLOOKUP(WordsMain!AAV128,ScaleFF,2,FALSE)</f>
        <v>2</v>
      </c>
      <c r="AAW128" s="84">
        <f>VLOOKUP(WordsMain!AAW128,ScaleFF,2,FALSE)</f>
        <v>0</v>
      </c>
      <c r="AAX128" s="84">
        <f>VLOOKUP(WordsMain!AAX128,ScaleFF,2,FALSE)</f>
        <v>0</v>
      </c>
      <c r="AAY128" s="84">
        <f>VLOOKUP(WordsMain!AAY128,ScaleFF,2,FALSE)</f>
        <v>0</v>
      </c>
      <c r="AAZ128" s="84">
        <f>VLOOKUP(WordsMain!AAZ128,ScaleFF,2,FALSE)</f>
        <v>4</v>
      </c>
      <c r="ABA128" t="s">
        <v>1596</v>
      </c>
      <c r="ABB128">
        <v>2</v>
      </c>
      <c r="ABC128">
        <v>1</v>
      </c>
      <c r="ABD128">
        <v>2</v>
      </c>
      <c r="ABE128">
        <v>1</v>
      </c>
      <c r="ABF128">
        <v>0</v>
      </c>
      <c r="ABG128">
        <v>2</v>
      </c>
      <c r="ABH128">
        <v>0</v>
      </c>
      <c r="ABI128">
        <v>0</v>
      </c>
      <c r="ABJ128">
        <v>1</v>
      </c>
      <c r="ABK128">
        <v>0</v>
      </c>
      <c r="ABL128">
        <v>2</v>
      </c>
      <c r="ABM128">
        <v>0</v>
      </c>
      <c r="ABN128">
        <v>1</v>
      </c>
      <c r="ABO128">
        <v>1</v>
      </c>
      <c r="ABS128">
        <v>5</v>
      </c>
      <c r="ABT128">
        <v>6</v>
      </c>
      <c r="ABW128">
        <v>9</v>
      </c>
      <c r="ABX128">
        <v>10</v>
      </c>
      <c r="ABY128">
        <v>11</v>
      </c>
      <c r="ACC128">
        <v>15</v>
      </c>
      <c r="ACJ128">
        <v>22</v>
      </c>
      <c r="ACM128">
        <v>25</v>
      </c>
      <c r="ACO128">
        <v>27</v>
      </c>
      <c r="ACR128" s="84">
        <f>VLOOKUP(WordsMain!ACR128,ScaleGG,2,FALSE)</f>
        <v>4</v>
      </c>
      <c r="ACS128">
        <v>0</v>
      </c>
      <c r="ACT128">
        <v>0</v>
      </c>
      <c r="ACU128">
        <v>0</v>
      </c>
      <c r="ACV128">
        <v>0</v>
      </c>
      <c r="ACW128">
        <v>0</v>
      </c>
      <c r="ACX128">
        <v>-1</v>
      </c>
      <c r="ACY128">
        <v>1</v>
      </c>
      <c r="ACZ128">
        <v>-1</v>
      </c>
      <c r="ADA128">
        <v>0</v>
      </c>
      <c r="ADB128">
        <v>0</v>
      </c>
      <c r="ADC128">
        <v>1</v>
      </c>
      <c r="ADD128">
        <v>0</v>
      </c>
      <c r="ADE128">
        <v>-2</v>
      </c>
      <c r="ADF128">
        <v>0</v>
      </c>
      <c r="ADG128">
        <v>-1</v>
      </c>
      <c r="ADH128">
        <v>0</v>
      </c>
      <c r="ADI128">
        <v>0</v>
      </c>
      <c r="ADJ128">
        <v>0</v>
      </c>
      <c r="ADK128">
        <v>0</v>
      </c>
      <c r="ADL128">
        <v>1</v>
      </c>
      <c r="ADM128">
        <v>0</v>
      </c>
      <c r="ADN128">
        <v>1</v>
      </c>
      <c r="ADO128">
        <v>1</v>
      </c>
      <c r="ADP128">
        <v>1</v>
      </c>
      <c r="ADQ128">
        <v>0</v>
      </c>
      <c r="ADR128">
        <v>1</v>
      </c>
      <c r="ADS128">
        <v>1</v>
      </c>
      <c r="ADT128">
        <v>1</v>
      </c>
      <c r="ADU128">
        <v>1</v>
      </c>
      <c r="ADV128">
        <v>0</v>
      </c>
      <c r="ADX128" t="s">
        <v>1597</v>
      </c>
      <c r="ADZ128">
        <f t="shared" si="85"/>
        <v>0</v>
      </c>
      <c r="AEA128">
        <f t="shared" si="87"/>
        <v>0</v>
      </c>
      <c r="AEB128">
        <f t="shared" si="86"/>
        <v>0</v>
      </c>
    </row>
    <row r="129" spans="1:808" x14ac:dyDescent="0.2">
      <c r="A129">
        <v>110002750736</v>
      </c>
      <c r="B129">
        <v>270114160</v>
      </c>
      <c r="C129" s="2">
        <v>43608.650300925918</v>
      </c>
      <c r="D129" s="2">
        <v>43608.651192129633</v>
      </c>
      <c r="E129" t="s">
        <v>1918</v>
      </c>
      <c r="J129">
        <v>2</v>
      </c>
      <c r="K129" s="84" t="str">
        <f t="shared" si="89"/>
        <v>USA</v>
      </c>
      <c r="L129">
        <v>1</v>
      </c>
      <c r="M129">
        <v>3</v>
      </c>
      <c r="N129">
        <v>5</v>
      </c>
      <c r="ADZ129">
        <f t="shared" si="85"/>
        <v>0</v>
      </c>
      <c r="AEA129">
        <f t="shared" si="87"/>
        <v>0</v>
      </c>
      <c r="AEB129">
        <f t="shared" si="86"/>
        <v>0</v>
      </c>
    </row>
    <row r="130" spans="1:808" x14ac:dyDescent="0.2">
      <c r="A130">
        <v>110002749683</v>
      </c>
      <c r="B130">
        <v>270114160</v>
      </c>
      <c r="C130" s="2">
        <v>43608.525856481479</v>
      </c>
      <c r="D130" s="2">
        <v>43608.559305555558</v>
      </c>
      <c r="E130" t="s">
        <v>1918</v>
      </c>
      <c r="J130">
        <v>1</v>
      </c>
      <c r="K130" s="84" t="str">
        <f t="shared" si="89"/>
        <v>Canada</v>
      </c>
      <c r="L130">
        <v>1</v>
      </c>
      <c r="M130">
        <v>3</v>
      </c>
      <c r="N130">
        <v>1</v>
      </c>
      <c r="O130">
        <v>2</v>
      </c>
      <c r="P130">
        <v>1</v>
      </c>
      <c r="Q130">
        <v>5</v>
      </c>
      <c r="S130">
        <v>5</v>
      </c>
      <c r="T130">
        <v>2</v>
      </c>
      <c r="V130">
        <v>3</v>
      </c>
      <c r="W130">
        <v>2</v>
      </c>
      <c r="X130" s="84">
        <f>VLOOKUP(WordsMain!X130,ScaleII,2,FALSE)</f>
        <v>1</v>
      </c>
      <c r="Y130" s="84">
        <f>VLOOKUP(WordsMain!Y130,ScaleII,2,FALSE)</f>
        <v>1</v>
      </c>
      <c r="Z130" s="84">
        <f>VLOOKUP(WordsMain!Z130,ScaleII,2,FALSE)</f>
        <v>1</v>
      </c>
      <c r="AA130" s="84">
        <f>VLOOKUP(WordsMain!AA130,ScaleII,2,FALSE)</f>
        <v>1</v>
      </c>
      <c r="AB130" s="84">
        <f>VLOOKUP(WordsMain!AB130,ScaleII,2,FALSE)</f>
        <v>1</v>
      </c>
      <c r="AC130" s="84">
        <f>VLOOKUP(WordsMain!AC130,ScaleII,2,FALSE)</f>
        <v>2</v>
      </c>
      <c r="AD130" s="84">
        <f>VLOOKUP(WordsMain!AD130,ScaleDD,2,FALSE)</f>
        <v>0</v>
      </c>
      <c r="AE130" s="84">
        <f>VLOOKUP(WordsMain!AE130,ScaleDD,2,FALSE)</f>
        <v>3</v>
      </c>
      <c r="AF130" s="84">
        <f>VLOOKUP(WordsMain!AF130,ScaleDD,2,FALSE)</f>
        <v>4</v>
      </c>
      <c r="AG130" s="84">
        <f>VLOOKUP(WordsMain!AG130,ScaleDD,2,FALSE)</f>
        <v>4</v>
      </c>
      <c r="AH130" s="84">
        <f>VLOOKUP(WordsMain!AH130,ScaleDD,2,FALSE)</f>
        <v>3</v>
      </c>
      <c r="AI130" s="84">
        <f>VLOOKUP(WordsMain!AI130,ScaleDD,2,FALSE)</f>
        <v>3</v>
      </c>
      <c r="AJ130" s="84">
        <f>VLOOKUP(WordsMain!AJ130,ScaleDD,2,FALSE)</f>
        <v>3</v>
      </c>
      <c r="AK130" s="84">
        <f>VLOOKUP(WordsMain!AK130,ScaleDD,2,FALSE)</f>
        <v>4</v>
      </c>
      <c r="AL130" s="84">
        <f>VLOOKUP(WordsMain!AL130,ScaleDD,2,FALSE)</f>
        <v>4</v>
      </c>
      <c r="AN130" s="84">
        <f>VLOOKUP(WordsMain!AN130,ScaleJJ,2,FALSE)</f>
        <v>4</v>
      </c>
      <c r="AO130" s="84">
        <f>VLOOKUP(WordsMain!AO130,ScaleJJ,2,FALSE)</f>
        <v>1</v>
      </c>
      <c r="AP130" s="84">
        <f>VLOOKUP(WordsMain!AP130,ScaleJJ,2,FALSE)</f>
        <v>4</v>
      </c>
      <c r="AQ130" s="84">
        <f>VLOOKUP(WordsMain!AQ130,ScaleJJ,2,FALSE)</f>
        <v>4</v>
      </c>
      <c r="AR130" s="84">
        <f>VLOOKUP(WordsMain!AR130,ScaleJJ,2,FALSE)</f>
        <v>4</v>
      </c>
      <c r="AS130" s="84">
        <f>VLOOKUP(WordsMain!AS130,ScaleJJ,2,FALSE)</f>
        <v>6</v>
      </c>
      <c r="AT130" s="84">
        <f>VLOOKUP(WordsMain!AT130,ScaleJJ,2,FALSE)</f>
        <v>1</v>
      </c>
      <c r="AU130" s="84">
        <f>VLOOKUP(WordsMain!AU130,ScaleJJ,2,FALSE)</f>
        <v>4</v>
      </c>
      <c r="AY130">
        <v>3</v>
      </c>
      <c r="BT130">
        <v>6</v>
      </c>
      <c r="CD130">
        <v>7</v>
      </c>
      <c r="CI130">
        <v>3</v>
      </c>
      <c r="CV130">
        <v>7</v>
      </c>
      <c r="DN130">
        <v>7</v>
      </c>
      <c r="DQ130" s="84">
        <f>VLOOKUP(WordsMain!DQ130,ScaleEE,2,FALSE)</f>
        <v>2</v>
      </c>
      <c r="DR130" s="84">
        <f>VLOOKUP(WordsMain!DR130,ScaleEE,2,FALSE)</f>
        <v>0</v>
      </c>
      <c r="DS130" s="84">
        <f>VLOOKUP(WordsMain!DS130,ScaleEE,2,FALSE)</f>
        <v>1</v>
      </c>
      <c r="DT130" s="84">
        <f>VLOOKUP(WordsMain!DT130,ScaleEE,2,FALSE)</f>
        <v>1</v>
      </c>
      <c r="DU130" s="84">
        <f>VLOOKUP(WordsMain!DU130,ScaleEE,2,FALSE)</f>
        <v>1</v>
      </c>
      <c r="DV130" s="84">
        <f>VLOOKUP(WordsMain!DV130,ScaleEE,2,FALSE)</f>
        <v>1</v>
      </c>
      <c r="DW130" s="84">
        <f>VLOOKUP(WordsMain!DW130,ScaleEE,2,FALSE)</f>
        <v>1</v>
      </c>
      <c r="DX130" s="84">
        <f>VLOOKUP(WordsMain!DX130,ScaleEE,2,FALSE)</f>
        <v>0</v>
      </c>
      <c r="DY130" s="84">
        <f>VLOOKUP(WordsMain!DY130,ScaleEE,2,FALSE)</f>
        <v>2</v>
      </c>
      <c r="DZ130" s="84">
        <f>VLOOKUP(WordsMain!DZ130,ScaleEE,2,FALSE)</f>
        <v>2</v>
      </c>
      <c r="EB130" s="84">
        <f>VLOOKUP(WordsMain!EB130,ScaleCC,2,FALSE)</f>
        <v>2</v>
      </c>
      <c r="EC130" s="84">
        <f>VLOOKUP(WordsMain!EC130,ScaleCC,2,FALSE)</f>
        <v>2</v>
      </c>
      <c r="ED130" s="84">
        <f>VLOOKUP(WordsMain!ED130,ScaleCC,2,FALSE)</f>
        <v>2</v>
      </c>
      <c r="EE130" s="84">
        <f>VLOOKUP(WordsMain!EE130,ScaleCC,2,FALSE)</f>
        <v>1</v>
      </c>
      <c r="EF130" s="84">
        <f>VLOOKUP(WordsMain!EF130,ScaleCC,2,FALSE)</f>
        <v>0</v>
      </c>
      <c r="EG130" s="84">
        <f>VLOOKUP(WordsMain!EG130,ScaleCC,2,FALSE)</f>
        <v>0</v>
      </c>
      <c r="EH130" s="84">
        <f>VLOOKUP(WordsMain!EH130,ScaleCC,2,FALSE)</f>
        <v>0</v>
      </c>
      <c r="EI130" s="84">
        <f>VLOOKUP(WordsMain!EI130,ScaleCC,2,FALSE)</f>
        <v>0</v>
      </c>
      <c r="EJ130" s="84">
        <f>VLOOKUP(WordsMain!EJ130,ScaleCC,2,FALSE)</f>
        <v>0</v>
      </c>
      <c r="EK130" s="84">
        <f>VLOOKUP(WordsMain!EK130,ScaleCC,2,FALSE)</f>
        <v>0</v>
      </c>
      <c r="EL130" s="84">
        <f>VLOOKUP(WordsMain!EL130,ScaleCC,2,FALSE)</f>
        <v>0</v>
      </c>
      <c r="EM130" s="84">
        <f>VLOOKUP(WordsMain!EM130,ScaleCC,2,FALSE)</f>
        <v>0</v>
      </c>
      <c r="EN130" s="84">
        <f>VLOOKUP(WordsMain!EN130,ScaleCC,2,FALSE)</f>
        <v>0</v>
      </c>
      <c r="EO130" s="84">
        <f>VLOOKUP(WordsMain!EO130,ScaleCC,2,FALSE)</f>
        <v>0</v>
      </c>
      <c r="EP130" s="84">
        <f>VLOOKUP(WordsMain!EP130,ScaleCC,2,FALSE)</f>
        <v>0</v>
      </c>
      <c r="EQ130" s="84">
        <f>VLOOKUP(WordsMain!EQ130,ScaleCC,2,FALSE)</f>
        <v>0</v>
      </c>
      <c r="ER130" s="84">
        <f>VLOOKUP(WordsMain!ER130,ScaleCC,2,FALSE)</f>
        <v>0</v>
      </c>
      <c r="ES130" s="84">
        <f>VLOOKUP(WordsMain!ES130,ScaleCC,2,FALSE)</f>
        <v>1</v>
      </c>
      <c r="ET130" t="s">
        <v>1117</v>
      </c>
      <c r="EW130">
        <v>3</v>
      </c>
      <c r="EX130">
        <v>4</v>
      </c>
      <c r="EZ130">
        <v>6</v>
      </c>
      <c r="FA130">
        <v>7</v>
      </c>
      <c r="FB130">
        <v>8</v>
      </c>
      <c r="FC130">
        <v>9</v>
      </c>
      <c r="FE130">
        <v>11</v>
      </c>
      <c r="FF130">
        <v>12</v>
      </c>
      <c r="FI130">
        <v>3</v>
      </c>
      <c r="FJ130">
        <v>4</v>
      </c>
      <c r="FL130">
        <v>6</v>
      </c>
      <c r="FM130">
        <v>7</v>
      </c>
      <c r="FQ130">
        <v>11</v>
      </c>
      <c r="FR130">
        <v>12</v>
      </c>
      <c r="FU130">
        <v>3</v>
      </c>
      <c r="FV130">
        <v>4</v>
      </c>
      <c r="FX130">
        <v>6</v>
      </c>
      <c r="FY130">
        <v>7</v>
      </c>
      <c r="GC130">
        <v>11</v>
      </c>
      <c r="GD130">
        <v>12</v>
      </c>
      <c r="ND130">
        <v>2</v>
      </c>
      <c r="NH130">
        <v>6</v>
      </c>
      <c r="NJ130">
        <v>8</v>
      </c>
      <c r="NL130">
        <v>10</v>
      </c>
      <c r="NP130">
        <v>14</v>
      </c>
      <c r="NX130">
        <v>8</v>
      </c>
      <c r="NZ130">
        <v>10</v>
      </c>
      <c r="OL130">
        <v>8</v>
      </c>
      <c r="ON130">
        <v>10</v>
      </c>
      <c r="WU130" s="84">
        <f>VLOOKUP(WordsMain!WU130,ScaleHH,2,FALSE)</f>
        <v>3</v>
      </c>
      <c r="WV130" s="84">
        <f>VLOOKUP(WordsMain!WV130,ScaleHH,2,FALSE)</f>
        <v>2</v>
      </c>
      <c r="WW130" s="84">
        <f>VLOOKUP(WordsMain!WW130,ScaleHH,2,FALSE)</f>
        <v>3</v>
      </c>
      <c r="WX130" s="84">
        <f>VLOOKUP(WordsMain!WX130,ScaleHH,2,FALSE)</f>
        <v>3</v>
      </c>
      <c r="WY130" s="84">
        <f>VLOOKUP(WordsMain!WY130,ScaleHH,2,FALSE)</f>
        <v>2</v>
      </c>
      <c r="WZ130" s="84">
        <f>VLOOKUP(WordsMain!WZ130,ScaleHH,2,FALSE)</f>
        <v>2</v>
      </c>
      <c r="XA130" s="84">
        <f>VLOOKUP(WordsMain!XA130,ScaleHH,2,FALSE)</f>
        <v>3</v>
      </c>
      <c r="XB130" s="84">
        <f>VLOOKUP(WordsMain!XB130,ScaleHH,2,FALSE)</f>
        <v>2</v>
      </c>
      <c r="XC130" s="84">
        <f>VLOOKUP(WordsMain!XC130,ScaleHH,2,FALSE)</f>
        <v>1</v>
      </c>
      <c r="XD130" s="84">
        <f>VLOOKUP(WordsMain!XD130,ScaleHH,2,FALSE)</f>
        <v>3</v>
      </c>
      <c r="XE130" s="84">
        <f>VLOOKUP(WordsMain!XE130,ScaleHH,2,FALSE)</f>
        <v>3</v>
      </c>
      <c r="XF130" s="84">
        <f>VLOOKUP(WordsMain!XF130,ScaleHH,2,FALSE)</f>
        <v>3</v>
      </c>
      <c r="XG130" s="84">
        <f>VLOOKUP(WordsMain!XG130,ScaleHH,2,FALSE)</f>
        <v>2</v>
      </c>
      <c r="XH130" s="84">
        <f>VLOOKUP(WordsMain!XH130,ScaleHH,2,FALSE)</f>
        <v>3</v>
      </c>
      <c r="XI130" s="84">
        <f>VLOOKUP(WordsMain!XI130,ScaleHH,2,FALSE)</f>
        <v>3</v>
      </c>
      <c r="XJ130" s="84">
        <f>VLOOKUP(WordsMain!XJ130,ScaleHH,2,FALSE)</f>
        <v>3</v>
      </c>
      <c r="XK130" s="84">
        <f>VLOOKUP(WordsMain!XK130,ScaleHH,2,FALSE)</f>
        <v>3</v>
      </c>
      <c r="XL130" s="84">
        <f>VLOOKUP(WordsMain!XL130,ScaleHH,2,FALSE)</f>
        <v>3</v>
      </c>
      <c r="XM130" s="84">
        <f>VLOOKUP(WordsMain!XM130,ScaleHH,2,FALSE)</f>
        <v>3</v>
      </c>
      <c r="XN130" s="84">
        <f>VLOOKUP(WordsMain!XN130,ScaleHH,2,FALSE)</f>
        <v>3</v>
      </c>
      <c r="XO130" s="84">
        <f>VLOOKUP(WordsMain!XO130,ScaleHH,2,FALSE)</f>
        <v>3</v>
      </c>
      <c r="XP130" s="84">
        <f>VLOOKUP(WordsMain!XP130,ScaleHH,2,FALSE)</f>
        <v>3</v>
      </c>
      <c r="XQ130" s="84">
        <f>VLOOKUP(WordsMain!XQ130,ScaleHH,2,FALSE)</f>
        <v>3</v>
      </c>
      <c r="XR130" s="84">
        <f>VLOOKUP(WordsMain!XR130,ScaleHH,2,FALSE)</f>
        <v>3</v>
      </c>
      <c r="XS130" s="84">
        <f>VLOOKUP(WordsMain!XS130,ScaleHH,2,FALSE)</f>
        <v>3</v>
      </c>
      <c r="XT130" s="84">
        <f>VLOOKUP(WordsMain!XT130,ScaleHH,2,FALSE)</f>
        <v>3</v>
      </c>
      <c r="XU130" s="84">
        <f>VLOOKUP(WordsMain!XU130,ScaleHH,2,FALSE)</f>
        <v>2</v>
      </c>
      <c r="XV130" s="84">
        <f>VLOOKUP(WordsMain!XV130,ScaleHH,2,FALSE)</f>
        <v>3</v>
      </c>
      <c r="XW130" s="84">
        <f>VLOOKUP(WordsMain!XW130,ScaleHH,2,FALSE)</f>
        <v>2</v>
      </c>
      <c r="XX130" s="84">
        <f>VLOOKUP(WordsMain!XX130,ScaleHH,2,FALSE)</f>
        <v>1</v>
      </c>
      <c r="XY130" s="84">
        <f>VLOOKUP(WordsMain!XY130,ScaleHH,2,FALSE)</f>
        <v>1</v>
      </c>
      <c r="XZ130" s="84">
        <f>VLOOKUP(WordsMain!XZ130,ScaleHH,2,FALSE)</f>
        <v>0</v>
      </c>
      <c r="YA130" s="84">
        <f>VLOOKUP(WordsMain!YA130,ScaleHH,2,FALSE)</f>
        <v>2</v>
      </c>
      <c r="YB130" s="84">
        <f>VLOOKUP(WordsMain!YB130,ScaleHH,2,FALSE)</f>
        <v>3</v>
      </c>
      <c r="YC130" s="84">
        <f>VLOOKUP(WordsMain!YC130,ScaleHH,2,FALSE)</f>
        <v>2</v>
      </c>
      <c r="YD130" s="84">
        <f>VLOOKUP(WordsMain!YD130,ScaleHH,2,FALSE)</f>
        <v>1</v>
      </c>
      <c r="YE130" s="84">
        <f>VLOOKUP(WordsMain!YE130,ScaleHH,2,FALSE)</f>
        <v>1</v>
      </c>
      <c r="YF130" s="84">
        <f>VLOOKUP(WordsMain!YF130,ScaleHH,2,FALSE)</f>
        <v>3</v>
      </c>
      <c r="YG130" s="84">
        <f>VLOOKUP(WordsMain!YG130,ScaleHH,2,FALSE)</f>
        <v>3</v>
      </c>
      <c r="YJ130" s="84">
        <f>VLOOKUP(WordsMain!YJ130,ScaleBB,2,FALSE)</f>
        <v>-1</v>
      </c>
      <c r="YK130" s="84">
        <f>VLOOKUP(WordsMain!YK130,ScaleAA,2,FALSE)</f>
        <v>3</v>
      </c>
      <c r="YL130" s="84">
        <f>VLOOKUP(WordsMain!YL130,ScaleAA,2,FALSE)</f>
        <v>3</v>
      </c>
      <c r="YM130" s="84">
        <f>VLOOKUP(WordsMain!YM130,ScaleAA,2,FALSE)</f>
        <v>3</v>
      </c>
      <c r="YN130" s="84">
        <f>VLOOKUP(WordsMain!YN130,ScaleAA,2,FALSE)</f>
        <v>3</v>
      </c>
      <c r="YO130" s="84">
        <f>VLOOKUP(WordsMain!YO130,ScaleAA,2,FALSE)</f>
        <v>3</v>
      </c>
      <c r="YP130" s="84">
        <f>VLOOKUP(WordsMain!YP130,ScaleAA,2,FALSE)</f>
        <v>3</v>
      </c>
      <c r="YQ130" s="84">
        <f>VLOOKUP(WordsMain!YQ130,ScaleAA,2,FALSE)</f>
        <v>3</v>
      </c>
      <c r="YR130" s="84">
        <f>VLOOKUP(WordsMain!YR130,ScaleAA,2,FALSE)</f>
        <v>3</v>
      </c>
      <c r="YS130" s="84">
        <f>VLOOKUP(WordsMain!YS130,ScaleAA,2,FALSE)</f>
        <v>4</v>
      </c>
      <c r="YT130" s="84">
        <f>VLOOKUP(WordsMain!YT130,ScaleAA,2,FALSE)</f>
        <v>3</v>
      </c>
      <c r="YU130" s="84">
        <f>VLOOKUP(WordsMain!YU130,ScaleAA,2,FALSE)</f>
        <v>4</v>
      </c>
      <c r="YV130" s="84">
        <f>VLOOKUP(WordsMain!YV130,ScaleAA,2,FALSE)</f>
        <v>3</v>
      </c>
      <c r="YW130" s="84">
        <f>VLOOKUP(WordsMain!YW130,ScaleAA,2,FALSE)</f>
        <v>3</v>
      </c>
      <c r="YX130" s="84">
        <f>VLOOKUP(WordsMain!YX130,ScaleAA,2,FALSE)</f>
        <v>3</v>
      </c>
      <c r="YY130" s="84">
        <f>VLOOKUP(WordsMain!YY130,ScaleAA,2,FALSE)</f>
        <v>2</v>
      </c>
      <c r="YZ130" s="84">
        <f>VLOOKUP(WordsMain!YZ130,ScaleAA,2,FALSE)</f>
        <v>2</v>
      </c>
      <c r="ZA130" s="84">
        <f>VLOOKUP(WordsMain!ZA130,ScaleAA,2,FALSE)</f>
        <v>3</v>
      </c>
      <c r="ZB130" s="84">
        <f>VLOOKUP(WordsMain!ZB130,ScaleAA,2,FALSE)</f>
        <v>4</v>
      </c>
      <c r="ZC130" s="84">
        <f>VLOOKUP(WordsMain!ZC130,ScaleAA,2,FALSE)</f>
        <v>4</v>
      </c>
      <c r="ZD130" s="84">
        <f>VLOOKUP(WordsMain!ZD130,ScaleAA,2,FALSE)</f>
        <v>2</v>
      </c>
      <c r="ZE130" s="84">
        <f>VLOOKUP(WordsMain!ZE130,ScaleAA,2,FALSE)</f>
        <v>2</v>
      </c>
      <c r="ZF130" s="84">
        <f>VLOOKUP(WordsMain!ZF130,ScaleAA,2,FALSE)</f>
        <v>2</v>
      </c>
      <c r="ZG130" s="84">
        <f>VLOOKUP(WordsMain!ZG130,ScaleAA,2,FALSE)</f>
        <v>3</v>
      </c>
      <c r="ZH130" s="84">
        <f>VLOOKUP(WordsMain!ZH130,ScaleAA,2,FALSE)</f>
        <v>3</v>
      </c>
      <c r="ZI130" s="84">
        <f>VLOOKUP(WordsMain!ZI130,ScaleAA,2,FALSE)</f>
        <v>3</v>
      </c>
      <c r="ZJ130" s="84">
        <f>VLOOKUP(WordsMain!ZJ130,ScaleAA,2,FALSE)</f>
        <v>4</v>
      </c>
      <c r="ZK130" s="84">
        <f>VLOOKUP(WordsMain!ZK130,ScaleAA,2,FALSE)</f>
        <v>3</v>
      </c>
      <c r="ZL130" s="84">
        <f>VLOOKUP(WordsMain!ZL130,ScaleAA,2,FALSE)</f>
        <v>3</v>
      </c>
      <c r="ZM130" s="84">
        <f>VLOOKUP(WordsMain!ZM130,ScaleAA,2,FALSE)</f>
        <v>3</v>
      </c>
      <c r="ZN130" s="84">
        <f>VLOOKUP(WordsMain!ZN130,ScaleAA,2,FALSE)</f>
        <v>3</v>
      </c>
      <c r="ZO130" s="84">
        <f>VLOOKUP(WordsMain!ZO130,ScaleAA,2,FALSE)</f>
        <v>2</v>
      </c>
      <c r="ZP130" s="84">
        <f>VLOOKUP(WordsMain!ZP130,ScaleAA,2,FALSE)</f>
        <v>3</v>
      </c>
      <c r="ZR130" s="84">
        <f>VLOOKUP(WordsMain!ZR130,ScaleFF,2,FALSE)</f>
        <v>3</v>
      </c>
      <c r="ZS130" s="84">
        <f>VLOOKUP(WordsMain!ZS130,ScaleFF,2,FALSE)</f>
        <v>3</v>
      </c>
      <c r="ZT130" s="84">
        <f>VLOOKUP(WordsMain!ZT130,ScaleFF,2,FALSE)</f>
        <v>0</v>
      </c>
      <c r="ZU130" s="84">
        <f>VLOOKUP(WordsMain!ZU130,ScaleFF,2,FALSE)</f>
        <v>3</v>
      </c>
      <c r="ZV130" s="84">
        <f>VLOOKUP(WordsMain!ZV130,ScaleFF,2,FALSE)</f>
        <v>0</v>
      </c>
      <c r="ZW130" s="84">
        <f>VLOOKUP(WordsMain!ZW130,ScaleFF,2,FALSE)</f>
        <v>0</v>
      </c>
      <c r="ZX130" s="84">
        <f>VLOOKUP(WordsMain!ZX130,ScaleFF,2,FALSE)</f>
        <v>3</v>
      </c>
      <c r="ZY130" s="84">
        <f>VLOOKUP(WordsMain!ZY130,ScaleFF,2,FALSE)</f>
        <v>1</v>
      </c>
      <c r="ZZ130" s="84">
        <f>VLOOKUP(WordsMain!ZZ130,ScaleFF,2,FALSE)</f>
        <v>3</v>
      </c>
      <c r="AAA130" s="84">
        <f>VLOOKUP(WordsMain!AAA130,ScaleFF,2,FALSE)</f>
        <v>2</v>
      </c>
      <c r="AAB130" s="84">
        <f>VLOOKUP(WordsMain!AAB130,ScaleFF,2,FALSE)</f>
        <v>2</v>
      </c>
      <c r="AAC130" s="84">
        <f>VLOOKUP(WordsMain!AAC130,ScaleFF,2,FALSE)</f>
        <v>2</v>
      </c>
      <c r="AAD130" s="84">
        <f>VLOOKUP(WordsMain!AAD130,ScaleFF,2,FALSE)</f>
        <v>1</v>
      </c>
      <c r="AAE130" s="84">
        <f>VLOOKUP(WordsMain!AAE130,ScaleFF,2,FALSE)</f>
        <v>3</v>
      </c>
      <c r="AAF130" s="84">
        <f>VLOOKUP(WordsMain!AAF130,ScaleFF,2,FALSE)</f>
        <v>3</v>
      </c>
      <c r="AAG130" s="84">
        <f>VLOOKUP(WordsMain!AAG130,ScaleFF,2,FALSE)</f>
        <v>2</v>
      </c>
      <c r="AAH130" s="84">
        <f>VLOOKUP(WordsMain!AAH130,ScaleFF,2,FALSE)</f>
        <v>3</v>
      </c>
      <c r="AAI130" s="84">
        <f>VLOOKUP(WordsMain!AAI130,ScaleFF,2,FALSE)</f>
        <v>2</v>
      </c>
      <c r="AAJ130" s="84">
        <f>VLOOKUP(WordsMain!AAJ130,ScaleFF,2,FALSE)</f>
        <v>0</v>
      </c>
      <c r="AAK130" s="84">
        <f>VLOOKUP(WordsMain!AAK130,ScaleFF,2,FALSE)</f>
        <v>3</v>
      </c>
      <c r="AAL130" s="84">
        <f>VLOOKUP(WordsMain!AAL130,ScaleFF,2,FALSE)</f>
        <v>2</v>
      </c>
      <c r="AAM130" s="84">
        <f>VLOOKUP(WordsMain!AAM130,ScaleFF,2,FALSE)</f>
        <v>1</v>
      </c>
      <c r="AAN130" s="84">
        <f>VLOOKUP(WordsMain!AAN130,ScaleFF,2,FALSE)</f>
        <v>1</v>
      </c>
      <c r="AAO130" s="84">
        <f>VLOOKUP(WordsMain!AAO130,ScaleFF,2,FALSE)</f>
        <v>3</v>
      </c>
      <c r="AAP130" s="84">
        <f>VLOOKUP(WordsMain!AAP130,ScaleFF,2,FALSE)</f>
        <v>1</v>
      </c>
      <c r="AAQ130" s="84">
        <f>VLOOKUP(WordsMain!AAQ130,ScaleFF,2,FALSE)</f>
        <v>0</v>
      </c>
      <c r="AAR130" s="84">
        <f>VLOOKUP(WordsMain!AAR130,ScaleFF,2,FALSE)</f>
        <v>4</v>
      </c>
      <c r="AAS130" s="84">
        <f>VLOOKUP(WordsMain!AAS130,ScaleFF,2,FALSE)</f>
        <v>0</v>
      </c>
      <c r="AAT130" s="84">
        <f>VLOOKUP(WordsMain!AAT130,ScaleFF,2,FALSE)</f>
        <v>3</v>
      </c>
      <c r="AAU130" s="84">
        <f>VLOOKUP(WordsMain!AAU130,ScaleFF,2,FALSE)</f>
        <v>2</v>
      </c>
      <c r="AAV130" s="84">
        <f>VLOOKUP(WordsMain!AAV130,ScaleFF,2,FALSE)</f>
        <v>3</v>
      </c>
      <c r="AAW130" s="84">
        <f>VLOOKUP(WordsMain!AAW130,ScaleFF,2,FALSE)</f>
        <v>1</v>
      </c>
      <c r="AAX130" s="84">
        <f>VLOOKUP(WordsMain!AAX130,ScaleFF,2,FALSE)</f>
        <v>1</v>
      </c>
      <c r="AAY130" s="84">
        <f>VLOOKUP(WordsMain!AAY130,ScaleFF,2,FALSE)</f>
        <v>3</v>
      </c>
      <c r="AAZ130" s="84">
        <f>VLOOKUP(WordsMain!AAZ130,ScaleFF,2,FALSE)</f>
        <v>3</v>
      </c>
      <c r="ABB130">
        <v>1</v>
      </c>
      <c r="ABC130">
        <v>1</v>
      </c>
      <c r="ABD130">
        <v>2</v>
      </c>
      <c r="ABE130">
        <v>1</v>
      </c>
      <c r="ABF130">
        <v>1</v>
      </c>
      <c r="ABG130">
        <v>1</v>
      </c>
      <c r="ABH130">
        <v>2</v>
      </c>
      <c r="ABI130">
        <v>1</v>
      </c>
      <c r="ABJ130">
        <v>1</v>
      </c>
      <c r="ABK130">
        <v>1</v>
      </c>
      <c r="ABL130">
        <v>1</v>
      </c>
      <c r="ABM130">
        <v>1</v>
      </c>
      <c r="ABN130">
        <v>1</v>
      </c>
      <c r="ABT130">
        <v>6</v>
      </c>
      <c r="ABU130">
        <v>7</v>
      </c>
      <c r="ABY130">
        <v>11</v>
      </c>
      <c r="ACA130">
        <v>13</v>
      </c>
      <c r="ACB130">
        <v>14</v>
      </c>
      <c r="ACG130">
        <v>19</v>
      </c>
      <c r="ACI130">
        <v>21</v>
      </c>
      <c r="ACK130">
        <v>23</v>
      </c>
      <c r="ACL130">
        <v>24</v>
      </c>
      <c r="ACN130">
        <v>26</v>
      </c>
      <c r="ACR130" s="84">
        <f>VLOOKUP(WordsMain!ACR130,ScaleGG,2,FALSE)</f>
        <v>1</v>
      </c>
      <c r="ACS130">
        <v>0</v>
      </c>
      <c r="ACT130">
        <v>-1</v>
      </c>
      <c r="ACU130">
        <v>-2</v>
      </c>
      <c r="ACV130">
        <v>0</v>
      </c>
      <c r="ACW130">
        <v>-1</v>
      </c>
      <c r="ACX130">
        <v>-2</v>
      </c>
      <c r="ACY130">
        <v>-2</v>
      </c>
      <c r="ACZ130">
        <v>-2</v>
      </c>
      <c r="ADA130">
        <v>-2</v>
      </c>
      <c r="ADB130">
        <v>0</v>
      </c>
      <c r="ADC130">
        <v>0</v>
      </c>
      <c r="ADD130">
        <v>0</v>
      </c>
      <c r="ADE130">
        <v>-1</v>
      </c>
      <c r="ADF130">
        <v>-2</v>
      </c>
      <c r="ADG130">
        <v>-2</v>
      </c>
      <c r="ADH130">
        <v>-2</v>
      </c>
      <c r="ADI130">
        <v>1</v>
      </c>
      <c r="ADJ130">
        <v>0</v>
      </c>
      <c r="ADK130">
        <v>0</v>
      </c>
      <c r="ADL130">
        <v>-1</v>
      </c>
      <c r="ADM130">
        <v>0</v>
      </c>
      <c r="ADN130">
        <v>-2</v>
      </c>
      <c r="ADO130">
        <v>1</v>
      </c>
      <c r="ADP130">
        <v>1</v>
      </c>
      <c r="ADQ130">
        <v>1</v>
      </c>
      <c r="ADR130">
        <v>1</v>
      </c>
      <c r="ADS130">
        <v>1</v>
      </c>
      <c r="ADT130">
        <v>1</v>
      </c>
      <c r="ADU130">
        <v>1</v>
      </c>
      <c r="ADV130">
        <v>0</v>
      </c>
      <c r="ADX130" t="s">
        <v>1118</v>
      </c>
      <c r="ADZ130">
        <f t="shared" si="85"/>
        <v>76</v>
      </c>
      <c r="AEA130">
        <f t="shared" si="87"/>
        <v>1</v>
      </c>
      <c r="AEB130">
        <f t="shared" si="86"/>
        <v>1</v>
      </c>
    </row>
    <row r="131" spans="1:808" x14ac:dyDescent="0.2">
      <c r="A131">
        <v>110002749497</v>
      </c>
      <c r="B131">
        <v>270114160</v>
      </c>
      <c r="C131" s="2">
        <v>43608.496516203697</v>
      </c>
      <c r="D131" s="2">
        <v>43608.518935185188</v>
      </c>
      <c r="E131" t="s">
        <v>1918</v>
      </c>
      <c r="J131">
        <v>2</v>
      </c>
      <c r="K131" s="84" t="str">
        <f t="shared" si="89"/>
        <v>USA</v>
      </c>
      <c r="L131">
        <v>1</v>
      </c>
      <c r="M131">
        <v>4</v>
      </c>
      <c r="N131">
        <v>1</v>
      </c>
      <c r="O131">
        <v>2</v>
      </c>
      <c r="P131">
        <v>2</v>
      </c>
      <c r="Q131">
        <v>3</v>
      </c>
      <c r="S131">
        <v>4</v>
      </c>
      <c r="T131">
        <v>0</v>
      </c>
      <c r="U131" t="s">
        <v>1120</v>
      </c>
      <c r="V131">
        <v>3</v>
      </c>
      <c r="W131">
        <v>3</v>
      </c>
      <c r="X131" s="84">
        <f>VLOOKUP(WordsMain!X131,ScaleII,2,FALSE)</f>
        <v>0</v>
      </c>
      <c r="Y131" s="84">
        <f>VLOOKUP(WordsMain!Y131,ScaleII,2,FALSE)</f>
        <v>2</v>
      </c>
      <c r="Z131" s="84">
        <f>VLOOKUP(WordsMain!Z131,ScaleII,2,FALSE)</f>
        <v>0</v>
      </c>
      <c r="AA131" s="84">
        <f>VLOOKUP(WordsMain!AA131,ScaleII,2,FALSE)</f>
        <v>2</v>
      </c>
      <c r="AB131" s="84">
        <f>VLOOKUP(WordsMain!AB131,ScaleII,2,FALSE)</f>
        <v>1</v>
      </c>
      <c r="AC131" s="84">
        <f>VLOOKUP(WordsMain!AC131,ScaleII,2,FALSE)</f>
        <v>1</v>
      </c>
      <c r="AD131" s="84">
        <f>VLOOKUP(WordsMain!AD131,ScaleDD,2,FALSE)</f>
        <v>0</v>
      </c>
      <c r="AE131" s="84">
        <f>VLOOKUP(WordsMain!AE131,ScaleDD,2,FALSE)</f>
        <v>3</v>
      </c>
      <c r="AF131" s="84">
        <f>VLOOKUP(WordsMain!AF131,ScaleDD,2,FALSE)</f>
        <v>2</v>
      </c>
      <c r="AG131" s="84">
        <f>VLOOKUP(WordsMain!AG131,ScaleDD,2,FALSE)</f>
        <v>2</v>
      </c>
      <c r="AH131" s="84">
        <f>VLOOKUP(WordsMain!AH131,ScaleDD,2,FALSE)</f>
        <v>3</v>
      </c>
      <c r="AI131" s="84">
        <f>VLOOKUP(WordsMain!AI131,ScaleDD,2,FALSE)</f>
        <v>3</v>
      </c>
      <c r="AJ131" s="84">
        <f>VLOOKUP(WordsMain!AJ131,ScaleDD,2,FALSE)</f>
        <v>3</v>
      </c>
      <c r="AK131" s="84">
        <f>VLOOKUP(WordsMain!AK131,ScaleDD,2,FALSE)</f>
        <v>3</v>
      </c>
      <c r="AL131" s="84">
        <f>VLOOKUP(WordsMain!AL131,ScaleDD,2,FALSE)</f>
        <v>2</v>
      </c>
      <c r="AM131" t="s">
        <v>1121</v>
      </c>
      <c r="AN131" s="84">
        <f>VLOOKUP(WordsMain!AN131,ScaleJJ,2,FALSE)</f>
        <v>4</v>
      </c>
      <c r="AO131" s="84">
        <f>VLOOKUP(WordsMain!AO131,ScaleJJ,2,FALSE)</f>
        <v>0</v>
      </c>
      <c r="AP131" s="84">
        <f>VLOOKUP(WordsMain!AP131,ScaleJJ,2,FALSE)</f>
        <v>1</v>
      </c>
      <c r="AQ131" s="84">
        <f>VLOOKUP(WordsMain!AQ131,ScaleJJ,2,FALSE)</f>
        <v>0</v>
      </c>
      <c r="AR131" s="84">
        <f>VLOOKUP(WordsMain!AR131,ScaleJJ,2,FALSE)</f>
        <v>3</v>
      </c>
      <c r="AS131" s="84">
        <f>VLOOKUP(WordsMain!AS131,ScaleJJ,2,FALSE)</f>
        <v>4</v>
      </c>
      <c r="AT131" s="84">
        <f>VLOOKUP(WordsMain!AT131,ScaleJJ,2,FALSE)</f>
        <v>0</v>
      </c>
      <c r="AU131" s="84">
        <f>VLOOKUP(WordsMain!AU131,ScaleJJ,2,FALSE)</f>
        <v>4</v>
      </c>
      <c r="AV131" t="s">
        <v>1122</v>
      </c>
      <c r="AW131">
        <v>1</v>
      </c>
      <c r="AZ131">
        <v>4</v>
      </c>
      <c r="CP131">
        <v>1</v>
      </c>
      <c r="CQ131">
        <v>2</v>
      </c>
      <c r="CV131">
        <v>7</v>
      </c>
      <c r="DH131">
        <v>1</v>
      </c>
      <c r="DI131">
        <v>2</v>
      </c>
      <c r="DN131">
        <v>7</v>
      </c>
      <c r="DQ131" s="84">
        <f>VLOOKUP(WordsMain!DQ131,ScaleEE,2,FALSE)</f>
        <v>0</v>
      </c>
      <c r="DR131" s="84">
        <f>VLOOKUP(WordsMain!DR131,ScaleEE,2,FALSE)</f>
        <v>1</v>
      </c>
      <c r="DS131" s="84">
        <f>VLOOKUP(WordsMain!DS131,ScaleEE,2,FALSE)</f>
        <v>2</v>
      </c>
      <c r="DT131" s="84">
        <f>VLOOKUP(WordsMain!DT131,ScaleEE,2,FALSE)</f>
        <v>2</v>
      </c>
      <c r="DU131" s="84">
        <f>VLOOKUP(WordsMain!DU131,ScaleEE,2,FALSE)</f>
        <v>1</v>
      </c>
      <c r="DV131" s="84">
        <f>VLOOKUP(WordsMain!DV131,ScaleEE,2,FALSE)</f>
        <v>1</v>
      </c>
      <c r="DW131" s="84">
        <f>VLOOKUP(WordsMain!DW131,ScaleEE,2,FALSE)</f>
        <v>0</v>
      </c>
      <c r="DX131" s="84">
        <f>VLOOKUP(WordsMain!DX131,ScaleEE,2,FALSE)</f>
        <v>0</v>
      </c>
      <c r="DY131" s="84">
        <f>VLOOKUP(WordsMain!DY131,ScaleEE,2,FALSE)</f>
        <v>1</v>
      </c>
      <c r="DZ131" s="84">
        <f>VLOOKUP(WordsMain!DZ131,ScaleEE,2,FALSE)</f>
        <v>1</v>
      </c>
      <c r="EA131" t="s">
        <v>1123</v>
      </c>
      <c r="EB131" s="84">
        <f>VLOOKUP(WordsMain!EB131,ScaleCC,2,FALSE)</f>
        <v>2</v>
      </c>
      <c r="EC131" s="84">
        <f>VLOOKUP(WordsMain!EC131,ScaleCC,2,FALSE)</f>
        <v>2</v>
      </c>
      <c r="ED131" s="84">
        <f>VLOOKUP(WordsMain!ED131,ScaleCC,2,FALSE)</f>
        <v>3</v>
      </c>
      <c r="EE131" s="84">
        <f>VLOOKUP(WordsMain!EE131,ScaleCC,2,FALSE)</f>
        <v>3</v>
      </c>
      <c r="EF131" s="84">
        <f>VLOOKUP(WordsMain!EF131,ScaleCC,2,FALSE)</f>
        <v>0</v>
      </c>
      <c r="EG131" s="84">
        <f>VLOOKUP(WordsMain!EG131,ScaleCC,2,FALSE)</f>
        <v>0</v>
      </c>
      <c r="EH131" s="84">
        <f>VLOOKUP(WordsMain!EH131,ScaleCC,2,FALSE)</f>
        <v>0</v>
      </c>
      <c r="EI131" s="84">
        <f>VLOOKUP(WordsMain!EI131,ScaleCC,2,FALSE)</f>
        <v>0</v>
      </c>
      <c r="EJ131" s="84">
        <f>VLOOKUP(WordsMain!EJ131,ScaleCC,2,FALSE)</f>
        <v>0</v>
      </c>
      <c r="EK131" s="84">
        <f>VLOOKUP(WordsMain!EK131,ScaleCC,2,FALSE)</f>
        <v>0</v>
      </c>
      <c r="EL131" s="84">
        <f>VLOOKUP(WordsMain!EL131,ScaleCC,2,FALSE)</f>
        <v>0</v>
      </c>
      <c r="EM131" s="84">
        <f>VLOOKUP(WordsMain!EM131,ScaleCC,2,FALSE)</f>
        <v>0</v>
      </c>
      <c r="EN131" s="84">
        <f>VLOOKUP(WordsMain!EN131,ScaleCC,2,FALSE)</f>
        <v>0</v>
      </c>
      <c r="EO131" s="84">
        <f>VLOOKUP(WordsMain!EO131,ScaleCC,2,FALSE)</f>
        <v>0</v>
      </c>
      <c r="EP131" s="84">
        <f>VLOOKUP(WordsMain!EP131,ScaleCC,2,FALSE)</f>
        <v>0</v>
      </c>
      <c r="EQ131" s="84">
        <f>VLOOKUP(WordsMain!EQ131,ScaleCC,2,FALSE)</f>
        <v>0</v>
      </c>
      <c r="ER131" s="84">
        <f>VLOOKUP(WordsMain!ER131,ScaleCC,2,FALSE)</f>
        <v>0</v>
      </c>
      <c r="ES131" s="84">
        <f>VLOOKUP(WordsMain!ES131,ScaleCC,2,FALSE)</f>
        <v>0</v>
      </c>
      <c r="EU131">
        <v>1</v>
      </c>
      <c r="EV131">
        <v>2</v>
      </c>
      <c r="EW131">
        <v>3</v>
      </c>
      <c r="EX131">
        <v>4</v>
      </c>
      <c r="EZ131">
        <v>6</v>
      </c>
      <c r="FA131">
        <v>7</v>
      </c>
      <c r="FC131">
        <v>9</v>
      </c>
      <c r="FE131">
        <v>11</v>
      </c>
      <c r="FF131">
        <v>12</v>
      </c>
      <c r="FG131">
        <v>1</v>
      </c>
      <c r="FH131">
        <v>2</v>
      </c>
      <c r="FI131">
        <v>3</v>
      </c>
      <c r="FJ131">
        <v>4</v>
      </c>
      <c r="FL131">
        <v>6</v>
      </c>
      <c r="FM131">
        <v>7</v>
      </c>
      <c r="FO131">
        <v>9</v>
      </c>
      <c r="FR131">
        <v>12</v>
      </c>
      <c r="FS131">
        <v>1</v>
      </c>
      <c r="FT131">
        <v>2</v>
      </c>
      <c r="FU131">
        <v>3</v>
      </c>
      <c r="FV131">
        <v>4</v>
      </c>
      <c r="FX131">
        <v>6</v>
      </c>
      <c r="FY131">
        <v>7</v>
      </c>
      <c r="GA131">
        <v>9</v>
      </c>
      <c r="GD131">
        <v>12</v>
      </c>
      <c r="GE131">
        <v>1</v>
      </c>
      <c r="GF131">
        <v>2</v>
      </c>
      <c r="GG131">
        <v>3</v>
      </c>
      <c r="GH131">
        <v>4</v>
      </c>
      <c r="GJ131">
        <v>6</v>
      </c>
      <c r="GK131">
        <v>7</v>
      </c>
      <c r="GM131">
        <v>9</v>
      </c>
      <c r="GO131">
        <v>11</v>
      </c>
      <c r="GP131">
        <v>12</v>
      </c>
      <c r="NJ131">
        <v>8</v>
      </c>
      <c r="NL131">
        <v>10</v>
      </c>
      <c r="NP131">
        <v>14</v>
      </c>
      <c r="NX131">
        <v>8</v>
      </c>
      <c r="NZ131">
        <v>10</v>
      </c>
      <c r="OD131">
        <v>14</v>
      </c>
      <c r="OL131">
        <v>8</v>
      </c>
      <c r="ON131">
        <v>10</v>
      </c>
      <c r="OR131">
        <v>14</v>
      </c>
      <c r="OZ131">
        <v>8</v>
      </c>
      <c r="PB131">
        <v>10</v>
      </c>
      <c r="PF131">
        <v>14</v>
      </c>
      <c r="WU131" s="84">
        <f>VLOOKUP(WordsMain!WU131,ScaleHH,2,FALSE)</f>
        <v>3</v>
      </c>
      <c r="WV131" s="84">
        <f>VLOOKUP(WordsMain!WV131,ScaleHH,2,FALSE)</f>
        <v>2</v>
      </c>
      <c r="WW131" s="84">
        <f>VLOOKUP(WordsMain!WW131,ScaleHH,2,FALSE)</f>
        <v>3</v>
      </c>
      <c r="WX131" s="84">
        <f>VLOOKUP(WordsMain!WX131,ScaleHH,2,FALSE)</f>
        <v>3</v>
      </c>
      <c r="WY131" s="84">
        <f>VLOOKUP(WordsMain!WY131,ScaleHH,2,FALSE)</f>
        <v>3</v>
      </c>
      <c r="WZ131" s="84">
        <f>VLOOKUP(WordsMain!WZ131,ScaleHH,2,FALSE)</f>
        <v>2</v>
      </c>
      <c r="XA131" s="84">
        <f>VLOOKUP(WordsMain!XA131,ScaleHH,2,FALSE)</f>
        <v>1</v>
      </c>
      <c r="XB131" s="84">
        <f>VLOOKUP(WordsMain!XB131,ScaleHH,2,FALSE)</f>
        <v>3</v>
      </c>
      <c r="XC131" s="84">
        <f>VLOOKUP(WordsMain!XC131,ScaleHH,2,FALSE)</f>
        <v>2</v>
      </c>
      <c r="XD131" s="84">
        <f>VLOOKUP(WordsMain!XD131,ScaleHH,2,FALSE)</f>
        <v>2</v>
      </c>
      <c r="XE131" s="84">
        <f>VLOOKUP(WordsMain!XE131,ScaleHH,2,FALSE)</f>
        <v>3</v>
      </c>
      <c r="XF131" s="84">
        <f>VLOOKUP(WordsMain!XF131,ScaleHH,2,FALSE)</f>
        <v>3</v>
      </c>
      <c r="XG131" s="84">
        <f>VLOOKUP(WordsMain!XG131,ScaleHH,2,FALSE)</f>
        <v>1</v>
      </c>
      <c r="XH131" s="84">
        <f>VLOOKUP(WordsMain!XH131,ScaleHH,2,FALSE)</f>
        <v>3</v>
      </c>
      <c r="XI131" s="84">
        <f>VLOOKUP(WordsMain!XI131,ScaleHH,2,FALSE)</f>
        <v>2</v>
      </c>
      <c r="XJ131" s="84">
        <f>VLOOKUP(WordsMain!XJ131,ScaleHH,2,FALSE)</f>
        <v>3</v>
      </c>
      <c r="XK131" s="84">
        <f>VLOOKUP(WordsMain!XK131,ScaleHH,2,FALSE)</f>
        <v>2</v>
      </c>
      <c r="XL131" s="84">
        <f>VLOOKUP(WordsMain!XL131,ScaleHH,2,FALSE)</f>
        <v>3</v>
      </c>
      <c r="XM131" s="84">
        <f>VLOOKUP(WordsMain!XM131,ScaleHH,2,FALSE)</f>
        <v>3</v>
      </c>
      <c r="XN131" s="84">
        <f>VLOOKUP(WordsMain!XN131,ScaleHH,2,FALSE)</f>
        <v>2</v>
      </c>
      <c r="XO131" s="84">
        <f>VLOOKUP(WordsMain!XO131,ScaleHH,2,FALSE)</f>
        <v>2</v>
      </c>
      <c r="XP131" s="84">
        <f>VLOOKUP(WordsMain!XP131,ScaleHH,2,FALSE)</f>
        <v>1</v>
      </c>
      <c r="XQ131" s="84">
        <f>VLOOKUP(WordsMain!XQ131,ScaleHH,2,FALSE)</f>
        <v>3</v>
      </c>
      <c r="XR131" s="84">
        <f>VLOOKUP(WordsMain!XR131,ScaleHH,2,FALSE)</f>
        <v>3</v>
      </c>
      <c r="XS131" s="84">
        <f>VLOOKUP(WordsMain!XS131,ScaleHH,2,FALSE)</f>
        <v>2</v>
      </c>
      <c r="XT131" s="84">
        <f>VLOOKUP(WordsMain!XT131,ScaleHH,2,FALSE)</f>
        <v>2</v>
      </c>
      <c r="XU131" s="84">
        <f>VLOOKUP(WordsMain!XU131,ScaleHH,2,FALSE)</f>
        <v>2</v>
      </c>
      <c r="XV131" s="84">
        <f>VLOOKUP(WordsMain!XV131,ScaleHH,2,FALSE)</f>
        <v>2</v>
      </c>
      <c r="XW131" s="84">
        <f>VLOOKUP(WordsMain!XW131,ScaleHH,2,FALSE)</f>
        <v>3</v>
      </c>
      <c r="XX131" s="84">
        <f>VLOOKUP(WordsMain!XX131,ScaleHH,2,FALSE)</f>
        <v>1</v>
      </c>
      <c r="XY131" s="84">
        <f>VLOOKUP(WordsMain!XY131,ScaleHH,2,FALSE)</f>
        <v>1</v>
      </c>
      <c r="XZ131" s="84">
        <f>VLOOKUP(WordsMain!XZ131,ScaleHH,2,FALSE)</f>
        <v>3</v>
      </c>
      <c r="YA131" s="84">
        <f>VLOOKUP(WordsMain!YA131,ScaleHH,2,FALSE)</f>
        <v>2</v>
      </c>
      <c r="YB131" s="84">
        <f>VLOOKUP(WordsMain!YB131,ScaleHH,2,FALSE)</f>
        <v>2</v>
      </c>
      <c r="YC131" s="84">
        <f>VLOOKUP(WordsMain!YC131,ScaleHH,2,FALSE)</f>
        <v>1</v>
      </c>
      <c r="YD131" s="84">
        <f>VLOOKUP(WordsMain!YD131,ScaleHH,2,FALSE)</f>
        <v>1</v>
      </c>
      <c r="YE131" s="84">
        <f>VLOOKUP(WordsMain!YE131,ScaleHH,2,FALSE)</f>
        <v>1</v>
      </c>
      <c r="YF131" s="84">
        <f>VLOOKUP(WordsMain!YF131,ScaleHH,2,FALSE)</f>
        <v>2</v>
      </c>
      <c r="YG131" s="84">
        <f>VLOOKUP(WordsMain!YG131,ScaleHH,2,FALSE)</f>
        <v>3</v>
      </c>
      <c r="YJ131" s="84">
        <f>VLOOKUP(WordsMain!YJ131,ScaleBB,2,FALSE)</f>
        <v>0</v>
      </c>
      <c r="YK131" s="84">
        <f>VLOOKUP(WordsMain!YK131,ScaleAA,2,FALSE)</f>
        <v>4</v>
      </c>
      <c r="YL131" s="84">
        <f>VLOOKUP(WordsMain!YL131,ScaleAA,2,FALSE)</f>
        <v>4</v>
      </c>
      <c r="YM131" s="84">
        <f>VLOOKUP(WordsMain!YM131,ScaleAA,2,FALSE)</f>
        <v>3</v>
      </c>
      <c r="YN131" s="84">
        <f>VLOOKUP(WordsMain!YN131,ScaleAA,2,FALSE)</f>
        <v>4</v>
      </c>
      <c r="YO131" s="84">
        <f>VLOOKUP(WordsMain!YO131,ScaleAA,2,FALSE)</f>
        <v>4</v>
      </c>
      <c r="YP131" s="84">
        <f>VLOOKUP(WordsMain!YP131,ScaleAA,2,FALSE)</f>
        <v>4</v>
      </c>
      <c r="YQ131" s="84">
        <f>VLOOKUP(WordsMain!YQ131,ScaleAA,2,FALSE)</f>
        <v>3</v>
      </c>
      <c r="YR131" s="84">
        <f>VLOOKUP(WordsMain!YR131,ScaleAA,2,FALSE)</f>
        <v>4</v>
      </c>
      <c r="YS131" s="84">
        <f>VLOOKUP(WordsMain!YS131,ScaleAA,2,FALSE)</f>
        <v>2</v>
      </c>
      <c r="YT131" s="84">
        <f>VLOOKUP(WordsMain!YT131,ScaleAA,2,FALSE)</f>
        <v>3</v>
      </c>
      <c r="YU131" s="84">
        <f>VLOOKUP(WordsMain!YU131,ScaleAA,2,FALSE)</f>
        <v>3</v>
      </c>
      <c r="YV131" s="84">
        <f>VLOOKUP(WordsMain!YV131,ScaleAA,2,FALSE)</f>
        <v>4</v>
      </c>
      <c r="YW131" s="84">
        <f>VLOOKUP(WordsMain!YW131,ScaleAA,2,FALSE)</f>
        <v>2</v>
      </c>
      <c r="YX131" s="84">
        <f>VLOOKUP(WordsMain!YX131,ScaleAA,2,FALSE)</f>
        <v>2</v>
      </c>
      <c r="YY131" s="84">
        <f>VLOOKUP(WordsMain!YY131,ScaleAA,2,FALSE)</f>
        <v>1</v>
      </c>
      <c r="YZ131" s="84">
        <f>VLOOKUP(WordsMain!YZ131,ScaleAA,2,FALSE)</f>
        <v>1</v>
      </c>
      <c r="ZA131" s="84">
        <f>VLOOKUP(WordsMain!ZA131,ScaleAA,2,FALSE)</f>
        <v>3</v>
      </c>
      <c r="ZB131" s="84">
        <f>VLOOKUP(WordsMain!ZB131,ScaleAA,2,FALSE)</f>
        <v>2</v>
      </c>
      <c r="ZC131" s="84">
        <f>VLOOKUP(WordsMain!ZC131,ScaleAA,2,FALSE)</f>
        <v>4</v>
      </c>
      <c r="ZD131" s="84">
        <f>VLOOKUP(WordsMain!ZD131,ScaleAA,2,FALSE)</f>
        <v>2</v>
      </c>
      <c r="ZE131" s="84">
        <f>VLOOKUP(WordsMain!ZE131,ScaleAA,2,FALSE)</f>
        <v>2</v>
      </c>
      <c r="ZF131" s="84">
        <f>VLOOKUP(WordsMain!ZF131,ScaleAA,2,FALSE)</f>
        <v>2</v>
      </c>
      <c r="ZG131" s="84">
        <f>VLOOKUP(WordsMain!ZG131,ScaleAA,2,FALSE)</f>
        <v>4</v>
      </c>
      <c r="ZH131" s="84">
        <f>VLOOKUP(WordsMain!ZH131,ScaleAA,2,FALSE)</f>
        <v>4</v>
      </c>
      <c r="ZI131" s="84">
        <f>VLOOKUP(WordsMain!ZI131,ScaleAA,2,FALSE)</f>
        <v>3</v>
      </c>
      <c r="ZJ131" s="84">
        <f>VLOOKUP(WordsMain!ZJ131,ScaleAA,2,FALSE)</f>
        <v>4</v>
      </c>
      <c r="ZK131" s="84">
        <f>VLOOKUP(WordsMain!ZK131,ScaleAA,2,FALSE)</f>
        <v>4</v>
      </c>
      <c r="ZL131" s="84">
        <f>VLOOKUP(WordsMain!ZL131,ScaleAA,2,FALSE)</f>
        <v>3</v>
      </c>
      <c r="ZM131" s="84">
        <f>VLOOKUP(WordsMain!ZM131,ScaleAA,2,FALSE)</f>
        <v>3</v>
      </c>
      <c r="ZN131" s="84">
        <f>VLOOKUP(WordsMain!ZN131,ScaleAA,2,FALSE)</f>
        <v>2</v>
      </c>
      <c r="ZO131" s="84">
        <f>VLOOKUP(WordsMain!ZO131,ScaleAA,2,FALSE)</f>
        <v>3</v>
      </c>
      <c r="ZP131" s="84">
        <f>VLOOKUP(WordsMain!ZP131,ScaleAA,2,FALSE)</f>
        <v>4</v>
      </c>
      <c r="ZR131" s="84">
        <f>VLOOKUP(WordsMain!ZR131,ScaleFF,2,FALSE)</f>
        <v>4</v>
      </c>
      <c r="ZS131" s="84">
        <f>VLOOKUP(WordsMain!ZS131,ScaleFF,2,FALSE)</f>
        <v>0</v>
      </c>
      <c r="ZT131" s="84">
        <f>VLOOKUP(WordsMain!ZT131,ScaleFF,2,FALSE)</f>
        <v>0</v>
      </c>
      <c r="ZU131" s="84">
        <f>VLOOKUP(WordsMain!ZU131,ScaleFF,2,FALSE)</f>
        <v>1</v>
      </c>
      <c r="ZV131" s="84">
        <f>VLOOKUP(WordsMain!ZV131,ScaleFF,2,FALSE)</f>
        <v>0</v>
      </c>
      <c r="ZW131" s="84">
        <f>VLOOKUP(WordsMain!ZW131,ScaleFF,2,FALSE)</f>
        <v>0</v>
      </c>
      <c r="ZX131" s="84">
        <f>VLOOKUP(WordsMain!ZX131,ScaleFF,2,FALSE)</f>
        <v>2</v>
      </c>
      <c r="ZY131" s="84">
        <f>VLOOKUP(WordsMain!ZY131,ScaleFF,2,FALSE)</f>
        <v>2</v>
      </c>
      <c r="ZZ131" s="84">
        <f>VLOOKUP(WordsMain!ZZ131,ScaleFF,2,FALSE)</f>
        <v>2</v>
      </c>
      <c r="AAA131" s="84">
        <f>VLOOKUP(WordsMain!AAA131,ScaleFF,2,FALSE)</f>
        <v>0</v>
      </c>
      <c r="AAB131" s="84">
        <f>VLOOKUP(WordsMain!AAB131,ScaleFF,2,FALSE)</f>
        <v>2</v>
      </c>
      <c r="AAC131" s="84">
        <f>VLOOKUP(WordsMain!AAC131,ScaleFF,2,FALSE)</f>
        <v>0</v>
      </c>
      <c r="AAD131" s="84">
        <f>VLOOKUP(WordsMain!AAD131,ScaleFF,2,FALSE)</f>
        <v>0</v>
      </c>
      <c r="AAE131" s="84">
        <f>VLOOKUP(WordsMain!AAE131,ScaleFF,2,FALSE)</f>
        <v>2</v>
      </c>
      <c r="AAF131" s="84">
        <f>VLOOKUP(WordsMain!AAF131,ScaleFF,2,FALSE)</f>
        <v>0</v>
      </c>
      <c r="AAG131" s="84">
        <f>VLOOKUP(WordsMain!AAG131,ScaleFF,2,FALSE)</f>
        <v>0</v>
      </c>
      <c r="AAH131" s="84">
        <f>VLOOKUP(WordsMain!AAH131,ScaleFF,2,FALSE)</f>
        <v>3</v>
      </c>
      <c r="AAI131" s="84">
        <f>VLOOKUP(WordsMain!AAI131,ScaleFF,2,FALSE)</f>
        <v>0</v>
      </c>
      <c r="AAJ131" s="84">
        <f>VLOOKUP(WordsMain!AAJ131,ScaleFF,2,FALSE)</f>
        <v>0</v>
      </c>
      <c r="AAK131" s="84">
        <f>VLOOKUP(WordsMain!AAK131,ScaleFF,2,FALSE)</f>
        <v>3</v>
      </c>
      <c r="AAL131" s="84">
        <f>VLOOKUP(WordsMain!AAL131,ScaleFF,2,FALSE)</f>
        <v>2</v>
      </c>
      <c r="AAM131" s="84">
        <f>VLOOKUP(WordsMain!AAM131,ScaleFF,2,FALSE)</f>
        <v>2</v>
      </c>
      <c r="AAN131" s="84">
        <f>VLOOKUP(WordsMain!AAN131,ScaleFF,2,FALSE)</f>
        <v>2</v>
      </c>
      <c r="AAO131" s="84">
        <f>VLOOKUP(WordsMain!AAO131,ScaleFF,2,FALSE)</f>
        <v>1</v>
      </c>
      <c r="AAP131" s="84">
        <f>VLOOKUP(WordsMain!AAP131,ScaleFF,2,FALSE)</f>
        <v>0</v>
      </c>
      <c r="AAQ131" s="84">
        <f>VLOOKUP(WordsMain!AAQ131,ScaleFF,2,FALSE)</f>
        <v>3</v>
      </c>
      <c r="AAR131" s="84">
        <f>VLOOKUP(WordsMain!AAR131,ScaleFF,2,FALSE)</f>
        <v>4</v>
      </c>
      <c r="AAS131" s="84">
        <f>VLOOKUP(WordsMain!AAS131,ScaleFF,2,FALSE)</f>
        <v>0</v>
      </c>
      <c r="AAT131" s="84">
        <f>VLOOKUP(WordsMain!AAT131,ScaleFF,2,FALSE)</f>
        <v>0</v>
      </c>
      <c r="AAU131" s="84">
        <f>VLOOKUP(WordsMain!AAU131,ScaleFF,2,FALSE)</f>
        <v>1</v>
      </c>
      <c r="AAV131" s="84">
        <f>VLOOKUP(WordsMain!AAV131,ScaleFF,2,FALSE)</f>
        <v>2</v>
      </c>
      <c r="AAW131" s="84">
        <f>VLOOKUP(WordsMain!AAW131,ScaleFF,2,FALSE)</f>
        <v>0</v>
      </c>
      <c r="AAX131" s="84">
        <f>VLOOKUP(WordsMain!AAX131,ScaleFF,2,FALSE)</f>
        <v>0</v>
      </c>
      <c r="AAY131" s="84">
        <f>VLOOKUP(WordsMain!AAY131,ScaleFF,2,FALSE)</f>
        <v>2</v>
      </c>
      <c r="AAZ131" s="84">
        <f>VLOOKUP(WordsMain!AAZ131,ScaleFF,2,FALSE)</f>
        <v>4</v>
      </c>
      <c r="ABA131" t="s">
        <v>1124</v>
      </c>
      <c r="ABB131">
        <v>2</v>
      </c>
      <c r="ABC131">
        <v>1</v>
      </c>
      <c r="ABD131">
        <v>2</v>
      </c>
      <c r="ABE131">
        <v>2</v>
      </c>
      <c r="ABF131">
        <v>0</v>
      </c>
      <c r="ABG131">
        <v>2</v>
      </c>
      <c r="ABH131">
        <v>2</v>
      </c>
      <c r="ABI131">
        <v>2</v>
      </c>
      <c r="ABJ131">
        <v>0</v>
      </c>
      <c r="ABK131">
        <v>0</v>
      </c>
      <c r="ABL131">
        <v>0</v>
      </c>
      <c r="ABM131">
        <v>0</v>
      </c>
      <c r="ABN131">
        <v>2</v>
      </c>
      <c r="ABO131">
        <v>1</v>
      </c>
      <c r="ABT131">
        <v>6</v>
      </c>
      <c r="ABW131">
        <v>9</v>
      </c>
      <c r="ACA131">
        <v>13</v>
      </c>
      <c r="ACB131">
        <v>14</v>
      </c>
      <c r="ACH131">
        <v>20</v>
      </c>
      <c r="ACL131">
        <v>24</v>
      </c>
      <c r="ACM131">
        <v>25</v>
      </c>
      <c r="ACO131">
        <v>27</v>
      </c>
      <c r="ACR131" s="84">
        <f>VLOOKUP(WordsMain!ACR131,ScaleGG,2,FALSE)</f>
        <v>2</v>
      </c>
      <c r="ACS131">
        <v>0</v>
      </c>
      <c r="ACT131">
        <v>-2</v>
      </c>
      <c r="ACU131">
        <v>-2</v>
      </c>
      <c r="ACW131">
        <v>-2</v>
      </c>
      <c r="ACX131">
        <v>-1</v>
      </c>
      <c r="ACY131">
        <v>1</v>
      </c>
      <c r="ACZ131">
        <v>-2</v>
      </c>
      <c r="ADA131">
        <v>0</v>
      </c>
      <c r="ADB131">
        <v>0</v>
      </c>
      <c r="ADC131">
        <v>2</v>
      </c>
      <c r="ADD131">
        <v>2</v>
      </c>
      <c r="ADE131">
        <v>0</v>
      </c>
      <c r="ADF131">
        <v>0</v>
      </c>
      <c r="ADG131">
        <v>-1</v>
      </c>
      <c r="ADH131">
        <v>0</v>
      </c>
      <c r="ADI131">
        <v>1</v>
      </c>
      <c r="ADJ131">
        <v>0</v>
      </c>
      <c r="ADK131">
        <v>1</v>
      </c>
      <c r="ADL131">
        <v>1</v>
      </c>
      <c r="ADM131">
        <v>0</v>
      </c>
      <c r="ADN131">
        <v>0</v>
      </c>
      <c r="ADO131">
        <v>2</v>
      </c>
      <c r="ADP131">
        <v>0</v>
      </c>
      <c r="ADQ131">
        <v>-1</v>
      </c>
      <c r="ADR131">
        <v>1</v>
      </c>
      <c r="ADS131">
        <v>1</v>
      </c>
      <c r="ADT131">
        <v>1</v>
      </c>
      <c r="ADU131">
        <v>-1</v>
      </c>
      <c r="ADV131">
        <v>0</v>
      </c>
      <c r="ADZ131">
        <f t="shared" si="85"/>
        <v>128</v>
      </c>
      <c r="AEA131">
        <f t="shared" si="87"/>
        <v>0</v>
      </c>
      <c r="AEB131">
        <f t="shared" si="86"/>
        <v>0</v>
      </c>
    </row>
    <row r="132" spans="1:808" x14ac:dyDescent="0.2">
      <c r="A132">
        <v>110002748840</v>
      </c>
      <c r="B132">
        <v>270114148</v>
      </c>
      <c r="C132" s="2">
        <v>43608.393067129633</v>
      </c>
      <c r="D132" s="2">
        <v>43608.412800925929</v>
      </c>
      <c r="E132" t="s">
        <v>1918</v>
      </c>
      <c r="J132">
        <v>1</v>
      </c>
      <c r="K132" s="84" t="str">
        <f t="shared" si="89"/>
        <v>Canada</v>
      </c>
      <c r="L132">
        <v>1</v>
      </c>
      <c r="M132">
        <v>3</v>
      </c>
      <c r="N132">
        <v>3</v>
      </c>
      <c r="O132">
        <v>3</v>
      </c>
      <c r="P132">
        <v>1</v>
      </c>
      <c r="Q132">
        <v>3</v>
      </c>
      <c r="S132">
        <v>3</v>
      </c>
      <c r="T132">
        <v>2</v>
      </c>
      <c r="V132">
        <v>3</v>
      </c>
      <c r="W132">
        <v>2</v>
      </c>
      <c r="X132" s="84">
        <f>VLOOKUP(WordsMain!X132,ScaleII,2,FALSE)</f>
        <v>1</v>
      </c>
      <c r="Y132" s="84">
        <f>VLOOKUP(WordsMain!Y132,ScaleII,2,FALSE)</f>
        <v>1</v>
      </c>
      <c r="Z132" s="84">
        <f>VLOOKUP(WordsMain!Z132,ScaleII,2,FALSE)</f>
        <v>1</v>
      </c>
      <c r="AA132" s="84">
        <f>VLOOKUP(WordsMain!AA132,ScaleII,2,FALSE)</f>
        <v>1</v>
      </c>
      <c r="AB132" s="84">
        <f>VLOOKUP(WordsMain!AB132,ScaleII,2,FALSE)</f>
        <v>1</v>
      </c>
      <c r="AC132" s="84">
        <f>VLOOKUP(WordsMain!AC132,ScaleII,2,FALSE)</f>
        <v>1</v>
      </c>
      <c r="AD132" s="84">
        <f>VLOOKUP(WordsMain!AD132,ScaleDD,2,FALSE)</f>
        <v>0</v>
      </c>
      <c r="AE132" s="84">
        <f>VLOOKUP(WordsMain!AE132,ScaleDD,2,FALSE)</f>
        <v>4</v>
      </c>
      <c r="AF132" s="84">
        <f>VLOOKUP(WordsMain!AF132,ScaleDD,2,FALSE)</f>
        <v>3</v>
      </c>
      <c r="AG132" s="84">
        <f>VLOOKUP(WordsMain!AG132,ScaleDD,2,FALSE)</f>
        <v>1</v>
      </c>
      <c r="AH132" s="84">
        <f>VLOOKUP(WordsMain!AH132,ScaleDD,2,FALSE)</f>
        <v>3</v>
      </c>
      <c r="AI132" s="84">
        <f>VLOOKUP(WordsMain!AI132,ScaleDD,2,FALSE)</f>
        <v>3</v>
      </c>
      <c r="AJ132" s="84">
        <f>VLOOKUP(WordsMain!AJ132,ScaleDD,2,FALSE)</f>
        <v>3</v>
      </c>
      <c r="AK132" s="84">
        <f>VLOOKUP(WordsMain!AK132,ScaleDD,2,FALSE)</f>
        <v>3</v>
      </c>
      <c r="AL132" s="84">
        <f>VLOOKUP(WordsMain!AL132,ScaleDD,2,FALSE)</f>
        <v>3</v>
      </c>
      <c r="AN132" s="84">
        <f>VLOOKUP(WordsMain!AN132,ScaleJJ,2,FALSE)</f>
        <v>4</v>
      </c>
      <c r="AO132" s="84">
        <f>VLOOKUP(WordsMain!AO132,ScaleJJ,2,FALSE)</f>
        <v>5</v>
      </c>
      <c r="AP132" s="84">
        <f>VLOOKUP(WordsMain!AP132,ScaleJJ,2,FALSE)</f>
        <v>4</v>
      </c>
      <c r="AQ132" s="84">
        <f>VLOOKUP(WordsMain!AQ132,ScaleJJ,2,FALSE)</f>
        <v>1</v>
      </c>
      <c r="AR132" s="84">
        <f>VLOOKUP(WordsMain!AR132,ScaleJJ,2,FALSE)</f>
        <v>4</v>
      </c>
      <c r="AS132" s="84">
        <f>VLOOKUP(WordsMain!AS132,ScaleJJ,2,FALSE)</f>
        <v>1</v>
      </c>
      <c r="AT132" s="84">
        <f>VLOOKUP(WordsMain!AT132,ScaleJJ,2,FALSE)</f>
        <v>1</v>
      </c>
      <c r="AU132" s="84">
        <f>VLOOKUP(WordsMain!AU132,ScaleJJ,2,FALSE)</f>
        <v>1</v>
      </c>
      <c r="BB132">
        <v>6</v>
      </c>
      <c r="BL132">
        <v>7</v>
      </c>
      <c r="BT132">
        <v>6</v>
      </c>
      <c r="CL132">
        <v>6</v>
      </c>
      <c r="DQ132" s="84">
        <f>VLOOKUP(WordsMain!DQ132,ScaleEE,2,FALSE)</f>
        <v>3</v>
      </c>
      <c r="DR132" s="84">
        <f>VLOOKUP(WordsMain!DR132,ScaleEE,2,FALSE)</f>
        <v>2</v>
      </c>
      <c r="DS132" s="84">
        <f>VLOOKUP(WordsMain!DS132,ScaleEE,2,FALSE)</f>
        <v>3</v>
      </c>
      <c r="DT132" s="84">
        <f>VLOOKUP(WordsMain!DT132,ScaleEE,2,FALSE)</f>
        <v>2</v>
      </c>
      <c r="DU132" s="84">
        <f>VLOOKUP(WordsMain!DU132,ScaleEE,2,FALSE)</f>
        <v>2</v>
      </c>
      <c r="DV132" s="84">
        <f>VLOOKUP(WordsMain!DV132,ScaleEE,2,FALSE)</f>
        <v>2</v>
      </c>
      <c r="DW132" s="84">
        <f>VLOOKUP(WordsMain!DW132,ScaleEE,2,FALSE)</f>
        <v>2</v>
      </c>
      <c r="DX132" s="84">
        <f>VLOOKUP(WordsMain!DX132,ScaleEE,2,FALSE)</f>
        <v>2</v>
      </c>
      <c r="DY132" s="84">
        <f>VLOOKUP(WordsMain!DY132,ScaleEE,2,FALSE)</f>
        <v>2</v>
      </c>
      <c r="DZ132" s="84">
        <f>VLOOKUP(WordsMain!DZ132,ScaleEE,2,FALSE)</f>
        <v>3</v>
      </c>
      <c r="EB132" s="84">
        <f>VLOOKUP(WordsMain!EB132,ScaleCC,2,FALSE)</f>
        <v>2</v>
      </c>
      <c r="EC132" s="84">
        <f>VLOOKUP(WordsMain!EC132,ScaleCC,2,FALSE)</f>
        <v>2</v>
      </c>
      <c r="ED132" s="84">
        <f>VLOOKUP(WordsMain!ED132,ScaleCC,2,FALSE)</f>
        <v>1</v>
      </c>
      <c r="EE132" s="84">
        <f>VLOOKUP(WordsMain!EE132,ScaleCC,2,FALSE)</f>
        <v>2</v>
      </c>
      <c r="EF132" s="84">
        <f>VLOOKUP(WordsMain!EF132,ScaleCC,2,FALSE)</f>
        <v>0</v>
      </c>
      <c r="EG132" s="84">
        <f>VLOOKUP(WordsMain!EG132,ScaleCC,2,FALSE)</f>
        <v>0</v>
      </c>
      <c r="EH132" s="84">
        <f>VLOOKUP(WordsMain!EH132,ScaleCC,2,FALSE)</f>
        <v>0</v>
      </c>
      <c r="EI132" s="84">
        <f>VLOOKUP(WordsMain!EI132,ScaleCC,2,FALSE)</f>
        <v>0</v>
      </c>
      <c r="EJ132" s="84">
        <f>VLOOKUP(WordsMain!EJ132,ScaleCC,2,FALSE)</f>
        <v>0</v>
      </c>
      <c r="EK132" s="84">
        <f>VLOOKUP(WordsMain!EK132,ScaleCC,2,FALSE)</f>
        <v>0</v>
      </c>
      <c r="EL132" s="84">
        <f>VLOOKUP(WordsMain!EL132,ScaleCC,2,FALSE)</f>
        <v>0</v>
      </c>
      <c r="EM132" s="84">
        <f>VLOOKUP(WordsMain!EM132,ScaleCC,2,FALSE)</f>
        <v>0</v>
      </c>
      <c r="EN132" s="84">
        <f>VLOOKUP(WordsMain!EN132,ScaleCC,2,FALSE)</f>
        <v>0</v>
      </c>
      <c r="EO132" s="84">
        <f>VLOOKUP(WordsMain!EO132,ScaleCC,2,FALSE)</f>
        <v>0</v>
      </c>
      <c r="EP132" s="84">
        <f>VLOOKUP(WordsMain!EP132,ScaleCC,2,FALSE)</f>
        <v>0</v>
      </c>
      <c r="EQ132" s="84">
        <f>VLOOKUP(WordsMain!EQ132,ScaleCC,2,FALSE)</f>
        <v>0</v>
      </c>
      <c r="ER132" s="84">
        <f>VLOOKUP(WordsMain!ER132,ScaleCC,2,FALSE)</f>
        <v>0</v>
      </c>
      <c r="ES132" s="84">
        <f>VLOOKUP(WordsMain!ES132,ScaleCC,2,FALSE)</f>
        <v>0</v>
      </c>
      <c r="EW132">
        <v>3</v>
      </c>
      <c r="EX132">
        <v>4</v>
      </c>
      <c r="EZ132">
        <v>6</v>
      </c>
      <c r="FA132">
        <v>7</v>
      </c>
      <c r="FB132">
        <v>8</v>
      </c>
      <c r="FI132">
        <v>3</v>
      </c>
      <c r="FJ132">
        <v>4</v>
      </c>
      <c r="FL132">
        <v>6</v>
      </c>
      <c r="FM132">
        <v>7</v>
      </c>
      <c r="GG132">
        <v>3</v>
      </c>
      <c r="GH132">
        <v>4</v>
      </c>
      <c r="GJ132">
        <v>6</v>
      </c>
      <c r="GK132">
        <v>7</v>
      </c>
      <c r="NH132">
        <v>6</v>
      </c>
      <c r="NR132">
        <v>2</v>
      </c>
      <c r="NX132">
        <v>8</v>
      </c>
      <c r="NZ132">
        <v>10</v>
      </c>
      <c r="OB132">
        <v>12</v>
      </c>
      <c r="OD132">
        <v>14</v>
      </c>
      <c r="OT132">
        <v>2</v>
      </c>
      <c r="OX132">
        <v>6</v>
      </c>
      <c r="OZ132">
        <v>8</v>
      </c>
      <c r="PB132">
        <v>10</v>
      </c>
      <c r="PD132">
        <v>12</v>
      </c>
      <c r="PF132">
        <v>14</v>
      </c>
      <c r="WU132" s="84">
        <f>VLOOKUP(WordsMain!WU132,ScaleHH,2,FALSE)</f>
        <v>3</v>
      </c>
      <c r="WV132" s="84">
        <f>VLOOKUP(WordsMain!WV132,ScaleHH,2,FALSE)</f>
        <v>2</v>
      </c>
      <c r="WW132" s="84">
        <f>VLOOKUP(WordsMain!WW132,ScaleHH,2,FALSE)</f>
        <v>2</v>
      </c>
      <c r="WX132" s="84">
        <f>VLOOKUP(WordsMain!WX132,ScaleHH,2,FALSE)</f>
        <v>3</v>
      </c>
      <c r="WY132" s="84">
        <f>VLOOKUP(WordsMain!WY132,ScaleHH,2,FALSE)</f>
        <v>2</v>
      </c>
      <c r="WZ132" s="84">
        <f>VLOOKUP(WordsMain!WZ132,ScaleHH,2,FALSE)</f>
        <v>3</v>
      </c>
      <c r="XA132" s="84">
        <f>VLOOKUP(WordsMain!XA132,ScaleHH,2,FALSE)</f>
        <v>3</v>
      </c>
      <c r="XB132" s="84">
        <f>VLOOKUP(WordsMain!XB132,ScaleHH,2,FALSE)</f>
        <v>2</v>
      </c>
      <c r="XC132" s="84">
        <f>VLOOKUP(WordsMain!XC132,ScaleHH,2,FALSE)</f>
        <v>3</v>
      </c>
      <c r="XD132" s="84">
        <f>VLOOKUP(WordsMain!XD132,ScaleHH,2,FALSE)</f>
        <v>2</v>
      </c>
      <c r="XE132" s="84">
        <f>VLOOKUP(WordsMain!XE132,ScaleHH,2,FALSE)</f>
        <v>2</v>
      </c>
      <c r="XF132" s="84">
        <f>VLOOKUP(WordsMain!XF132,ScaleHH,2,FALSE)</f>
        <v>3</v>
      </c>
      <c r="XG132" s="84">
        <f>VLOOKUP(WordsMain!XG132,ScaleHH,2,FALSE)</f>
        <v>2</v>
      </c>
      <c r="XH132" s="84">
        <f>VLOOKUP(WordsMain!XH132,ScaleHH,2,FALSE)</f>
        <v>3</v>
      </c>
      <c r="XI132" s="84">
        <f>VLOOKUP(WordsMain!XI132,ScaleHH,2,FALSE)</f>
        <v>2</v>
      </c>
      <c r="XJ132" s="84">
        <f>VLOOKUP(WordsMain!XJ132,ScaleHH,2,FALSE)</f>
        <v>2</v>
      </c>
      <c r="XK132" s="84">
        <f>VLOOKUP(WordsMain!XK132,ScaleHH,2,FALSE)</f>
        <v>2</v>
      </c>
      <c r="XL132" s="84">
        <f>VLOOKUP(WordsMain!XL132,ScaleHH,2,FALSE)</f>
        <v>2</v>
      </c>
      <c r="XM132" s="84">
        <f>VLOOKUP(WordsMain!XM132,ScaleHH,2,FALSE)</f>
        <v>2</v>
      </c>
      <c r="XN132" s="84">
        <f>VLOOKUP(WordsMain!XN132,ScaleHH,2,FALSE)</f>
        <v>2</v>
      </c>
      <c r="XO132" s="84">
        <f>VLOOKUP(WordsMain!XO132,ScaleHH,2,FALSE)</f>
        <v>2</v>
      </c>
      <c r="XP132" s="84">
        <f>VLOOKUP(WordsMain!XP132,ScaleHH,2,FALSE)</f>
        <v>1</v>
      </c>
      <c r="XQ132" s="84">
        <f>VLOOKUP(WordsMain!XQ132,ScaleHH,2,FALSE)</f>
        <v>2</v>
      </c>
      <c r="XR132" s="84">
        <f>VLOOKUP(WordsMain!XR132,ScaleHH,2,FALSE)</f>
        <v>3</v>
      </c>
      <c r="XS132" s="84">
        <f>VLOOKUP(WordsMain!XS132,ScaleHH,2,FALSE)</f>
        <v>2</v>
      </c>
      <c r="XT132" s="84">
        <f>VLOOKUP(WordsMain!XT132,ScaleHH,2,FALSE)</f>
        <v>2</v>
      </c>
      <c r="XU132" s="84">
        <f>VLOOKUP(WordsMain!XU132,ScaleHH,2,FALSE)</f>
        <v>2</v>
      </c>
      <c r="XV132" s="84">
        <f>VLOOKUP(WordsMain!XV132,ScaleHH,2,FALSE)</f>
        <v>3</v>
      </c>
      <c r="XW132" s="84">
        <f>VLOOKUP(WordsMain!XW132,ScaleHH,2,FALSE)</f>
        <v>2</v>
      </c>
      <c r="XX132" s="84">
        <f>VLOOKUP(WordsMain!XX132,ScaleHH,2,FALSE)</f>
        <v>2</v>
      </c>
      <c r="XY132" s="84">
        <f>VLOOKUP(WordsMain!XY132,ScaleHH,2,FALSE)</f>
        <v>3</v>
      </c>
      <c r="XZ132" s="84">
        <f>VLOOKUP(WordsMain!XZ132,ScaleHH,2,FALSE)</f>
        <v>1</v>
      </c>
      <c r="YA132" s="84">
        <f>VLOOKUP(WordsMain!YA132,ScaleHH,2,FALSE)</f>
        <v>3</v>
      </c>
      <c r="YB132" s="84">
        <f>VLOOKUP(WordsMain!YB132,ScaleHH,2,FALSE)</f>
        <v>2</v>
      </c>
      <c r="YC132" s="84">
        <f>VLOOKUP(WordsMain!YC132,ScaleHH,2,FALSE)</f>
        <v>1</v>
      </c>
      <c r="YD132" s="84">
        <f>VLOOKUP(WordsMain!YD132,ScaleHH,2,FALSE)</f>
        <v>1</v>
      </c>
      <c r="YE132" s="84">
        <f>VLOOKUP(WordsMain!YE132,ScaleHH,2,FALSE)</f>
        <v>2</v>
      </c>
      <c r="YF132" s="84">
        <f>VLOOKUP(WordsMain!YF132,ScaleHH,2,FALSE)</f>
        <v>3</v>
      </c>
      <c r="YG132" s="84">
        <f>VLOOKUP(WordsMain!YG132,ScaleHH,2,FALSE)</f>
        <v>3</v>
      </c>
      <c r="YJ132" s="84">
        <f>VLOOKUP(WordsMain!YJ132,ScaleBB,2,FALSE)</f>
        <v>1</v>
      </c>
      <c r="YK132" s="84">
        <f>VLOOKUP(WordsMain!YK132,ScaleAA,2,FALSE)</f>
        <v>2</v>
      </c>
      <c r="YL132" s="84">
        <f>VLOOKUP(WordsMain!YL132,ScaleAA,2,FALSE)</f>
        <v>0</v>
      </c>
      <c r="YM132" s="84">
        <f>VLOOKUP(WordsMain!YM132,ScaleAA,2,FALSE)</f>
        <v>3</v>
      </c>
      <c r="YN132" s="84">
        <f>VLOOKUP(WordsMain!YN132,ScaleAA,2,FALSE)</f>
        <v>3</v>
      </c>
      <c r="YO132" s="84">
        <f>VLOOKUP(WordsMain!YO132,ScaleAA,2,FALSE)</f>
        <v>4</v>
      </c>
      <c r="YP132" s="84">
        <f>VLOOKUP(WordsMain!YP132,ScaleAA,2,FALSE)</f>
        <v>2</v>
      </c>
      <c r="YQ132" s="84">
        <f>VLOOKUP(WordsMain!YQ132,ScaleAA,2,FALSE)</f>
        <v>4</v>
      </c>
      <c r="YR132" s="84">
        <f>VLOOKUP(WordsMain!YR132,ScaleAA,2,FALSE)</f>
        <v>4</v>
      </c>
      <c r="YS132" s="84">
        <f>VLOOKUP(WordsMain!YS132,ScaleAA,2,FALSE)</f>
        <v>4</v>
      </c>
      <c r="YT132" s="84">
        <f>VLOOKUP(WordsMain!YT132,ScaleAA,2,FALSE)</f>
        <v>4</v>
      </c>
      <c r="YU132" s="84">
        <f>VLOOKUP(WordsMain!YU132,ScaleAA,2,FALSE)</f>
        <v>4</v>
      </c>
      <c r="YV132" s="84">
        <f>VLOOKUP(WordsMain!YV132,ScaleAA,2,FALSE)</f>
        <v>3</v>
      </c>
      <c r="YW132" s="84">
        <f>VLOOKUP(WordsMain!YW132,ScaleAA,2,FALSE)</f>
        <v>3</v>
      </c>
      <c r="YX132" s="84">
        <f>VLOOKUP(WordsMain!YX132,ScaleAA,2,FALSE)</f>
        <v>2</v>
      </c>
      <c r="YY132" s="84">
        <f>VLOOKUP(WordsMain!YY132,ScaleAA,2,FALSE)</f>
        <v>3</v>
      </c>
      <c r="YZ132" s="84">
        <f>VLOOKUP(WordsMain!YZ132,ScaleAA,2,FALSE)</f>
        <v>3</v>
      </c>
      <c r="ZA132" s="84">
        <f>VLOOKUP(WordsMain!ZA132,ScaleAA,2,FALSE)</f>
        <v>4</v>
      </c>
      <c r="ZB132" s="84">
        <f>VLOOKUP(WordsMain!ZB132,ScaleAA,2,FALSE)</f>
        <v>4</v>
      </c>
      <c r="ZC132" s="84">
        <f>VLOOKUP(WordsMain!ZC132,ScaleAA,2,FALSE)</f>
        <v>4</v>
      </c>
      <c r="ZD132" s="84">
        <f>VLOOKUP(WordsMain!ZD132,ScaleAA,2,FALSE)</f>
        <v>3</v>
      </c>
      <c r="ZE132" s="84">
        <f>VLOOKUP(WordsMain!ZE132,ScaleAA,2,FALSE)</f>
        <v>2</v>
      </c>
      <c r="ZF132" s="84">
        <f>VLOOKUP(WordsMain!ZF132,ScaleAA,2,FALSE)</f>
        <v>2</v>
      </c>
      <c r="ZG132" s="84">
        <f>VLOOKUP(WordsMain!ZG132,ScaleAA,2,FALSE)</f>
        <v>4</v>
      </c>
      <c r="ZH132" s="84">
        <f>VLOOKUP(WordsMain!ZH132,ScaleAA,2,FALSE)</f>
        <v>3</v>
      </c>
      <c r="ZI132" s="84">
        <f>VLOOKUP(WordsMain!ZI132,ScaleAA,2,FALSE)</f>
        <v>4</v>
      </c>
      <c r="ZJ132" s="84">
        <f>VLOOKUP(WordsMain!ZJ132,ScaleAA,2,FALSE)</f>
        <v>3</v>
      </c>
      <c r="ZK132" s="84">
        <f>VLOOKUP(WordsMain!ZK132,ScaleAA,2,FALSE)</f>
        <v>3</v>
      </c>
      <c r="ZL132" s="84">
        <f>VLOOKUP(WordsMain!ZL132,ScaleAA,2,FALSE)</f>
        <v>3</v>
      </c>
      <c r="ZM132" s="84">
        <f>VLOOKUP(WordsMain!ZM132,ScaleAA,2,FALSE)</f>
        <v>3</v>
      </c>
      <c r="ZN132" s="84">
        <f>VLOOKUP(WordsMain!ZN132,ScaleAA,2,FALSE)</f>
        <v>3</v>
      </c>
      <c r="ZO132" s="84">
        <f>VLOOKUP(WordsMain!ZO132,ScaleAA,2,FALSE)</f>
        <v>3</v>
      </c>
      <c r="ZP132" s="84">
        <f>VLOOKUP(WordsMain!ZP132,ScaleAA,2,FALSE)</f>
        <v>3</v>
      </c>
      <c r="ZR132" s="84">
        <f>VLOOKUP(WordsMain!ZR132,ScaleFF,2,FALSE)</f>
        <v>2</v>
      </c>
      <c r="ZS132" s="84">
        <f>VLOOKUP(WordsMain!ZS132,ScaleFF,2,FALSE)</f>
        <v>1</v>
      </c>
      <c r="ZT132" s="84">
        <f>VLOOKUP(WordsMain!ZT132,ScaleFF,2,FALSE)</f>
        <v>1</v>
      </c>
      <c r="ZU132" s="84">
        <f>VLOOKUP(WordsMain!ZU132,ScaleFF,2,FALSE)</f>
        <v>1</v>
      </c>
      <c r="ZV132" s="84">
        <f>VLOOKUP(WordsMain!ZV132,ScaleFF,2,FALSE)</f>
        <v>3</v>
      </c>
      <c r="ZW132" s="84">
        <f>VLOOKUP(WordsMain!ZW132,ScaleFF,2,FALSE)</f>
        <v>2</v>
      </c>
      <c r="ZX132" s="84">
        <f>VLOOKUP(WordsMain!ZX132,ScaleFF,2,FALSE)</f>
        <v>3</v>
      </c>
      <c r="ZY132" s="84">
        <f>VLOOKUP(WordsMain!ZY132,ScaleFF,2,FALSE)</f>
        <v>3</v>
      </c>
      <c r="ZZ132" s="84">
        <f>VLOOKUP(WordsMain!ZZ132,ScaleFF,2,FALSE)</f>
        <v>1</v>
      </c>
      <c r="AAA132" s="84">
        <f>VLOOKUP(WordsMain!AAA132,ScaleFF,2,FALSE)</f>
        <v>0</v>
      </c>
      <c r="AAB132" s="84">
        <f>VLOOKUP(WordsMain!AAB132,ScaleFF,2,FALSE)</f>
        <v>2</v>
      </c>
      <c r="AAC132" s="84">
        <f>VLOOKUP(WordsMain!AAC132,ScaleFF,2,FALSE)</f>
        <v>2</v>
      </c>
      <c r="AAD132" s="84">
        <f>VLOOKUP(WordsMain!AAD132,ScaleFF,2,FALSE)</f>
        <v>1</v>
      </c>
      <c r="AAE132" s="84">
        <f>VLOOKUP(WordsMain!AAE132,ScaleFF,2,FALSE)</f>
        <v>2</v>
      </c>
      <c r="AAF132" s="84">
        <f>VLOOKUP(WordsMain!AAF132,ScaleFF,2,FALSE)</f>
        <v>1</v>
      </c>
      <c r="AAG132" s="84">
        <f>VLOOKUP(WordsMain!AAG132,ScaleFF,2,FALSE)</f>
        <v>1</v>
      </c>
      <c r="AAH132" s="84">
        <f>VLOOKUP(WordsMain!AAH132,ScaleFF,2,FALSE)</f>
        <v>1</v>
      </c>
      <c r="AAI132" s="84">
        <f>VLOOKUP(WordsMain!AAI132,ScaleFF,2,FALSE)</f>
        <v>2</v>
      </c>
      <c r="AAJ132" s="84">
        <f>VLOOKUP(WordsMain!AAJ132,ScaleFF,2,FALSE)</f>
        <v>0</v>
      </c>
      <c r="AAK132" s="84">
        <f>VLOOKUP(WordsMain!AAK132,ScaleFF,2,FALSE)</f>
        <v>2</v>
      </c>
      <c r="AAL132" s="84">
        <f>VLOOKUP(WordsMain!AAL132,ScaleFF,2,FALSE)</f>
        <v>2</v>
      </c>
      <c r="AAM132" s="84">
        <f>VLOOKUP(WordsMain!AAM132,ScaleFF,2,FALSE)</f>
        <v>3</v>
      </c>
      <c r="AAN132" s="84">
        <f>VLOOKUP(WordsMain!AAN132,ScaleFF,2,FALSE)</f>
        <v>2</v>
      </c>
      <c r="AAO132" s="84">
        <f>VLOOKUP(WordsMain!AAO132,ScaleFF,2,FALSE)</f>
        <v>0</v>
      </c>
      <c r="AAP132" s="84">
        <f>VLOOKUP(WordsMain!AAP132,ScaleFF,2,FALSE)</f>
        <v>2</v>
      </c>
      <c r="AAQ132" s="84">
        <f>VLOOKUP(WordsMain!AAQ132,ScaleFF,2,FALSE)</f>
        <v>1</v>
      </c>
      <c r="AAR132" s="84">
        <f>VLOOKUP(WordsMain!AAR132,ScaleFF,2,FALSE)</f>
        <v>3</v>
      </c>
      <c r="AAS132" s="84">
        <f>VLOOKUP(WordsMain!AAS132,ScaleFF,2,FALSE)</f>
        <v>0</v>
      </c>
      <c r="AAT132" s="84">
        <f>VLOOKUP(WordsMain!AAT132,ScaleFF,2,FALSE)</f>
        <v>2</v>
      </c>
      <c r="AAU132" s="84">
        <f>VLOOKUP(WordsMain!AAU132,ScaleFF,2,FALSE)</f>
        <v>1</v>
      </c>
      <c r="AAV132" s="84">
        <f>VLOOKUP(WordsMain!AAV132,ScaleFF,2,FALSE)</f>
        <v>3</v>
      </c>
      <c r="AAW132" s="84">
        <f>VLOOKUP(WordsMain!AAW132,ScaleFF,2,FALSE)</f>
        <v>2</v>
      </c>
      <c r="AAX132" s="84">
        <f>VLOOKUP(WordsMain!AAX132,ScaleFF,2,FALSE)</f>
        <v>1</v>
      </c>
      <c r="AAY132" s="84">
        <f>VLOOKUP(WordsMain!AAY132,ScaleFF,2,FALSE)</f>
        <v>1</v>
      </c>
      <c r="AAZ132" s="84">
        <f>VLOOKUP(WordsMain!AAZ132,ScaleFF,2,FALSE)</f>
        <v>2</v>
      </c>
      <c r="ABB132">
        <v>2</v>
      </c>
      <c r="ABC132">
        <v>1</v>
      </c>
      <c r="ABD132">
        <v>2</v>
      </c>
      <c r="ABE132">
        <v>1</v>
      </c>
      <c r="ABF132">
        <v>1</v>
      </c>
      <c r="ABG132">
        <v>1</v>
      </c>
      <c r="ABH132">
        <v>3</v>
      </c>
      <c r="ABI132">
        <v>1</v>
      </c>
      <c r="ABJ132">
        <v>1</v>
      </c>
      <c r="ABK132">
        <v>1</v>
      </c>
      <c r="ABL132">
        <v>1</v>
      </c>
      <c r="ABM132">
        <v>1</v>
      </c>
      <c r="ABN132">
        <v>2</v>
      </c>
      <c r="ABO132">
        <v>1</v>
      </c>
      <c r="ABP132">
        <v>2</v>
      </c>
      <c r="ABS132">
        <v>5</v>
      </c>
      <c r="ABU132">
        <v>7</v>
      </c>
      <c r="ACA132">
        <v>13</v>
      </c>
      <c r="ACB132">
        <v>14</v>
      </c>
      <c r="ACC132">
        <v>15</v>
      </c>
      <c r="ACD132">
        <v>16</v>
      </c>
      <c r="ACE132">
        <v>17</v>
      </c>
      <c r="ACG132">
        <v>19</v>
      </c>
      <c r="ACR132" s="84">
        <f>VLOOKUP(WordsMain!ACR132,ScaleGG,2,FALSE)</f>
        <v>1</v>
      </c>
      <c r="ACS132">
        <v>-1</v>
      </c>
      <c r="ACT132">
        <v>-1</v>
      </c>
      <c r="ACU132">
        <v>-1</v>
      </c>
      <c r="ACV132">
        <v>-1</v>
      </c>
      <c r="ACW132">
        <v>0</v>
      </c>
      <c r="ACX132">
        <v>-1</v>
      </c>
      <c r="ACY132">
        <v>-1</v>
      </c>
      <c r="ACZ132">
        <v>-2</v>
      </c>
      <c r="ADA132">
        <v>-1</v>
      </c>
      <c r="ADB132">
        <v>-1</v>
      </c>
      <c r="ADC132">
        <v>0</v>
      </c>
      <c r="ADD132">
        <v>-1</v>
      </c>
      <c r="ADE132">
        <v>-2</v>
      </c>
      <c r="ADF132">
        <v>-2</v>
      </c>
      <c r="ADG132">
        <v>-2</v>
      </c>
      <c r="ADH132">
        <v>-1</v>
      </c>
      <c r="ADI132">
        <v>-1</v>
      </c>
      <c r="ADJ132">
        <v>0</v>
      </c>
      <c r="ADK132">
        <v>0</v>
      </c>
      <c r="ADL132">
        <v>0</v>
      </c>
      <c r="ADM132">
        <v>0</v>
      </c>
      <c r="ADN132">
        <v>0</v>
      </c>
      <c r="ADO132">
        <v>0</v>
      </c>
      <c r="ADP132">
        <v>1</v>
      </c>
      <c r="ADQ132">
        <v>-1</v>
      </c>
      <c r="ADR132">
        <v>-1</v>
      </c>
      <c r="ADS132">
        <v>-1</v>
      </c>
      <c r="ADT132">
        <v>-1</v>
      </c>
      <c r="ADU132">
        <v>-1</v>
      </c>
      <c r="ADV132">
        <v>-1</v>
      </c>
      <c r="ADZ132">
        <f t="shared" si="85"/>
        <v>104</v>
      </c>
      <c r="AEA132">
        <f t="shared" si="87"/>
        <v>0</v>
      </c>
      <c r="AEB132">
        <f t="shared" si="86"/>
        <v>0</v>
      </c>
    </row>
    <row r="133" spans="1:808" x14ac:dyDescent="0.2">
      <c r="A133">
        <v>110002747371</v>
      </c>
      <c r="B133">
        <v>270114143</v>
      </c>
      <c r="C133" s="2">
        <v>43607.752708333333</v>
      </c>
      <c r="D133" s="2">
        <v>43607.811215277783</v>
      </c>
      <c r="E133" t="s">
        <v>1918</v>
      </c>
      <c r="J133">
        <v>1</v>
      </c>
      <c r="K133" s="84" t="str">
        <f t="shared" si="89"/>
        <v>Canada</v>
      </c>
      <c r="L133">
        <v>1</v>
      </c>
      <c r="M133">
        <v>4</v>
      </c>
      <c r="N133">
        <v>1</v>
      </c>
      <c r="O133">
        <v>1</v>
      </c>
      <c r="P133">
        <v>1</v>
      </c>
      <c r="Q133">
        <v>4</v>
      </c>
      <c r="S133">
        <v>2</v>
      </c>
      <c r="T133">
        <v>2</v>
      </c>
      <c r="V133">
        <v>3</v>
      </c>
      <c r="W133">
        <v>2</v>
      </c>
      <c r="X133" s="84">
        <f>VLOOKUP(WordsMain!X133,ScaleII,2,FALSE)</f>
        <v>1</v>
      </c>
      <c r="Y133" s="84">
        <f>VLOOKUP(WordsMain!Y133,ScaleII,2,FALSE)</f>
        <v>2</v>
      </c>
      <c r="Z133" s="84">
        <f>VLOOKUP(WordsMain!Z133,ScaleII,2,FALSE)</f>
        <v>2</v>
      </c>
      <c r="AA133" s="84">
        <f>VLOOKUP(WordsMain!AA133,ScaleII,2,FALSE)</f>
        <v>1</v>
      </c>
      <c r="AB133" s="84">
        <f>VLOOKUP(WordsMain!AB133,ScaleII,2,FALSE)</f>
        <v>0</v>
      </c>
      <c r="AC133" s="84">
        <f>VLOOKUP(WordsMain!AC133,ScaleII,2,FALSE)</f>
        <v>0</v>
      </c>
      <c r="AD133" s="84">
        <f>VLOOKUP(WordsMain!AD133,ScaleDD,2,FALSE)</f>
        <v>0</v>
      </c>
      <c r="AE133" s="84">
        <f>VLOOKUP(WordsMain!AE133,ScaleDD,2,FALSE)</f>
        <v>3</v>
      </c>
      <c r="AF133" s="84">
        <f>VLOOKUP(WordsMain!AF133,ScaleDD,2,FALSE)</f>
        <v>4</v>
      </c>
      <c r="AG133" s="84">
        <f>VLOOKUP(WordsMain!AG133,ScaleDD,2,FALSE)</f>
        <v>2</v>
      </c>
      <c r="AH133" s="84">
        <f>VLOOKUP(WordsMain!AH133,ScaleDD,2,FALSE)</f>
        <v>4</v>
      </c>
      <c r="AI133" s="84">
        <f>VLOOKUP(WordsMain!AI133,ScaleDD,2,FALSE)</f>
        <v>2</v>
      </c>
      <c r="AJ133" s="84">
        <f>VLOOKUP(WordsMain!AJ133,ScaleDD,2,FALSE)</f>
        <v>1</v>
      </c>
      <c r="AK133" s="84">
        <f>VLOOKUP(WordsMain!AK133,ScaleDD,2,FALSE)</f>
        <v>4</v>
      </c>
      <c r="AL133" s="84">
        <f>VLOOKUP(WordsMain!AL133,ScaleDD,2,FALSE)</f>
        <v>3</v>
      </c>
      <c r="AN133" s="84">
        <f>VLOOKUP(WordsMain!AN133,ScaleJJ,2,FALSE)</f>
        <v>3</v>
      </c>
      <c r="AO133" s="84">
        <f>VLOOKUP(WordsMain!AO133,ScaleJJ,2,FALSE)</f>
        <v>3</v>
      </c>
      <c r="AP133" s="84">
        <f>VLOOKUP(WordsMain!AP133,ScaleJJ,2,FALSE)</f>
        <v>4</v>
      </c>
      <c r="AQ133" s="84">
        <f>VLOOKUP(WordsMain!AQ133,ScaleJJ,2,FALSE)</f>
        <v>3</v>
      </c>
      <c r="AR133" s="84">
        <f>VLOOKUP(WordsMain!AR133,ScaleJJ,2,FALSE)</f>
        <v>4</v>
      </c>
      <c r="AS133" s="84">
        <f>VLOOKUP(WordsMain!AS133,ScaleJJ,2,FALSE)</f>
        <v>2</v>
      </c>
      <c r="AT133" s="84">
        <f>VLOOKUP(WordsMain!AT133,ScaleJJ,2,FALSE)</f>
        <v>0</v>
      </c>
      <c r="AU133" s="84">
        <f>VLOOKUP(WordsMain!AU133,ScaleJJ,2,FALSE)</f>
        <v>0</v>
      </c>
      <c r="BO133">
        <v>1</v>
      </c>
      <c r="CJ133">
        <v>4</v>
      </c>
      <c r="CM133">
        <v>7</v>
      </c>
      <c r="DQ133" s="84">
        <f>VLOOKUP(WordsMain!DQ133,ScaleEE,2,FALSE)</f>
        <v>4</v>
      </c>
      <c r="DR133" s="84">
        <f>VLOOKUP(WordsMain!DR133,ScaleEE,2,FALSE)</f>
        <v>3</v>
      </c>
      <c r="DS133" s="84">
        <f>VLOOKUP(WordsMain!DS133,ScaleEE,2,FALSE)</f>
        <v>2</v>
      </c>
      <c r="DT133" s="84">
        <f>VLOOKUP(WordsMain!DT133,ScaleEE,2,FALSE)</f>
        <v>4</v>
      </c>
      <c r="DU133" s="84">
        <f>VLOOKUP(WordsMain!DU133,ScaleEE,2,FALSE)</f>
        <v>1</v>
      </c>
      <c r="DV133" s="84">
        <f>VLOOKUP(WordsMain!DV133,ScaleEE,2,FALSE)</f>
        <v>1</v>
      </c>
      <c r="DW133" s="84">
        <f>VLOOKUP(WordsMain!DW133,ScaleEE,2,FALSE)</f>
        <v>1</v>
      </c>
      <c r="DX133" s="84">
        <f>VLOOKUP(WordsMain!DX133,ScaleEE,2,FALSE)</f>
        <v>0</v>
      </c>
      <c r="DY133" s="84">
        <f>VLOOKUP(WordsMain!DY133,ScaleEE,2,FALSE)</f>
        <v>3</v>
      </c>
      <c r="DZ133" s="84">
        <f>VLOOKUP(WordsMain!DZ133,ScaleEE,2,FALSE)</f>
        <v>3</v>
      </c>
      <c r="EB133" s="84">
        <f>VLOOKUP(WordsMain!EB133,ScaleCC,2,FALSE)</f>
        <v>3</v>
      </c>
      <c r="EC133" s="84">
        <f>VLOOKUP(WordsMain!EC133,ScaleCC,2,FALSE)</f>
        <v>3</v>
      </c>
      <c r="ED133" s="84">
        <f>VLOOKUP(WordsMain!ED133,ScaleCC,2,FALSE)</f>
        <v>3</v>
      </c>
      <c r="EE133" s="84">
        <f>VLOOKUP(WordsMain!EE133,ScaleCC,2,FALSE)</f>
        <v>3</v>
      </c>
      <c r="EF133" s="84">
        <f>VLOOKUP(WordsMain!EF133,ScaleCC,2,FALSE)</f>
        <v>1</v>
      </c>
      <c r="EG133" s="84">
        <f>VLOOKUP(WordsMain!EG133,ScaleCC,2,FALSE)</f>
        <v>0</v>
      </c>
      <c r="EH133" s="84">
        <f>VLOOKUP(WordsMain!EH133,ScaleCC,2,FALSE)</f>
        <v>0</v>
      </c>
      <c r="EI133" s="84">
        <f>VLOOKUP(WordsMain!EI133,ScaleCC,2,FALSE)</f>
        <v>0</v>
      </c>
      <c r="EJ133" s="84">
        <f>VLOOKUP(WordsMain!EJ133,ScaleCC,2,FALSE)</f>
        <v>0</v>
      </c>
      <c r="EK133" s="84">
        <f>VLOOKUP(WordsMain!EK133,ScaleCC,2,FALSE)</f>
        <v>0</v>
      </c>
      <c r="EL133" s="84">
        <f>VLOOKUP(WordsMain!EL133,ScaleCC,2,FALSE)</f>
        <v>0</v>
      </c>
      <c r="EM133" s="84">
        <f>VLOOKUP(WordsMain!EM133,ScaleCC,2,FALSE)</f>
        <v>0</v>
      </c>
      <c r="EN133" s="84">
        <f>VLOOKUP(WordsMain!EN133,ScaleCC,2,FALSE)</f>
        <v>0</v>
      </c>
      <c r="EO133" s="84">
        <f>VLOOKUP(WordsMain!EO133,ScaleCC,2,FALSE)</f>
        <v>0</v>
      </c>
      <c r="EP133" s="84">
        <f>VLOOKUP(WordsMain!EP133,ScaleCC,2,FALSE)</f>
        <v>0</v>
      </c>
      <c r="EQ133" s="84">
        <f>VLOOKUP(WordsMain!EQ133,ScaleCC,2,FALSE)</f>
        <v>0</v>
      </c>
      <c r="ER133" s="84">
        <f>VLOOKUP(WordsMain!ER133,ScaleCC,2,FALSE)</f>
        <v>0</v>
      </c>
      <c r="ES133" s="84">
        <f>VLOOKUP(WordsMain!ES133,ScaleCC,2,FALSE)</f>
        <v>0</v>
      </c>
      <c r="ET133" t="s">
        <v>1127</v>
      </c>
      <c r="EW133">
        <v>3</v>
      </c>
      <c r="EX133">
        <v>4</v>
      </c>
      <c r="EZ133">
        <v>6</v>
      </c>
      <c r="FH133">
        <v>2</v>
      </c>
      <c r="FI133">
        <v>3</v>
      </c>
      <c r="FJ133">
        <v>4</v>
      </c>
      <c r="FL133">
        <v>6</v>
      </c>
      <c r="FU133">
        <v>3</v>
      </c>
      <c r="FV133">
        <v>4</v>
      </c>
      <c r="FX133">
        <v>6</v>
      </c>
      <c r="FY133">
        <v>7</v>
      </c>
      <c r="GG133">
        <v>3</v>
      </c>
      <c r="GH133">
        <v>4</v>
      </c>
      <c r="GJ133">
        <v>6</v>
      </c>
      <c r="GK133">
        <v>7</v>
      </c>
      <c r="NC133">
        <v>1</v>
      </c>
      <c r="ND133">
        <v>2</v>
      </c>
      <c r="NH133">
        <v>6</v>
      </c>
      <c r="NL133">
        <v>10</v>
      </c>
      <c r="NP133">
        <v>14</v>
      </c>
      <c r="NQ133">
        <v>1</v>
      </c>
      <c r="NV133">
        <v>6</v>
      </c>
      <c r="NX133">
        <v>8</v>
      </c>
      <c r="OB133">
        <v>12</v>
      </c>
      <c r="OD133">
        <v>14</v>
      </c>
      <c r="OE133">
        <v>1</v>
      </c>
      <c r="OF133">
        <v>2</v>
      </c>
      <c r="OL133">
        <v>8</v>
      </c>
      <c r="ON133">
        <v>10</v>
      </c>
      <c r="OP133">
        <v>12</v>
      </c>
      <c r="OR133">
        <v>14</v>
      </c>
      <c r="OS133">
        <v>1</v>
      </c>
      <c r="OX133">
        <v>6</v>
      </c>
      <c r="OZ133">
        <v>8</v>
      </c>
      <c r="PB133">
        <v>10</v>
      </c>
      <c r="PD133">
        <v>12</v>
      </c>
      <c r="PF133">
        <v>14</v>
      </c>
      <c r="WU133" s="84">
        <f>VLOOKUP(WordsMain!WU133,ScaleHH,2,FALSE)</f>
        <v>3</v>
      </c>
      <c r="WV133" s="84">
        <f>VLOOKUP(WordsMain!WV133,ScaleHH,2,FALSE)</f>
        <v>2</v>
      </c>
      <c r="WW133" s="84">
        <f>VLOOKUP(WordsMain!WW133,ScaleHH,2,FALSE)</f>
        <v>2</v>
      </c>
      <c r="WX133" s="84">
        <f>VLOOKUP(WordsMain!WX133,ScaleHH,2,FALSE)</f>
        <v>3</v>
      </c>
      <c r="WY133" s="84">
        <f>VLOOKUP(WordsMain!WY133,ScaleHH,2,FALSE)</f>
        <v>3</v>
      </c>
      <c r="WZ133" s="84">
        <f>VLOOKUP(WordsMain!WZ133,ScaleHH,2,FALSE)</f>
        <v>3</v>
      </c>
      <c r="XA133" s="84">
        <f>VLOOKUP(WordsMain!XA133,ScaleHH,2,FALSE)</f>
        <v>3</v>
      </c>
      <c r="XB133" s="84">
        <f>VLOOKUP(WordsMain!XB133,ScaleHH,2,FALSE)</f>
        <v>2</v>
      </c>
      <c r="XC133" s="84">
        <f>VLOOKUP(WordsMain!XC133,ScaleHH,2,FALSE)</f>
        <v>3</v>
      </c>
      <c r="XD133" s="84">
        <f>VLOOKUP(WordsMain!XD133,ScaleHH,2,FALSE)</f>
        <v>3</v>
      </c>
      <c r="XE133" s="84">
        <f>VLOOKUP(WordsMain!XE133,ScaleHH,2,FALSE)</f>
        <v>3</v>
      </c>
      <c r="XF133" s="84">
        <f>VLOOKUP(WordsMain!XF133,ScaleHH,2,FALSE)</f>
        <v>1</v>
      </c>
      <c r="XG133" s="84">
        <f>VLOOKUP(WordsMain!XG133,ScaleHH,2,FALSE)</f>
        <v>2</v>
      </c>
      <c r="XH133" s="84">
        <f>VLOOKUP(WordsMain!XH133,ScaleHH,2,FALSE)</f>
        <v>3</v>
      </c>
      <c r="XI133" s="84">
        <f>VLOOKUP(WordsMain!XI133,ScaleHH,2,FALSE)</f>
        <v>3</v>
      </c>
      <c r="XJ133" s="84">
        <f>VLOOKUP(WordsMain!XJ133,ScaleHH,2,FALSE)</f>
        <v>3</v>
      </c>
      <c r="XK133" s="84">
        <f>VLOOKUP(WordsMain!XK133,ScaleHH,2,FALSE)</f>
        <v>1</v>
      </c>
      <c r="XL133" s="84">
        <f>VLOOKUP(WordsMain!XL133,ScaleHH,2,FALSE)</f>
        <v>3</v>
      </c>
      <c r="XM133" s="84">
        <f>VLOOKUP(WordsMain!XM133,ScaleHH,2,FALSE)</f>
        <v>3</v>
      </c>
      <c r="XN133" s="84">
        <f>VLOOKUP(WordsMain!XN133,ScaleHH,2,FALSE)</f>
        <v>3</v>
      </c>
      <c r="XO133" s="84">
        <f>VLOOKUP(WordsMain!XO133,ScaleHH,2,FALSE)</f>
        <v>3</v>
      </c>
      <c r="XP133" s="84">
        <f>VLOOKUP(WordsMain!XP133,ScaleHH,2,FALSE)</f>
        <v>3</v>
      </c>
      <c r="XQ133" s="84">
        <f>VLOOKUP(WordsMain!XQ133,ScaleHH,2,FALSE)</f>
        <v>3</v>
      </c>
      <c r="XR133" s="84">
        <f>VLOOKUP(WordsMain!XR133,ScaleHH,2,FALSE)</f>
        <v>3</v>
      </c>
      <c r="XS133" s="84">
        <f>VLOOKUP(WordsMain!XS133,ScaleHH,2,FALSE)</f>
        <v>2</v>
      </c>
      <c r="XT133" s="84">
        <f>VLOOKUP(WordsMain!XT133,ScaleHH,2,FALSE)</f>
        <v>3</v>
      </c>
      <c r="XU133" s="84">
        <f>VLOOKUP(WordsMain!XU133,ScaleHH,2,FALSE)</f>
        <v>3</v>
      </c>
      <c r="XV133" s="84">
        <f>VLOOKUP(WordsMain!XV133,ScaleHH,2,FALSE)</f>
        <v>2</v>
      </c>
      <c r="XW133" s="84">
        <f>VLOOKUP(WordsMain!XW133,ScaleHH,2,FALSE)</f>
        <v>2</v>
      </c>
      <c r="XX133" s="84">
        <f>VLOOKUP(WordsMain!XX133,ScaleHH,2,FALSE)</f>
        <v>2</v>
      </c>
      <c r="XY133" s="84">
        <f>VLOOKUP(WordsMain!XY133,ScaleHH,2,FALSE)</f>
        <v>3</v>
      </c>
      <c r="XZ133" s="84">
        <f>VLOOKUP(WordsMain!XZ133,ScaleHH,2,FALSE)</f>
        <v>2</v>
      </c>
      <c r="YA133" s="84">
        <f>VLOOKUP(WordsMain!YA133,ScaleHH,2,FALSE)</f>
        <v>3</v>
      </c>
      <c r="YB133" s="84">
        <f>VLOOKUP(WordsMain!YB133,ScaleHH,2,FALSE)</f>
        <v>3</v>
      </c>
      <c r="YC133" s="84">
        <f>VLOOKUP(WordsMain!YC133,ScaleHH,2,FALSE)</f>
        <v>2</v>
      </c>
      <c r="YD133" s="84">
        <f>VLOOKUP(WordsMain!YD133,ScaleHH,2,FALSE)</f>
        <v>2</v>
      </c>
      <c r="YE133" s="84">
        <f>VLOOKUP(WordsMain!YE133,ScaleHH,2,FALSE)</f>
        <v>2</v>
      </c>
      <c r="YF133" s="84">
        <f>VLOOKUP(WordsMain!YF133,ScaleHH,2,FALSE)</f>
        <v>2</v>
      </c>
      <c r="YG133" s="84">
        <f>VLOOKUP(WordsMain!YG133,ScaleHH,2,FALSE)</f>
        <v>3</v>
      </c>
      <c r="YH133" t="s">
        <v>1128</v>
      </c>
      <c r="YI133" t="s">
        <v>1129</v>
      </c>
      <c r="YJ133" s="84">
        <f>VLOOKUP(WordsMain!YJ133,ScaleBB,2,FALSE)</f>
        <v>1</v>
      </c>
      <c r="YK133" s="84">
        <f>VLOOKUP(WordsMain!YK133,ScaleAA,2,FALSE)</f>
        <v>4</v>
      </c>
      <c r="YL133" s="84">
        <f>VLOOKUP(WordsMain!YL133,ScaleAA,2,FALSE)</f>
        <v>4</v>
      </c>
      <c r="YM133" s="84">
        <f>VLOOKUP(WordsMain!YM133,ScaleAA,2,FALSE)</f>
        <v>4</v>
      </c>
      <c r="YN133" s="84">
        <f>VLOOKUP(WordsMain!YN133,ScaleAA,2,FALSE)</f>
        <v>4</v>
      </c>
      <c r="YO133" s="84">
        <f>VLOOKUP(WordsMain!YO133,ScaleAA,2,FALSE)</f>
        <v>4</v>
      </c>
      <c r="YP133" s="84">
        <f>VLOOKUP(WordsMain!YP133,ScaleAA,2,FALSE)</f>
        <v>4</v>
      </c>
      <c r="YQ133" s="84">
        <f>VLOOKUP(WordsMain!YQ133,ScaleAA,2,FALSE)</f>
        <v>4</v>
      </c>
      <c r="YR133" s="84">
        <f>VLOOKUP(WordsMain!YR133,ScaleAA,2,FALSE)</f>
        <v>4</v>
      </c>
      <c r="YS133" s="84">
        <f>VLOOKUP(WordsMain!YS133,ScaleAA,2,FALSE)</f>
        <v>3</v>
      </c>
      <c r="YT133" s="84">
        <f>VLOOKUP(WordsMain!YT133,ScaleAA,2,FALSE)</f>
        <v>4</v>
      </c>
      <c r="YU133" s="84">
        <f>VLOOKUP(WordsMain!YU133,ScaleAA,2,FALSE)</f>
        <v>4</v>
      </c>
      <c r="YV133" s="84">
        <f>VLOOKUP(WordsMain!YV133,ScaleAA,2,FALSE)</f>
        <v>4</v>
      </c>
      <c r="YW133" s="84">
        <f>VLOOKUP(WordsMain!YW133,ScaleAA,2,FALSE)</f>
        <v>2</v>
      </c>
      <c r="YX133" s="84">
        <f>VLOOKUP(WordsMain!YX133,ScaleAA,2,FALSE)</f>
        <v>2</v>
      </c>
      <c r="YY133" s="84">
        <f>VLOOKUP(WordsMain!YY133,ScaleAA,2,FALSE)</f>
        <v>2</v>
      </c>
      <c r="YZ133" s="84">
        <f>VLOOKUP(WordsMain!YZ133,ScaleAA,2,FALSE)</f>
        <v>2</v>
      </c>
      <c r="ZA133" s="84">
        <f>VLOOKUP(WordsMain!ZA133,ScaleAA,2,FALSE)</f>
        <v>4</v>
      </c>
      <c r="ZB133" s="84">
        <f>VLOOKUP(WordsMain!ZB133,ScaleAA,2,FALSE)</f>
        <v>1</v>
      </c>
      <c r="ZC133" s="84">
        <f>VLOOKUP(WordsMain!ZC133,ScaleAA,2,FALSE)</f>
        <v>4</v>
      </c>
      <c r="ZD133" s="84">
        <f>VLOOKUP(WordsMain!ZD133,ScaleAA,2,FALSE)</f>
        <v>1</v>
      </c>
      <c r="ZE133" s="84">
        <f>VLOOKUP(WordsMain!ZE133,ScaleAA,2,FALSE)</f>
        <v>0</v>
      </c>
      <c r="ZF133" s="84">
        <f>VLOOKUP(WordsMain!ZF133,ScaleAA,2,FALSE)</f>
        <v>0</v>
      </c>
      <c r="ZG133" s="84">
        <f>VLOOKUP(WordsMain!ZG133,ScaleAA,2,FALSE)</f>
        <v>3</v>
      </c>
      <c r="ZH133" s="84">
        <f>VLOOKUP(WordsMain!ZH133,ScaleAA,2,FALSE)</f>
        <v>4</v>
      </c>
      <c r="ZI133" s="84">
        <f>VLOOKUP(WordsMain!ZI133,ScaleAA,2,FALSE)</f>
        <v>3</v>
      </c>
      <c r="ZJ133" s="84">
        <f>VLOOKUP(WordsMain!ZJ133,ScaleAA,2,FALSE)</f>
        <v>4</v>
      </c>
      <c r="ZK133" s="84">
        <f>VLOOKUP(WordsMain!ZK133,ScaleAA,2,FALSE)</f>
        <v>3</v>
      </c>
      <c r="ZL133" s="84">
        <f>VLOOKUP(WordsMain!ZL133,ScaleAA,2,FALSE)</f>
        <v>3</v>
      </c>
      <c r="ZM133" s="84">
        <f>VLOOKUP(WordsMain!ZM133,ScaleAA,2,FALSE)</f>
        <v>3</v>
      </c>
      <c r="ZN133" s="84">
        <f>VLOOKUP(WordsMain!ZN133,ScaleAA,2,FALSE)</f>
        <v>3</v>
      </c>
      <c r="ZO133" s="84">
        <f>VLOOKUP(WordsMain!ZO133,ScaleAA,2,FALSE)</f>
        <v>3</v>
      </c>
      <c r="ZP133" s="84">
        <f>VLOOKUP(WordsMain!ZP133,ScaleAA,2,FALSE)</f>
        <v>4</v>
      </c>
      <c r="ZR133" s="84">
        <f>VLOOKUP(WordsMain!ZR133,ScaleFF,2,FALSE)</f>
        <v>3</v>
      </c>
      <c r="ZS133" s="84">
        <f>VLOOKUP(WordsMain!ZS133,ScaleFF,2,FALSE)</f>
        <v>2</v>
      </c>
      <c r="ZT133" s="84">
        <f>VLOOKUP(WordsMain!ZT133,ScaleFF,2,FALSE)</f>
        <v>0</v>
      </c>
      <c r="ZU133" s="84">
        <f>VLOOKUP(WordsMain!ZU133,ScaleFF,2,FALSE)</f>
        <v>1</v>
      </c>
      <c r="ZV133" s="84">
        <f>VLOOKUP(WordsMain!ZV133,ScaleFF,2,FALSE)</f>
        <v>2</v>
      </c>
      <c r="ZW133" s="84">
        <f>VLOOKUP(WordsMain!ZW133,ScaleFF,2,FALSE)</f>
        <v>2</v>
      </c>
      <c r="ZX133" s="84">
        <f>VLOOKUP(WordsMain!ZX133,ScaleFF,2,FALSE)</f>
        <v>2</v>
      </c>
      <c r="ZY133" s="84">
        <f>VLOOKUP(WordsMain!ZY133,ScaleFF,2,FALSE)</f>
        <v>3</v>
      </c>
      <c r="ZZ133" s="84">
        <f>VLOOKUP(WordsMain!ZZ133,ScaleFF,2,FALSE)</f>
        <v>1</v>
      </c>
      <c r="AAA133" s="84">
        <f>VLOOKUP(WordsMain!AAA133,ScaleFF,2,FALSE)</f>
        <v>2</v>
      </c>
      <c r="AAB133" s="84">
        <f>VLOOKUP(WordsMain!AAB133,ScaleFF,2,FALSE)</f>
        <v>3</v>
      </c>
      <c r="AAC133" s="84">
        <f>VLOOKUP(WordsMain!AAC133,ScaleFF,2,FALSE)</f>
        <v>4</v>
      </c>
      <c r="AAD133" s="84">
        <f>VLOOKUP(WordsMain!AAD133,ScaleFF,2,FALSE)</f>
        <v>2</v>
      </c>
      <c r="AAE133" s="84">
        <f>VLOOKUP(WordsMain!AAE133,ScaleFF,2,FALSE)</f>
        <v>2</v>
      </c>
      <c r="AAF133" s="84">
        <f>VLOOKUP(WordsMain!AAF133,ScaleFF,2,FALSE)</f>
        <v>0</v>
      </c>
      <c r="AAG133" s="84">
        <f>VLOOKUP(WordsMain!AAG133,ScaleFF,2,FALSE)</f>
        <v>2</v>
      </c>
      <c r="AAH133" s="84">
        <f>VLOOKUP(WordsMain!AAH133,ScaleFF,2,FALSE)</f>
        <v>2</v>
      </c>
      <c r="AAI133" s="84">
        <f>VLOOKUP(WordsMain!AAI133,ScaleFF,2,FALSE)</f>
        <v>2</v>
      </c>
      <c r="AAJ133" s="84">
        <f>VLOOKUP(WordsMain!AAJ133,ScaleFF,2,FALSE)</f>
        <v>0</v>
      </c>
      <c r="AAK133" s="84">
        <f>VLOOKUP(WordsMain!AAK133,ScaleFF,2,FALSE)</f>
        <v>1</v>
      </c>
      <c r="AAL133" s="84">
        <f>VLOOKUP(WordsMain!AAL133,ScaleFF,2,FALSE)</f>
        <v>1</v>
      </c>
      <c r="AAM133" s="84">
        <f>VLOOKUP(WordsMain!AAM133,ScaleFF,2,FALSE)</f>
        <v>4</v>
      </c>
      <c r="AAN133" s="84">
        <f>VLOOKUP(WordsMain!AAN133,ScaleFF,2,FALSE)</f>
        <v>4</v>
      </c>
      <c r="AAO133" s="84">
        <f>VLOOKUP(WordsMain!AAO133,ScaleFF,2,FALSE)</f>
        <v>1</v>
      </c>
      <c r="AAP133" s="84">
        <f>VLOOKUP(WordsMain!AAP133,ScaleFF,2,FALSE)</f>
        <v>0</v>
      </c>
      <c r="AAQ133" s="84">
        <f>VLOOKUP(WordsMain!AAQ133,ScaleFF,2,FALSE)</f>
        <v>0</v>
      </c>
      <c r="AAR133" s="84">
        <f>VLOOKUP(WordsMain!AAR133,ScaleFF,2,FALSE)</f>
        <v>2</v>
      </c>
      <c r="AAS133" s="84">
        <f>VLOOKUP(WordsMain!AAS133,ScaleFF,2,FALSE)</f>
        <v>0</v>
      </c>
      <c r="AAT133" s="84">
        <f>VLOOKUP(WordsMain!AAT133,ScaleFF,2,FALSE)</f>
        <v>0</v>
      </c>
      <c r="AAU133" s="84">
        <f>VLOOKUP(WordsMain!AAU133,ScaleFF,2,FALSE)</f>
        <v>3</v>
      </c>
      <c r="AAV133" s="84">
        <f>VLOOKUP(WordsMain!AAV133,ScaleFF,2,FALSE)</f>
        <v>4</v>
      </c>
      <c r="AAW133" s="84">
        <f>VLOOKUP(WordsMain!AAW133,ScaleFF,2,FALSE)</f>
        <v>2</v>
      </c>
      <c r="AAX133" s="84">
        <f>VLOOKUP(WordsMain!AAX133,ScaleFF,2,FALSE)</f>
        <v>1</v>
      </c>
      <c r="AAY133" s="84">
        <f>VLOOKUP(WordsMain!AAY133,ScaleFF,2,FALSE)</f>
        <v>3</v>
      </c>
      <c r="AAZ133" s="84">
        <f>VLOOKUP(WordsMain!AAZ133,ScaleFF,2,FALSE)</f>
        <v>2</v>
      </c>
      <c r="ABB133">
        <v>2</v>
      </c>
      <c r="ABC133">
        <v>1</v>
      </c>
      <c r="ABD133">
        <v>1</v>
      </c>
      <c r="ABE133">
        <v>2</v>
      </c>
      <c r="ABF133">
        <v>0</v>
      </c>
      <c r="ABG133">
        <v>1</v>
      </c>
      <c r="ABH133">
        <v>3</v>
      </c>
      <c r="ABI133">
        <v>2</v>
      </c>
      <c r="ABJ133">
        <v>1</v>
      </c>
      <c r="ABK133">
        <v>1</v>
      </c>
      <c r="ABL133">
        <v>1</v>
      </c>
      <c r="ABM133">
        <v>1</v>
      </c>
      <c r="ABN133">
        <v>2</v>
      </c>
      <c r="ABO133">
        <v>1</v>
      </c>
      <c r="ABP133">
        <v>2</v>
      </c>
      <c r="ABU133">
        <v>7</v>
      </c>
      <c r="ABW133">
        <v>9</v>
      </c>
      <c r="ABY133">
        <v>11</v>
      </c>
      <c r="ABZ133">
        <v>12</v>
      </c>
      <c r="ACA133">
        <v>13</v>
      </c>
      <c r="ACH133">
        <v>20</v>
      </c>
      <c r="ACK133">
        <v>23</v>
      </c>
      <c r="ACM133">
        <v>25</v>
      </c>
      <c r="ACO133">
        <v>27</v>
      </c>
      <c r="ACR133" s="84">
        <f>VLOOKUP(WordsMain!ACR133,ScaleGG,2,FALSE)</f>
        <v>2</v>
      </c>
      <c r="ACS133">
        <v>-2</v>
      </c>
      <c r="ACT133">
        <v>-1</v>
      </c>
      <c r="ACU133">
        <v>-1</v>
      </c>
      <c r="ACV133">
        <v>-1</v>
      </c>
      <c r="ACW133">
        <v>-1</v>
      </c>
      <c r="ACX133">
        <v>0</v>
      </c>
      <c r="ACY133">
        <v>1</v>
      </c>
      <c r="ACZ133">
        <v>-2</v>
      </c>
      <c r="ADA133">
        <v>-1</v>
      </c>
      <c r="ADB133">
        <v>0</v>
      </c>
      <c r="ADC133">
        <v>0</v>
      </c>
      <c r="ADD133">
        <v>-1</v>
      </c>
      <c r="ADE133">
        <v>-1</v>
      </c>
      <c r="ADF133">
        <v>-1</v>
      </c>
      <c r="ADG133">
        <v>-1</v>
      </c>
      <c r="ADH133">
        <v>1</v>
      </c>
      <c r="ADI133">
        <v>1</v>
      </c>
      <c r="ADJ133">
        <v>0</v>
      </c>
      <c r="ADK133">
        <v>2</v>
      </c>
      <c r="ADL133">
        <v>1</v>
      </c>
      <c r="ADM133">
        <v>0</v>
      </c>
      <c r="ADN133">
        <v>1</v>
      </c>
      <c r="ADO133">
        <v>2</v>
      </c>
      <c r="ADP133">
        <v>1</v>
      </c>
      <c r="ADQ133">
        <v>0</v>
      </c>
      <c r="ADR133">
        <v>2</v>
      </c>
      <c r="ADS133">
        <v>1</v>
      </c>
      <c r="ADT133">
        <v>1</v>
      </c>
      <c r="ADU133">
        <v>2</v>
      </c>
      <c r="ADV133">
        <v>0</v>
      </c>
      <c r="ADZ133">
        <f t="shared" si="85"/>
        <v>172</v>
      </c>
      <c r="AEA133">
        <f t="shared" si="87"/>
        <v>1</v>
      </c>
      <c r="AEB133">
        <f t="shared" si="86"/>
        <v>0</v>
      </c>
    </row>
  </sheetData>
  <autoFilter ref="A21:AEC133" xr:uid="{641FF11F-2BE9-3B4E-A00D-71D0E9E96693}"/>
  <conditionalFormatting sqref="K22:K133">
    <cfRule type="expression" dxfId="79" priority="13">
      <formula>OR(K22="Philippines",K22="Jordan",K22="Lebanon",K22="Malaysia",K22="Qatar",K22="Saudi Arabia",K22="Bahrain",K22="India",K22="Singapore",K22="Hong Kong",K22="Korea",K22="Pakistan")</formula>
    </cfRule>
    <cfRule type="expression" dxfId="78" priority="14">
      <formula>OR(K22="Australia",K22="New Zealand")</formula>
    </cfRule>
    <cfRule type="expression" dxfId="77" priority="15">
      <formula>OR(K22="Finland",K22="Germany",K22="Ireland",K22="Iceland",K22="Spain",K22="Switzerland",K22="Netherlands",K22="Denmark",K22="Sweden",K22="UK",K22="Cyprus")</formula>
    </cfRule>
    <cfRule type="expression" dxfId="76" priority="16">
      <formula>OR(K22="Canada",K22="USA")</formula>
    </cfRule>
  </conditionalFormatting>
  <conditionalFormatting sqref="K12">
    <cfRule type="expression" dxfId="75" priority="9">
      <formula>OR(K12="Philippines",K12="Jordan",K12="Lebanon",K12="Malaysia",K12="Qatar",K12="Saudi Arabia",K12="Bahrain",K12="India",K12="Singapore",K12="Hong Kong",K12="Korea",K12="Pakistan")</formula>
    </cfRule>
    <cfRule type="expression" dxfId="74" priority="10">
      <formula>OR(K12="Australia",K12="New Zealand")</formula>
    </cfRule>
    <cfRule type="expression" dxfId="73" priority="11">
      <formula>OR(K12="Finland",K12="Germany",K12="Ireland",K12="Iceland",K12="Spain",K12="Switzerland",K12="Netherlands",K12="Denmark",K12="Sweden",K12="UK",K12="Cyprus")</formula>
    </cfRule>
    <cfRule type="expression" dxfId="72" priority="12">
      <formula>OR(K12="Canada",K12="USA")</formula>
    </cfRule>
  </conditionalFormatting>
  <conditionalFormatting sqref="K13:K19">
    <cfRule type="expression" dxfId="71" priority="5">
      <formula>OR(K13="Philippines",K13="Jordan",K13="Lebanon",K13="Malaysia",K13="Qatar",K13="Saudi Arabia",K13="Bahrain",K13="India",K13="Singapore",K13="Hong Kong",K13="Korea",K13="Pakistan")</formula>
    </cfRule>
    <cfRule type="expression" dxfId="70" priority="6">
      <formula>OR(K13="Australia",K13="New Zealand")</formula>
    </cfRule>
    <cfRule type="expression" dxfId="69" priority="7">
      <formula>OR(K13="Finland",K13="Germany",K13="Ireland",K13="Iceland",K13="Spain",K13="Switzerland",K13="Netherlands",K13="Denmark",K13="Sweden",K13="UK",K13="Cyprus")</formula>
    </cfRule>
    <cfRule type="expression" dxfId="68" priority="8">
      <formula>OR(K13="Canada",K13="USA")</formula>
    </cfRule>
  </conditionalFormatting>
  <conditionalFormatting sqref="J19">
    <cfRule type="expression" dxfId="67" priority="1">
      <formula>OR(J19="Philippines",J19="Jordan",J19="Lebanon",J19="Malaysia",J19="Qatar",J19="Saudi Arabia",J19="Bahrain",J19="India",J19="Singapore",J19="Hong Kong",J19="Korea",J19="Pakistan")</formula>
    </cfRule>
    <cfRule type="expression" dxfId="66" priority="2">
      <formula>OR(J19="Australia",J19="New Zealand")</formula>
    </cfRule>
    <cfRule type="expression" dxfId="65" priority="3">
      <formula>OR(J19="Finland",J19="Germany",J19="Ireland",J19="Iceland",J19="Spain",J19="Switzerland",J19="Netherlands",J19="Denmark",J19="Sweden",J19="UK",J19="Cyprus")</formula>
    </cfRule>
    <cfRule type="expression" dxfId="64" priority="4">
      <formula>OR(J19="Canada",J19="USA")</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V33"/>
  <sheetViews>
    <sheetView workbookViewId="0">
      <pane xSplit="11" ySplit="21" topLeftCell="L22" activePane="bottomRight" state="frozenSplit"/>
      <selection pane="topRight" activeCell="L1" sqref="L1"/>
      <selection pane="bottomLeft" activeCell="A18" sqref="A18"/>
      <selection pane="bottomRight" activeCell="L2" sqref="L2"/>
    </sheetView>
  </sheetViews>
  <sheetFormatPr baseColWidth="10" defaultRowHeight="15" x14ac:dyDescent="0.2"/>
  <cols>
    <col min="1" max="5" width="2.5" customWidth="1"/>
    <col min="6" max="6" width="7.6640625" hidden="1" customWidth="1"/>
    <col min="7" max="7" width="10.83203125" hidden="1" customWidth="1"/>
    <col min="8" max="8" width="0.1640625" hidden="1" customWidth="1"/>
  </cols>
  <sheetData>
    <row r="1" spans="1:152" x14ac:dyDescent="0.2">
      <c r="J1" s="9" t="s">
        <v>1130</v>
      </c>
      <c r="K1" t="s">
        <v>1131</v>
      </c>
      <c r="L1" s="10" t="s">
        <v>1138</v>
      </c>
      <c r="M1" s="11" t="s">
        <v>1137</v>
      </c>
      <c r="N1" s="12" t="s">
        <v>1136</v>
      </c>
      <c r="O1" s="6" t="s">
        <v>1614</v>
      </c>
      <c r="P1" s="5" t="s">
        <v>1615</v>
      </c>
      <c r="Q1" s="4" t="s">
        <v>1616</v>
      </c>
      <c r="R1" s="3" t="s">
        <v>1145</v>
      </c>
      <c r="S1" s="4" t="s">
        <v>1146</v>
      </c>
      <c r="T1" s="3" t="s">
        <v>1147</v>
      </c>
      <c r="U1" s="4" t="s">
        <v>1148</v>
      </c>
      <c r="V1" s="3" t="s">
        <v>1489</v>
      </c>
      <c r="W1" s="17" t="s">
        <v>1617</v>
      </c>
      <c r="X1" s="18" t="s">
        <v>1157</v>
      </c>
      <c r="Y1" s="17" t="s">
        <v>1151</v>
      </c>
      <c r="Z1" s="18" t="s">
        <v>1152</v>
      </c>
      <c r="AA1" s="17" t="s">
        <v>1153</v>
      </c>
      <c r="AB1" s="18" t="s">
        <v>1154</v>
      </c>
      <c r="AC1" s="17" t="s">
        <v>1155</v>
      </c>
      <c r="AD1" s="18" t="s">
        <v>1156</v>
      </c>
      <c r="AE1" s="17" t="s">
        <v>1158</v>
      </c>
      <c r="AF1" s="18" t="s">
        <v>1488</v>
      </c>
      <c r="AG1" s="22" t="s">
        <v>1618</v>
      </c>
      <c r="AH1" s="5" t="s">
        <v>1241</v>
      </c>
      <c r="AI1" s="22" t="s">
        <v>1242</v>
      </c>
      <c r="AJ1" s="5" t="s">
        <v>1243</v>
      </c>
      <c r="AK1" s="22" t="s">
        <v>1244</v>
      </c>
      <c r="AL1" s="5" t="s">
        <v>1245</v>
      </c>
      <c r="AM1" s="22" t="s">
        <v>1246</v>
      </c>
      <c r="AN1" s="5" t="s">
        <v>1247</v>
      </c>
      <c r="AO1" s="22" t="s">
        <v>1248</v>
      </c>
      <c r="AP1" s="5" t="s">
        <v>1249</v>
      </c>
      <c r="AQ1" s="22" t="s">
        <v>1485</v>
      </c>
      <c r="AR1" s="3" t="s">
        <v>1619</v>
      </c>
      <c r="AS1" s="4" t="s">
        <v>1319</v>
      </c>
      <c r="AT1" s="3" t="s">
        <v>1320</v>
      </c>
      <c r="AU1" s="4" t="s">
        <v>1321</v>
      </c>
      <c r="AV1" s="3" t="s">
        <v>1323</v>
      </c>
      <c r="AW1" s="4" t="s">
        <v>1322</v>
      </c>
      <c r="AX1" s="3" t="s">
        <v>1324</v>
      </c>
      <c r="AY1" s="4" t="s">
        <v>1325</v>
      </c>
      <c r="AZ1" s="3" t="s">
        <v>1326</v>
      </c>
      <c r="BA1" s="4" t="s">
        <v>1327</v>
      </c>
      <c r="BB1" s="3" t="s">
        <v>1328</v>
      </c>
      <c r="BC1" s="4" t="s">
        <v>1329</v>
      </c>
      <c r="BD1" s="3" t="s">
        <v>1330</v>
      </c>
      <c r="BE1" s="4" t="s">
        <v>1331</v>
      </c>
      <c r="BF1" s="3" t="s">
        <v>1332</v>
      </c>
      <c r="BG1" s="4" t="s">
        <v>1333</v>
      </c>
      <c r="BH1" s="3" t="s">
        <v>1334</v>
      </c>
      <c r="BI1" s="4" t="s">
        <v>1491</v>
      </c>
      <c r="BJ1" s="13" t="s">
        <v>1620</v>
      </c>
      <c r="BK1" s="10" t="s">
        <v>1337</v>
      </c>
      <c r="BL1" s="13" t="s">
        <v>1338</v>
      </c>
      <c r="BM1" s="10" t="s">
        <v>1339</v>
      </c>
      <c r="BN1" s="13" t="s">
        <v>1340</v>
      </c>
      <c r="BO1" s="10" t="s">
        <v>1341</v>
      </c>
      <c r="BP1" s="13" t="s">
        <v>1342</v>
      </c>
      <c r="BQ1" s="10" t="s">
        <v>1492</v>
      </c>
      <c r="BR1" s="28" t="s">
        <v>1621</v>
      </c>
      <c r="BS1" s="29" t="s">
        <v>1345</v>
      </c>
      <c r="BT1" s="28" t="s">
        <v>1346</v>
      </c>
      <c r="BU1" s="29" t="s">
        <v>1347</v>
      </c>
      <c r="BV1" s="28" t="s">
        <v>1348</v>
      </c>
      <c r="BW1" s="29" t="s">
        <v>1349</v>
      </c>
      <c r="BX1" s="28" t="s">
        <v>1350</v>
      </c>
      <c r="BY1" s="29" t="s">
        <v>1351</v>
      </c>
      <c r="BZ1" s="28" t="s">
        <v>1352</v>
      </c>
      <c r="CA1" s="29" t="s">
        <v>1353</v>
      </c>
      <c r="CB1" s="28" t="s">
        <v>1354</v>
      </c>
      <c r="CC1" s="29" t="s">
        <v>1355</v>
      </c>
      <c r="CD1" s="28" t="s">
        <v>1493</v>
      </c>
      <c r="CE1" s="23" t="s">
        <v>1622</v>
      </c>
      <c r="CF1" s="19" t="s">
        <v>1623</v>
      </c>
      <c r="CG1" s="20" t="s">
        <v>1361</v>
      </c>
      <c r="CH1" s="19" t="s">
        <v>1362</v>
      </c>
      <c r="CI1" s="20" t="s">
        <v>1363</v>
      </c>
      <c r="CJ1" s="19" t="s">
        <v>1364</v>
      </c>
      <c r="CK1" s="20" t="s">
        <v>1365</v>
      </c>
      <c r="CL1" s="19" t="s">
        <v>1366</v>
      </c>
      <c r="CM1" s="20" t="s">
        <v>1367</v>
      </c>
      <c r="CN1" s="19" t="s">
        <v>1368</v>
      </c>
      <c r="CO1" s="20" t="s">
        <v>1369</v>
      </c>
      <c r="CP1" s="19" t="s">
        <v>1370</v>
      </c>
      <c r="CQ1" s="20" t="s">
        <v>1371</v>
      </c>
      <c r="CR1" s="19" t="s">
        <v>1372</v>
      </c>
      <c r="CS1" s="20" t="s">
        <v>1373</v>
      </c>
      <c r="CT1" s="19" t="s">
        <v>1374</v>
      </c>
      <c r="CU1" s="20" t="s">
        <v>1375</v>
      </c>
      <c r="CV1" s="19" t="s">
        <v>1376</v>
      </c>
      <c r="CW1" s="20" t="s">
        <v>1495</v>
      </c>
      <c r="CX1" s="12" t="s">
        <v>1624</v>
      </c>
      <c r="CY1" s="38" t="s">
        <v>1442</v>
      </c>
      <c r="CZ1" s="12" t="s">
        <v>1443</v>
      </c>
      <c r="DA1" s="38" t="s">
        <v>1444</v>
      </c>
      <c r="DB1" s="12" t="s">
        <v>1445</v>
      </c>
      <c r="DC1" s="38" t="s">
        <v>1446</v>
      </c>
      <c r="DD1" s="12" t="s">
        <v>1447</v>
      </c>
      <c r="DE1" s="38" t="s">
        <v>1448</v>
      </c>
      <c r="DF1" s="12" t="s">
        <v>1449</v>
      </c>
      <c r="DG1" s="38" t="s">
        <v>1450</v>
      </c>
      <c r="DH1" s="12" t="s">
        <v>1451</v>
      </c>
      <c r="DI1" s="38" t="s">
        <v>1452</v>
      </c>
      <c r="DJ1" s="12" t="s">
        <v>1453</v>
      </c>
      <c r="DK1" s="38" t="s">
        <v>1454</v>
      </c>
      <c r="DL1" s="12" t="s">
        <v>1496</v>
      </c>
      <c r="DM1" s="11" t="s">
        <v>1625</v>
      </c>
      <c r="DN1" s="89" t="s">
        <v>1473</v>
      </c>
      <c r="DO1" s="11" t="s">
        <v>1474</v>
      </c>
      <c r="DP1" s="89" t="s">
        <v>1475</v>
      </c>
      <c r="DQ1" s="11" t="s">
        <v>1476</v>
      </c>
      <c r="DR1" s="89" t="s">
        <v>1477</v>
      </c>
      <c r="DS1" s="11" t="s">
        <v>1478</v>
      </c>
      <c r="DT1" s="89" t="s">
        <v>1479</v>
      </c>
      <c r="DU1" s="11" t="s">
        <v>1480</v>
      </c>
      <c r="DV1" s="89" t="s">
        <v>1481</v>
      </c>
      <c r="DW1" s="11" t="s">
        <v>1481</v>
      </c>
      <c r="DX1" s="89" t="s">
        <v>1481</v>
      </c>
      <c r="DY1" s="11" t="s">
        <v>1481</v>
      </c>
      <c r="DZ1" s="89" t="s">
        <v>1481</v>
      </c>
      <c r="EA1" s="11" t="s">
        <v>1481</v>
      </c>
      <c r="EB1" s="89" t="s">
        <v>1481</v>
      </c>
      <c r="EC1" s="11" t="s">
        <v>1481</v>
      </c>
      <c r="ED1" s="89" t="s">
        <v>1481</v>
      </c>
      <c r="EE1" s="11" t="s">
        <v>1481</v>
      </c>
      <c r="EF1" s="89" t="s">
        <v>1481</v>
      </c>
      <c r="EG1" s="11" t="s">
        <v>1481</v>
      </c>
      <c r="EH1" s="89" t="s">
        <v>1481</v>
      </c>
      <c r="EI1" s="11" t="s">
        <v>1481</v>
      </c>
      <c r="EJ1" s="89" t="s">
        <v>1481</v>
      </c>
      <c r="EK1" s="11" t="s">
        <v>1481</v>
      </c>
      <c r="EL1" s="89" t="s">
        <v>1481</v>
      </c>
      <c r="EM1" s="11" t="s">
        <v>1481</v>
      </c>
      <c r="EN1" s="89" t="s">
        <v>1481</v>
      </c>
      <c r="EO1" s="11" t="s">
        <v>1481</v>
      </c>
      <c r="EP1" s="89" t="s">
        <v>1481</v>
      </c>
      <c r="EQ1" s="11" t="s">
        <v>1481</v>
      </c>
      <c r="ER1" s="89" t="s">
        <v>1481</v>
      </c>
      <c r="ES1" s="11" t="s">
        <v>1481</v>
      </c>
      <c r="ET1" s="89" t="s">
        <v>1481</v>
      </c>
      <c r="EU1" s="11" t="s">
        <v>1481</v>
      </c>
      <c r="EV1" s="89" t="s">
        <v>1497</v>
      </c>
    </row>
    <row r="2" spans="1:152" x14ac:dyDescent="0.2">
      <c r="A2" s="40"/>
      <c r="B2" s="40"/>
      <c r="C2" s="40"/>
      <c r="D2" s="40"/>
      <c r="E2" s="40"/>
      <c r="F2" s="40"/>
      <c r="G2" s="40"/>
      <c r="H2" s="40"/>
      <c r="I2" s="40" t="s">
        <v>1456</v>
      </c>
      <c r="J2" s="41">
        <f t="shared" ref="J2:BU2" si="0">SUBTOTAL(3,J$22:J$239)</f>
        <v>12</v>
      </c>
      <c r="K2" s="40">
        <f t="shared" si="0"/>
        <v>12</v>
      </c>
      <c r="L2" s="42">
        <f t="shared" si="0"/>
        <v>12</v>
      </c>
      <c r="M2" s="43">
        <f t="shared" si="0"/>
        <v>12</v>
      </c>
      <c r="N2" s="44">
        <f t="shared" si="0"/>
        <v>12</v>
      </c>
      <c r="O2" s="49">
        <f t="shared" si="0"/>
        <v>12</v>
      </c>
      <c r="P2" s="50">
        <f t="shared" si="0"/>
        <v>12</v>
      </c>
      <c r="Q2" s="51">
        <f t="shared" si="0"/>
        <v>12</v>
      </c>
      <c r="R2" s="52">
        <f t="shared" si="0"/>
        <v>12</v>
      </c>
      <c r="S2" s="51">
        <f t="shared" si="0"/>
        <v>12</v>
      </c>
      <c r="T2" s="52">
        <f t="shared" si="0"/>
        <v>12</v>
      </c>
      <c r="U2" s="51">
        <f t="shared" si="0"/>
        <v>12</v>
      </c>
      <c r="V2" s="52">
        <f t="shared" si="0"/>
        <v>12</v>
      </c>
      <c r="W2" s="53">
        <f t="shared" si="0"/>
        <v>12</v>
      </c>
      <c r="X2" s="54">
        <f t="shared" si="0"/>
        <v>12</v>
      </c>
      <c r="Y2" s="53">
        <f t="shared" si="0"/>
        <v>12</v>
      </c>
      <c r="Z2" s="54">
        <f t="shared" si="0"/>
        <v>11</v>
      </c>
      <c r="AA2" s="53">
        <f t="shared" si="0"/>
        <v>12</v>
      </c>
      <c r="AB2" s="54">
        <f t="shared" si="0"/>
        <v>12</v>
      </c>
      <c r="AC2" s="53">
        <f t="shared" si="0"/>
        <v>12</v>
      </c>
      <c r="AD2" s="54">
        <f t="shared" si="0"/>
        <v>12</v>
      </c>
      <c r="AE2" s="53">
        <f t="shared" si="0"/>
        <v>12</v>
      </c>
      <c r="AF2" s="54">
        <f t="shared" si="0"/>
        <v>0</v>
      </c>
      <c r="AG2" s="59">
        <f t="shared" si="0"/>
        <v>12</v>
      </c>
      <c r="AH2" s="50">
        <f t="shared" si="0"/>
        <v>12</v>
      </c>
      <c r="AI2" s="59">
        <f t="shared" si="0"/>
        <v>12</v>
      </c>
      <c r="AJ2" s="50">
        <f t="shared" si="0"/>
        <v>12</v>
      </c>
      <c r="AK2" s="59">
        <f t="shared" si="0"/>
        <v>12</v>
      </c>
      <c r="AL2" s="50">
        <f t="shared" si="0"/>
        <v>12</v>
      </c>
      <c r="AM2" s="59">
        <f t="shared" si="0"/>
        <v>12</v>
      </c>
      <c r="AN2" s="50">
        <f t="shared" si="0"/>
        <v>12</v>
      </c>
      <c r="AO2" s="59">
        <f t="shared" si="0"/>
        <v>11</v>
      </c>
      <c r="AP2" s="50">
        <f t="shared" si="0"/>
        <v>12</v>
      </c>
      <c r="AQ2" s="50">
        <f t="shared" si="0"/>
        <v>0</v>
      </c>
      <c r="AR2" s="52">
        <f t="shared" si="0"/>
        <v>12</v>
      </c>
      <c r="AS2" s="51">
        <f t="shared" si="0"/>
        <v>12</v>
      </c>
      <c r="AT2" s="52">
        <f t="shared" si="0"/>
        <v>12</v>
      </c>
      <c r="AU2" s="51">
        <f t="shared" si="0"/>
        <v>12</v>
      </c>
      <c r="AV2" s="52">
        <f t="shared" si="0"/>
        <v>12</v>
      </c>
      <c r="AW2" s="51">
        <f t="shared" si="0"/>
        <v>12</v>
      </c>
      <c r="AX2" s="52">
        <f t="shared" si="0"/>
        <v>12</v>
      </c>
      <c r="AY2" s="51">
        <f t="shared" si="0"/>
        <v>12</v>
      </c>
      <c r="AZ2" s="52">
        <f t="shared" si="0"/>
        <v>12</v>
      </c>
      <c r="BA2" s="51">
        <f t="shared" si="0"/>
        <v>12</v>
      </c>
      <c r="BB2" s="52">
        <f t="shared" si="0"/>
        <v>12</v>
      </c>
      <c r="BC2" s="51">
        <f t="shared" si="0"/>
        <v>12</v>
      </c>
      <c r="BD2" s="52">
        <f t="shared" si="0"/>
        <v>12</v>
      </c>
      <c r="BE2" s="51">
        <f t="shared" si="0"/>
        <v>12</v>
      </c>
      <c r="BF2" s="52">
        <f t="shared" si="0"/>
        <v>12</v>
      </c>
      <c r="BG2" s="51">
        <f t="shared" si="0"/>
        <v>12</v>
      </c>
      <c r="BH2" s="52">
        <f t="shared" si="0"/>
        <v>12</v>
      </c>
      <c r="BI2" s="51">
        <f t="shared" si="0"/>
        <v>12</v>
      </c>
      <c r="BJ2" s="45">
        <f t="shared" si="0"/>
        <v>12</v>
      </c>
      <c r="BK2" s="42">
        <f t="shared" si="0"/>
        <v>12</v>
      </c>
      <c r="BL2" s="45">
        <f t="shared" si="0"/>
        <v>12</v>
      </c>
      <c r="BM2" s="42">
        <f t="shared" si="0"/>
        <v>12</v>
      </c>
      <c r="BN2" s="45">
        <f t="shared" si="0"/>
        <v>12</v>
      </c>
      <c r="BO2" s="42">
        <f t="shared" si="0"/>
        <v>12</v>
      </c>
      <c r="BP2" s="45">
        <f t="shared" si="0"/>
        <v>12</v>
      </c>
      <c r="BQ2" s="42">
        <f t="shared" si="0"/>
        <v>12</v>
      </c>
      <c r="BR2" s="64">
        <f t="shared" si="0"/>
        <v>12</v>
      </c>
      <c r="BS2" s="65">
        <f t="shared" si="0"/>
        <v>12</v>
      </c>
      <c r="BT2" s="64">
        <f t="shared" si="0"/>
        <v>12</v>
      </c>
      <c r="BU2" s="65">
        <f t="shared" si="0"/>
        <v>12</v>
      </c>
      <c r="BV2" s="64">
        <f t="shared" ref="BV2:CD2" si="1">SUBTOTAL(3,BV$22:BV$239)</f>
        <v>12</v>
      </c>
      <c r="BW2" s="65">
        <f t="shared" si="1"/>
        <v>12</v>
      </c>
      <c r="BX2" s="64">
        <f t="shared" si="1"/>
        <v>12</v>
      </c>
      <c r="BY2" s="65">
        <f t="shared" si="1"/>
        <v>12</v>
      </c>
      <c r="BZ2" s="64">
        <f t="shared" si="1"/>
        <v>12</v>
      </c>
      <c r="CA2" s="65">
        <f t="shared" si="1"/>
        <v>12</v>
      </c>
      <c r="CB2" s="64">
        <f t="shared" si="1"/>
        <v>12</v>
      </c>
      <c r="CC2" s="65">
        <f t="shared" si="1"/>
        <v>12</v>
      </c>
      <c r="CD2" s="64">
        <f t="shared" si="1"/>
        <v>12</v>
      </c>
      <c r="CE2" s="55">
        <f t="shared" ref="CE2:DJ2" si="2">SUBTOTAL(3,CE$22:CE$239)</f>
        <v>0</v>
      </c>
      <c r="CF2" s="57">
        <f t="shared" si="2"/>
        <v>11</v>
      </c>
      <c r="CG2" s="56">
        <f t="shared" si="2"/>
        <v>11</v>
      </c>
      <c r="CH2" s="57">
        <f t="shared" si="2"/>
        <v>11</v>
      </c>
      <c r="CI2" s="56">
        <f t="shared" si="2"/>
        <v>10</v>
      </c>
      <c r="CJ2" s="57">
        <f t="shared" si="2"/>
        <v>11</v>
      </c>
      <c r="CK2" s="56">
        <f t="shared" si="2"/>
        <v>11</v>
      </c>
      <c r="CL2" s="57">
        <f t="shared" si="2"/>
        <v>11</v>
      </c>
      <c r="CM2" s="56">
        <f t="shared" si="2"/>
        <v>11</v>
      </c>
      <c r="CN2" s="57">
        <f t="shared" si="2"/>
        <v>11</v>
      </c>
      <c r="CO2" s="56">
        <f t="shared" si="2"/>
        <v>11</v>
      </c>
      <c r="CP2" s="57">
        <f t="shared" si="2"/>
        <v>11</v>
      </c>
      <c r="CQ2" s="56">
        <f t="shared" si="2"/>
        <v>11</v>
      </c>
      <c r="CR2" s="57">
        <f t="shared" si="2"/>
        <v>11</v>
      </c>
      <c r="CS2" s="56">
        <f t="shared" si="2"/>
        <v>11</v>
      </c>
      <c r="CT2" s="57">
        <f t="shared" si="2"/>
        <v>11</v>
      </c>
      <c r="CU2" s="56">
        <f t="shared" si="2"/>
        <v>11</v>
      </c>
      <c r="CV2" s="57">
        <f t="shared" si="2"/>
        <v>11</v>
      </c>
      <c r="CW2" s="56">
        <f t="shared" si="2"/>
        <v>11</v>
      </c>
      <c r="CX2" s="44">
        <f t="shared" si="2"/>
        <v>11</v>
      </c>
      <c r="CY2" s="68">
        <f t="shared" si="2"/>
        <v>11</v>
      </c>
      <c r="CZ2" s="44">
        <f t="shared" si="2"/>
        <v>11</v>
      </c>
      <c r="DA2" s="68">
        <f t="shared" si="2"/>
        <v>11</v>
      </c>
      <c r="DB2" s="44">
        <f t="shared" si="2"/>
        <v>11</v>
      </c>
      <c r="DC2" s="68">
        <f t="shared" si="2"/>
        <v>11</v>
      </c>
      <c r="DD2" s="44">
        <f t="shared" si="2"/>
        <v>11</v>
      </c>
      <c r="DE2" s="68">
        <f t="shared" si="2"/>
        <v>11</v>
      </c>
      <c r="DF2" s="44">
        <f t="shared" si="2"/>
        <v>11</v>
      </c>
      <c r="DG2" s="68">
        <f t="shared" si="2"/>
        <v>11</v>
      </c>
      <c r="DH2" s="44">
        <f t="shared" si="2"/>
        <v>11</v>
      </c>
      <c r="DI2" s="68">
        <f t="shared" si="2"/>
        <v>11</v>
      </c>
      <c r="DJ2" s="44">
        <f t="shared" si="2"/>
        <v>11</v>
      </c>
      <c r="DK2" s="68">
        <f t="shared" ref="DK2:EP2" si="3">SUBTOTAL(3,DK$22:DK$239)</f>
        <v>11</v>
      </c>
      <c r="DL2" s="44">
        <f t="shared" si="3"/>
        <v>0</v>
      </c>
      <c r="DM2" s="43">
        <f t="shared" si="3"/>
        <v>12</v>
      </c>
      <c r="DN2" s="91">
        <f t="shared" si="3"/>
        <v>12</v>
      </c>
      <c r="DO2" s="43">
        <f t="shared" si="3"/>
        <v>12</v>
      </c>
      <c r="DP2" s="91">
        <f t="shared" si="3"/>
        <v>12</v>
      </c>
      <c r="DQ2" s="43">
        <f t="shared" si="3"/>
        <v>12</v>
      </c>
      <c r="DR2" s="91">
        <f t="shared" si="3"/>
        <v>12</v>
      </c>
      <c r="DS2" s="43">
        <f t="shared" si="3"/>
        <v>12</v>
      </c>
      <c r="DT2" s="91">
        <f t="shared" si="3"/>
        <v>12</v>
      </c>
      <c r="DU2" s="43">
        <f t="shared" si="3"/>
        <v>12</v>
      </c>
      <c r="DV2" s="91">
        <f t="shared" si="3"/>
        <v>12</v>
      </c>
      <c r="DW2" s="43">
        <f t="shared" si="3"/>
        <v>12</v>
      </c>
      <c r="DX2" s="91">
        <f t="shared" si="3"/>
        <v>12</v>
      </c>
      <c r="DY2" s="43">
        <f t="shared" si="3"/>
        <v>12</v>
      </c>
      <c r="DZ2" s="91">
        <f t="shared" si="3"/>
        <v>12</v>
      </c>
      <c r="EA2" s="43">
        <f t="shared" si="3"/>
        <v>12</v>
      </c>
      <c r="EB2" s="91">
        <f t="shared" si="3"/>
        <v>12</v>
      </c>
      <c r="EC2" s="43">
        <f t="shared" si="3"/>
        <v>12</v>
      </c>
      <c r="ED2" s="91">
        <f t="shared" si="3"/>
        <v>12</v>
      </c>
      <c r="EE2" s="43">
        <f t="shared" si="3"/>
        <v>12</v>
      </c>
      <c r="EF2" s="91">
        <f t="shared" si="3"/>
        <v>12</v>
      </c>
      <c r="EG2" s="43">
        <f t="shared" si="3"/>
        <v>12</v>
      </c>
      <c r="EH2" s="91">
        <f t="shared" si="3"/>
        <v>12</v>
      </c>
      <c r="EI2" s="43">
        <f t="shared" si="3"/>
        <v>12</v>
      </c>
      <c r="EJ2" s="91">
        <f t="shared" si="3"/>
        <v>12</v>
      </c>
      <c r="EK2" s="43">
        <f t="shared" si="3"/>
        <v>12</v>
      </c>
      <c r="EL2" s="91">
        <f t="shared" si="3"/>
        <v>12</v>
      </c>
      <c r="EM2" s="43">
        <f t="shared" si="3"/>
        <v>12</v>
      </c>
      <c r="EN2" s="91">
        <f t="shared" si="3"/>
        <v>12</v>
      </c>
      <c r="EO2" s="43">
        <f t="shared" si="3"/>
        <v>12</v>
      </c>
      <c r="EP2" s="91">
        <f t="shared" si="3"/>
        <v>12</v>
      </c>
      <c r="EQ2" s="43">
        <f t="shared" ref="EQ2:EV2" si="4">SUBTOTAL(3,EQ$22:EQ$239)</f>
        <v>12</v>
      </c>
      <c r="ER2" s="91">
        <f t="shared" si="4"/>
        <v>12</v>
      </c>
      <c r="ES2" s="43">
        <f t="shared" si="4"/>
        <v>12</v>
      </c>
      <c r="ET2" s="91">
        <f t="shared" si="4"/>
        <v>12</v>
      </c>
      <c r="EU2" s="43">
        <f t="shared" si="4"/>
        <v>12</v>
      </c>
      <c r="EV2" s="91">
        <f t="shared" si="4"/>
        <v>0</v>
      </c>
    </row>
    <row r="3" spans="1:152" x14ac:dyDescent="0.2">
      <c r="A3" s="40"/>
      <c r="B3" s="40"/>
      <c r="C3" s="40"/>
      <c r="D3" s="40"/>
      <c r="E3" s="40"/>
      <c r="F3" s="40"/>
      <c r="G3" s="40"/>
      <c r="H3" s="40"/>
      <c r="I3" s="40" t="s">
        <v>1458</v>
      </c>
      <c r="J3" s="39"/>
      <c r="K3" s="39"/>
      <c r="L3" s="39"/>
      <c r="M3" s="39"/>
      <c r="N3" s="39"/>
      <c r="O3" s="39"/>
      <c r="P3" s="39"/>
      <c r="Q3" s="73">
        <f t="shared" ref="Q3:V3" si="5">SUBTOTAL(1,Q$22:Q$239)</f>
        <v>1.3333333333333333</v>
      </c>
      <c r="R3" s="74">
        <f t="shared" si="5"/>
        <v>1.5</v>
      </c>
      <c r="S3" s="73">
        <f t="shared" si="5"/>
        <v>1.0833333333333333</v>
      </c>
      <c r="T3" s="74">
        <f t="shared" si="5"/>
        <v>1</v>
      </c>
      <c r="U3" s="73">
        <f t="shared" si="5"/>
        <v>1.25</v>
      </c>
      <c r="V3" s="74">
        <f t="shared" si="5"/>
        <v>0.83333333333333337</v>
      </c>
      <c r="W3" s="75">
        <f t="shared" ref="W3:AE3" si="6">SUBTOTAL(1,W$22:W$239)</f>
        <v>0.66666666666666663</v>
      </c>
      <c r="X3" s="76">
        <f t="shared" si="6"/>
        <v>3.1666666666666665</v>
      </c>
      <c r="Y3" s="75">
        <f t="shared" si="6"/>
        <v>2.5833333333333335</v>
      </c>
      <c r="Z3" s="76">
        <f t="shared" si="6"/>
        <v>2</v>
      </c>
      <c r="AA3" s="75">
        <f t="shared" si="6"/>
        <v>3</v>
      </c>
      <c r="AB3" s="76">
        <f t="shared" si="6"/>
        <v>2.5833333333333335</v>
      </c>
      <c r="AC3" s="75">
        <f t="shared" si="6"/>
        <v>3.0833333333333335</v>
      </c>
      <c r="AD3" s="76">
        <f t="shared" si="6"/>
        <v>3</v>
      </c>
      <c r="AE3" s="75">
        <f t="shared" si="6"/>
        <v>2.8333333333333335</v>
      </c>
      <c r="AF3" s="39"/>
      <c r="AG3" s="80">
        <f t="shared" ref="AG3:AP3" si="7">SUBTOTAL(1,AG$22:AG$239)</f>
        <v>1.25</v>
      </c>
      <c r="AH3" s="81">
        <f t="shared" si="7"/>
        <v>2.1666666666666665</v>
      </c>
      <c r="AI3" s="80">
        <f t="shared" si="7"/>
        <v>2.0833333333333335</v>
      </c>
      <c r="AJ3" s="81">
        <f t="shared" si="7"/>
        <v>1.4166666666666667</v>
      </c>
      <c r="AK3" s="80">
        <f t="shared" si="7"/>
        <v>2.0833333333333335</v>
      </c>
      <c r="AL3" s="81">
        <f t="shared" si="7"/>
        <v>2.5</v>
      </c>
      <c r="AM3" s="80">
        <f t="shared" si="7"/>
        <v>2.4166666666666665</v>
      </c>
      <c r="AN3" s="81">
        <f t="shared" si="7"/>
        <v>2.25</v>
      </c>
      <c r="AO3" s="80">
        <f t="shared" si="7"/>
        <v>2.2727272727272729</v>
      </c>
      <c r="AP3" s="81">
        <f t="shared" si="7"/>
        <v>2.4166666666666665</v>
      </c>
      <c r="AQ3" s="39"/>
      <c r="AR3" s="129">
        <f t="shared" ref="AR3:CD3" si="8">SUBTOTAL(1,AR$22:AR$239)</f>
        <v>3</v>
      </c>
      <c r="AS3" s="131">
        <f t="shared" si="8"/>
        <v>2.6666666666666665</v>
      </c>
      <c r="AT3" s="129">
        <f t="shared" si="8"/>
        <v>2.8333333333333335</v>
      </c>
      <c r="AU3" s="131">
        <f t="shared" si="8"/>
        <v>2.5833333333333335</v>
      </c>
      <c r="AV3" s="129">
        <f t="shared" si="8"/>
        <v>2.8333333333333335</v>
      </c>
      <c r="AW3" s="131">
        <f t="shared" si="8"/>
        <v>3.0833333333333335</v>
      </c>
      <c r="AX3" s="129">
        <f t="shared" si="8"/>
        <v>2.3333333333333335</v>
      </c>
      <c r="AY3" s="131">
        <f t="shared" si="8"/>
        <v>2.5833333333333335</v>
      </c>
      <c r="AZ3" s="129">
        <f t="shared" si="8"/>
        <v>3</v>
      </c>
      <c r="BA3" s="131">
        <f t="shared" si="8"/>
        <v>2.6666666666666665</v>
      </c>
      <c r="BB3" s="129">
        <f t="shared" si="8"/>
        <v>2.6666666666666665</v>
      </c>
      <c r="BC3" s="131">
        <f t="shared" si="8"/>
        <v>2.75</v>
      </c>
      <c r="BD3" s="129">
        <f t="shared" si="8"/>
        <v>2</v>
      </c>
      <c r="BE3" s="131">
        <f t="shared" si="8"/>
        <v>3.25</v>
      </c>
      <c r="BF3" s="129">
        <f t="shared" si="8"/>
        <v>2.6666666666666665</v>
      </c>
      <c r="BG3" s="131">
        <f t="shared" si="8"/>
        <v>2.5833333333333335</v>
      </c>
      <c r="BH3" s="129">
        <f t="shared" si="8"/>
        <v>2.5</v>
      </c>
      <c r="BI3" s="131">
        <f t="shared" si="8"/>
        <v>2.8333333333333335</v>
      </c>
      <c r="BJ3" s="132">
        <f t="shared" si="8"/>
        <v>3.4166666666666665</v>
      </c>
      <c r="BK3" s="133">
        <f t="shared" si="8"/>
        <v>3.1666666666666665</v>
      </c>
      <c r="BL3" s="132">
        <f t="shared" si="8"/>
        <v>3.0833333333333335</v>
      </c>
      <c r="BM3" s="133">
        <f t="shared" si="8"/>
        <v>3.3333333333333335</v>
      </c>
      <c r="BN3" s="132">
        <f t="shared" si="8"/>
        <v>3.1666666666666665</v>
      </c>
      <c r="BO3" s="133">
        <f t="shared" si="8"/>
        <v>3.8333333333333335</v>
      </c>
      <c r="BP3" s="132">
        <f t="shared" si="8"/>
        <v>3.3333333333333335</v>
      </c>
      <c r="BQ3" s="133">
        <f t="shared" si="8"/>
        <v>3.4166666666666665</v>
      </c>
      <c r="BR3" s="134">
        <f t="shared" si="8"/>
        <v>2.75</v>
      </c>
      <c r="BS3" s="135">
        <f t="shared" si="8"/>
        <v>3.0833333333333335</v>
      </c>
      <c r="BT3" s="134" t="e">
        <f t="shared" si="8"/>
        <v>#N/A</v>
      </c>
      <c r="BU3" s="135">
        <f t="shared" si="8"/>
        <v>2.5</v>
      </c>
      <c r="BV3" s="134">
        <f t="shared" si="8"/>
        <v>2.3333333333333335</v>
      </c>
      <c r="BW3" s="135">
        <f t="shared" si="8"/>
        <v>2.1666666666666665</v>
      </c>
      <c r="BX3" s="134">
        <f t="shared" si="8"/>
        <v>2.75</v>
      </c>
      <c r="BY3" s="135">
        <f t="shared" si="8"/>
        <v>3</v>
      </c>
      <c r="BZ3" s="134">
        <f t="shared" si="8"/>
        <v>2.6666666666666665</v>
      </c>
      <c r="CA3" s="135">
        <f t="shared" si="8"/>
        <v>2.5</v>
      </c>
      <c r="CB3" s="134">
        <f t="shared" si="8"/>
        <v>2</v>
      </c>
      <c r="CC3" s="135">
        <f t="shared" si="8"/>
        <v>3.5</v>
      </c>
      <c r="CD3" s="134">
        <f t="shared" si="8"/>
        <v>3.0833333333333335</v>
      </c>
      <c r="CE3" s="39"/>
      <c r="CF3" s="78">
        <f t="shared" ref="CF3:DK3" si="9">SUBTOTAL(1,CF$22:CF$239)</f>
        <v>3.2727272727272729</v>
      </c>
      <c r="CG3" s="77">
        <f t="shared" si="9"/>
        <v>3.1818181818181817</v>
      </c>
      <c r="CH3" s="78">
        <f t="shared" si="9"/>
        <v>3</v>
      </c>
      <c r="CI3" s="77">
        <f t="shared" si="9"/>
        <v>2.9</v>
      </c>
      <c r="CJ3" s="78">
        <f t="shared" si="9"/>
        <v>3.3636363636363638</v>
      </c>
      <c r="CK3" s="77">
        <f t="shared" si="9"/>
        <v>3.2727272727272729</v>
      </c>
      <c r="CL3" s="78">
        <f t="shared" si="9"/>
        <v>3.0909090909090908</v>
      </c>
      <c r="CM3" s="77">
        <f t="shared" si="9"/>
        <v>2.7272727272727271</v>
      </c>
      <c r="CN3" s="78">
        <f t="shared" si="9"/>
        <v>2.9090909090909092</v>
      </c>
      <c r="CO3" s="77">
        <f t="shared" si="9"/>
        <v>3.1818181818181817</v>
      </c>
      <c r="CP3" s="78">
        <f t="shared" si="9"/>
        <v>3.4545454545454546</v>
      </c>
      <c r="CQ3" s="77">
        <f t="shared" si="9"/>
        <v>3.0909090909090908</v>
      </c>
      <c r="CR3" s="78">
        <f t="shared" si="9"/>
        <v>3.0909090909090908</v>
      </c>
      <c r="CS3" s="77">
        <f t="shared" si="9"/>
        <v>2.6363636363636362</v>
      </c>
      <c r="CT3" s="78">
        <f t="shared" si="9"/>
        <v>2.5454545454545454</v>
      </c>
      <c r="CU3" s="77">
        <f t="shared" si="9"/>
        <v>2.7272727272727271</v>
      </c>
      <c r="CV3" s="78">
        <f t="shared" si="9"/>
        <v>3.3636363636363638</v>
      </c>
      <c r="CW3" s="77">
        <f t="shared" si="9"/>
        <v>3.1818181818181817</v>
      </c>
      <c r="CX3" s="87">
        <f t="shared" si="9"/>
        <v>3.1818181818181817</v>
      </c>
      <c r="CY3" s="88">
        <f t="shared" si="9"/>
        <v>2.5454545454545454</v>
      </c>
      <c r="CZ3" s="87">
        <f t="shared" si="9"/>
        <v>2.7272727272727271</v>
      </c>
      <c r="DA3" s="88">
        <f t="shared" si="9"/>
        <v>2.1818181818181817</v>
      </c>
      <c r="DB3" s="87">
        <f t="shared" si="9"/>
        <v>3.3636363636363638</v>
      </c>
      <c r="DC3" s="88">
        <f t="shared" si="9"/>
        <v>3.0909090909090908</v>
      </c>
      <c r="DD3" s="87">
        <f t="shared" si="9"/>
        <v>3</v>
      </c>
      <c r="DE3" s="88">
        <f t="shared" si="9"/>
        <v>3.4545454545454546</v>
      </c>
      <c r="DF3" s="87">
        <f t="shared" si="9"/>
        <v>3</v>
      </c>
      <c r="DG3" s="88">
        <f t="shared" si="9"/>
        <v>3.0909090909090908</v>
      </c>
      <c r="DH3" s="87">
        <f t="shared" si="9"/>
        <v>3.0909090909090908</v>
      </c>
      <c r="DI3" s="88">
        <f t="shared" si="9"/>
        <v>3.2727272727272729</v>
      </c>
      <c r="DJ3" s="87">
        <f t="shared" si="9"/>
        <v>3</v>
      </c>
      <c r="DK3" s="88">
        <f t="shared" si="9"/>
        <v>3.1818181818181817</v>
      </c>
      <c r="DL3" s="39"/>
      <c r="DM3" s="90">
        <f t="shared" ref="DM3:EU3" si="10">SUBTOTAL(1,DM$22:DM$239)</f>
        <v>2.75</v>
      </c>
      <c r="DN3" s="92">
        <f t="shared" si="10"/>
        <v>2.1666666666666665</v>
      </c>
      <c r="DO3" s="90">
        <f t="shared" si="10"/>
        <v>2</v>
      </c>
      <c r="DP3" s="92">
        <f t="shared" si="10"/>
        <v>1.4166666666666667</v>
      </c>
      <c r="DQ3" s="90">
        <f t="shared" si="10"/>
        <v>1.8333333333333333</v>
      </c>
      <c r="DR3" s="92">
        <f t="shared" si="10"/>
        <v>1.4166666666666667</v>
      </c>
      <c r="DS3" s="90">
        <f t="shared" si="10"/>
        <v>3.0833333333333335</v>
      </c>
      <c r="DT3" s="92">
        <f t="shared" si="10"/>
        <v>2.8333333333333335</v>
      </c>
      <c r="DU3" s="90">
        <f t="shared" si="10"/>
        <v>2.75</v>
      </c>
      <c r="DV3" s="92">
        <f t="shared" si="10"/>
        <v>1.75</v>
      </c>
      <c r="DW3" s="90">
        <f t="shared" si="10"/>
        <v>2.75</v>
      </c>
      <c r="DX3" s="92">
        <f t="shared" si="10"/>
        <v>2.4166666666666665</v>
      </c>
      <c r="DY3" s="90">
        <f t="shared" si="10"/>
        <v>1.0833333333333333</v>
      </c>
      <c r="DZ3" s="92">
        <f t="shared" si="10"/>
        <v>2</v>
      </c>
      <c r="EA3" s="90">
        <f t="shared" si="10"/>
        <v>2.3333333333333335</v>
      </c>
      <c r="EB3" s="92">
        <f t="shared" si="10"/>
        <v>2.25</v>
      </c>
      <c r="EC3" s="90">
        <f t="shared" si="10"/>
        <v>2.1666666666666665</v>
      </c>
      <c r="ED3" s="92">
        <f t="shared" si="10"/>
        <v>2</v>
      </c>
      <c r="EE3" s="90">
        <f t="shared" si="10"/>
        <v>1.6666666666666667</v>
      </c>
      <c r="EF3" s="92">
        <f t="shared" si="10"/>
        <v>2.0833333333333335</v>
      </c>
      <c r="EG3" s="90">
        <f t="shared" si="10"/>
        <v>1.75</v>
      </c>
      <c r="EH3" s="92">
        <f t="shared" si="10"/>
        <v>2.6666666666666665</v>
      </c>
      <c r="EI3" s="90">
        <f t="shared" si="10"/>
        <v>2.5833333333333335</v>
      </c>
      <c r="EJ3" s="92">
        <f t="shared" si="10"/>
        <v>2.3333333333333335</v>
      </c>
      <c r="EK3" s="90">
        <f t="shared" si="10"/>
        <v>2</v>
      </c>
      <c r="EL3" s="92">
        <f t="shared" si="10"/>
        <v>2.5</v>
      </c>
      <c r="EM3" s="90">
        <f t="shared" si="10"/>
        <v>1.4166666666666667</v>
      </c>
      <c r="EN3" s="92">
        <f t="shared" si="10"/>
        <v>0.66666666666666663</v>
      </c>
      <c r="EO3" s="90">
        <f t="shared" si="10"/>
        <v>2.1666666666666665</v>
      </c>
      <c r="EP3" s="92">
        <f t="shared" si="10"/>
        <v>1.6666666666666667</v>
      </c>
      <c r="EQ3" s="90">
        <f t="shared" si="10"/>
        <v>2.3333333333333335</v>
      </c>
      <c r="ER3" s="92">
        <f t="shared" si="10"/>
        <v>2.1666666666666665</v>
      </c>
      <c r="ES3" s="90">
        <f t="shared" si="10"/>
        <v>2.4166666666666665</v>
      </c>
      <c r="ET3" s="92">
        <f t="shared" si="10"/>
        <v>2.0833333333333335</v>
      </c>
      <c r="EU3" s="90">
        <f t="shared" si="10"/>
        <v>2.25</v>
      </c>
      <c r="EV3" s="39"/>
    </row>
    <row r="4" spans="1:152" x14ac:dyDescent="0.2">
      <c r="A4" s="40"/>
      <c r="B4" s="40"/>
      <c r="C4" s="40"/>
      <c r="D4" s="40"/>
      <c r="E4" s="40"/>
      <c r="F4" s="40"/>
      <c r="G4" s="40"/>
      <c r="H4" s="40"/>
      <c r="I4" s="40" t="s">
        <v>1457</v>
      </c>
      <c r="J4" s="39"/>
      <c r="K4" s="39"/>
      <c r="L4" s="39"/>
      <c r="M4" s="39"/>
      <c r="N4" s="39"/>
      <c r="O4" s="39"/>
      <c r="P4" s="39"/>
      <c r="Q4" s="73">
        <f t="shared" ref="Q4:V4" si="11">SUBTOTAL(7,Q$22:Q$239)</f>
        <v>0.65133894727892971</v>
      </c>
      <c r="R4" s="74">
        <f t="shared" si="11"/>
        <v>0.5222329678670935</v>
      </c>
      <c r="S4" s="73">
        <f t="shared" si="11"/>
        <v>0.66855792342152143</v>
      </c>
      <c r="T4" s="74">
        <f t="shared" si="11"/>
        <v>0.7385489458759964</v>
      </c>
      <c r="U4" s="73">
        <f t="shared" si="11"/>
        <v>0.62158156050806102</v>
      </c>
      <c r="V4" s="74">
        <f t="shared" si="11"/>
        <v>0.57735026918962573</v>
      </c>
      <c r="W4" s="75">
        <f t="shared" ref="W4:AE4" si="12">SUBTOTAL(7,W$22:W$239)</f>
        <v>1.1547005383792517</v>
      </c>
      <c r="X4" s="76">
        <f t="shared" si="12"/>
        <v>0.38924947208076205</v>
      </c>
      <c r="Y4" s="75">
        <f t="shared" si="12"/>
        <v>0.51492865054443759</v>
      </c>
      <c r="Z4" s="76">
        <f t="shared" si="12"/>
        <v>1.2649110640673518</v>
      </c>
      <c r="AA4" s="75">
        <f t="shared" si="12"/>
        <v>0.85280286542244177</v>
      </c>
      <c r="AB4" s="76">
        <f t="shared" si="12"/>
        <v>0.66855792342152176</v>
      </c>
      <c r="AC4" s="75">
        <f t="shared" si="12"/>
        <v>0.79296146109875931</v>
      </c>
      <c r="AD4" s="76">
        <f t="shared" si="12"/>
        <v>0.85280286542244177</v>
      </c>
      <c r="AE4" s="75">
        <f t="shared" si="12"/>
        <v>0.71774056256527374</v>
      </c>
      <c r="AF4" s="39"/>
      <c r="AG4" s="80">
        <f t="shared" ref="AG4:AP4" si="13">SUBTOTAL(7,AG$22:AG$239)</f>
        <v>1.2880570286640687</v>
      </c>
      <c r="AH4" s="81">
        <f t="shared" si="13"/>
        <v>1.403458930534474</v>
      </c>
      <c r="AI4" s="80">
        <f t="shared" si="13"/>
        <v>0.79296146109875898</v>
      </c>
      <c r="AJ4" s="81">
        <f t="shared" si="13"/>
        <v>1.0836246694508318</v>
      </c>
      <c r="AK4" s="80">
        <f t="shared" si="13"/>
        <v>1.2401124093721454</v>
      </c>
      <c r="AL4" s="81">
        <f t="shared" si="13"/>
        <v>1.087114613009218</v>
      </c>
      <c r="AM4" s="80">
        <f t="shared" si="13"/>
        <v>1.083624669450832</v>
      </c>
      <c r="AN4" s="81">
        <f t="shared" si="13"/>
        <v>1.2880570286640687</v>
      </c>
      <c r="AO4" s="80">
        <f t="shared" si="13"/>
        <v>0.90453403373329078</v>
      </c>
      <c r="AP4" s="81">
        <f t="shared" si="13"/>
        <v>0.9962049198956221</v>
      </c>
      <c r="AQ4" s="39"/>
      <c r="AR4" s="129">
        <f t="shared" ref="AR4:CD4" si="14">SUBTOTAL(7,AR$22:AR$239)</f>
        <v>0.7385489458759964</v>
      </c>
      <c r="AS4" s="131">
        <f t="shared" si="14"/>
        <v>0.65133894727892994</v>
      </c>
      <c r="AT4" s="129">
        <f t="shared" si="14"/>
        <v>0.71774056256527374</v>
      </c>
      <c r="AU4" s="131">
        <f t="shared" si="14"/>
        <v>0.9962049198956221</v>
      </c>
      <c r="AV4" s="129">
        <f t="shared" si="14"/>
        <v>1.1146408580454257</v>
      </c>
      <c r="AW4" s="131">
        <f t="shared" si="14"/>
        <v>0.66855792342152176</v>
      </c>
      <c r="AX4" s="129">
        <f t="shared" si="14"/>
        <v>0.98473192783466212</v>
      </c>
      <c r="AY4" s="131">
        <f t="shared" si="14"/>
        <v>0.9962049198956221</v>
      </c>
      <c r="AZ4" s="129">
        <f t="shared" si="14"/>
        <v>0.85280286542244177</v>
      </c>
      <c r="BA4" s="131">
        <f t="shared" si="14"/>
        <v>0.98473192783466212</v>
      </c>
      <c r="BB4" s="129">
        <f t="shared" si="14"/>
        <v>0.77849894416152332</v>
      </c>
      <c r="BC4" s="131">
        <f t="shared" si="14"/>
        <v>0.8660254037844386</v>
      </c>
      <c r="BD4" s="129">
        <f t="shared" si="14"/>
        <v>0.7385489458759964</v>
      </c>
      <c r="BE4" s="131">
        <f t="shared" si="14"/>
        <v>0.75377836144440913</v>
      </c>
      <c r="BF4" s="129">
        <f t="shared" si="14"/>
        <v>0.88762536459859476</v>
      </c>
      <c r="BG4" s="131">
        <f t="shared" si="14"/>
        <v>0.66855792342152176</v>
      </c>
      <c r="BH4" s="129">
        <f t="shared" si="14"/>
        <v>1.1677484162422844</v>
      </c>
      <c r="BI4" s="131">
        <f t="shared" si="14"/>
        <v>1.0298573010888747</v>
      </c>
      <c r="BJ4" s="132">
        <f t="shared" si="14"/>
        <v>0.66855792342152087</v>
      </c>
      <c r="BK4" s="133">
        <f t="shared" si="14"/>
        <v>0.57735026918962618</v>
      </c>
      <c r="BL4" s="132">
        <f t="shared" si="14"/>
        <v>0.90033663737852021</v>
      </c>
      <c r="BM4" s="133">
        <f t="shared" si="14"/>
        <v>0.65133894727892894</v>
      </c>
      <c r="BN4" s="132">
        <f t="shared" si="14"/>
        <v>0.83484710993672206</v>
      </c>
      <c r="BO4" s="133">
        <f t="shared" si="14"/>
        <v>0.38924947208076144</v>
      </c>
      <c r="BP4" s="132">
        <f t="shared" si="14"/>
        <v>0.77849894416152243</v>
      </c>
      <c r="BQ4" s="133">
        <f t="shared" si="14"/>
        <v>0.51492865054443637</v>
      </c>
      <c r="BR4" s="134">
        <f t="shared" si="14"/>
        <v>0.75377836144440913</v>
      </c>
      <c r="BS4" s="135">
        <f t="shared" si="14"/>
        <v>0.28867513459481287</v>
      </c>
      <c r="BT4" s="134" t="e">
        <f t="shared" si="14"/>
        <v>#N/A</v>
      </c>
      <c r="BU4" s="135">
        <f t="shared" si="14"/>
        <v>0.67419986246324204</v>
      </c>
      <c r="BV4" s="134">
        <f t="shared" si="14"/>
        <v>1.3026778945578594</v>
      </c>
      <c r="BW4" s="135">
        <f t="shared" si="14"/>
        <v>1.0298573010888743</v>
      </c>
      <c r="BX4" s="134">
        <f t="shared" si="14"/>
        <v>0.75377836144440913</v>
      </c>
      <c r="BY4" s="135">
        <f t="shared" si="14"/>
        <v>0.85280286542244177</v>
      </c>
      <c r="BZ4" s="134">
        <f t="shared" si="14"/>
        <v>0.88762536459859476</v>
      </c>
      <c r="CA4" s="135">
        <f t="shared" si="14"/>
        <v>0.7977240352174656</v>
      </c>
      <c r="CB4" s="134">
        <f t="shared" si="14"/>
        <v>1.2792042981336627</v>
      </c>
      <c r="CC4" s="135">
        <f t="shared" si="14"/>
        <v>0.5222329678670935</v>
      </c>
      <c r="CD4" s="134">
        <f t="shared" si="14"/>
        <v>0.66855792342152176</v>
      </c>
      <c r="CE4" s="39"/>
      <c r="CF4" s="78">
        <f t="shared" ref="CF4:DK4" si="15">SUBTOTAL(7,CF$22:CF$239)</f>
        <v>0.78624539310689678</v>
      </c>
      <c r="CG4" s="77">
        <f t="shared" si="15"/>
        <v>0.60302268915552759</v>
      </c>
      <c r="CH4" s="78">
        <f t="shared" si="15"/>
        <v>0.63245553203367588</v>
      </c>
      <c r="CI4" s="77">
        <f t="shared" si="15"/>
        <v>0.87559503577091347</v>
      </c>
      <c r="CJ4" s="78">
        <f t="shared" si="15"/>
        <v>0.67419986246324215</v>
      </c>
      <c r="CK4" s="77">
        <f t="shared" si="15"/>
        <v>0.78624539310689678</v>
      </c>
      <c r="CL4" s="78">
        <f t="shared" si="15"/>
        <v>0.8312094145936334</v>
      </c>
      <c r="CM4" s="77">
        <f t="shared" si="15"/>
        <v>0.90453403373329111</v>
      </c>
      <c r="CN4" s="78">
        <f t="shared" si="15"/>
        <v>0.8312094145936334</v>
      </c>
      <c r="CO4" s="77">
        <f t="shared" si="15"/>
        <v>0.87386289750530322</v>
      </c>
      <c r="CP4" s="78">
        <f t="shared" si="15"/>
        <v>0.52223296786709272</v>
      </c>
      <c r="CQ4" s="77">
        <f t="shared" si="15"/>
        <v>0.70064904974537046</v>
      </c>
      <c r="CR4" s="78">
        <f t="shared" si="15"/>
        <v>0.70064904974537046</v>
      </c>
      <c r="CS4" s="77">
        <f t="shared" si="15"/>
        <v>0.8090398349558906</v>
      </c>
      <c r="CT4" s="78">
        <f t="shared" si="15"/>
        <v>0.82019953226472486</v>
      </c>
      <c r="CU4" s="77">
        <f t="shared" si="15"/>
        <v>0.64666979068286368</v>
      </c>
      <c r="CV4" s="78">
        <f t="shared" si="15"/>
        <v>0.67419986246324215</v>
      </c>
      <c r="CW4" s="77">
        <f t="shared" si="15"/>
        <v>0.75075719352954862</v>
      </c>
      <c r="CX4" s="87">
        <f t="shared" si="15"/>
        <v>0.60302268915552759</v>
      </c>
      <c r="CY4" s="88">
        <f t="shared" si="15"/>
        <v>0.68755165095232906</v>
      </c>
      <c r="CZ4" s="87">
        <f t="shared" si="15"/>
        <v>0.64666979068286368</v>
      </c>
      <c r="DA4" s="88">
        <f t="shared" si="15"/>
        <v>0.75075719352954806</v>
      </c>
      <c r="DB4" s="87">
        <f t="shared" si="15"/>
        <v>0.67419986246324215</v>
      </c>
      <c r="DC4" s="88">
        <f t="shared" si="15"/>
        <v>0.70064904974537046</v>
      </c>
      <c r="DD4" s="87">
        <f t="shared" si="15"/>
        <v>0.63245553203367588</v>
      </c>
      <c r="DE4" s="88">
        <f t="shared" si="15"/>
        <v>0.68755165095232806</v>
      </c>
      <c r="DF4" s="87">
        <f t="shared" si="15"/>
        <v>0.7745966692414834</v>
      </c>
      <c r="DG4" s="88">
        <f t="shared" si="15"/>
        <v>0.70064904974537046</v>
      </c>
      <c r="DH4" s="87">
        <f t="shared" si="15"/>
        <v>0.70064904974537046</v>
      </c>
      <c r="DI4" s="88">
        <f t="shared" si="15"/>
        <v>0.64666979068286368</v>
      </c>
      <c r="DJ4" s="87">
        <f t="shared" si="15"/>
        <v>0.63245553203367588</v>
      </c>
      <c r="DK4" s="88">
        <f t="shared" si="15"/>
        <v>0.60302268915552759</v>
      </c>
      <c r="DL4" s="39"/>
      <c r="DM4" s="90">
        <f t="shared" ref="DM4:EU4" si="16">SUBTOTAL(7,DM$22:DM$239)</f>
        <v>0.8660254037844386</v>
      </c>
      <c r="DN4" s="92">
        <f t="shared" si="16"/>
        <v>1.1934162828797101</v>
      </c>
      <c r="DO4" s="90">
        <f t="shared" si="16"/>
        <v>1.2060453783110545</v>
      </c>
      <c r="DP4" s="92">
        <f t="shared" si="16"/>
        <v>0.90033663737851999</v>
      </c>
      <c r="DQ4" s="90">
        <f t="shared" si="16"/>
        <v>1.1934162828797101</v>
      </c>
      <c r="DR4" s="92">
        <f t="shared" si="16"/>
        <v>0.79296146109875909</v>
      </c>
      <c r="DS4" s="90">
        <f t="shared" si="16"/>
        <v>0.9962049198956221</v>
      </c>
      <c r="DT4" s="92">
        <f t="shared" si="16"/>
        <v>0.38924947208076205</v>
      </c>
      <c r="DU4" s="90">
        <f t="shared" si="16"/>
        <v>1.1381803659589922</v>
      </c>
      <c r="DV4" s="92">
        <f t="shared" si="16"/>
        <v>0.96530729916342273</v>
      </c>
      <c r="DW4" s="90">
        <f t="shared" si="16"/>
        <v>0.96530729916342273</v>
      </c>
      <c r="DX4" s="92">
        <f t="shared" si="16"/>
        <v>1.083624669450832</v>
      </c>
      <c r="DY4" s="90">
        <f t="shared" si="16"/>
        <v>1.0836246694508316</v>
      </c>
      <c r="DZ4" s="92">
        <f t="shared" si="16"/>
        <v>1.2792042981336627</v>
      </c>
      <c r="EA4" s="90">
        <f t="shared" si="16"/>
        <v>1.2309149097933274</v>
      </c>
      <c r="EB4" s="92">
        <f t="shared" si="16"/>
        <v>1.2880570286640687</v>
      </c>
      <c r="EC4" s="90">
        <f t="shared" si="16"/>
        <v>1.0298573010888743</v>
      </c>
      <c r="ED4" s="92">
        <f t="shared" si="16"/>
        <v>0.85280286542244177</v>
      </c>
      <c r="EE4" s="90">
        <f t="shared" si="16"/>
        <v>0.65133894727892949</v>
      </c>
      <c r="EF4" s="92">
        <f t="shared" si="16"/>
        <v>1.0836246694508316</v>
      </c>
      <c r="EG4" s="90">
        <f t="shared" si="16"/>
        <v>1.1381803659589922</v>
      </c>
      <c r="EH4" s="92">
        <f t="shared" si="16"/>
        <v>0.98473192783466212</v>
      </c>
      <c r="EI4" s="90">
        <f t="shared" si="16"/>
        <v>0.90033663737852021</v>
      </c>
      <c r="EJ4" s="92">
        <f t="shared" si="16"/>
        <v>1.3026778945578594</v>
      </c>
      <c r="EK4" s="90">
        <f t="shared" si="16"/>
        <v>1.1281521496355325</v>
      </c>
      <c r="EL4" s="92">
        <f t="shared" si="16"/>
        <v>1.1677484162422844</v>
      </c>
      <c r="EM4" s="90">
        <f t="shared" si="16"/>
        <v>0.79296146109875909</v>
      </c>
      <c r="EN4" s="92">
        <f t="shared" si="16"/>
        <v>0.6513389472789296</v>
      </c>
      <c r="EO4" s="90">
        <f t="shared" si="16"/>
        <v>1.0298573010888743</v>
      </c>
      <c r="EP4" s="92">
        <f t="shared" si="16"/>
        <v>0.88762536459859442</v>
      </c>
      <c r="EQ4" s="90">
        <f t="shared" si="16"/>
        <v>1.0730867399773198</v>
      </c>
      <c r="ER4" s="92">
        <f t="shared" si="16"/>
        <v>1.2673044646258473</v>
      </c>
      <c r="ES4" s="90">
        <f t="shared" si="16"/>
        <v>0.90033663737852021</v>
      </c>
      <c r="ET4" s="92">
        <f t="shared" si="16"/>
        <v>1.2401124093721454</v>
      </c>
      <c r="EU4" s="90">
        <f t="shared" si="16"/>
        <v>0.96530729916342273</v>
      </c>
      <c r="EV4" s="39"/>
    </row>
    <row r="5" spans="1:152" x14ac:dyDescent="0.2">
      <c r="A5" s="40"/>
      <c r="B5" s="40"/>
      <c r="C5" s="40"/>
      <c r="D5" s="40"/>
      <c r="E5" s="40"/>
      <c r="F5" s="40"/>
      <c r="G5" s="40"/>
      <c r="H5" s="40"/>
      <c r="I5" s="40" t="s">
        <v>1626</v>
      </c>
      <c r="J5" s="39"/>
      <c r="K5" s="39"/>
      <c r="L5" s="39"/>
      <c r="M5" s="39"/>
      <c r="N5" s="39"/>
      <c r="O5" s="39"/>
      <c r="P5" s="39"/>
      <c r="Q5" s="143">
        <f ca="1">(Q12)/Q2*100</f>
        <v>8.3333333333333321</v>
      </c>
      <c r="R5" s="124">
        <f t="shared" ref="R5:V5" ca="1" si="17">(R12)/R2*100</f>
        <v>0</v>
      </c>
      <c r="S5" s="143">
        <f t="shared" ca="1" si="17"/>
        <v>16.666666666666664</v>
      </c>
      <c r="T5" s="124">
        <f t="shared" ca="1" si="17"/>
        <v>25</v>
      </c>
      <c r="U5" s="143">
        <f t="shared" ca="1" si="17"/>
        <v>8.3333333333333321</v>
      </c>
      <c r="V5" s="124">
        <f t="shared" ca="1" si="17"/>
        <v>25</v>
      </c>
      <c r="W5" s="144">
        <f t="shared" ref="W5:AE5" ca="1" si="18">(W12+W13)/W2*100</f>
        <v>83.333333333333343</v>
      </c>
      <c r="X5" s="145">
        <f t="shared" ca="1" si="18"/>
        <v>0</v>
      </c>
      <c r="Y5" s="144">
        <f t="shared" ca="1" si="18"/>
        <v>0</v>
      </c>
      <c r="Z5" s="145">
        <f t="shared" ca="1" si="18"/>
        <v>36.363636363636367</v>
      </c>
      <c r="AA5" s="144">
        <f t="shared" ca="1" si="18"/>
        <v>0</v>
      </c>
      <c r="AB5" s="145">
        <f t="shared" ca="1" si="18"/>
        <v>8.3333333333333321</v>
      </c>
      <c r="AC5" s="144">
        <f t="shared" ca="1" si="18"/>
        <v>0</v>
      </c>
      <c r="AD5" s="145">
        <f t="shared" ca="1" si="18"/>
        <v>8.3333333333333321</v>
      </c>
      <c r="AE5" s="144">
        <f t="shared" ca="1" si="18"/>
        <v>0</v>
      </c>
      <c r="AF5" s="39"/>
      <c r="AG5" s="141">
        <f t="shared" ref="AG5:AP5" ca="1" si="19">(AG12+AG13)/AG2*100</f>
        <v>66.666666666666657</v>
      </c>
      <c r="AH5" s="142">
        <f t="shared" ca="1" si="19"/>
        <v>33.333333333333329</v>
      </c>
      <c r="AI5" s="141">
        <f t="shared" ca="1" si="19"/>
        <v>16.666666666666664</v>
      </c>
      <c r="AJ5" s="142">
        <f t="shared" ca="1" si="19"/>
        <v>58.333333333333336</v>
      </c>
      <c r="AK5" s="141">
        <f t="shared" ca="1" si="19"/>
        <v>33.333333333333329</v>
      </c>
      <c r="AL5" s="142">
        <f t="shared" ca="1" si="19"/>
        <v>25</v>
      </c>
      <c r="AM5" s="141">
        <f t="shared" ca="1" si="19"/>
        <v>25</v>
      </c>
      <c r="AN5" s="142">
        <f t="shared" ca="1" si="19"/>
        <v>33.333333333333329</v>
      </c>
      <c r="AO5" s="141">
        <f t="shared" ca="1" si="19"/>
        <v>27.27272727272727</v>
      </c>
      <c r="AP5" s="142">
        <f t="shared" ca="1" si="19"/>
        <v>25</v>
      </c>
      <c r="AQ5" s="39"/>
      <c r="AR5" s="130">
        <f t="shared" ref="AR5:CD5" ca="1" si="20">(AR12+AR13)/AR2*100</f>
        <v>0</v>
      </c>
      <c r="AS5" s="136">
        <f t="shared" ca="1" si="20"/>
        <v>8.3333333333333321</v>
      </c>
      <c r="AT5" s="130">
        <f t="shared" ca="1" si="20"/>
        <v>0</v>
      </c>
      <c r="AU5" s="136">
        <f t="shared" ca="1" si="20"/>
        <v>16.666666666666664</v>
      </c>
      <c r="AV5" s="130">
        <f t="shared" ca="1" si="20"/>
        <v>8.3333333333333321</v>
      </c>
      <c r="AW5" s="136">
        <f t="shared" ca="1" si="20"/>
        <v>0</v>
      </c>
      <c r="AX5" s="130">
        <f t="shared" ca="1" si="20"/>
        <v>8.3333333333333321</v>
      </c>
      <c r="AY5" s="136">
        <f t="shared" ca="1" si="20"/>
        <v>16.666666666666664</v>
      </c>
      <c r="AZ5" s="130">
        <f t="shared" ca="1" si="20"/>
        <v>0</v>
      </c>
      <c r="BA5" s="136">
        <f t="shared" ca="1" si="20"/>
        <v>8.3333333333333321</v>
      </c>
      <c r="BB5" s="130">
        <f t="shared" ca="1" si="20"/>
        <v>8.3333333333333321</v>
      </c>
      <c r="BC5" s="136">
        <f t="shared" ca="1" si="20"/>
        <v>8.3333333333333321</v>
      </c>
      <c r="BD5" s="130">
        <f t="shared" ca="1" si="20"/>
        <v>25</v>
      </c>
      <c r="BE5" s="136">
        <f t="shared" ca="1" si="20"/>
        <v>0</v>
      </c>
      <c r="BF5" s="130">
        <f t="shared" ca="1" si="20"/>
        <v>8.3333333333333321</v>
      </c>
      <c r="BG5" s="136">
        <f t="shared" ca="1" si="20"/>
        <v>8.3333333333333321</v>
      </c>
      <c r="BH5" s="130">
        <f t="shared" ca="1" si="20"/>
        <v>25</v>
      </c>
      <c r="BI5" s="136">
        <f t="shared" ca="1" si="20"/>
        <v>16.666666666666664</v>
      </c>
      <c r="BJ5" s="137">
        <f t="shared" ca="1" si="20"/>
        <v>0</v>
      </c>
      <c r="BK5" s="138">
        <f t="shared" ca="1" si="20"/>
        <v>0</v>
      </c>
      <c r="BL5" s="137">
        <f t="shared" ca="1" si="20"/>
        <v>0</v>
      </c>
      <c r="BM5" s="138">
        <f t="shared" ca="1" si="20"/>
        <v>0</v>
      </c>
      <c r="BN5" s="137">
        <f t="shared" ca="1" si="20"/>
        <v>0</v>
      </c>
      <c r="BO5" s="138">
        <f t="shared" ca="1" si="20"/>
        <v>0</v>
      </c>
      <c r="BP5" s="137">
        <f t="shared" ca="1" si="20"/>
        <v>0</v>
      </c>
      <c r="BQ5" s="138">
        <f t="shared" ca="1" si="20"/>
        <v>0</v>
      </c>
      <c r="BR5" s="139">
        <f t="shared" ca="1" si="20"/>
        <v>8.3333333333333321</v>
      </c>
      <c r="BS5" s="140">
        <f t="shared" ca="1" si="20"/>
        <v>0</v>
      </c>
      <c r="BT5" s="139">
        <f t="shared" ca="1" si="20"/>
        <v>8.3333333333333321</v>
      </c>
      <c r="BU5" s="140">
        <f t="shared" ca="1" si="20"/>
        <v>8.3333333333333321</v>
      </c>
      <c r="BV5" s="139">
        <f t="shared" ca="1" si="20"/>
        <v>25</v>
      </c>
      <c r="BW5" s="140">
        <f t="shared" ca="1" si="20"/>
        <v>16.666666666666664</v>
      </c>
      <c r="BX5" s="139">
        <f t="shared" ca="1" si="20"/>
        <v>8.3333333333333321</v>
      </c>
      <c r="BY5" s="140">
        <f t="shared" ca="1" si="20"/>
        <v>0</v>
      </c>
      <c r="BZ5" s="139">
        <f t="shared" ca="1" si="20"/>
        <v>8.3333333333333321</v>
      </c>
      <c r="CA5" s="140">
        <f t="shared" ca="1" si="20"/>
        <v>8.3333333333333321</v>
      </c>
      <c r="CB5" s="139">
        <f t="shared" ca="1" si="20"/>
        <v>33.333333333333329</v>
      </c>
      <c r="CC5" s="140">
        <f t="shared" ca="1" si="20"/>
        <v>0</v>
      </c>
      <c r="CD5" s="139">
        <f t="shared" ca="1" si="20"/>
        <v>0</v>
      </c>
      <c r="CE5" s="39"/>
      <c r="CF5" s="114">
        <f t="shared" ref="CF5:DK5" ca="1" si="21">(CF12+CF13)/CF2*100</f>
        <v>0</v>
      </c>
      <c r="CG5" s="115">
        <f t="shared" ca="1" si="21"/>
        <v>0</v>
      </c>
      <c r="CH5" s="114">
        <f t="shared" ca="1" si="21"/>
        <v>0</v>
      </c>
      <c r="CI5" s="115">
        <f t="shared" ca="1" si="21"/>
        <v>10</v>
      </c>
      <c r="CJ5" s="114">
        <f t="shared" ca="1" si="21"/>
        <v>0</v>
      </c>
      <c r="CK5" s="115">
        <f t="shared" ca="1" si="21"/>
        <v>0</v>
      </c>
      <c r="CL5" s="114">
        <f t="shared" ca="1" si="21"/>
        <v>0</v>
      </c>
      <c r="CM5" s="115">
        <f t="shared" ca="1" si="21"/>
        <v>9.0909090909090917</v>
      </c>
      <c r="CN5" s="114">
        <f t="shared" ca="1" si="21"/>
        <v>9.0909090909090917</v>
      </c>
      <c r="CO5" s="115">
        <f t="shared" ca="1" si="21"/>
        <v>0</v>
      </c>
      <c r="CP5" s="114">
        <f t="shared" ca="1" si="21"/>
        <v>0</v>
      </c>
      <c r="CQ5" s="115">
        <f t="shared" ca="1" si="21"/>
        <v>0</v>
      </c>
      <c r="CR5" s="114">
        <f t="shared" ca="1" si="21"/>
        <v>0</v>
      </c>
      <c r="CS5" s="115">
        <f t="shared" ca="1" si="21"/>
        <v>9.0909090909090917</v>
      </c>
      <c r="CT5" s="114">
        <f t="shared" ca="1" si="21"/>
        <v>9.0909090909090917</v>
      </c>
      <c r="CU5" s="115">
        <f t="shared" ca="1" si="21"/>
        <v>0</v>
      </c>
      <c r="CV5" s="114">
        <f t="shared" ca="1" si="21"/>
        <v>0</v>
      </c>
      <c r="CW5" s="115">
        <f t="shared" ca="1" si="21"/>
        <v>0</v>
      </c>
      <c r="CX5" s="116">
        <f t="shared" ca="1" si="21"/>
        <v>0</v>
      </c>
      <c r="CY5" s="117">
        <f t="shared" ca="1" si="21"/>
        <v>0</v>
      </c>
      <c r="CZ5" s="116">
        <f t="shared" ca="1" si="21"/>
        <v>0</v>
      </c>
      <c r="DA5" s="117">
        <f t="shared" ca="1" si="21"/>
        <v>18.181818181818183</v>
      </c>
      <c r="DB5" s="116">
        <f t="shared" ca="1" si="21"/>
        <v>0</v>
      </c>
      <c r="DC5" s="117">
        <f t="shared" ca="1" si="21"/>
        <v>0</v>
      </c>
      <c r="DD5" s="116">
        <f t="shared" ca="1" si="21"/>
        <v>0</v>
      </c>
      <c r="DE5" s="117">
        <f t="shared" ca="1" si="21"/>
        <v>0</v>
      </c>
      <c r="DF5" s="116">
        <f t="shared" ca="1" si="21"/>
        <v>9.0909090909090917</v>
      </c>
      <c r="DG5" s="117">
        <f t="shared" ca="1" si="21"/>
        <v>0</v>
      </c>
      <c r="DH5" s="116">
        <f t="shared" ca="1" si="21"/>
        <v>0</v>
      </c>
      <c r="DI5" s="117">
        <f t="shared" ca="1" si="21"/>
        <v>0</v>
      </c>
      <c r="DJ5" s="116">
        <f t="shared" ca="1" si="21"/>
        <v>0</v>
      </c>
      <c r="DK5" s="117">
        <f t="shared" ca="1" si="21"/>
        <v>0</v>
      </c>
      <c r="DL5" s="39"/>
      <c r="DM5" s="120">
        <f t="shared" ref="DM5:EU5" ca="1" si="22">(DM12+DM13)/DM2*100</f>
        <v>8.3333333333333321</v>
      </c>
      <c r="DN5" s="121">
        <f t="shared" ca="1" si="22"/>
        <v>25</v>
      </c>
      <c r="DO5" s="120">
        <f t="shared" ca="1" si="22"/>
        <v>50</v>
      </c>
      <c r="DP5" s="121">
        <f t="shared" ca="1" si="22"/>
        <v>50</v>
      </c>
      <c r="DQ5" s="120">
        <f t="shared" ca="1" si="22"/>
        <v>50</v>
      </c>
      <c r="DR5" s="121">
        <f t="shared" ca="1" si="22"/>
        <v>41.666666666666671</v>
      </c>
      <c r="DS5" s="120">
        <f t="shared" ca="1" si="22"/>
        <v>8.3333333333333321</v>
      </c>
      <c r="DT5" s="121">
        <f t="shared" ca="1" si="22"/>
        <v>0</v>
      </c>
      <c r="DU5" s="120">
        <f t="shared" ca="1" si="22"/>
        <v>8.3333333333333321</v>
      </c>
      <c r="DV5" s="121">
        <f t="shared" ca="1" si="22"/>
        <v>50</v>
      </c>
      <c r="DW5" s="120">
        <f t="shared" ca="1" si="22"/>
        <v>0</v>
      </c>
      <c r="DX5" s="121">
        <f t="shared" ca="1" si="22"/>
        <v>25</v>
      </c>
      <c r="DY5" s="120">
        <f t="shared" ca="1" si="22"/>
        <v>83.333333333333343</v>
      </c>
      <c r="DZ5" s="121">
        <f t="shared" ca="1" si="22"/>
        <v>33.333333333333329</v>
      </c>
      <c r="EA5" s="120">
        <f t="shared" ca="1" si="22"/>
        <v>33.333333333333329</v>
      </c>
      <c r="EB5" s="121">
        <f t="shared" ca="1" si="22"/>
        <v>25</v>
      </c>
      <c r="EC5" s="120">
        <f t="shared" ca="1" si="22"/>
        <v>33.333333333333329</v>
      </c>
      <c r="ED5" s="121">
        <f t="shared" ca="1" si="22"/>
        <v>33.333333333333329</v>
      </c>
      <c r="EE5" s="120">
        <f t="shared" ca="1" si="22"/>
        <v>41.666666666666671</v>
      </c>
      <c r="EF5" s="121">
        <f t="shared" ca="1" si="22"/>
        <v>25</v>
      </c>
      <c r="EG5" s="120">
        <f t="shared" ca="1" si="22"/>
        <v>41.666666666666671</v>
      </c>
      <c r="EH5" s="121">
        <f t="shared" ca="1" si="22"/>
        <v>16.666666666666664</v>
      </c>
      <c r="EI5" s="120">
        <f t="shared" ca="1" si="22"/>
        <v>0</v>
      </c>
      <c r="EJ5" s="121">
        <f t="shared" ca="1" si="22"/>
        <v>25</v>
      </c>
      <c r="EK5" s="120">
        <f t="shared" ca="1" si="22"/>
        <v>25</v>
      </c>
      <c r="EL5" s="121">
        <f t="shared" ca="1" si="22"/>
        <v>16.666666666666664</v>
      </c>
      <c r="EM5" s="120">
        <f t="shared" ca="1" si="22"/>
        <v>58.333333333333336</v>
      </c>
      <c r="EN5" s="121">
        <f t="shared" ca="1" si="22"/>
        <v>91.666666666666657</v>
      </c>
      <c r="EO5" s="120">
        <f t="shared" ca="1" si="22"/>
        <v>33.333333333333329</v>
      </c>
      <c r="EP5" s="121">
        <f t="shared" ca="1" si="22"/>
        <v>41.666666666666671</v>
      </c>
      <c r="EQ5" s="120">
        <f t="shared" ca="1" si="22"/>
        <v>25</v>
      </c>
      <c r="ER5" s="121">
        <f t="shared" ca="1" si="22"/>
        <v>25</v>
      </c>
      <c r="ES5" s="120">
        <f t="shared" ca="1" si="22"/>
        <v>16.666666666666664</v>
      </c>
      <c r="ET5" s="121">
        <f t="shared" ca="1" si="22"/>
        <v>25</v>
      </c>
      <c r="EU5" s="120">
        <f t="shared" ca="1" si="22"/>
        <v>33.333333333333329</v>
      </c>
      <c r="EV5" s="39"/>
    </row>
    <row r="6" spans="1:152" x14ac:dyDescent="0.2">
      <c r="A6" s="40"/>
      <c r="B6" s="40"/>
      <c r="C6" s="40"/>
      <c r="D6" s="40"/>
      <c r="E6" s="40"/>
      <c r="F6" s="40"/>
      <c r="G6" s="40"/>
      <c r="H6" s="40"/>
      <c r="I6" s="40" t="s">
        <v>1627</v>
      </c>
      <c r="J6" s="39"/>
      <c r="K6" s="39"/>
      <c r="L6" s="39"/>
      <c r="M6" s="39"/>
      <c r="N6" s="39"/>
      <c r="O6" s="39"/>
      <c r="P6" s="39"/>
      <c r="Q6" s="143">
        <f ca="1">(Q14)/Q2*100</f>
        <v>41.666666666666671</v>
      </c>
      <c r="R6" s="124">
        <f t="shared" ref="R6:V6" ca="1" si="23">(R14)/R2*100</f>
        <v>50</v>
      </c>
      <c r="S6" s="143">
        <f t="shared" ca="1" si="23"/>
        <v>25</v>
      </c>
      <c r="T6" s="124">
        <f t="shared" ca="1" si="23"/>
        <v>25</v>
      </c>
      <c r="U6" s="143">
        <f t="shared" ca="1" si="23"/>
        <v>33.333333333333329</v>
      </c>
      <c r="V6" s="124">
        <f t="shared" ca="1" si="23"/>
        <v>8.3333333333333321</v>
      </c>
      <c r="W6" s="144">
        <f t="shared" ref="W6:AE6" ca="1" si="24">(W15+W16)/W2*100</f>
        <v>16.666666666666664</v>
      </c>
      <c r="X6" s="145">
        <f t="shared" ca="1" si="24"/>
        <v>100</v>
      </c>
      <c r="Y6" s="144">
        <f t="shared" ca="1" si="24"/>
        <v>58.333333333333336</v>
      </c>
      <c r="Z6" s="145">
        <f t="shared" ca="1" si="24"/>
        <v>27.27272727272727</v>
      </c>
      <c r="AA6" s="144">
        <f t="shared" ca="1" si="24"/>
        <v>66.666666666666657</v>
      </c>
      <c r="AB6" s="145">
        <f t="shared" ca="1" si="24"/>
        <v>66.666666666666657</v>
      </c>
      <c r="AC6" s="144">
        <f t="shared" ca="1" si="24"/>
        <v>75</v>
      </c>
      <c r="AD6" s="145">
        <f t="shared" ca="1" si="24"/>
        <v>83.333333333333343</v>
      </c>
      <c r="AE6" s="144">
        <f t="shared" ca="1" si="24"/>
        <v>66.666666666666657</v>
      </c>
      <c r="AF6" s="39"/>
      <c r="AG6" s="141">
        <f t="shared" ref="AG6:AP6" ca="1" si="25">(AG15+AG16)/AG2*100</f>
        <v>16.666666666666664</v>
      </c>
      <c r="AH6" s="142">
        <f t="shared" ca="1" si="25"/>
        <v>50</v>
      </c>
      <c r="AI6" s="141">
        <f t="shared" ca="1" si="25"/>
        <v>16.666666666666664</v>
      </c>
      <c r="AJ6" s="142">
        <f t="shared" ca="1" si="25"/>
        <v>8.3333333333333321</v>
      </c>
      <c r="AK6" s="141">
        <f t="shared" ca="1" si="25"/>
        <v>33.333333333333329</v>
      </c>
      <c r="AL6" s="142">
        <f t="shared" ca="1" si="25"/>
        <v>58.333333333333336</v>
      </c>
      <c r="AM6" s="141">
        <f t="shared" ca="1" si="25"/>
        <v>50</v>
      </c>
      <c r="AN6" s="142">
        <f t="shared" ca="1" si="25"/>
        <v>50</v>
      </c>
      <c r="AO6" s="141">
        <f t="shared" ca="1" si="25"/>
        <v>54.54545454545454</v>
      </c>
      <c r="AP6" s="142">
        <f t="shared" ca="1" si="25"/>
        <v>58.333333333333336</v>
      </c>
      <c r="AQ6" s="39"/>
      <c r="AR6" s="130">
        <f t="shared" ref="AR6:CD6" ca="1" si="26">(AR15+AR16)/AR2*100</f>
        <v>75</v>
      </c>
      <c r="AS6" s="136">
        <f t="shared" ca="1" si="26"/>
        <v>75</v>
      </c>
      <c r="AT6" s="130">
        <f t="shared" ca="1" si="26"/>
        <v>66.666666666666657</v>
      </c>
      <c r="AU6" s="136">
        <f t="shared" ca="1" si="26"/>
        <v>58.333333333333336</v>
      </c>
      <c r="AV6" s="130">
        <f t="shared" ca="1" si="26"/>
        <v>75</v>
      </c>
      <c r="AW6" s="136">
        <f t="shared" ca="1" si="26"/>
        <v>83.333333333333343</v>
      </c>
      <c r="AX6" s="130">
        <f t="shared" ca="1" si="26"/>
        <v>41.666666666666671</v>
      </c>
      <c r="AY6" s="136">
        <f t="shared" ca="1" si="26"/>
        <v>58.333333333333336</v>
      </c>
      <c r="AZ6" s="130">
        <f t="shared" ca="1" si="26"/>
        <v>66.666666666666657</v>
      </c>
      <c r="BA6" s="136">
        <f t="shared" ca="1" si="26"/>
        <v>50</v>
      </c>
      <c r="BB6" s="130">
        <f t="shared" ca="1" si="26"/>
        <v>66.666666666666657</v>
      </c>
      <c r="BC6" s="136">
        <f t="shared" ca="1" si="26"/>
        <v>66.666666666666657</v>
      </c>
      <c r="BD6" s="130">
        <f t="shared" ca="1" si="26"/>
        <v>25</v>
      </c>
      <c r="BE6" s="136">
        <f t="shared" ca="1" si="26"/>
        <v>83.333333333333343</v>
      </c>
      <c r="BF6" s="130">
        <f t="shared" ca="1" si="26"/>
        <v>58.333333333333336</v>
      </c>
      <c r="BG6" s="136">
        <f t="shared" ca="1" si="26"/>
        <v>66.666666666666657</v>
      </c>
      <c r="BH6" s="130">
        <f t="shared" ca="1" si="26"/>
        <v>50</v>
      </c>
      <c r="BI6" s="136">
        <f t="shared" ca="1" si="26"/>
        <v>75</v>
      </c>
      <c r="BJ6" s="137">
        <f t="shared" ca="1" si="26"/>
        <v>91.666666666666657</v>
      </c>
      <c r="BK6" s="138">
        <f t="shared" ca="1" si="26"/>
        <v>91.666666666666657</v>
      </c>
      <c r="BL6" s="137">
        <f t="shared" ca="1" si="26"/>
        <v>66.666666666666657</v>
      </c>
      <c r="BM6" s="138">
        <f t="shared" ca="1" si="26"/>
        <v>91.666666666666657</v>
      </c>
      <c r="BN6" s="137">
        <f t="shared" ca="1" si="26"/>
        <v>75</v>
      </c>
      <c r="BO6" s="138">
        <f t="shared" ca="1" si="26"/>
        <v>100</v>
      </c>
      <c r="BP6" s="137">
        <f t="shared" ca="1" si="26"/>
        <v>83.333333333333343</v>
      </c>
      <c r="BQ6" s="138">
        <f t="shared" ca="1" si="26"/>
        <v>100</v>
      </c>
      <c r="BR6" s="139">
        <f t="shared" ca="1" si="26"/>
        <v>75</v>
      </c>
      <c r="BS6" s="140">
        <f t="shared" ca="1" si="26"/>
        <v>100</v>
      </c>
      <c r="BT6" s="139">
        <f t="shared" ca="1" si="26"/>
        <v>25</v>
      </c>
      <c r="BU6" s="140">
        <f t="shared" ca="1" si="26"/>
        <v>58.333333333333336</v>
      </c>
      <c r="BV6" s="139">
        <f t="shared" ca="1" si="26"/>
        <v>66.666666666666657</v>
      </c>
      <c r="BW6" s="140">
        <f t="shared" ca="1" si="26"/>
        <v>33.333333333333329</v>
      </c>
      <c r="BX6" s="139">
        <f t="shared" ca="1" si="26"/>
        <v>75</v>
      </c>
      <c r="BY6" s="140">
        <f t="shared" ca="1" si="26"/>
        <v>66.666666666666657</v>
      </c>
      <c r="BZ6" s="139">
        <f t="shared" ca="1" si="26"/>
        <v>58.333333333333336</v>
      </c>
      <c r="CA6" s="140">
        <f t="shared" ca="1" si="26"/>
        <v>50</v>
      </c>
      <c r="CB6" s="139">
        <f t="shared" ca="1" si="26"/>
        <v>41.666666666666671</v>
      </c>
      <c r="CC6" s="140">
        <f t="shared" ca="1" si="26"/>
        <v>100</v>
      </c>
      <c r="CD6" s="139">
        <f t="shared" ca="1" si="26"/>
        <v>83.333333333333343</v>
      </c>
      <c r="CE6" s="39"/>
      <c r="CF6" s="114">
        <f t="shared" ref="CF6:DK6" ca="1" si="27">(CF15+CF16)/CF2*100</f>
        <v>81.818181818181827</v>
      </c>
      <c r="CG6" s="115">
        <f t="shared" ca="1" si="27"/>
        <v>90.909090909090907</v>
      </c>
      <c r="CH6" s="114">
        <f t="shared" ca="1" si="27"/>
        <v>81.818181818181827</v>
      </c>
      <c r="CI6" s="115">
        <f t="shared" ca="1" si="27"/>
        <v>80</v>
      </c>
      <c r="CJ6" s="114">
        <f t="shared" ca="1" si="27"/>
        <v>90.909090909090907</v>
      </c>
      <c r="CK6" s="115">
        <f t="shared" ca="1" si="27"/>
        <v>81.818181818181827</v>
      </c>
      <c r="CL6" s="114">
        <f t="shared" ca="1" si="27"/>
        <v>72.727272727272734</v>
      </c>
      <c r="CM6" s="115">
        <f t="shared" ca="1" si="27"/>
        <v>63.636363636363633</v>
      </c>
      <c r="CN6" s="114">
        <f t="shared" ca="1" si="27"/>
        <v>81.818181818181827</v>
      </c>
      <c r="CO6" s="115">
        <f t="shared" ca="1" si="27"/>
        <v>72.727272727272734</v>
      </c>
      <c r="CP6" s="114">
        <f t="shared" ca="1" si="27"/>
        <v>100</v>
      </c>
      <c r="CQ6" s="115">
        <f t="shared" ca="1" si="27"/>
        <v>81.818181818181827</v>
      </c>
      <c r="CR6" s="114">
        <f t="shared" ca="1" si="27"/>
        <v>81.818181818181827</v>
      </c>
      <c r="CS6" s="115">
        <f t="shared" ca="1" si="27"/>
        <v>63.636363636363633</v>
      </c>
      <c r="CT6" s="114">
        <f t="shared" ca="1" si="27"/>
        <v>54.54545454545454</v>
      </c>
      <c r="CU6" s="115">
        <f t="shared" ca="1" si="27"/>
        <v>63.636363636363633</v>
      </c>
      <c r="CV6" s="114">
        <f t="shared" ca="1" si="27"/>
        <v>90.909090909090907</v>
      </c>
      <c r="CW6" s="115">
        <f t="shared" ca="1" si="27"/>
        <v>81.818181818181827</v>
      </c>
      <c r="CX6" s="116">
        <f t="shared" ca="1" si="27"/>
        <v>90.909090909090907</v>
      </c>
      <c r="CY6" s="117">
        <f t="shared" ca="1" si="27"/>
        <v>45.454545454545453</v>
      </c>
      <c r="CZ6" s="116">
        <f t="shared" ca="1" si="27"/>
        <v>63.636363636363633</v>
      </c>
      <c r="DA6" s="117">
        <f t="shared" ca="1" si="27"/>
        <v>36.363636363636367</v>
      </c>
      <c r="DB6" s="116">
        <f t="shared" ca="1" si="27"/>
        <v>90.909090909090907</v>
      </c>
      <c r="DC6" s="117">
        <f t="shared" ca="1" si="27"/>
        <v>81.818181818181827</v>
      </c>
      <c r="DD6" s="116">
        <f t="shared" ca="1" si="27"/>
        <v>81.818181818181827</v>
      </c>
      <c r="DE6" s="117">
        <f t="shared" ca="1" si="27"/>
        <v>90.909090909090907</v>
      </c>
      <c r="DF6" s="116">
        <f t="shared" ca="1" si="27"/>
        <v>90.909090909090907</v>
      </c>
      <c r="DG6" s="117">
        <f t="shared" ca="1" si="27"/>
        <v>81.818181818181827</v>
      </c>
      <c r="DH6" s="116">
        <f t="shared" ca="1" si="27"/>
        <v>81.818181818181827</v>
      </c>
      <c r="DI6" s="117">
        <f t="shared" ca="1" si="27"/>
        <v>90.909090909090907</v>
      </c>
      <c r="DJ6" s="116">
        <f t="shared" ca="1" si="27"/>
        <v>81.818181818181827</v>
      </c>
      <c r="DK6" s="117">
        <f t="shared" ca="1" si="27"/>
        <v>90.909090909090907</v>
      </c>
      <c r="DL6" s="39"/>
      <c r="DM6" s="120">
        <f t="shared" ref="DM6:EU6" ca="1" si="28">(DM15+DM16)/DM2*100</f>
        <v>66.666666666666657</v>
      </c>
      <c r="DN6" s="121">
        <f t="shared" ca="1" si="28"/>
        <v>33.333333333333329</v>
      </c>
      <c r="DO6" s="120">
        <f t="shared" ca="1" si="28"/>
        <v>33.333333333333329</v>
      </c>
      <c r="DP6" s="121">
        <f t="shared" ca="1" si="28"/>
        <v>8.3333333333333321</v>
      </c>
      <c r="DQ6" s="120">
        <f t="shared" ca="1" si="28"/>
        <v>33.333333333333329</v>
      </c>
      <c r="DR6" s="121">
        <f t="shared" ca="1" si="28"/>
        <v>0</v>
      </c>
      <c r="DS6" s="120">
        <f t="shared" ca="1" si="28"/>
        <v>75</v>
      </c>
      <c r="DT6" s="121">
        <f t="shared" ca="1" si="28"/>
        <v>83.333333333333343</v>
      </c>
      <c r="DU6" s="120">
        <f t="shared" ca="1" si="28"/>
        <v>66.666666666666657</v>
      </c>
      <c r="DV6" s="121">
        <f t="shared" ca="1" si="28"/>
        <v>16.666666666666664</v>
      </c>
      <c r="DW6" s="120">
        <f t="shared" ca="1" si="28"/>
        <v>41.666666666666671</v>
      </c>
      <c r="DX6" s="121">
        <f t="shared" ca="1" si="28"/>
        <v>50</v>
      </c>
      <c r="DY6" s="120">
        <f t="shared" ca="1" si="28"/>
        <v>8.3333333333333321</v>
      </c>
      <c r="DZ6" s="121">
        <f t="shared" ca="1" si="28"/>
        <v>41.666666666666671</v>
      </c>
      <c r="EA6" s="120">
        <f t="shared" ca="1" si="28"/>
        <v>41.666666666666671</v>
      </c>
      <c r="EB6" s="121">
        <f t="shared" ca="1" si="28"/>
        <v>58.333333333333336</v>
      </c>
      <c r="EC6" s="120">
        <f t="shared" ca="1" si="28"/>
        <v>41.666666666666671</v>
      </c>
      <c r="ED6" s="121">
        <f t="shared" ca="1" si="28"/>
        <v>33.333333333333329</v>
      </c>
      <c r="EE6" s="120">
        <f t="shared" ca="1" si="28"/>
        <v>8.3333333333333321</v>
      </c>
      <c r="EF6" s="121">
        <f t="shared" ca="1" si="28"/>
        <v>33.333333333333329</v>
      </c>
      <c r="EG6" s="120">
        <f t="shared" ca="1" si="28"/>
        <v>33.333333333333329</v>
      </c>
      <c r="EH6" s="121">
        <f t="shared" ca="1" si="28"/>
        <v>66.666666666666657</v>
      </c>
      <c r="EI6" s="120">
        <f t="shared" ca="1" si="28"/>
        <v>33.333333333333329</v>
      </c>
      <c r="EJ6" s="121">
        <f t="shared" ca="1" si="28"/>
        <v>41.666666666666671</v>
      </c>
      <c r="EK6" s="120">
        <f t="shared" ca="1" si="28"/>
        <v>41.666666666666671</v>
      </c>
      <c r="EL6" s="121">
        <f t="shared" ca="1" si="28"/>
        <v>58.333333333333336</v>
      </c>
      <c r="EM6" s="120">
        <f t="shared" ca="1" si="28"/>
        <v>8.3333333333333321</v>
      </c>
      <c r="EN6" s="121">
        <f t="shared" ca="1" si="28"/>
        <v>0</v>
      </c>
      <c r="EO6" s="120">
        <f t="shared" ca="1" si="28"/>
        <v>41.666666666666671</v>
      </c>
      <c r="EP6" s="121">
        <f t="shared" ca="1" si="28"/>
        <v>16.666666666666664</v>
      </c>
      <c r="EQ6" s="120">
        <f t="shared" ca="1" si="28"/>
        <v>41.666666666666671</v>
      </c>
      <c r="ER6" s="121">
        <f t="shared" ca="1" si="28"/>
        <v>50</v>
      </c>
      <c r="ES6" s="120">
        <f t="shared" ca="1" si="28"/>
        <v>50</v>
      </c>
      <c r="ET6" s="121">
        <f t="shared" ca="1" si="28"/>
        <v>41.666666666666671</v>
      </c>
      <c r="EU6" s="120">
        <f t="shared" ca="1" si="28"/>
        <v>58.333333333333336</v>
      </c>
      <c r="EV6" s="39"/>
    </row>
    <row r="7" spans="1:152" x14ac:dyDescent="0.2">
      <c r="A7" s="40"/>
      <c r="B7" s="40"/>
      <c r="C7" s="40"/>
      <c r="D7" s="40"/>
      <c r="E7" s="40"/>
      <c r="F7" s="40"/>
      <c r="G7" s="40"/>
      <c r="H7" s="40"/>
      <c r="I7" s="40" t="s">
        <v>1511</v>
      </c>
      <c r="J7" s="39"/>
      <c r="K7" s="39"/>
      <c r="L7" s="39"/>
      <c r="M7" s="39"/>
      <c r="N7" s="39"/>
      <c r="O7" s="39"/>
      <c r="P7" s="39"/>
      <c r="Q7" s="73">
        <f t="shared" ref="Q7:V7" si="29">Q3-_xlfn.CONFIDENCE.T(0.05,Q4,Q2)</f>
        <v>0.91949231005445176</v>
      </c>
      <c r="R7" s="74">
        <f t="shared" si="29"/>
        <v>1.1681890024925328</v>
      </c>
      <c r="S7" s="73">
        <f t="shared" si="29"/>
        <v>0.65855189456657959</v>
      </c>
      <c r="T7" s="74">
        <f t="shared" si="29"/>
        <v>0.53074838718039474</v>
      </c>
      <c r="U7" s="73">
        <f t="shared" si="29"/>
        <v>0.85506591824950229</v>
      </c>
      <c r="V7" s="74">
        <f t="shared" si="29"/>
        <v>0.46650247331806033</v>
      </c>
      <c r="W7" s="75">
        <f t="shared" ref="W7:AE7" si="30">W3-_xlfn.CONFIDENCE.T(0.05,W4,W2)</f>
        <v>-6.6995053363879564E-2</v>
      </c>
      <c r="X7" s="76">
        <f t="shared" si="30"/>
        <v>2.9193493512970963</v>
      </c>
      <c r="Y7" s="75">
        <f t="shared" si="30"/>
        <v>2.2561632776393261</v>
      </c>
      <c r="Z7" s="76">
        <f t="shared" si="30"/>
        <v>1.150221184394586</v>
      </c>
      <c r="AA7" s="75">
        <f t="shared" si="30"/>
        <v>2.4581549100418698</v>
      </c>
      <c r="AB7" s="76">
        <f t="shared" si="30"/>
        <v>2.1585518945665796</v>
      </c>
      <c r="AC7" s="75">
        <f t="shared" si="30"/>
        <v>2.5795096577297678</v>
      </c>
      <c r="AD7" s="76">
        <f t="shared" si="30"/>
        <v>2.4581549100418698</v>
      </c>
      <c r="AE7" s="75">
        <f t="shared" si="30"/>
        <v>2.3773027365117181</v>
      </c>
      <c r="AF7" s="39"/>
      <c r="AG7" s="80">
        <f t="shared" ref="AG7:AP7" si="31">AG3-_xlfn.CONFIDENCE.T(0.05,AG4,AG2)</f>
        <v>0.43160760843367818</v>
      </c>
      <c r="AH7" s="81">
        <f t="shared" si="31"/>
        <v>1.274951404791584</v>
      </c>
      <c r="AI7" s="80">
        <f t="shared" si="31"/>
        <v>1.5795096577297678</v>
      </c>
      <c r="AJ7" s="81">
        <f t="shared" si="31"/>
        <v>0.72816439925392418</v>
      </c>
      <c r="AK7" s="80">
        <f t="shared" si="31"/>
        <v>1.2954034995357073</v>
      </c>
      <c r="AL7" s="81">
        <f t="shared" si="31"/>
        <v>1.809280328239764</v>
      </c>
      <c r="AM7" s="80">
        <f t="shared" si="31"/>
        <v>1.7281643992539237</v>
      </c>
      <c r="AN7" s="81">
        <f t="shared" si="31"/>
        <v>1.4316076084336782</v>
      </c>
      <c r="AO7" s="80">
        <f t="shared" si="31"/>
        <v>1.66505304036738</v>
      </c>
      <c r="AP7" s="81">
        <f t="shared" si="31"/>
        <v>1.7837082581953403</v>
      </c>
      <c r="AQ7" s="39"/>
      <c r="AR7" s="129">
        <f t="shared" ref="AR7:CD7" si="32">AR3-_xlfn.CONFIDENCE.T(0.05,AR4,AR2)</f>
        <v>2.5307483871803949</v>
      </c>
      <c r="AS7" s="131">
        <f t="shared" si="32"/>
        <v>2.2528256433877849</v>
      </c>
      <c r="AT7" s="129">
        <f t="shared" si="32"/>
        <v>2.3773027365117181</v>
      </c>
      <c r="AU7" s="131">
        <f t="shared" si="32"/>
        <v>1.9503749248620073</v>
      </c>
      <c r="AV7" s="129">
        <f t="shared" si="32"/>
        <v>2.1251243198710554</v>
      </c>
      <c r="AW7" s="131">
        <f t="shared" si="32"/>
        <v>2.6585518945665796</v>
      </c>
      <c r="AX7" s="129">
        <f t="shared" si="32"/>
        <v>1.7076645162405264</v>
      </c>
      <c r="AY7" s="131">
        <f t="shared" si="32"/>
        <v>1.9503749248620073</v>
      </c>
      <c r="AZ7" s="129">
        <f t="shared" si="32"/>
        <v>2.4581549100418698</v>
      </c>
      <c r="BA7" s="131">
        <f t="shared" si="32"/>
        <v>2.0409978495738592</v>
      </c>
      <c r="BB7" s="129">
        <f t="shared" si="32"/>
        <v>2.1720320359275265</v>
      </c>
      <c r="BC7" s="131">
        <f t="shared" si="32"/>
        <v>2.1997537099770903</v>
      </c>
      <c r="BD7" s="129">
        <f t="shared" si="32"/>
        <v>1.5307483871803949</v>
      </c>
      <c r="BE7" s="131">
        <f t="shared" si="32"/>
        <v>2.7710720781724638</v>
      </c>
      <c r="BF7" s="129">
        <f t="shared" si="32"/>
        <v>2.1026964162949122</v>
      </c>
      <c r="BG7" s="131">
        <f t="shared" si="32"/>
        <v>2.1585518945665796</v>
      </c>
      <c r="BH7" s="129">
        <f t="shared" si="32"/>
        <v>1.7580480538912902</v>
      </c>
      <c r="BI7" s="131">
        <f t="shared" si="32"/>
        <v>2.1789932219453187</v>
      </c>
      <c r="BJ7" s="132">
        <f t="shared" si="32"/>
        <v>2.9918852278999131</v>
      </c>
      <c r="BK7" s="133">
        <f t="shared" si="32"/>
        <v>2.7998358066513931</v>
      </c>
      <c r="BL7" s="132">
        <f t="shared" si="32"/>
        <v>2.5112867255498239</v>
      </c>
      <c r="BM7" s="133">
        <f t="shared" si="32"/>
        <v>2.9194923100544523</v>
      </c>
      <c r="BN7" s="132">
        <f t="shared" si="32"/>
        <v>2.6362301194572835</v>
      </c>
      <c r="BO7" s="133">
        <f t="shared" si="32"/>
        <v>3.5860160179637637</v>
      </c>
      <c r="BP7" s="132">
        <f t="shared" si="32"/>
        <v>2.8386987025941939</v>
      </c>
      <c r="BQ7" s="133">
        <f t="shared" si="32"/>
        <v>3.0894966109726596</v>
      </c>
      <c r="BR7" s="134">
        <f t="shared" si="32"/>
        <v>2.2710720781724638</v>
      </c>
      <c r="BS7" s="135">
        <f t="shared" si="32"/>
        <v>2.8999179033256968</v>
      </c>
      <c r="BT7" s="134" t="e">
        <f t="shared" si="32"/>
        <v>#N/A</v>
      </c>
      <c r="BU7" s="135">
        <f t="shared" si="32"/>
        <v>2.0716338441883697</v>
      </c>
      <c r="BV7" s="134">
        <f t="shared" si="32"/>
        <v>1.5056512867755705</v>
      </c>
      <c r="BW7" s="135">
        <f t="shared" si="32"/>
        <v>1.5123265552786522</v>
      </c>
      <c r="BX7" s="134">
        <f t="shared" si="32"/>
        <v>2.2710720781724638</v>
      </c>
      <c r="BY7" s="135">
        <f t="shared" si="32"/>
        <v>2.4581549100418698</v>
      </c>
      <c r="BZ7" s="134">
        <f t="shared" si="32"/>
        <v>2.1026964162949122</v>
      </c>
      <c r="CA7" s="135">
        <f t="shared" si="32"/>
        <v>1.9931503291677428</v>
      </c>
      <c r="CB7" s="134">
        <f t="shared" si="32"/>
        <v>1.1872323650628045</v>
      </c>
      <c r="CC7" s="135">
        <f t="shared" si="32"/>
        <v>3.1681890024925328</v>
      </c>
      <c r="CD7" s="134">
        <f t="shared" si="32"/>
        <v>2.6585518945665796</v>
      </c>
      <c r="CE7" s="39"/>
      <c r="CF7" s="78">
        <f t="shared" ref="CF7:DK7" si="33">CF3-_xlfn.CONFIDENCE.T(0.05,CF4,CF2)</f>
        <v>2.7445204304365678</v>
      </c>
      <c r="CG7" s="77">
        <f t="shared" si="33"/>
        <v>2.7767020269115861</v>
      </c>
      <c r="CH7" s="78">
        <f t="shared" si="33"/>
        <v>2.575110592197293</v>
      </c>
      <c r="CI7" s="77">
        <f t="shared" si="33"/>
        <v>2.2736370443276459</v>
      </c>
      <c r="CJ7" s="78">
        <f t="shared" si="33"/>
        <v>2.9107027330591224</v>
      </c>
      <c r="CK7" s="77">
        <f t="shared" si="33"/>
        <v>2.7445204304365678</v>
      </c>
      <c r="CL7" s="78">
        <f t="shared" si="33"/>
        <v>2.5324950079599065</v>
      </c>
      <c r="CM7" s="77">
        <f t="shared" si="33"/>
        <v>2.1195984949128337</v>
      </c>
      <c r="CN7" s="78">
        <f t="shared" si="33"/>
        <v>2.3506768261417248</v>
      </c>
      <c r="CO7" s="77">
        <f t="shared" si="33"/>
        <v>2.5947490991462701</v>
      </c>
      <c r="CP7" s="78">
        <f t="shared" si="33"/>
        <v>3.1037045729128718</v>
      </c>
      <c r="CQ7" s="77">
        <f t="shared" si="33"/>
        <v>2.6202066545392428</v>
      </c>
      <c r="CR7" s="78">
        <f t="shared" si="33"/>
        <v>2.6202066545392428</v>
      </c>
      <c r="CS7" s="77">
        <f t="shared" si="33"/>
        <v>2.0928432796709471</v>
      </c>
      <c r="CT7" s="78">
        <f t="shared" si="33"/>
        <v>1.9944370020971096</v>
      </c>
      <c r="CU7" s="77">
        <f t="shared" si="33"/>
        <v>2.2928340505745646</v>
      </c>
      <c r="CV7" s="78">
        <f t="shared" si="33"/>
        <v>2.9107027330591224</v>
      </c>
      <c r="CW7" s="77">
        <f t="shared" si="33"/>
        <v>2.6774526364071454</v>
      </c>
      <c r="CX7" s="87">
        <f t="shared" si="33"/>
        <v>2.7767020269115861</v>
      </c>
      <c r="CY7" s="88">
        <f t="shared" si="33"/>
        <v>2.0835510613193895</v>
      </c>
      <c r="CZ7" s="87">
        <f t="shared" si="33"/>
        <v>2.2928340505745646</v>
      </c>
      <c r="DA7" s="88">
        <f t="shared" si="33"/>
        <v>1.6774526364071456</v>
      </c>
      <c r="DB7" s="87">
        <f t="shared" si="33"/>
        <v>2.9107027330591224</v>
      </c>
      <c r="DC7" s="88">
        <f t="shared" si="33"/>
        <v>2.6202066545392428</v>
      </c>
      <c r="DD7" s="87">
        <f t="shared" si="33"/>
        <v>2.575110592197293</v>
      </c>
      <c r="DE7" s="88">
        <f t="shared" si="33"/>
        <v>2.9926419704102996</v>
      </c>
      <c r="DF7" s="87">
        <f t="shared" si="33"/>
        <v>2.4796188768850254</v>
      </c>
      <c r="DG7" s="88">
        <f t="shared" si="33"/>
        <v>2.6202066545392428</v>
      </c>
      <c r="DH7" s="87">
        <f t="shared" si="33"/>
        <v>2.6202066545392428</v>
      </c>
      <c r="DI7" s="88">
        <f t="shared" si="33"/>
        <v>2.8382885960291104</v>
      </c>
      <c r="DJ7" s="87">
        <f t="shared" si="33"/>
        <v>2.575110592197293</v>
      </c>
      <c r="DK7" s="88">
        <f t="shared" si="33"/>
        <v>2.7767020269115861</v>
      </c>
      <c r="DL7" s="39"/>
      <c r="DM7" s="90">
        <f t="shared" ref="DM7:EU7" si="34">DM3-_xlfn.CONFIDENCE.T(0.05,DM4,DM2)</f>
        <v>2.1997537099770903</v>
      </c>
      <c r="DN7" s="92">
        <f t="shared" si="34"/>
        <v>1.4084061361580911</v>
      </c>
      <c r="DO7" s="90">
        <f t="shared" si="34"/>
        <v>1.2337153250759423</v>
      </c>
      <c r="DP7" s="92">
        <f t="shared" si="34"/>
        <v>0.84462005888315717</v>
      </c>
      <c r="DQ7" s="90">
        <f t="shared" si="34"/>
        <v>1.0750728028247578</v>
      </c>
      <c r="DR7" s="92">
        <f t="shared" si="34"/>
        <v>0.91284299106310107</v>
      </c>
      <c r="DS7" s="90">
        <f t="shared" si="34"/>
        <v>2.4503749248620075</v>
      </c>
      <c r="DT7" s="92">
        <f t="shared" si="34"/>
        <v>2.5860160179637632</v>
      </c>
      <c r="DU7" s="90">
        <f t="shared" si="34"/>
        <v>2.0268346967547624</v>
      </c>
      <c r="DV7" s="92">
        <f t="shared" si="34"/>
        <v>1.136673003152552</v>
      </c>
      <c r="DW7" s="90">
        <f t="shared" si="34"/>
        <v>2.136673003152552</v>
      </c>
      <c r="DX7" s="92">
        <f t="shared" si="34"/>
        <v>1.7281643992539237</v>
      </c>
      <c r="DY7" s="90">
        <f t="shared" si="34"/>
        <v>0.39483106592059081</v>
      </c>
      <c r="DZ7" s="92">
        <f t="shared" si="34"/>
        <v>1.1872323650628045</v>
      </c>
      <c r="EA7" s="90">
        <f t="shared" si="34"/>
        <v>1.5512473119673247</v>
      </c>
      <c r="EB7" s="92">
        <f t="shared" si="34"/>
        <v>1.4316076084336782</v>
      </c>
      <c r="EC7" s="90">
        <f t="shared" si="34"/>
        <v>1.5123265552786522</v>
      </c>
      <c r="ED7" s="92">
        <f t="shared" si="34"/>
        <v>1.4581549100418698</v>
      </c>
      <c r="EE7" s="90">
        <f t="shared" si="34"/>
        <v>1.2528256433877853</v>
      </c>
      <c r="EF7" s="92">
        <f t="shared" si="34"/>
        <v>1.3948310659205911</v>
      </c>
      <c r="EG7" s="90">
        <f t="shared" si="34"/>
        <v>1.0268346967547624</v>
      </c>
      <c r="EH7" s="92">
        <f t="shared" si="34"/>
        <v>2.0409978495738592</v>
      </c>
      <c r="EI7" s="90">
        <f t="shared" si="34"/>
        <v>2.0112867255498239</v>
      </c>
      <c r="EJ7" s="92">
        <f t="shared" si="34"/>
        <v>1.5056512867755705</v>
      </c>
      <c r="EK7" s="90">
        <f t="shared" si="34"/>
        <v>1.2832063214246827</v>
      </c>
      <c r="EL7" s="92">
        <f t="shared" si="34"/>
        <v>1.7580480538912902</v>
      </c>
      <c r="EM7" s="90">
        <f t="shared" si="34"/>
        <v>0.91284299106310107</v>
      </c>
      <c r="EN7" s="92">
        <f t="shared" si="34"/>
        <v>0.25282564338778524</v>
      </c>
      <c r="EO7" s="90">
        <f t="shared" si="34"/>
        <v>1.5123265552786522</v>
      </c>
      <c r="EP7" s="92">
        <f t="shared" si="34"/>
        <v>1.1026964162949129</v>
      </c>
      <c r="EQ7" s="90">
        <f t="shared" si="34"/>
        <v>1.6515265468752884</v>
      </c>
      <c r="ER7" s="92">
        <f t="shared" si="34"/>
        <v>1.3614598252246184</v>
      </c>
      <c r="ES7" s="90">
        <f t="shared" si="34"/>
        <v>1.8446200588831569</v>
      </c>
      <c r="ET7" s="92">
        <f t="shared" si="34"/>
        <v>1.2954034995357073</v>
      </c>
      <c r="EU7" s="90">
        <f t="shared" si="34"/>
        <v>1.636673003152552</v>
      </c>
      <c r="EV7" s="39"/>
    </row>
    <row r="8" spans="1:152" x14ac:dyDescent="0.2">
      <c r="A8" s="40"/>
      <c r="B8" s="40"/>
      <c r="C8" s="40"/>
      <c r="D8" s="40"/>
      <c r="E8" s="40"/>
      <c r="F8" s="40"/>
      <c r="G8" s="40"/>
      <c r="H8" s="40"/>
      <c r="I8" s="40" t="s">
        <v>1512</v>
      </c>
      <c r="J8" s="39"/>
      <c r="K8" s="39"/>
      <c r="L8" s="39"/>
      <c r="M8" s="39"/>
      <c r="N8" s="39"/>
      <c r="O8" s="39"/>
      <c r="P8" s="39"/>
      <c r="Q8" s="73">
        <f t="shared" ref="Q8:V8" si="35">Q3+_xlfn.CONFIDENCE.T(0.05,Q4,Q2)</f>
        <v>1.7471743566122147</v>
      </c>
      <c r="R8" s="74">
        <f t="shared" si="35"/>
        <v>1.8318109975074672</v>
      </c>
      <c r="S8" s="73">
        <f t="shared" si="35"/>
        <v>1.5081147721000869</v>
      </c>
      <c r="T8" s="74">
        <f t="shared" si="35"/>
        <v>1.4692516128196051</v>
      </c>
      <c r="U8" s="73">
        <f t="shared" si="35"/>
        <v>1.6449340817504976</v>
      </c>
      <c r="V8" s="74">
        <f t="shared" si="35"/>
        <v>1.2001641933486065</v>
      </c>
      <c r="W8" s="75">
        <f t="shared" ref="W8:AE8" si="36">W3+_xlfn.CONFIDENCE.T(0.05,W4,W2)</f>
        <v>1.4003283866972129</v>
      </c>
      <c r="X8" s="76">
        <f t="shared" si="36"/>
        <v>3.4139839820362368</v>
      </c>
      <c r="Y8" s="75">
        <f t="shared" si="36"/>
        <v>2.9105033890273408</v>
      </c>
      <c r="Z8" s="76">
        <f t="shared" si="36"/>
        <v>2.849778815605414</v>
      </c>
      <c r="AA8" s="75">
        <f t="shared" si="36"/>
        <v>3.5418450899581302</v>
      </c>
      <c r="AB8" s="76">
        <f t="shared" si="36"/>
        <v>3.0081147721000874</v>
      </c>
      <c r="AC8" s="75">
        <f t="shared" si="36"/>
        <v>3.5871570089368991</v>
      </c>
      <c r="AD8" s="76">
        <f t="shared" si="36"/>
        <v>3.5418450899581302</v>
      </c>
      <c r="AE8" s="75">
        <f t="shared" si="36"/>
        <v>3.2893639301549489</v>
      </c>
      <c r="AF8" s="39"/>
      <c r="AG8" s="80">
        <f t="shared" ref="AG8:AP8" si="37">AG3+_xlfn.CONFIDENCE.T(0.05,AG4,AG2)</f>
        <v>2.0683923915663218</v>
      </c>
      <c r="AH8" s="81">
        <f t="shared" si="37"/>
        <v>3.0583819285417491</v>
      </c>
      <c r="AI8" s="80">
        <f t="shared" si="37"/>
        <v>2.5871570089368991</v>
      </c>
      <c r="AJ8" s="81">
        <f t="shared" si="37"/>
        <v>2.1051689340794093</v>
      </c>
      <c r="AK8" s="80">
        <f t="shared" si="37"/>
        <v>2.8712631671309596</v>
      </c>
      <c r="AL8" s="81">
        <f t="shared" si="37"/>
        <v>3.190719671760236</v>
      </c>
      <c r="AM8" s="80">
        <f t="shared" si="37"/>
        <v>3.1051689340794093</v>
      </c>
      <c r="AN8" s="81">
        <f t="shared" si="37"/>
        <v>3.0683923915663218</v>
      </c>
      <c r="AO8" s="80">
        <f t="shared" si="37"/>
        <v>2.8804015050871659</v>
      </c>
      <c r="AP8" s="81">
        <f t="shared" si="37"/>
        <v>3.0496250751379925</v>
      </c>
      <c r="AQ8" s="39"/>
      <c r="AR8" s="129">
        <f t="shared" ref="AR8:CD8" si="38">AR3+_xlfn.CONFIDENCE.T(0.05,AR4,AR2)</f>
        <v>3.4692516128196051</v>
      </c>
      <c r="AS8" s="131">
        <f t="shared" si="38"/>
        <v>3.0805076899455481</v>
      </c>
      <c r="AT8" s="129">
        <f t="shared" si="38"/>
        <v>3.2893639301549489</v>
      </c>
      <c r="AU8" s="131">
        <f t="shared" si="38"/>
        <v>3.2162917418046595</v>
      </c>
      <c r="AV8" s="129">
        <f t="shared" si="38"/>
        <v>3.5415423467956115</v>
      </c>
      <c r="AW8" s="131">
        <f t="shared" si="38"/>
        <v>3.5081147721000874</v>
      </c>
      <c r="AX8" s="129">
        <f t="shared" si="38"/>
        <v>2.9590021504261408</v>
      </c>
      <c r="AY8" s="131">
        <f t="shared" si="38"/>
        <v>3.2162917418046595</v>
      </c>
      <c r="AZ8" s="129">
        <f t="shared" si="38"/>
        <v>3.5418450899581302</v>
      </c>
      <c r="BA8" s="131">
        <f t="shared" si="38"/>
        <v>3.2923354837594738</v>
      </c>
      <c r="BB8" s="129">
        <f t="shared" si="38"/>
        <v>3.1613012974058066</v>
      </c>
      <c r="BC8" s="131">
        <f t="shared" si="38"/>
        <v>3.3002462900229097</v>
      </c>
      <c r="BD8" s="129">
        <f t="shared" si="38"/>
        <v>2.4692516128196051</v>
      </c>
      <c r="BE8" s="131">
        <f t="shared" si="38"/>
        <v>3.7289279218275362</v>
      </c>
      <c r="BF8" s="129">
        <f t="shared" si="38"/>
        <v>3.2306369170384208</v>
      </c>
      <c r="BG8" s="131">
        <f t="shared" si="38"/>
        <v>3.0081147721000874</v>
      </c>
      <c r="BH8" s="129">
        <f t="shared" si="38"/>
        <v>3.2419519461087098</v>
      </c>
      <c r="BI8" s="131">
        <f t="shared" si="38"/>
        <v>3.4876734447213482</v>
      </c>
      <c r="BJ8" s="132">
        <f t="shared" si="38"/>
        <v>3.84144810543342</v>
      </c>
      <c r="BK8" s="133">
        <f t="shared" si="38"/>
        <v>3.5334975266819399</v>
      </c>
      <c r="BL8" s="132">
        <f t="shared" si="38"/>
        <v>3.6553799411168431</v>
      </c>
      <c r="BM8" s="133">
        <f t="shared" si="38"/>
        <v>3.7471743566122147</v>
      </c>
      <c r="BN8" s="132">
        <f t="shared" si="38"/>
        <v>3.6971032138760496</v>
      </c>
      <c r="BO8" s="133">
        <f t="shared" si="38"/>
        <v>4.0806506487029033</v>
      </c>
      <c r="BP8" s="132">
        <f t="shared" si="38"/>
        <v>3.8279679640724731</v>
      </c>
      <c r="BQ8" s="133">
        <f t="shared" si="38"/>
        <v>3.7438367223606734</v>
      </c>
      <c r="BR8" s="134">
        <f t="shared" si="38"/>
        <v>3.2289279218275362</v>
      </c>
      <c r="BS8" s="135">
        <f t="shared" si="38"/>
        <v>3.2667487633409702</v>
      </c>
      <c r="BT8" s="134" t="e">
        <f t="shared" si="38"/>
        <v>#N/A</v>
      </c>
      <c r="BU8" s="135">
        <f t="shared" si="38"/>
        <v>2.9283661558116303</v>
      </c>
      <c r="BV8" s="134">
        <f t="shared" si="38"/>
        <v>3.1610153798910963</v>
      </c>
      <c r="BW8" s="135">
        <f t="shared" si="38"/>
        <v>2.8210067780546808</v>
      </c>
      <c r="BX8" s="134">
        <f t="shared" si="38"/>
        <v>3.2289279218275362</v>
      </c>
      <c r="BY8" s="135">
        <f t="shared" si="38"/>
        <v>3.5418450899581302</v>
      </c>
      <c r="BZ8" s="134">
        <f t="shared" si="38"/>
        <v>3.2306369170384208</v>
      </c>
      <c r="CA8" s="135">
        <f t="shared" si="38"/>
        <v>3.0068496708322572</v>
      </c>
      <c r="CB8" s="134">
        <f t="shared" si="38"/>
        <v>2.8127676349371953</v>
      </c>
      <c r="CC8" s="135">
        <f t="shared" si="38"/>
        <v>3.8318109975074672</v>
      </c>
      <c r="CD8" s="134">
        <f t="shared" si="38"/>
        <v>3.5081147721000874</v>
      </c>
      <c r="CE8" s="39"/>
      <c r="CF8" s="78">
        <f t="shared" ref="CF8:DK8" si="39">CF3+_xlfn.CONFIDENCE.T(0.05,CF4,CF2)</f>
        <v>3.8009341150179781</v>
      </c>
      <c r="CG8" s="77">
        <f t="shared" si="39"/>
        <v>3.5869343367247772</v>
      </c>
      <c r="CH8" s="78">
        <f t="shared" si="39"/>
        <v>3.424889407802707</v>
      </c>
      <c r="CI8" s="77">
        <f t="shared" si="39"/>
        <v>3.5263629556723539</v>
      </c>
      <c r="CJ8" s="78">
        <f t="shared" si="39"/>
        <v>3.8165699942136051</v>
      </c>
      <c r="CK8" s="77">
        <f t="shared" si="39"/>
        <v>3.8009341150179781</v>
      </c>
      <c r="CL8" s="78">
        <f t="shared" si="39"/>
        <v>3.6493231738582752</v>
      </c>
      <c r="CM8" s="77">
        <f t="shared" si="39"/>
        <v>3.3349469596326204</v>
      </c>
      <c r="CN8" s="78">
        <f t="shared" si="39"/>
        <v>3.4675049920400935</v>
      </c>
      <c r="CO8" s="77">
        <f t="shared" si="39"/>
        <v>3.7688872644900933</v>
      </c>
      <c r="CP8" s="78">
        <f t="shared" si="39"/>
        <v>3.8053863361780373</v>
      </c>
      <c r="CQ8" s="77">
        <f t="shared" si="39"/>
        <v>3.5616115272789388</v>
      </c>
      <c r="CR8" s="78">
        <f t="shared" si="39"/>
        <v>3.5616115272789388</v>
      </c>
      <c r="CS8" s="77">
        <f t="shared" si="39"/>
        <v>3.1798839930563254</v>
      </c>
      <c r="CT8" s="78">
        <f t="shared" si="39"/>
        <v>3.0964720888119812</v>
      </c>
      <c r="CU8" s="77">
        <f t="shared" si="39"/>
        <v>3.1617114039708896</v>
      </c>
      <c r="CV8" s="78">
        <f t="shared" si="39"/>
        <v>3.8165699942136051</v>
      </c>
      <c r="CW8" s="77">
        <f t="shared" si="39"/>
        <v>3.6861837272292179</v>
      </c>
      <c r="CX8" s="87">
        <f t="shared" si="39"/>
        <v>3.5869343367247772</v>
      </c>
      <c r="CY8" s="88">
        <f t="shared" si="39"/>
        <v>3.0073580295897013</v>
      </c>
      <c r="CZ8" s="87">
        <f t="shared" si="39"/>
        <v>3.1617114039708896</v>
      </c>
      <c r="DA8" s="88">
        <f t="shared" si="39"/>
        <v>2.6861837272292179</v>
      </c>
      <c r="DB8" s="87">
        <f t="shared" si="39"/>
        <v>3.8165699942136051</v>
      </c>
      <c r="DC8" s="88">
        <f t="shared" si="39"/>
        <v>3.5616115272789388</v>
      </c>
      <c r="DD8" s="87">
        <f t="shared" si="39"/>
        <v>3.424889407802707</v>
      </c>
      <c r="DE8" s="88">
        <f t="shared" si="39"/>
        <v>3.9164489386806096</v>
      </c>
      <c r="DF8" s="87">
        <f t="shared" si="39"/>
        <v>3.5203811231149746</v>
      </c>
      <c r="DG8" s="88">
        <f t="shared" si="39"/>
        <v>3.5616115272789388</v>
      </c>
      <c r="DH8" s="87">
        <f t="shared" si="39"/>
        <v>3.5616115272789388</v>
      </c>
      <c r="DI8" s="88">
        <f t="shared" si="39"/>
        <v>3.7071659494254354</v>
      </c>
      <c r="DJ8" s="87">
        <f t="shared" si="39"/>
        <v>3.424889407802707</v>
      </c>
      <c r="DK8" s="88">
        <f t="shared" si="39"/>
        <v>3.5869343367247772</v>
      </c>
      <c r="DL8" s="39"/>
      <c r="DM8" s="90">
        <f t="shared" ref="DM8:EU8" si="40">DM3+_xlfn.CONFIDENCE.T(0.05,DM4,DM2)</f>
        <v>3.3002462900229097</v>
      </c>
      <c r="DN8" s="92">
        <f t="shared" si="40"/>
        <v>2.9249271971752417</v>
      </c>
      <c r="DO8" s="90">
        <f t="shared" si="40"/>
        <v>2.7662846749240577</v>
      </c>
      <c r="DP8" s="92">
        <f t="shared" si="40"/>
        <v>1.9887132744501763</v>
      </c>
      <c r="DQ8" s="90">
        <f t="shared" si="40"/>
        <v>2.5915938638419087</v>
      </c>
      <c r="DR8" s="92">
        <f t="shared" si="40"/>
        <v>1.9204903422702324</v>
      </c>
      <c r="DS8" s="90">
        <f t="shared" si="40"/>
        <v>3.7162917418046595</v>
      </c>
      <c r="DT8" s="92">
        <f t="shared" si="40"/>
        <v>3.0806506487029037</v>
      </c>
      <c r="DU8" s="90">
        <f t="shared" si="40"/>
        <v>3.4731653032452376</v>
      </c>
      <c r="DV8" s="92">
        <f t="shared" si="40"/>
        <v>2.363326996847448</v>
      </c>
      <c r="DW8" s="90">
        <f t="shared" si="40"/>
        <v>3.363326996847448</v>
      </c>
      <c r="DX8" s="92">
        <f t="shared" si="40"/>
        <v>3.1051689340794093</v>
      </c>
      <c r="DY8" s="90">
        <f t="shared" si="40"/>
        <v>1.7718356007460758</v>
      </c>
      <c r="DZ8" s="92">
        <f t="shared" si="40"/>
        <v>2.8127676349371953</v>
      </c>
      <c r="EA8" s="90">
        <f t="shared" si="40"/>
        <v>3.1154193546993421</v>
      </c>
      <c r="EB8" s="92">
        <f t="shared" si="40"/>
        <v>3.0683923915663218</v>
      </c>
      <c r="EC8" s="90">
        <f t="shared" si="40"/>
        <v>2.8210067780546808</v>
      </c>
      <c r="ED8" s="92">
        <f t="shared" si="40"/>
        <v>2.5418450899581302</v>
      </c>
      <c r="EE8" s="90">
        <f t="shared" si="40"/>
        <v>2.0805076899455481</v>
      </c>
      <c r="EF8" s="92">
        <f t="shared" si="40"/>
        <v>2.7718356007460758</v>
      </c>
      <c r="EG8" s="90">
        <f t="shared" si="40"/>
        <v>2.4731653032452376</v>
      </c>
      <c r="EH8" s="92">
        <f t="shared" si="40"/>
        <v>3.2923354837594738</v>
      </c>
      <c r="EI8" s="90">
        <f t="shared" si="40"/>
        <v>3.1553799411168431</v>
      </c>
      <c r="EJ8" s="92">
        <f t="shared" si="40"/>
        <v>3.1610153798910963</v>
      </c>
      <c r="EK8" s="90">
        <f t="shared" si="40"/>
        <v>2.7167936785753173</v>
      </c>
      <c r="EL8" s="92">
        <f t="shared" si="40"/>
        <v>3.2419519461087098</v>
      </c>
      <c r="EM8" s="90">
        <f t="shared" si="40"/>
        <v>1.9204903422702324</v>
      </c>
      <c r="EN8" s="92">
        <f t="shared" si="40"/>
        <v>1.0805076899455481</v>
      </c>
      <c r="EO8" s="90">
        <f t="shared" si="40"/>
        <v>2.8210067780546808</v>
      </c>
      <c r="EP8" s="92">
        <f t="shared" si="40"/>
        <v>2.2306369170384208</v>
      </c>
      <c r="EQ8" s="90">
        <f t="shared" si="40"/>
        <v>3.0151401197913783</v>
      </c>
      <c r="ER8" s="92">
        <f t="shared" si="40"/>
        <v>2.9718735081087146</v>
      </c>
      <c r="ES8" s="90">
        <f t="shared" si="40"/>
        <v>2.9887132744501761</v>
      </c>
      <c r="ET8" s="92">
        <f t="shared" si="40"/>
        <v>2.8712631671309596</v>
      </c>
      <c r="EU8" s="90">
        <f t="shared" si="40"/>
        <v>2.863326996847448</v>
      </c>
      <c r="EV8" s="39"/>
    </row>
    <row r="9" spans="1:152" x14ac:dyDescent="0.2">
      <c r="A9" s="40"/>
      <c r="B9" s="40"/>
      <c r="C9" s="40"/>
      <c r="D9" s="40"/>
      <c r="E9" s="40"/>
      <c r="F9" s="40"/>
      <c r="G9" s="40"/>
      <c r="H9" s="40"/>
      <c r="I9" s="85">
        <v>-3</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12" t="s">
        <v>1666</v>
      </c>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row>
    <row r="10" spans="1:152" x14ac:dyDescent="0.2">
      <c r="A10" s="40"/>
      <c r="B10" s="40"/>
      <c r="C10" s="40"/>
      <c r="D10" s="40"/>
      <c r="E10" s="40"/>
      <c r="F10" s="40"/>
      <c r="G10" s="40"/>
      <c r="H10" s="40"/>
      <c r="I10" s="85">
        <v>-2</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row>
    <row r="11" spans="1:152" x14ac:dyDescent="0.2">
      <c r="A11" s="40"/>
      <c r="B11" s="40"/>
      <c r="C11" s="40"/>
      <c r="D11" s="40"/>
      <c r="E11" s="40"/>
      <c r="F11" s="40"/>
      <c r="G11" s="40"/>
      <c r="H11" s="40"/>
      <c r="I11" s="85">
        <v>-1</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row>
    <row r="12" spans="1:152" x14ac:dyDescent="0.2">
      <c r="I12">
        <v>0</v>
      </c>
      <c r="J12" s="9">
        <f t="array" aca="1" ref="J12" ca="1">SUMPRODUCT(SUBTOTAL(3,OFFSET(J$22:J$133,ROW(J$22:J$133)-MIN(ROW(J$22:J$133)),,1)),ISNUMBER(SEARCH($I12,J$22:J$133))+0)</f>
        <v>3</v>
      </c>
      <c r="K12" s="119" t="s">
        <v>1669</v>
      </c>
      <c r="L12" s="39"/>
      <c r="M12" s="39"/>
      <c r="N12" s="39"/>
      <c r="O12" s="39"/>
      <c r="P12" s="39"/>
      <c r="Q12" s="4">
        <f t="array" aca="1" ref="Q12" ca="1">SUMPRODUCT(SUBTOTAL(3,OFFSET(Q$22:Q$133,ROW(Q$22:Q$133)-MIN(ROW(Q$22:Q$133)),,1)),ISNUMBER(SEARCH($I12,Q$22:Q$133))+0)</f>
        <v>1</v>
      </c>
      <c r="R12" s="3">
        <f t="array" aca="1" ref="R12" ca="1">SUMPRODUCT(SUBTOTAL(3,OFFSET(R$22:R$133,ROW(R$22:R$133)-MIN(ROW(R$22:R$133)),,1)),ISNUMBER(SEARCH($I12,R$22:R$133))+0)</f>
        <v>0</v>
      </c>
      <c r="S12" s="4">
        <f t="array" aca="1" ref="S12" ca="1">SUMPRODUCT(SUBTOTAL(3,OFFSET(S$22:S$133,ROW(S$22:S$133)-MIN(ROW(S$22:S$133)),,1)),ISNUMBER(SEARCH($I12,S$22:S$133))+0)</f>
        <v>2</v>
      </c>
      <c r="T12" s="3">
        <f t="array" aca="1" ref="T12" ca="1">SUMPRODUCT(SUBTOTAL(3,OFFSET(T$22:T$133,ROW(T$22:T$133)-MIN(ROW(T$22:T$133)),,1)),ISNUMBER(SEARCH($I12,T$22:T$133))+0)</f>
        <v>3</v>
      </c>
      <c r="U12" s="4">
        <f t="array" aca="1" ref="U12" ca="1">SUMPRODUCT(SUBTOTAL(3,OFFSET(U$22:U$133,ROW(U$22:U$133)-MIN(ROW(U$22:U$133)),,1)),ISNUMBER(SEARCH($I12,U$22:U$133))+0)</f>
        <v>1</v>
      </c>
      <c r="V12" s="3">
        <f t="array" aca="1" ref="V12" ca="1">SUMPRODUCT(SUBTOTAL(3,OFFSET(V$22:V$133,ROW(V$22:V$133)-MIN(ROW(V$22:V$133)),,1)),ISNUMBER(SEARCH($I12,V$22:V$133))+0)</f>
        <v>3</v>
      </c>
      <c r="W12" s="17">
        <f t="array" aca="1" ref="W12" ca="1">SUMPRODUCT(SUBTOTAL(3,OFFSET(W$22:W$133,ROW(W$22:W$133)-MIN(ROW(W$22:W$133)),,1)),ISNUMBER(SEARCH($I12,W$22:W$133))+0)</f>
        <v>8</v>
      </c>
      <c r="X12" s="18">
        <f t="array" aca="1" ref="X12" ca="1">SUMPRODUCT(SUBTOTAL(3,OFFSET(X$22:X$133,ROW(X$22:X$133)-MIN(ROW(X$22:X$133)),,1)),ISNUMBER(SEARCH($I12,X$22:X$133))+0)</f>
        <v>0</v>
      </c>
      <c r="Y12" s="17">
        <f t="array" aca="1" ref="Y12" ca="1">SUMPRODUCT(SUBTOTAL(3,OFFSET(Y$22:Y$133,ROW(Y$22:Y$133)-MIN(ROW(Y$22:Y$133)),,1)),ISNUMBER(SEARCH($I12,Y$22:Y$133))+0)</f>
        <v>0</v>
      </c>
      <c r="Z12" s="18">
        <f t="array" aca="1" ref="Z12" ca="1">SUMPRODUCT(SUBTOTAL(3,OFFSET(Z$22:Z$133,ROW(Z$22:Z$133)-MIN(ROW(Z$22:Z$133)),,1)),ISNUMBER(SEARCH($I12,Z$22:Z$133))+0)</f>
        <v>1</v>
      </c>
      <c r="AA12" s="17">
        <f t="array" aca="1" ref="AA12" ca="1">SUMPRODUCT(SUBTOTAL(3,OFFSET(AA$22:AA$133,ROW(AA$22:AA$133)-MIN(ROW(AA$22:AA$133)),,1)),ISNUMBER(SEARCH($I12,AA$22:AA$133))+0)</f>
        <v>0</v>
      </c>
      <c r="AB12" s="18">
        <f t="array" aca="1" ref="AB12" ca="1">SUMPRODUCT(SUBTOTAL(3,OFFSET(AB$22:AB$133,ROW(AB$22:AB$133)-MIN(ROW(AB$22:AB$133)),,1)),ISNUMBER(SEARCH($I12,AB$22:AB$133))+0)</f>
        <v>0</v>
      </c>
      <c r="AC12" s="17">
        <f t="array" aca="1" ref="AC12" ca="1">SUMPRODUCT(SUBTOTAL(3,OFFSET(AC$22:AC$133,ROW(AC$22:AC$133)-MIN(ROW(AC$22:AC$133)),,1)),ISNUMBER(SEARCH($I12,AC$22:AC$133))+0)</f>
        <v>0</v>
      </c>
      <c r="AD12" s="18">
        <f t="array" aca="1" ref="AD12" ca="1">SUMPRODUCT(SUBTOTAL(3,OFFSET(AD$22:AD$133,ROW(AD$22:AD$133)-MIN(ROW(AD$22:AD$133)),,1)),ISNUMBER(SEARCH($I12,AD$22:AD$133))+0)</f>
        <v>0</v>
      </c>
      <c r="AE12" s="17">
        <f t="array" aca="1" ref="AE12" ca="1">SUMPRODUCT(SUBTOTAL(3,OFFSET(AE$22:AE$133,ROW(AE$22:AE$133)-MIN(ROW(AE$22:AE$133)),,1)),ISNUMBER(SEARCH($I12,AE$22:AE$133))+0)</f>
        <v>0</v>
      </c>
      <c r="AF12" s="39"/>
      <c r="AG12" s="22">
        <f t="array" aca="1" ref="AG12" ca="1">SUMPRODUCT(SUBTOTAL(3,OFFSET(AG$22:AG$133,ROW(AG$22:AG$133)-MIN(ROW(AG$22:AG$133)),,1)),ISNUMBER(SEARCH($I12,AG$22:AG$133))+0)</f>
        <v>4</v>
      </c>
      <c r="AH12" s="5">
        <f t="array" aca="1" ref="AH12" ca="1">SUMPRODUCT(SUBTOTAL(3,OFFSET(AH$22:AH$133,ROW(AH$22:AH$133)-MIN(ROW(AH$22:AH$133)),,1)),ISNUMBER(SEARCH($I12,AH$22:AH$133))+0)</f>
        <v>2</v>
      </c>
      <c r="AI12" s="22">
        <f t="array" aca="1" ref="AI12" ca="1">SUMPRODUCT(SUBTOTAL(3,OFFSET(AI$22:AI$133,ROW(AI$22:AI$133)-MIN(ROW(AI$22:AI$133)),,1)),ISNUMBER(SEARCH($I12,AI$22:AI$133))+0)</f>
        <v>0</v>
      </c>
      <c r="AJ12" s="5">
        <f t="array" aca="1" ref="AJ12" ca="1">SUMPRODUCT(SUBTOTAL(3,OFFSET(AJ$22:AJ$133,ROW(AJ$22:AJ$133)-MIN(ROW(AJ$22:AJ$133)),,1)),ISNUMBER(SEARCH($I12,AJ$22:AJ$133))+0)</f>
        <v>2</v>
      </c>
      <c r="AK12" s="22">
        <f t="array" aca="1" ref="AK12" ca="1">SUMPRODUCT(SUBTOTAL(3,OFFSET(AK$22:AK$133,ROW(AK$22:AK$133)-MIN(ROW(AK$22:AK$133)),,1)),ISNUMBER(SEARCH($I12,AK$22:AK$133))+0)</f>
        <v>1</v>
      </c>
      <c r="AL12" s="5">
        <f t="array" aca="1" ref="AL12" ca="1">SUMPRODUCT(SUBTOTAL(3,OFFSET(AL$22:AL$133,ROW(AL$22:AL$133)-MIN(ROW(AL$22:AL$133)),,1)),ISNUMBER(SEARCH($I12,AL$22:AL$133))+0)</f>
        <v>0</v>
      </c>
      <c r="AM12" s="22">
        <f t="array" aca="1" ref="AM12" ca="1">SUMPRODUCT(SUBTOTAL(3,OFFSET(AM$22:AM$133,ROW(AM$22:AM$133)-MIN(ROW(AM$22:AM$133)),,1)),ISNUMBER(SEARCH($I12,AM$22:AM$133))+0)</f>
        <v>0</v>
      </c>
      <c r="AN12" s="5">
        <f t="array" aca="1" ref="AN12" ca="1">SUMPRODUCT(SUBTOTAL(3,OFFSET(AN$22:AN$133,ROW(AN$22:AN$133)-MIN(ROW(AN$22:AN$133)),,1)),ISNUMBER(SEARCH($I12,AN$22:AN$133))+0)</f>
        <v>1</v>
      </c>
      <c r="AO12" s="22">
        <f t="array" aca="1" ref="AO12" ca="1">SUMPRODUCT(SUBTOTAL(3,OFFSET(AO$22:AO$133,ROW(AO$22:AO$133)-MIN(ROW(AO$22:AO$133)),,1)),ISNUMBER(SEARCH($I12,AO$22:AO$133))+0)</f>
        <v>0</v>
      </c>
      <c r="AP12" s="5">
        <f t="array" aca="1" ref="AP12" ca="1">SUMPRODUCT(SUBTOTAL(3,OFFSET(AP$22:AP$133,ROW(AP$22:AP$133)-MIN(ROW(AP$22:AP$133)),,1)),ISNUMBER(SEARCH($I12,AP$22:AP$133))+0)</f>
        <v>0</v>
      </c>
      <c r="AQ12" s="39"/>
      <c r="AR12" s="3">
        <f t="array" aca="1" ref="AR12" ca="1">SUMPRODUCT(SUBTOTAL(3,OFFSET(AR$22:AR$133,ROW(AR$22:AR$133)-MIN(ROW(AR$22:AR$133)),,1)),ISNUMBER(SEARCH($I12,AR$22:AR$133))+0)</f>
        <v>0</v>
      </c>
      <c r="AS12" s="4">
        <f t="array" aca="1" ref="AS12" ca="1">SUMPRODUCT(SUBTOTAL(3,OFFSET(AS$22:AS$133,ROW(AS$22:AS$133)-MIN(ROW(AS$22:AS$133)),,1)),ISNUMBER(SEARCH($I12,AS$22:AS$133))+0)</f>
        <v>0</v>
      </c>
      <c r="AT12" s="3">
        <f t="array" aca="1" ref="AT12" ca="1">SUMPRODUCT(SUBTOTAL(3,OFFSET(AT$22:AT$133,ROW(AT$22:AT$133)-MIN(ROW(AT$22:AT$133)),,1)),ISNUMBER(SEARCH($I12,AT$22:AT$133))+0)</f>
        <v>0</v>
      </c>
      <c r="AU12" s="4">
        <f t="array" aca="1" ref="AU12" ca="1">SUMPRODUCT(SUBTOTAL(3,OFFSET(AU$22:AU$133,ROW(AU$22:AU$133)-MIN(ROW(AU$22:AU$133)),,1)),ISNUMBER(SEARCH($I12,AU$22:AU$133))+0)</f>
        <v>0</v>
      </c>
      <c r="AV12" s="3">
        <f t="array" aca="1" ref="AV12" ca="1">SUMPRODUCT(SUBTOTAL(3,OFFSET(AV$22:AV$133,ROW(AV$22:AV$133)-MIN(ROW(AV$22:AV$133)),,1)),ISNUMBER(SEARCH($I12,AV$22:AV$133))+0)</f>
        <v>1</v>
      </c>
      <c r="AW12" s="4">
        <f t="array" aca="1" ref="AW12" ca="1">SUMPRODUCT(SUBTOTAL(3,OFFSET(AW$22:AW$133,ROW(AW$22:AW$133)-MIN(ROW(AW$22:AW$133)),,1)),ISNUMBER(SEARCH($I12,AW$22:AW$133))+0)</f>
        <v>0</v>
      </c>
      <c r="AX12" s="3">
        <f t="array" aca="1" ref="AX12" ca="1">SUMPRODUCT(SUBTOTAL(3,OFFSET(AX$22:AX$133,ROW(AX$22:AX$133)-MIN(ROW(AX$22:AX$133)),,1)),ISNUMBER(SEARCH($I12,AX$22:AX$133))+0)</f>
        <v>1</v>
      </c>
      <c r="AY12" s="4">
        <f t="array" aca="1" ref="AY12" ca="1">SUMPRODUCT(SUBTOTAL(3,OFFSET(AY$22:AY$133,ROW(AY$22:AY$133)-MIN(ROW(AY$22:AY$133)),,1)),ISNUMBER(SEARCH($I12,AY$22:AY$133))+0)</f>
        <v>0</v>
      </c>
      <c r="AZ12" s="3">
        <f t="array" aca="1" ref="AZ12" ca="1">SUMPRODUCT(SUBTOTAL(3,OFFSET(AZ$22:AZ$133,ROW(AZ$22:AZ$133)-MIN(ROW(AZ$22:AZ$133)),,1)),ISNUMBER(SEARCH($I12,AZ$22:AZ$133))+0)</f>
        <v>0</v>
      </c>
      <c r="BA12" s="4">
        <f t="array" aca="1" ref="BA12" ca="1">SUMPRODUCT(SUBTOTAL(3,OFFSET(BA$22:BA$133,ROW(BA$22:BA$133)-MIN(ROW(BA$22:BA$133)),,1)),ISNUMBER(SEARCH($I12,BA$22:BA$133))+0)</f>
        <v>0</v>
      </c>
      <c r="BB12" s="3">
        <f t="array" aca="1" ref="BB12" ca="1">SUMPRODUCT(SUBTOTAL(3,OFFSET(BB$22:BB$133,ROW(BB$22:BB$133)-MIN(ROW(BB$22:BB$133)),,1)),ISNUMBER(SEARCH($I12,BB$22:BB$133))+0)</f>
        <v>0</v>
      </c>
      <c r="BC12" s="4">
        <f t="array" aca="1" ref="BC12" ca="1">SUMPRODUCT(SUBTOTAL(3,OFFSET(BC$22:BC$133,ROW(BC$22:BC$133)-MIN(ROW(BC$22:BC$133)),,1)),ISNUMBER(SEARCH($I12,BC$22:BC$133))+0)</f>
        <v>0</v>
      </c>
      <c r="BD12" s="3">
        <f t="array" aca="1" ref="BD12" ca="1">SUMPRODUCT(SUBTOTAL(3,OFFSET(BD$22:BD$133,ROW(BD$22:BD$133)-MIN(ROW(BD$22:BD$133)),,1)),ISNUMBER(SEARCH($I12,BD$22:BD$133))+0)</f>
        <v>0</v>
      </c>
      <c r="BE12" s="4">
        <f t="array" aca="1" ref="BE12" ca="1">SUMPRODUCT(SUBTOTAL(3,OFFSET(BE$22:BE$133,ROW(BE$22:BE$133)-MIN(ROW(BE$22:BE$133)),,1)),ISNUMBER(SEARCH($I12,BE$22:BE$133))+0)</f>
        <v>0</v>
      </c>
      <c r="BF12" s="3">
        <f t="array" aca="1" ref="BF12" ca="1">SUMPRODUCT(SUBTOTAL(3,OFFSET(BF$22:BF$133,ROW(BF$22:BF$133)-MIN(ROW(BF$22:BF$133)),,1)),ISNUMBER(SEARCH($I12,BF$22:BF$133))+0)</f>
        <v>0</v>
      </c>
      <c r="BG12" s="4">
        <f t="array" aca="1" ref="BG12" ca="1">SUMPRODUCT(SUBTOTAL(3,OFFSET(BG$22:BG$133,ROW(BG$22:BG$133)-MIN(ROW(BG$22:BG$133)),,1)),ISNUMBER(SEARCH($I12,BG$22:BG$133))+0)</f>
        <v>0</v>
      </c>
      <c r="BH12" s="3">
        <f t="array" aca="1" ref="BH12" ca="1">SUMPRODUCT(SUBTOTAL(3,OFFSET(BH$22:BH$133,ROW(BH$22:BH$133)-MIN(ROW(BH$22:BH$133)),,1)),ISNUMBER(SEARCH($I12,BH$22:BH$133))+0)</f>
        <v>0</v>
      </c>
      <c r="BI12" s="4">
        <f t="array" aca="1" ref="BI12" ca="1">SUMPRODUCT(SUBTOTAL(3,OFFSET(BI$22:BI$133,ROW(BI$22:BI$133)-MIN(ROW(BI$22:BI$133)),,1)),ISNUMBER(SEARCH($I12,BI$22:BI$133))+0)</f>
        <v>0</v>
      </c>
      <c r="BJ12" s="13">
        <f t="array" aca="1" ref="BJ12" ca="1">SUMPRODUCT(SUBTOTAL(3,OFFSET(BJ$22:BJ$133,ROW(BJ$22:BJ$133)-MIN(ROW(BJ$22:BJ$133)),,1)),ISNUMBER(SEARCH($I12,BJ$22:BJ$133))+0)</f>
        <v>0</v>
      </c>
      <c r="BK12" s="10">
        <f t="array" aca="1" ref="BK12" ca="1">SUMPRODUCT(SUBTOTAL(3,OFFSET(BK$22:BK$133,ROW(BK$22:BK$133)-MIN(ROW(BK$22:BK$133)),,1)),ISNUMBER(SEARCH($I12,BK$22:BK$133))+0)</f>
        <v>0</v>
      </c>
      <c r="BL12" s="13">
        <f t="array" aca="1" ref="BL12" ca="1">SUMPRODUCT(SUBTOTAL(3,OFFSET(BL$22:BL$133,ROW(BL$22:BL$133)-MIN(ROW(BL$22:BL$133)),,1)),ISNUMBER(SEARCH($I12,BL$22:BL$133))+0)</f>
        <v>0</v>
      </c>
      <c r="BM12" s="10">
        <f t="array" aca="1" ref="BM12" ca="1">SUMPRODUCT(SUBTOTAL(3,OFFSET(BM$22:BM$133,ROW(BM$22:BM$133)-MIN(ROW(BM$22:BM$133)),,1)),ISNUMBER(SEARCH($I12,BM$22:BM$133))+0)</f>
        <v>0</v>
      </c>
      <c r="BN12" s="13">
        <f t="array" aca="1" ref="BN12" ca="1">SUMPRODUCT(SUBTOTAL(3,OFFSET(BN$22:BN$133,ROW(BN$22:BN$133)-MIN(ROW(BN$22:BN$133)),,1)),ISNUMBER(SEARCH($I12,BN$22:BN$133))+0)</f>
        <v>0</v>
      </c>
      <c r="BO12" s="10">
        <f t="array" aca="1" ref="BO12" ca="1">SUMPRODUCT(SUBTOTAL(3,OFFSET(BO$22:BO$133,ROW(BO$22:BO$133)-MIN(ROW(BO$22:BO$133)),,1)),ISNUMBER(SEARCH($I12,BO$22:BO$133))+0)</f>
        <v>0</v>
      </c>
      <c r="BP12" s="13">
        <f t="array" aca="1" ref="BP12" ca="1">SUMPRODUCT(SUBTOTAL(3,OFFSET(BP$22:BP$133,ROW(BP$22:BP$133)-MIN(ROW(BP$22:BP$133)),,1)),ISNUMBER(SEARCH($I12,BP$22:BP$133))+0)</f>
        <v>0</v>
      </c>
      <c r="BQ12" s="10">
        <f t="array" aca="1" ref="BQ12" ca="1">SUMPRODUCT(SUBTOTAL(3,OFFSET(BQ$22:BQ$133,ROW(BQ$22:BQ$133)-MIN(ROW(BQ$22:BQ$133)),,1)),ISNUMBER(SEARCH($I12,BQ$22:BQ$133))+0)</f>
        <v>0</v>
      </c>
      <c r="BR12" s="28">
        <f t="array" aca="1" ref="BR12" ca="1">SUMPRODUCT(SUBTOTAL(3,OFFSET(BR$22:BR$133,ROW(BR$22:BR$133)-MIN(ROW(BR$22:BR$133)),,1)),ISNUMBER(SEARCH($I12,BR$22:BR$133))+0)</f>
        <v>0</v>
      </c>
      <c r="BS12" s="29">
        <f t="array" aca="1" ref="BS12" ca="1">SUMPRODUCT(SUBTOTAL(3,OFFSET(BS$22:BS$133,ROW(BS$22:BS$133)-MIN(ROW(BS$22:BS$133)),,1)),ISNUMBER(SEARCH($I12,BS$22:BS$133))+0)</f>
        <v>0</v>
      </c>
      <c r="BT12" s="28">
        <f t="array" aca="1" ref="BT12" ca="1">SUMPRODUCT(SUBTOTAL(3,OFFSET(BT$22:BT$133,ROW(BT$22:BT$133)-MIN(ROW(BT$22:BT$133)),,1)),ISNUMBER(SEARCH($I12,BT$22:BT$133))+0)</f>
        <v>0</v>
      </c>
      <c r="BU12" s="29">
        <f t="array" aca="1" ref="BU12" ca="1">SUMPRODUCT(SUBTOTAL(3,OFFSET(BU$22:BU$133,ROW(BU$22:BU$133)-MIN(ROW(BU$22:BU$133)),,1)),ISNUMBER(SEARCH($I12,BU$22:BU$133))+0)</f>
        <v>0</v>
      </c>
      <c r="BV12" s="28">
        <f t="array" aca="1" ref="BV12" ca="1">SUMPRODUCT(SUBTOTAL(3,OFFSET(BV$22:BV$133,ROW(BV$22:BV$133)-MIN(ROW(BV$22:BV$133)),,1)),ISNUMBER(SEARCH($I12,BV$22:BV$133))+0)</f>
        <v>2</v>
      </c>
      <c r="BW12" s="29">
        <f t="array" aca="1" ref="BW12" ca="1">SUMPRODUCT(SUBTOTAL(3,OFFSET(BW$22:BW$133,ROW(BW$22:BW$133)-MIN(ROW(BW$22:BW$133)),,1)),ISNUMBER(SEARCH($I12,BW$22:BW$133))+0)</f>
        <v>1</v>
      </c>
      <c r="BX12" s="28">
        <f t="array" aca="1" ref="BX12" ca="1">SUMPRODUCT(SUBTOTAL(3,OFFSET(BX$22:BX$133,ROW(BX$22:BX$133)-MIN(ROW(BX$22:BX$133)),,1)),ISNUMBER(SEARCH($I12,BX$22:BX$133))+0)</f>
        <v>0</v>
      </c>
      <c r="BY12" s="29">
        <f t="array" aca="1" ref="BY12" ca="1">SUMPRODUCT(SUBTOTAL(3,OFFSET(BY$22:BY$133,ROW(BY$22:BY$133)-MIN(ROW(BY$22:BY$133)),,1)),ISNUMBER(SEARCH($I12,BY$22:BY$133))+0)</f>
        <v>0</v>
      </c>
      <c r="BZ12" s="28">
        <f t="array" aca="1" ref="BZ12" ca="1">SUMPRODUCT(SUBTOTAL(3,OFFSET(BZ$22:BZ$133,ROW(BZ$22:BZ$133)-MIN(ROW(BZ$22:BZ$133)),,1)),ISNUMBER(SEARCH($I12,BZ$22:BZ$133))+0)</f>
        <v>0</v>
      </c>
      <c r="CA12" s="29">
        <f t="array" aca="1" ref="CA12" ca="1">SUMPRODUCT(SUBTOTAL(3,OFFSET(CA$22:CA$133,ROW(CA$22:CA$133)-MIN(ROW(CA$22:CA$133)),,1)),ISNUMBER(SEARCH($I12,CA$22:CA$133))+0)</f>
        <v>0</v>
      </c>
      <c r="CB12" s="28">
        <f t="array" aca="1" ref="CB12" ca="1">SUMPRODUCT(SUBTOTAL(3,OFFSET(CB$22:CB$133,ROW(CB$22:CB$133)-MIN(ROW(CB$22:CB$133)),,1)),ISNUMBER(SEARCH($I12,CB$22:CB$133))+0)</f>
        <v>2</v>
      </c>
      <c r="CC12" s="29">
        <f t="array" aca="1" ref="CC12" ca="1">SUMPRODUCT(SUBTOTAL(3,OFFSET(CC$22:CC$133,ROW(CC$22:CC$133)-MIN(ROW(CC$22:CC$133)),,1)),ISNUMBER(SEARCH($I12,CC$22:CC$133))+0)</f>
        <v>0</v>
      </c>
      <c r="CD12" s="28">
        <f t="array" aca="1" ref="CD12" ca="1">SUMPRODUCT(SUBTOTAL(3,OFFSET(CD$22:CD$133,ROW(CD$22:CD$133)-MIN(ROW(CD$22:CD$133)),,1)),ISNUMBER(SEARCH($I12,CD$22:CD$133))+0)</f>
        <v>0</v>
      </c>
      <c r="CE12" s="39"/>
      <c r="CF12" s="19">
        <f t="array" aca="1" ref="CF12" ca="1">SUMPRODUCT(SUBTOTAL(3,OFFSET(CF$22:CF$133,ROW(CF$22:CF$133)-MIN(ROW(CF$22:CF$133)),,1)),ISNUMBER(SEARCH($I12,CF$22:CF$133))+0)</f>
        <v>0</v>
      </c>
      <c r="CG12" s="20">
        <f t="array" aca="1" ref="CG12" ca="1">SUMPRODUCT(SUBTOTAL(3,OFFSET(CG$22:CG$133,ROW(CG$22:CG$133)-MIN(ROW(CG$22:CG$133)),,1)),ISNUMBER(SEARCH($I12,CG$22:CG$133))+0)</f>
        <v>0</v>
      </c>
      <c r="CH12" s="19">
        <f t="array" aca="1" ref="CH12" ca="1">SUMPRODUCT(SUBTOTAL(3,OFFSET(CH$22:CH$133,ROW(CH$22:CH$133)-MIN(ROW(CH$22:CH$133)),,1)),ISNUMBER(SEARCH($I12,CH$22:CH$133))+0)</f>
        <v>0</v>
      </c>
      <c r="CI12" s="20">
        <f t="array" aca="1" ref="CI12" ca="1">SUMPRODUCT(SUBTOTAL(3,OFFSET(CI$22:CI$133,ROW(CI$22:CI$133)-MIN(ROW(CI$22:CI$133)),,1)),ISNUMBER(SEARCH($I12,CI$22:CI$133))+0)</f>
        <v>0</v>
      </c>
      <c r="CJ12" s="19">
        <f t="array" aca="1" ref="CJ12" ca="1">SUMPRODUCT(SUBTOTAL(3,OFFSET(CJ$22:CJ$133,ROW(CJ$22:CJ$133)-MIN(ROW(CJ$22:CJ$133)),,1)),ISNUMBER(SEARCH($I12,CJ$22:CJ$133))+0)</f>
        <v>0</v>
      </c>
      <c r="CK12" s="20">
        <f t="array" aca="1" ref="CK12" ca="1">SUMPRODUCT(SUBTOTAL(3,OFFSET(CK$22:CK$133,ROW(CK$22:CK$133)-MIN(ROW(CK$22:CK$133)),,1)),ISNUMBER(SEARCH($I12,CK$22:CK$133))+0)</f>
        <v>0</v>
      </c>
      <c r="CL12" s="19">
        <f t="array" aca="1" ref="CL12" ca="1">SUMPRODUCT(SUBTOTAL(3,OFFSET(CL$22:CL$133,ROW(CL$22:CL$133)-MIN(ROW(CL$22:CL$133)),,1)),ISNUMBER(SEARCH($I12,CL$22:CL$133))+0)</f>
        <v>0</v>
      </c>
      <c r="CM12" s="20">
        <f t="array" aca="1" ref="CM12" ca="1">SUMPRODUCT(SUBTOTAL(3,OFFSET(CM$22:CM$133,ROW(CM$22:CM$133)-MIN(ROW(CM$22:CM$133)),,1)),ISNUMBER(SEARCH($I12,CM$22:CM$133))+0)</f>
        <v>0</v>
      </c>
      <c r="CN12" s="19">
        <f t="array" aca="1" ref="CN12" ca="1">SUMPRODUCT(SUBTOTAL(3,OFFSET(CN$22:CN$133,ROW(CN$22:CN$133)-MIN(ROW(CN$22:CN$133)),,1)),ISNUMBER(SEARCH($I12,CN$22:CN$133))+0)</f>
        <v>0</v>
      </c>
      <c r="CO12" s="20">
        <f t="array" aca="1" ref="CO12" ca="1">SUMPRODUCT(SUBTOTAL(3,OFFSET(CO$22:CO$133,ROW(CO$22:CO$133)-MIN(ROW(CO$22:CO$133)),,1)),ISNUMBER(SEARCH($I12,CO$22:CO$133))+0)</f>
        <v>0</v>
      </c>
      <c r="CP12" s="19">
        <f t="array" aca="1" ref="CP12" ca="1">SUMPRODUCT(SUBTOTAL(3,OFFSET(CP$22:CP$133,ROW(CP$22:CP$133)-MIN(ROW(CP$22:CP$133)),,1)),ISNUMBER(SEARCH($I12,CP$22:CP$133))+0)</f>
        <v>0</v>
      </c>
      <c r="CQ12" s="20">
        <f t="array" aca="1" ref="CQ12" ca="1">SUMPRODUCT(SUBTOTAL(3,OFFSET(CQ$22:CQ$133,ROW(CQ$22:CQ$133)-MIN(ROW(CQ$22:CQ$133)),,1)),ISNUMBER(SEARCH($I12,CQ$22:CQ$133))+0)</f>
        <v>0</v>
      </c>
      <c r="CR12" s="19">
        <f t="array" aca="1" ref="CR12" ca="1">SUMPRODUCT(SUBTOTAL(3,OFFSET(CR$22:CR$133,ROW(CR$22:CR$133)-MIN(ROW(CR$22:CR$133)),,1)),ISNUMBER(SEARCH($I12,CR$22:CR$133))+0)</f>
        <v>0</v>
      </c>
      <c r="CS12" s="20">
        <f t="array" aca="1" ref="CS12" ca="1">SUMPRODUCT(SUBTOTAL(3,OFFSET(CS$22:CS$133,ROW(CS$22:CS$133)-MIN(ROW(CS$22:CS$133)),,1)),ISNUMBER(SEARCH($I12,CS$22:CS$133))+0)</f>
        <v>0</v>
      </c>
      <c r="CT12" s="19">
        <f t="array" aca="1" ref="CT12" ca="1">SUMPRODUCT(SUBTOTAL(3,OFFSET(CT$22:CT$133,ROW(CT$22:CT$133)-MIN(ROW(CT$22:CT$133)),,1)),ISNUMBER(SEARCH($I12,CT$22:CT$133))+0)</f>
        <v>0</v>
      </c>
      <c r="CU12" s="20">
        <f t="array" aca="1" ref="CU12" ca="1">SUMPRODUCT(SUBTOTAL(3,OFFSET(CU$22:CU$133,ROW(CU$22:CU$133)-MIN(ROW(CU$22:CU$133)),,1)),ISNUMBER(SEARCH($I12,CU$22:CU$133))+0)</f>
        <v>0</v>
      </c>
      <c r="CV12" s="19">
        <f t="array" aca="1" ref="CV12" ca="1">SUMPRODUCT(SUBTOTAL(3,OFFSET(CV$22:CV$133,ROW(CV$22:CV$133)-MIN(ROW(CV$22:CV$133)),,1)),ISNUMBER(SEARCH($I12,CV$22:CV$133))+0)</f>
        <v>0</v>
      </c>
      <c r="CW12" s="20">
        <f t="array" aca="1" ref="CW12" ca="1">SUMPRODUCT(SUBTOTAL(3,OFFSET(CW$22:CW$133,ROW(CW$22:CW$133)-MIN(ROW(CW$22:CW$133)),,1)),ISNUMBER(SEARCH($I12,CW$22:CW$133))+0)</f>
        <v>0</v>
      </c>
      <c r="CX12" s="12">
        <f t="array" aca="1" ref="CX12" ca="1">SUMPRODUCT(SUBTOTAL(3,OFFSET(CX$22:CX$133,ROW(CX$22:CX$133)-MIN(ROW(CX$22:CX$133)),,1)),ISNUMBER(SEARCH($I12,CX$22:CX$133))+0)</f>
        <v>0</v>
      </c>
      <c r="CY12" s="38">
        <f t="array" aca="1" ref="CY12" ca="1">SUMPRODUCT(SUBTOTAL(3,OFFSET(CY$22:CY$133,ROW(CY$22:CY$133)-MIN(ROW(CY$22:CY$133)),,1)),ISNUMBER(SEARCH($I12,CY$22:CY$133))+0)</f>
        <v>0</v>
      </c>
      <c r="CZ12" s="12">
        <f t="array" aca="1" ref="CZ12" ca="1">SUMPRODUCT(SUBTOTAL(3,OFFSET(CZ$22:CZ$133,ROW(CZ$22:CZ$133)-MIN(ROW(CZ$22:CZ$133)),,1)),ISNUMBER(SEARCH($I12,CZ$22:CZ$133))+0)</f>
        <v>0</v>
      </c>
      <c r="DA12" s="38">
        <f t="array" aca="1" ref="DA12" ca="1">SUMPRODUCT(SUBTOTAL(3,OFFSET(DA$22:DA$133,ROW(DA$22:DA$133)-MIN(ROW(DA$22:DA$133)),,1)),ISNUMBER(SEARCH($I12,DA$22:DA$133))+0)</f>
        <v>0</v>
      </c>
      <c r="DB12" s="12">
        <f t="array" aca="1" ref="DB12" ca="1">SUMPRODUCT(SUBTOTAL(3,OFFSET(DB$22:DB$133,ROW(DB$22:DB$133)-MIN(ROW(DB$22:DB$133)),,1)),ISNUMBER(SEARCH($I12,DB$22:DB$133))+0)</f>
        <v>0</v>
      </c>
      <c r="DC12" s="38">
        <f t="array" aca="1" ref="DC12" ca="1">SUMPRODUCT(SUBTOTAL(3,OFFSET(DC$22:DC$133,ROW(DC$22:DC$133)-MIN(ROW(DC$22:DC$133)),,1)),ISNUMBER(SEARCH($I12,DC$22:DC$133))+0)</f>
        <v>0</v>
      </c>
      <c r="DD12" s="12">
        <f t="array" aca="1" ref="DD12" ca="1">SUMPRODUCT(SUBTOTAL(3,OFFSET(DD$22:DD$133,ROW(DD$22:DD$133)-MIN(ROW(DD$22:DD$133)),,1)),ISNUMBER(SEARCH($I12,DD$22:DD$133))+0)</f>
        <v>0</v>
      </c>
      <c r="DE12" s="38">
        <f t="array" aca="1" ref="DE12" ca="1">SUMPRODUCT(SUBTOTAL(3,OFFSET(DE$22:DE$133,ROW(DE$22:DE$133)-MIN(ROW(DE$22:DE$133)),,1)),ISNUMBER(SEARCH($I12,DE$22:DE$133))+0)</f>
        <v>0</v>
      </c>
      <c r="DF12" s="12">
        <f t="array" aca="1" ref="DF12" ca="1">SUMPRODUCT(SUBTOTAL(3,OFFSET(DF$22:DF$133,ROW(DF$22:DF$133)-MIN(ROW(DF$22:DF$133)),,1)),ISNUMBER(SEARCH($I12,DF$22:DF$133))+0)</f>
        <v>0</v>
      </c>
      <c r="DG12" s="38">
        <f t="array" aca="1" ref="DG12" ca="1">SUMPRODUCT(SUBTOTAL(3,OFFSET(DG$22:DG$133,ROW(DG$22:DG$133)-MIN(ROW(DG$22:DG$133)),,1)),ISNUMBER(SEARCH($I12,DG$22:DG$133))+0)</f>
        <v>0</v>
      </c>
      <c r="DH12" s="12">
        <f t="array" aca="1" ref="DH12" ca="1">SUMPRODUCT(SUBTOTAL(3,OFFSET(DH$22:DH$133,ROW(DH$22:DH$133)-MIN(ROW(DH$22:DH$133)),,1)),ISNUMBER(SEARCH($I12,DH$22:DH$133))+0)</f>
        <v>0</v>
      </c>
      <c r="DI12" s="38">
        <f t="array" aca="1" ref="DI12" ca="1">SUMPRODUCT(SUBTOTAL(3,OFFSET(DI$22:DI$133,ROW(DI$22:DI$133)-MIN(ROW(DI$22:DI$133)),,1)),ISNUMBER(SEARCH($I12,DI$22:DI$133))+0)</f>
        <v>0</v>
      </c>
      <c r="DJ12" s="12">
        <f t="array" aca="1" ref="DJ12" ca="1">SUMPRODUCT(SUBTOTAL(3,OFFSET(DJ$22:DJ$133,ROW(DJ$22:DJ$133)-MIN(ROW(DJ$22:DJ$133)),,1)),ISNUMBER(SEARCH($I12,DJ$22:DJ$133))+0)</f>
        <v>0</v>
      </c>
      <c r="DK12" s="38">
        <f t="array" aca="1" ref="DK12" ca="1">SUMPRODUCT(SUBTOTAL(3,OFFSET(DK$22:DK$133,ROW(DK$22:DK$133)-MIN(ROW(DK$22:DK$133)),,1)),ISNUMBER(SEARCH($I12,DK$22:DK$133))+0)</f>
        <v>0</v>
      </c>
      <c r="DL12" s="39"/>
      <c r="DM12" s="11">
        <f t="array" aca="1" ref="DM12" ca="1">SUMPRODUCT(SUBTOTAL(3,OFFSET(DM$22:DM$133,ROW(DM$22:DM$133)-MIN(ROW(DM$22:DM$133)),,1)),ISNUMBER(SEARCH($I12,DM$22:DM$133))+0)</f>
        <v>0</v>
      </c>
      <c r="DN12" s="89">
        <f t="array" aca="1" ref="DN12" ca="1">SUMPRODUCT(SUBTOTAL(3,OFFSET(DN$22:DN$133,ROW(DN$22:DN$133)-MIN(ROW(DN$22:DN$133)),,1)),ISNUMBER(SEARCH($I12,DN$22:DN$133))+0)</f>
        <v>1</v>
      </c>
      <c r="DO12" s="11">
        <f t="array" aca="1" ref="DO12" ca="1">SUMPRODUCT(SUBTOTAL(3,OFFSET(DO$22:DO$133,ROW(DO$22:DO$133)-MIN(ROW(DO$22:DO$133)),,1)),ISNUMBER(SEARCH($I12,DO$22:DO$133))+0)</f>
        <v>0</v>
      </c>
      <c r="DP12" s="89">
        <f t="array" aca="1" ref="DP12" ca="1">SUMPRODUCT(SUBTOTAL(3,OFFSET(DP$22:DP$133,ROW(DP$22:DP$133)-MIN(ROW(DP$22:DP$133)),,1)),ISNUMBER(SEARCH($I12,DP$22:DP$133))+0)</f>
        <v>2</v>
      </c>
      <c r="DQ12" s="11">
        <f t="array" aca="1" ref="DQ12" ca="1">SUMPRODUCT(SUBTOTAL(3,OFFSET(DQ$22:DQ$133,ROW(DQ$22:DQ$133)-MIN(ROW(DQ$22:DQ$133)),,1)),ISNUMBER(SEARCH($I12,DQ$22:DQ$133))+0)</f>
        <v>1</v>
      </c>
      <c r="DR12" s="89">
        <f t="array" aca="1" ref="DR12" ca="1">SUMPRODUCT(SUBTOTAL(3,OFFSET(DR$22:DR$133,ROW(DR$22:DR$133)-MIN(ROW(DR$22:DR$133)),,1)),ISNUMBER(SEARCH($I12,DR$22:DR$133))+0)</f>
        <v>2</v>
      </c>
      <c r="DS12" s="11">
        <f t="array" aca="1" ref="DS12" ca="1">SUMPRODUCT(SUBTOTAL(3,OFFSET(DS$22:DS$133,ROW(DS$22:DS$133)-MIN(ROW(DS$22:DS$133)),,1)),ISNUMBER(SEARCH($I12,DS$22:DS$133))+0)</f>
        <v>0</v>
      </c>
      <c r="DT12" s="89">
        <f t="array" aca="1" ref="DT12" ca="1">SUMPRODUCT(SUBTOTAL(3,OFFSET(DT$22:DT$133,ROW(DT$22:DT$133)-MIN(ROW(DT$22:DT$133)),,1)),ISNUMBER(SEARCH($I12,DT$22:DT$133))+0)</f>
        <v>0</v>
      </c>
      <c r="DU12" s="11">
        <f t="array" aca="1" ref="DU12" ca="1">SUMPRODUCT(SUBTOTAL(3,OFFSET(DU$22:DU$133,ROW(DU$22:DU$133)-MIN(ROW(DU$22:DU$133)),,1)),ISNUMBER(SEARCH($I12,DU$22:DU$133))+0)</f>
        <v>1</v>
      </c>
      <c r="DV12" s="89">
        <f t="array" aca="1" ref="DV12" ca="1">SUMPRODUCT(SUBTOTAL(3,OFFSET(DV$22:DV$133,ROW(DV$22:DV$133)-MIN(ROW(DV$22:DV$133)),,1)),ISNUMBER(SEARCH($I12,DV$22:DV$133))+0)</f>
        <v>0</v>
      </c>
      <c r="DW12" s="11">
        <f t="array" aca="1" ref="DW12" ca="1">SUMPRODUCT(SUBTOTAL(3,OFFSET(DW$22:DW$133,ROW(DW$22:DW$133)-MIN(ROW(DW$22:DW$133)),,1)),ISNUMBER(SEARCH($I12,DW$22:DW$133))+0)</f>
        <v>0</v>
      </c>
      <c r="DX12" s="89">
        <f t="array" aca="1" ref="DX12" ca="1">SUMPRODUCT(SUBTOTAL(3,OFFSET(DX$22:DX$133,ROW(DX$22:DX$133)-MIN(ROW(DX$22:DX$133)),,1)),ISNUMBER(SEARCH($I12,DX$22:DX$133))+0)</f>
        <v>0</v>
      </c>
      <c r="DY12" s="11">
        <f t="array" aca="1" ref="DY12" ca="1">SUMPRODUCT(SUBTOTAL(3,OFFSET(DY$22:DY$133,ROW(DY$22:DY$133)-MIN(ROW(DY$22:DY$133)),,1)),ISNUMBER(SEARCH($I12,DY$22:DY$133))+0)</f>
        <v>3</v>
      </c>
      <c r="DZ12" s="89">
        <f t="array" aca="1" ref="DZ12" ca="1">SUMPRODUCT(SUBTOTAL(3,OFFSET(DZ$22:DZ$133,ROW(DZ$22:DZ$133)-MIN(ROW(DZ$22:DZ$133)),,1)),ISNUMBER(SEARCH($I12,DZ$22:DZ$133))+0)</f>
        <v>2</v>
      </c>
      <c r="EA12" s="11">
        <f t="array" aca="1" ref="EA12" ca="1">SUMPRODUCT(SUBTOTAL(3,OFFSET(EA$22:EA$133,ROW(EA$22:EA$133)-MIN(ROW(EA$22:EA$133)),,1)),ISNUMBER(SEARCH($I12,EA$22:EA$133))+0)</f>
        <v>0</v>
      </c>
      <c r="EB12" s="89">
        <f t="array" aca="1" ref="EB12" ca="1">SUMPRODUCT(SUBTOTAL(3,OFFSET(EB$22:EB$133,ROW(EB$22:EB$133)-MIN(ROW(EB$22:EB$133)),,1)),ISNUMBER(SEARCH($I12,EB$22:EB$133))+0)</f>
        <v>2</v>
      </c>
      <c r="EC12" s="11">
        <f t="array" aca="1" ref="EC12" ca="1">SUMPRODUCT(SUBTOTAL(3,OFFSET(EC$22:EC$133,ROW(EC$22:EC$133)-MIN(ROW(EC$22:EC$133)),,1)),ISNUMBER(SEARCH($I12,EC$22:EC$133))+0)</f>
        <v>0</v>
      </c>
      <c r="ED12" s="89">
        <f t="array" aca="1" ref="ED12" ca="1">SUMPRODUCT(SUBTOTAL(3,OFFSET(ED$22:ED$133,ROW(ED$22:ED$133)-MIN(ROW(ED$22:ED$133)),,1)),ISNUMBER(SEARCH($I12,ED$22:ED$133))+0)</f>
        <v>0</v>
      </c>
      <c r="EE12" s="11">
        <f t="array" aca="1" ref="EE12" ca="1">SUMPRODUCT(SUBTOTAL(3,OFFSET(EE$22:EE$133,ROW(EE$22:EE$133)-MIN(ROW(EE$22:EE$133)),,1)),ISNUMBER(SEARCH($I12,EE$22:EE$133))+0)</f>
        <v>0</v>
      </c>
      <c r="EF12" s="89">
        <f t="array" aca="1" ref="EF12" ca="1">SUMPRODUCT(SUBTOTAL(3,OFFSET(EF$22:EF$133,ROW(EF$22:EF$133)-MIN(ROW(EF$22:EF$133)),,1)),ISNUMBER(SEARCH($I12,EF$22:EF$133))+0)</f>
        <v>1</v>
      </c>
      <c r="EG12" s="11">
        <f t="array" aca="1" ref="EG12" ca="1">SUMPRODUCT(SUBTOTAL(3,OFFSET(EG$22:EG$133,ROW(EG$22:EG$133)-MIN(ROW(EG$22:EG$133)),,1)),ISNUMBER(SEARCH($I12,EG$22:EG$133))+0)</f>
        <v>2</v>
      </c>
      <c r="EH12" s="89">
        <f t="array" aca="1" ref="EH12" ca="1">SUMPRODUCT(SUBTOTAL(3,OFFSET(EH$22:EH$133,ROW(EH$22:EH$133)-MIN(ROW(EH$22:EH$133)),,1)),ISNUMBER(SEARCH($I12,EH$22:EH$133))+0)</f>
        <v>0</v>
      </c>
      <c r="EI12" s="11">
        <f t="array" aca="1" ref="EI12" ca="1">SUMPRODUCT(SUBTOTAL(3,OFFSET(EI$22:EI$133,ROW(EI$22:EI$133)-MIN(ROW(EI$22:EI$133)),,1)),ISNUMBER(SEARCH($I12,EI$22:EI$133))+0)</f>
        <v>0</v>
      </c>
      <c r="EJ12" s="89">
        <f t="array" aca="1" ref="EJ12" ca="1">SUMPRODUCT(SUBTOTAL(3,OFFSET(EJ$22:EJ$133,ROW(EJ$22:EJ$133)-MIN(ROW(EJ$22:EJ$133)),,1)),ISNUMBER(SEARCH($I12,EJ$22:EJ$133))+0)</f>
        <v>1</v>
      </c>
      <c r="EK12" s="11">
        <f t="array" aca="1" ref="EK12" ca="1">SUMPRODUCT(SUBTOTAL(3,OFFSET(EK$22:EK$133,ROW(EK$22:EK$133)-MIN(ROW(EK$22:EK$133)),,1)),ISNUMBER(SEARCH($I12,EK$22:EK$133))+0)</f>
        <v>2</v>
      </c>
      <c r="EL12" s="89">
        <f t="array" aca="1" ref="EL12" ca="1">SUMPRODUCT(SUBTOTAL(3,OFFSET(EL$22:EL$133,ROW(EL$22:EL$133)-MIN(ROW(EL$22:EL$133)),,1)),ISNUMBER(SEARCH($I12,EL$22:EL$133))+0)</f>
        <v>1</v>
      </c>
      <c r="EM12" s="11">
        <f t="array" aca="1" ref="EM12" ca="1">SUMPRODUCT(SUBTOTAL(3,OFFSET(EM$22:EM$133,ROW(EM$22:EM$133)-MIN(ROW(EM$22:EM$133)),,1)),ISNUMBER(SEARCH($I12,EM$22:EM$133))+0)</f>
        <v>1</v>
      </c>
      <c r="EN12" s="89">
        <f t="array" aca="1" ref="EN12" ca="1">SUMPRODUCT(SUBTOTAL(3,OFFSET(EN$22:EN$133,ROW(EN$22:EN$133)-MIN(ROW(EN$22:EN$133)),,1)),ISNUMBER(SEARCH($I12,EN$22:EN$133))+0)</f>
        <v>5</v>
      </c>
      <c r="EO12" s="11">
        <f t="array" aca="1" ref="EO12" ca="1">SUMPRODUCT(SUBTOTAL(3,OFFSET(EO$22:EO$133,ROW(EO$22:EO$133)-MIN(ROW(EO$22:EO$133)),,1)),ISNUMBER(SEARCH($I12,EO$22:EO$133))+0)</f>
        <v>0</v>
      </c>
      <c r="EP12" s="89">
        <f t="array" aca="1" ref="EP12" ca="1">SUMPRODUCT(SUBTOTAL(3,OFFSET(EP$22:EP$133,ROW(EP$22:EP$133)-MIN(ROW(EP$22:EP$133)),,1)),ISNUMBER(SEARCH($I12,EP$22:EP$133))+0)</f>
        <v>1</v>
      </c>
      <c r="EQ12" s="11">
        <f t="array" aca="1" ref="EQ12" ca="1">SUMPRODUCT(SUBTOTAL(3,OFFSET(EQ$22:EQ$133,ROW(EQ$22:EQ$133)-MIN(ROW(EQ$22:EQ$133)),,1)),ISNUMBER(SEARCH($I12,EQ$22:EQ$133))+0)</f>
        <v>0</v>
      </c>
      <c r="ER12" s="89">
        <f t="array" aca="1" ref="ER12" ca="1">SUMPRODUCT(SUBTOTAL(3,OFFSET(ER$22:ER$133,ROW(ER$22:ER$133)-MIN(ROW(ER$22:ER$133)),,1)),ISNUMBER(SEARCH($I12,ER$22:ER$133))+0)</f>
        <v>2</v>
      </c>
      <c r="ES12" s="11">
        <f t="array" aca="1" ref="ES12" ca="1">SUMPRODUCT(SUBTOTAL(3,OFFSET(ES$22:ES$133,ROW(ES$22:ES$133)-MIN(ROW(ES$22:ES$133)),,1)),ISNUMBER(SEARCH($I12,ES$22:ES$133))+0)</f>
        <v>0</v>
      </c>
      <c r="ET12" s="89">
        <f t="array" aca="1" ref="ET12" ca="1">SUMPRODUCT(SUBTOTAL(3,OFFSET(ET$22:ET$133,ROW(ET$22:ET$133)-MIN(ROW(ET$22:ET$133)),,1)),ISNUMBER(SEARCH($I12,ET$22:ET$133))+0)</f>
        <v>2</v>
      </c>
      <c r="EU12" s="11">
        <f t="array" aca="1" ref="EU12" ca="1">SUMPRODUCT(SUBTOTAL(3,OFFSET(EU$22:EU$133,ROW(EU$22:EU$133)-MIN(ROW(EU$22:EU$133)),,1)),ISNUMBER(SEARCH($I12,EU$22:EU$133))+0)</f>
        <v>0</v>
      </c>
      <c r="EV12" s="39"/>
    </row>
    <row r="13" spans="1:152" x14ac:dyDescent="0.2">
      <c r="I13">
        <v>1</v>
      </c>
      <c r="J13" s="9">
        <f t="array" aca="1" ref="J13" ca="1">SUMPRODUCT(SUBTOTAL(3,OFFSET(J$22:J$133,ROW(J$22:J$133)-MIN(ROW(J$22:J$133)),,1)),ISNUMBER(SEARCH($I13,J$22:J$133))+0)</f>
        <v>6</v>
      </c>
      <c r="K13" s="119" t="str">
        <f t="shared" ref="K13:K18" si="41">VLOOKUP(I13,CountryLookup,2,TRUE)</f>
        <v>Canada</v>
      </c>
      <c r="L13" s="10">
        <f t="array" aca="1" ref="L13" ca="1">SUMPRODUCT(SUBTOTAL(3,OFFSET(L$22:L$133,ROW(L$22:L$133)-MIN(ROW(L$22:L$133)),,1)),ISNUMBER(SEARCH($I13,L$22:L$133))+0)</f>
        <v>10</v>
      </c>
      <c r="M13" s="11">
        <f t="array" aca="1" ref="M13" ca="1">SUMPRODUCT(SUBTOTAL(3,OFFSET(M$22:M$133,ROW(M$22:M$133)-MIN(ROW(M$22:M$133)),,1)),ISNUMBER(SEARCH($I13,M$22:M$133))+0)</f>
        <v>0</v>
      </c>
      <c r="N13" s="146" t="str">
        <f t="array" aca="1" ref="N13" ca="1">VLOOKUP($I13,Q5Lookup,2,FALSE)&amp;"   "&amp;SUMPRODUCT(SUBTOTAL(3,OFFSET(N$22:N$133,ROW(N$22:N$133)-MIN(ROW(N$22:N$133)),,1)),ISNUMBER(SEARCH($I13,N$22:N$133))+0)</f>
        <v>Yes EA   0</v>
      </c>
      <c r="O13" s="6">
        <f t="array" aca="1" ref="O13" ca="1">SUMPRODUCT(SUBTOTAL(3,OFFSET(O$22:O$133,ROW(O$22:O$133)-MIN(ROW(O$22:O$133)),,1)),ISNUMBER(SEARCH($I13,O$22:O$133))+0)</f>
        <v>5</v>
      </c>
      <c r="P13" s="5">
        <f t="array" aca="1" ref="P13" ca="1">SUMPRODUCT(SUBTOTAL(3,OFFSET(P$22:P$133,ROW(P$22:P$133)-MIN(ROW(P$22:P$133)),,1)),ISNUMBER(SEARCH($I13,P$22:P$133))+0)</f>
        <v>5</v>
      </c>
      <c r="Q13" s="4">
        <f t="array" aca="1" ref="Q13" ca="1">SUMPRODUCT(SUBTOTAL(3,OFFSET(Q$22:Q$133,ROW(Q$22:Q$133)-MIN(ROW(Q$22:Q$133)),,1)),ISNUMBER(SEARCH($I13,Q$22:Q$133))+0)</f>
        <v>6</v>
      </c>
      <c r="R13" s="3">
        <f t="array" aca="1" ref="R13" ca="1">SUMPRODUCT(SUBTOTAL(3,OFFSET(R$22:R$133,ROW(R$22:R$133)-MIN(ROW(R$22:R$133)),,1)),ISNUMBER(SEARCH($I13,R$22:R$133))+0)</f>
        <v>6</v>
      </c>
      <c r="S13" s="4">
        <f t="array" aca="1" ref="S13" ca="1">SUMPRODUCT(SUBTOTAL(3,OFFSET(S$22:S$133,ROW(S$22:S$133)-MIN(ROW(S$22:S$133)),,1)),ISNUMBER(SEARCH($I13,S$22:S$133))+0)</f>
        <v>7</v>
      </c>
      <c r="T13" s="3">
        <f t="array" aca="1" ref="T13" ca="1">SUMPRODUCT(SUBTOTAL(3,OFFSET(T$22:T$133,ROW(T$22:T$133)-MIN(ROW(T$22:T$133)),,1)),ISNUMBER(SEARCH($I13,T$22:T$133))+0)</f>
        <v>6</v>
      </c>
      <c r="U13" s="4">
        <f t="array" aca="1" ref="U13" ca="1">SUMPRODUCT(SUBTOTAL(3,OFFSET(U$22:U$133,ROW(U$22:U$133)-MIN(ROW(U$22:U$133)),,1)),ISNUMBER(SEARCH($I13,U$22:U$133))+0)</f>
        <v>7</v>
      </c>
      <c r="V13" s="3">
        <f t="array" aca="1" ref="V13" ca="1">SUMPRODUCT(SUBTOTAL(3,OFFSET(V$22:V$133,ROW(V$22:V$133)-MIN(ROW(V$22:V$133)),,1)),ISNUMBER(SEARCH($I13,V$22:V$133))+0)</f>
        <v>8</v>
      </c>
      <c r="W13" s="17">
        <f t="array" aca="1" ref="W13" ca="1">SUMPRODUCT(SUBTOTAL(3,OFFSET(W$22:W$133,ROW(W$22:W$133)-MIN(ROW(W$22:W$133)),,1)),ISNUMBER(SEARCH($I13,W$22:W$133))+0)</f>
        <v>2</v>
      </c>
      <c r="X13" s="18">
        <f t="array" aca="1" ref="X13" ca="1">SUMPRODUCT(SUBTOTAL(3,OFFSET(X$22:X$133,ROW(X$22:X$133)-MIN(ROW(X$22:X$133)),,1)),ISNUMBER(SEARCH($I13,X$22:X$133))+0)</f>
        <v>0</v>
      </c>
      <c r="Y13" s="17">
        <f t="array" aca="1" ref="Y13" ca="1">SUMPRODUCT(SUBTOTAL(3,OFFSET(Y$22:Y$133,ROW(Y$22:Y$133)-MIN(ROW(Y$22:Y$133)),,1)),ISNUMBER(SEARCH($I13,Y$22:Y$133))+0)</f>
        <v>0</v>
      </c>
      <c r="Z13" s="18">
        <f t="array" aca="1" ref="Z13" ca="1">SUMPRODUCT(SUBTOTAL(3,OFFSET(Z$22:Z$133,ROW(Z$22:Z$133)-MIN(ROW(Z$22:Z$133)),,1)),ISNUMBER(SEARCH($I13,Z$22:Z$133))+0)</f>
        <v>3</v>
      </c>
      <c r="AA13" s="17">
        <f t="array" aca="1" ref="AA13" ca="1">SUMPRODUCT(SUBTOTAL(3,OFFSET(AA$22:AA$133,ROW(AA$22:AA$133)-MIN(ROW(AA$22:AA$133)),,1)),ISNUMBER(SEARCH($I13,AA$22:AA$133))+0)</f>
        <v>0</v>
      </c>
      <c r="AB13" s="18">
        <f t="array" aca="1" ref="AB13" ca="1">SUMPRODUCT(SUBTOTAL(3,OFFSET(AB$22:AB$133,ROW(AB$22:AB$133)-MIN(ROW(AB$22:AB$133)),,1)),ISNUMBER(SEARCH($I13,AB$22:AB$133))+0)</f>
        <v>1</v>
      </c>
      <c r="AC13" s="17">
        <f t="array" aca="1" ref="AC13" ca="1">SUMPRODUCT(SUBTOTAL(3,OFFSET(AC$22:AC$133,ROW(AC$22:AC$133)-MIN(ROW(AC$22:AC$133)),,1)),ISNUMBER(SEARCH($I13,AC$22:AC$133))+0)</f>
        <v>0</v>
      </c>
      <c r="AD13" s="18">
        <f t="array" aca="1" ref="AD13" ca="1">SUMPRODUCT(SUBTOTAL(3,OFFSET(AD$22:AD$133,ROW(AD$22:AD$133)-MIN(ROW(AD$22:AD$133)),,1)),ISNUMBER(SEARCH($I13,AD$22:AD$133))+0)</f>
        <v>1</v>
      </c>
      <c r="AE13" s="17">
        <f t="array" aca="1" ref="AE13" ca="1">SUMPRODUCT(SUBTOTAL(3,OFFSET(AE$22:AE$133,ROW(AE$22:AE$133)-MIN(ROW(AE$22:AE$133)),,1)),ISNUMBER(SEARCH($I13,AE$22:AE$133))+0)</f>
        <v>0</v>
      </c>
      <c r="AF13" s="39"/>
      <c r="AG13" s="22">
        <f t="array" aca="1" ref="AG13" ca="1">SUMPRODUCT(SUBTOTAL(3,OFFSET(AG$22:AG$133,ROW(AG$22:AG$133)-MIN(ROW(AG$22:AG$133)),,1)),ISNUMBER(SEARCH($I13,AG$22:AG$133))+0)</f>
        <v>4</v>
      </c>
      <c r="AH13" s="5">
        <f t="array" aca="1" ref="AH13" ca="1">SUMPRODUCT(SUBTOTAL(3,OFFSET(AH$22:AH$133,ROW(AH$22:AH$133)-MIN(ROW(AH$22:AH$133)),,1)),ISNUMBER(SEARCH($I13,AH$22:AH$133))+0)</f>
        <v>2</v>
      </c>
      <c r="AI13" s="22">
        <f t="array" aca="1" ref="AI13" ca="1">SUMPRODUCT(SUBTOTAL(3,OFFSET(AI$22:AI$133,ROW(AI$22:AI$133)-MIN(ROW(AI$22:AI$133)),,1)),ISNUMBER(SEARCH($I13,AI$22:AI$133))+0)</f>
        <v>2</v>
      </c>
      <c r="AJ13" s="5">
        <f t="array" aca="1" ref="AJ13" ca="1">SUMPRODUCT(SUBTOTAL(3,OFFSET(AJ$22:AJ$133,ROW(AJ$22:AJ$133)-MIN(ROW(AJ$22:AJ$133)),,1)),ISNUMBER(SEARCH($I13,AJ$22:AJ$133))+0)</f>
        <v>5</v>
      </c>
      <c r="AK13" s="22">
        <f t="array" aca="1" ref="AK13" ca="1">SUMPRODUCT(SUBTOTAL(3,OFFSET(AK$22:AK$133,ROW(AK$22:AK$133)-MIN(ROW(AK$22:AK$133)),,1)),ISNUMBER(SEARCH($I13,AK$22:AK$133))+0)</f>
        <v>3</v>
      </c>
      <c r="AL13" s="5">
        <f t="array" aca="1" ref="AL13" ca="1">SUMPRODUCT(SUBTOTAL(3,OFFSET(AL$22:AL$133,ROW(AL$22:AL$133)-MIN(ROW(AL$22:AL$133)),,1)),ISNUMBER(SEARCH($I13,AL$22:AL$133))+0)</f>
        <v>3</v>
      </c>
      <c r="AM13" s="22">
        <f t="array" aca="1" ref="AM13" ca="1">SUMPRODUCT(SUBTOTAL(3,OFFSET(AM$22:AM$133,ROW(AM$22:AM$133)-MIN(ROW(AM$22:AM$133)),,1)),ISNUMBER(SEARCH($I13,AM$22:AM$133))+0)</f>
        <v>3</v>
      </c>
      <c r="AN13" s="5">
        <f t="array" aca="1" ref="AN13" ca="1">SUMPRODUCT(SUBTOTAL(3,OFFSET(AN$22:AN$133,ROW(AN$22:AN$133)-MIN(ROW(AN$22:AN$133)),,1)),ISNUMBER(SEARCH($I13,AN$22:AN$133))+0)</f>
        <v>3</v>
      </c>
      <c r="AO13" s="22">
        <f t="array" aca="1" ref="AO13" ca="1">SUMPRODUCT(SUBTOTAL(3,OFFSET(AO$22:AO$133,ROW(AO$22:AO$133)-MIN(ROW(AO$22:AO$133)),,1)),ISNUMBER(SEARCH($I13,AO$22:AO$133))+0)</f>
        <v>3</v>
      </c>
      <c r="AP13" s="5">
        <f t="array" aca="1" ref="AP13" ca="1">SUMPRODUCT(SUBTOTAL(3,OFFSET(AP$22:AP$133,ROW(AP$22:AP$133)-MIN(ROW(AP$22:AP$133)),,1)),ISNUMBER(SEARCH($I13,AP$22:AP$133))+0)</f>
        <v>3</v>
      </c>
      <c r="AQ13" s="39"/>
      <c r="AR13" s="3">
        <f t="array" aca="1" ref="AR13" ca="1">SUMPRODUCT(SUBTOTAL(3,OFFSET(AR$22:AR$133,ROW(AR$22:AR$133)-MIN(ROW(AR$22:AR$133)),,1)),ISNUMBER(SEARCH($I13,AR$22:AR$133))+0)</f>
        <v>0</v>
      </c>
      <c r="AS13" s="4">
        <f t="array" aca="1" ref="AS13" ca="1">SUMPRODUCT(SUBTOTAL(3,OFFSET(AS$22:AS$133,ROW(AS$22:AS$133)-MIN(ROW(AS$22:AS$133)),,1)),ISNUMBER(SEARCH($I13,AS$22:AS$133))+0)</f>
        <v>1</v>
      </c>
      <c r="AT13" s="3">
        <f t="array" aca="1" ref="AT13" ca="1">SUMPRODUCT(SUBTOTAL(3,OFFSET(AT$22:AT$133,ROW(AT$22:AT$133)-MIN(ROW(AT$22:AT$133)),,1)),ISNUMBER(SEARCH($I13,AT$22:AT$133))+0)</f>
        <v>0</v>
      </c>
      <c r="AU13" s="4">
        <f t="array" aca="1" ref="AU13" ca="1">SUMPRODUCT(SUBTOTAL(3,OFFSET(AU$22:AU$133,ROW(AU$22:AU$133)-MIN(ROW(AU$22:AU$133)),,1)),ISNUMBER(SEARCH($I13,AU$22:AU$133))+0)</f>
        <v>2</v>
      </c>
      <c r="AV13" s="3">
        <f t="array" aca="1" ref="AV13" ca="1">SUMPRODUCT(SUBTOTAL(3,OFFSET(AV$22:AV$133,ROW(AV$22:AV$133)-MIN(ROW(AV$22:AV$133)),,1)),ISNUMBER(SEARCH($I13,AV$22:AV$133))+0)</f>
        <v>0</v>
      </c>
      <c r="AW13" s="4">
        <f t="array" aca="1" ref="AW13" ca="1">SUMPRODUCT(SUBTOTAL(3,OFFSET(AW$22:AW$133,ROW(AW$22:AW$133)-MIN(ROW(AW$22:AW$133)),,1)),ISNUMBER(SEARCH($I13,AW$22:AW$133))+0)</f>
        <v>0</v>
      </c>
      <c r="AX13" s="3">
        <f t="array" aca="1" ref="AX13" ca="1">SUMPRODUCT(SUBTOTAL(3,OFFSET(AX$22:AX$133,ROW(AX$22:AX$133)-MIN(ROW(AX$22:AX$133)),,1)),ISNUMBER(SEARCH($I13,AX$22:AX$133))+0)</f>
        <v>0</v>
      </c>
      <c r="AY13" s="4">
        <f t="array" aca="1" ref="AY13" ca="1">SUMPRODUCT(SUBTOTAL(3,OFFSET(AY$22:AY$133,ROW(AY$22:AY$133)-MIN(ROW(AY$22:AY$133)),,1)),ISNUMBER(SEARCH($I13,AY$22:AY$133))+0)</f>
        <v>2</v>
      </c>
      <c r="AZ13" s="3">
        <f t="array" aca="1" ref="AZ13" ca="1">SUMPRODUCT(SUBTOTAL(3,OFFSET(AZ$22:AZ$133,ROW(AZ$22:AZ$133)-MIN(ROW(AZ$22:AZ$133)),,1)),ISNUMBER(SEARCH($I13,AZ$22:AZ$133))+0)</f>
        <v>0</v>
      </c>
      <c r="BA13" s="4">
        <f t="array" aca="1" ref="BA13" ca="1">SUMPRODUCT(SUBTOTAL(3,OFFSET(BA$22:BA$133,ROW(BA$22:BA$133)-MIN(ROW(BA$22:BA$133)),,1)),ISNUMBER(SEARCH($I13,BA$22:BA$133))+0)</f>
        <v>1</v>
      </c>
      <c r="BB13" s="3">
        <f t="array" aca="1" ref="BB13" ca="1">SUMPRODUCT(SUBTOTAL(3,OFFSET(BB$22:BB$133,ROW(BB$22:BB$133)-MIN(ROW(BB$22:BB$133)),,1)),ISNUMBER(SEARCH($I13,BB$22:BB$133))+0)</f>
        <v>1</v>
      </c>
      <c r="BC13" s="4">
        <f t="array" aca="1" ref="BC13" ca="1">SUMPRODUCT(SUBTOTAL(3,OFFSET(BC$22:BC$133,ROW(BC$22:BC$133)-MIN(ROW(BC$22:BC$133)),,1)),ISNUMBER(SEARCH($I13,BC$22:BC$133))+0)</f>
        <v>1</v>
      </c>
      <c r="BD13" s="3">
        <f t="array" aca="1" ref="BD13" ca="1">SUMPRODUCT(SUBTOTAL(3,OFFSET(BD$22:BD$133,ROW(BD$22:BD$133)-MIN(ROW(BD$22:BD$133)),,1)),ISNUMBER(SEARCH($I13,BD$22:BD$133))+0)</f>
        <v>3</v>
      </c>
      <c r="BE13" s="4">
        <f t="array" aca="1" ref="BE13" ca="1">SUMPRODUCT(SUBTOTAL(3,OFFSET(BE$22:BE$133,ROW(BE$22:BE$133)-MIN(ROW(BE$22:BE$133)),,1)),ISNUMBER(SEARCH($I13,BE$22:BE$133))+0)</f>
        <v>0</v>
      </c>
      <c r="BF13" s="3">
        <f t="array" aca="1" ref="BF13" ca="1">SUMPRODUCT(SUBTOTAL(3,OFFSET(BF$22:BF$133,ROW(BF$22:BF$133)-MIN(ROW(BF$22:BF$133)),,1)),ISNUMBER(SEARCH($I13,BF$22:BF$133))+0)</f>
        <v>1</v>
      </c>
      <c r="BG13" s="4">
        <f t="array" aca="1" ref="BG13" ca="1">SUMPRODUCT(SUBTOTAL(3,OFFSET(BG$22:BG$133,ROW(BG$22:BG$133)-MIN(ROW(BG$22:BG$133)),,1)),ISNUMBER(SEARCH($I13,BG$22:BG$133))+0)</f>
        <v>1</v>
      </c>
      <c r="BH13" s="3">
        <f t="array" aca="1" ref="BH13" ca="1">SUMPRODUCT(SUBTOTAL(3,OFFSET(BH$22:BH$133,ROW(BH$22:BH$133)-MIN(ROW(BH$22:BH$133)),,1)),ISNUMBER(SEARCH($I13,BH$22:BH$133))+0)</f>
        <v>3</v>
      </c>
      <c r="BI13" s="4">
        <f t="array" aca="1" ref="BI13" ca="1">SUMPRODUCT(SUBTOTAL(3,OFFSET(BI$22:BI$133,ROW(BI$22:BI$133)-MIN(ROW(BI$22:BI$133)),,1)),ISNUMBER(SEARCH($I13,BI$22:BI$133))+0)</f>
        <v>2</v>
      </c>
      <c r="BJ13" s="13">
        <f t="array" aca="1" ref="BJ13" ca="1">SUMPRODUCT(SUBTOTAL(3,OFFSET(BJ$22:BJ$133,ROW(BJ$22:BJ$133)-MIN(ROW(BJ$22:BJ$133)),,1)),ISNUMBER(SEARCH($I13,BJ$22:BJ$133))+0)</f>
        <v>0</v>
      </c>
      <c r="BK13" s="10">
        <f t="array" aca="1" ref="BK13" ca="1">SUMPRODUCT(SUBTOTAL(3,OFFSET(BK$22:BK$133,ROW(BK$22:BK$133)-MIN(ROW(BK$22:BK$133)),,1)),ISNUMBER(SEARCH($I13,BK$22:BK$133))+0)</f>
        <v>0</v>
      </c>
      <c r="BL13" s="13">
        <f t="array" aca="1" ref="BL13" ca="1">SUMPRODUCT(SUBTOTAL(3,OFFSET(BL$22:BL$133,ROW(BL$22:BL$133)-MIN(ROW(BL$22:BL$133)),,1)),ISNUMBER(SEARCH($I13,BL$22:BL$133))+0)</f>
        <v>0</v>
      </c>
      <c r="BM13" s="10">
        <f t="array" aca="1" ref="BM13" ca="1">SUMPRODUCT(SUBTOTAL(3,OFFSET(BM$22:BM$133,ROW(BM$22:BM$133)-MIN(ROW(BM$22:BM$133)),,1)),ISNUMBER(SEARCH($I13,BM$22:BM$133))+0)</f>
        <v>0</v>
      </c>
      <c r="BN13" s="13">
        <f t="array" aca="1" ref="BN13" ca="1">SUMPRODUCT(SUBTOTAL(3,OFFSET(BN$22:BN$133,ROW(BN$22:BN$133)-MIN(ROW(BN$22:BN$133)),,1)),ISNUMBER(SEARCH($I13,BN$22:BN$133))+0)</f>
        <v>0</v>
      </c>
      <c r="BO13" s="10">
        <f t="array" aca="1" ref="BO13" ca="1">SUMPRODUCT(SUBTOTAL(3,OFFSET(BO$22:BO$133,ROW(BO$22:BO$133)-MIN(ROW(BO$22:BO$133)),,1)),ISNUMBER(SEARCH($I13,BO$22:BO$133))+0)</f>
        <v>0</v>
      </c>
      <c r="BP13" s="13">
        <f t="array" aca="1" ref="BP13" ca="1">SUMPRODUCT(SUBTOTAL(3,OFFSET(BP$22:BP$133,ROW(BP$22:BP$133)-MIN(ROW(BP$22:BP$133)),,1)),ISNUMBER(SEARCH($I13,BP$22:BP$133))+0)</f>
        <v>0</v>
      </c>
      <c r="BQ13" s="10">
        <f t="array" aca="1" ref="BQ13" ca="1">SUMPRODUCT(SUBTOTAL(3,OFFSET(BQ$22:BQ$133,ROW(BQ$22:BQ$133)-MIN(ROW(BQ$22:BQ$133)),,1)),ISNUMBER(SEARCH($I13,BQ$22:BQ$133))+0)</f>
        <v>0</v>
      </c>
      <c r="BR13" s="28">
        <f t="array" aca="1" ref="BR13" ca="1">SUMPRODUCT(SUBTOTAL(3,OFFSET(BR$22:BR$133,ROW(BR$22:BR$133)-MIN(ROW(BR$22:BR$133)),,1)),ISNUMBER(SEARCH($I13,BR$22:BR$133))+0)</f>
        <v>1</v>
      </c>
      <c r="BS13" s="29">
        <f t="array" aca="1" ref="BS13" ca="1">SUMPRODUCT(SUBTOTAL(3,OFFSET(BS$22:BS$133,ROW(BS$22:BS$133)-MIN(ROW(BS$22:BS$133)),,1)),ISNUMBER(SEARCH($I13,BS$22:BS$133))+0)</f>
        <v>0</v>
      </c>
      <c r="BT13" s="28">
        <f t="array" aca="1" ref="BT13" ca="1">SUMPRODUCT(SUBTOTAL(3,OFFSET(BT$22:BT$133,ROW(BT$22:BT$133)-MIN(ROW(BT$22:BT$133)),,1)),ISNUMBER(SEARCH($I13,BT$22:BT$133))+0)</f>
        <v>1</v>
      </c>
      <c r="BU13" s="29">
        <f t="array" aca="1" ref="BU13" ca="1">SUMPRODUCT(SUBTOTAL(3,OFFSET(BU$22:BU$133,ROW(BU$22:BU$133)-MIN(ROW(BU$22:BU$133)),,1)),ISNUMBER(SEARCH($I13,BU$22:BU$133))+0)</f>
        <v>1</v>
      </c>
      <c r="BV13" s="28">
        <f t="array" aca="1" ref="BV13" ca="1">SUMPRODUCT(SUBTOTAL(3,OFFSET(BV$22:BV$133,ROW(BV$22:BV$133)-MIN(ROW(BV$22:BV$133)),,1)),ISNUMBER(SEARCH($I13,BV$22:BV$133))+0)</f>
        <v>1</v>
      </c>
      <c r="BW13" s="29">
        <f t="array" aca="1" ref="BW13" ca="1">SUMPRODUCT(SUBTOTAL(3,OFFSET(BW$22:BW$133,ROW(BW$22:BW$133)-MIN(ROW(BW$22:BW$133)),,1)),ISNUMBER(SEARCH($I13,BW$22:BW$133))+0)</f>
        <v>1</v>
      </c>
      <c r="BX13" s="28">
        <f t="array" aca="1" ref="BX13" ca="1">SUMPRODUCT(SUBTOTAL(3,OFFSET(BX$22:BX$133,ROW(BX$22:BX$133)-MIN(ROW(BX$22:BX$133)),,1)),ISNUMBER(SEARCH($I13,BX$22:BX$133))+0)</f>
        <v>1</v>
      </c>
      <c r="BY13" s="29">
        <f t="array" aca="1" ref="BY13" ca="1">SUMPRODUCT(SUBTOTAL(3,OFFSET(BY$22:BY$133,ROW(BY$22:BY$133)-MIN(ROW(BY$22:BY$133)),,1)),ISNUMBER(SEARCH($I13,BY$22:BY$133))+0)</f>
        <v>0</v>
      </c>
      <c r="BZ13" s="28">
        <f t="array" aca="1" ref="BZ13" ca="1">SUMPRODUCT(SUBTOTAL(3,OFFSET(BZ$22:BZ$133,ROW(BZ$22:BZ$133)-MIN(ROW(BZ$22:BZ$133)),,1)),ISNUMBER(SEARCH($I13,BZ$22:BZ$133))+0)</f>
        <v>1</v>
      </c>
      <c r="CA13" s="29">
        <f t="array" aca="1" ref="CA13" ca="1">SUMPRODUCT(SUBTOTAL(3,OFFSET(CA$22:CA$133,ROW(CA$22:CA$133)-MIN(ROW(CA$22:CA$133)),,1)),ISNUMBER(SEARCH($I13,CA$22:CA$133))+0)</f>
        <v>1</v>
      </c>
      <c r="CB13" s="28">
        <f t="array" aca="1" ref="CB13" ca="1">SUMPRODUCT(SUBTOTAL(3,OFFSET(CB$22:CB$133,ROW(CB$22:CB$133)-MIN(ROW(CB$22:CB$133)),,1)),ISNUMBER(SEARCH($I13,CB$22:CB$133))+0)</f>
        <v>2</v>
      </c>
      <c r="CC13" s="29">
        <f t="array" aca="1" ref="CC13" ca="1">SUMPRODUCT(SUBTOTAL(3,OFFSET(CC$22:CC$133,ROW(CC$22:CC$133)-MIN(ROW(CC$22:CC$133)),,1)),ISNUMBER(SEARCH($I13,CC$22:CC$133))+0)</f>
        <v>0</v>
      </c>
      <c r="CD13" s="28">
        <f t="array" aca="1" ref="CD13" ca="1">SUMPRODUCT(SUBTOTAL(3,OFFSET(CD$22:CD$133,ROW(CD$22:CD$133)-MIN(ROW(CD$22:CD$133)),,1)),ISNUMBER(SEARCH($I13,CD$22:CD$133))+0)</f>
        <v>0</v>
      </c>
      <c r="CE13" s="39"/>
      <c r="CF13" s="19">
        <f t="array" aca="1" ref="CF13" ca="1">SUMPRODUCT(SUBTOTAL(3,OFFSET(CF$22:CF$133,ROW(CF$22:CF$133)-MIN(ROW(CF$22:CF$133)),,1)),ISNUMBER(SEARCH($I13,CF$22:CF$133))+0)</f>
        <v>0</v>
      </c>
      <c r="CG13" s="20">
        <f t="array" aca="1" ref="CG13" ca="1">SUMPRODUCT(SUBTOTAL(3,OFFSET(CG$22:CG$133,ROW(CG$22:CG$133)-MIN(ROW(CG$22:CG$133)),,1)),ISNUMBER(SEARCH($I13,CG$22:CG$133))+0)</f>
        <v>0</v>
      </c>
      <c r="CH13" s="19">
        <f t="array" aca="1" ref="CH13" ca="1">SUMPRODUCT(SUBTOTAL(3,OFFSET(CH$22:CH$133,ROW(CH$22:CH$133)-MIN(ROW(CH$22:CH$133)),,1)),ISNUMBER(SEARCH($I13,CH$22:CH$133))+0)</f>
        <v>0</v>
      </c>
      <c r="CI13" s="20">
        <f t="array" aca="1" ref="CI13" ca="1">SUMPRODUCT(SUBTOTAL(3,OFFSET(CI$22:CI$133,ROW(CI$22:CI$133)-MIN(ROW(CI$22:CI$133)),,1)),ISNUMBER(SEARCH($I13,CI$22:CI$133))+0)</f>
        <v>1</v>
      </c>
      <c r="CJ13" s="19">
        <f t="array" aca="1" ref="CJ13" ca="1">SUMPRODUCT(SUBTOTAL(3,OFFSET(CJ$22:CJ$133,ROW(CJ$22:CJ$133)-MIN(ROW(CJ$22:CJ$133)),,1)),ISNUMBER(SEARCH($I13,CJ$22:CJ$133))+0)</f>
        <v>0</v>
      </c>
      <c r="CK13" s="20">
        <f t="array" aca="1" ref="CK13" ca="1">SUMPRODUCT(SUBTOTAL(3,OFFSET(CK$22:CK$133,ROW(CK$22:CK$133)-MIN(ROW(CK$22:CK$133)),,1)),ISNUMBER(SEARCH($I13,CK$22:CK$133))+0)</f>
        <v>0</v>
      </c>
      <c r="CL13" s="19">
        <f t="array" aca="1" ref="CL13" ca="1">SUMPRODUCT(SUBTOTAL(3,OFFSET(CL$22:CL$133,ROW(CL$22:CL$133)-MIN(ROW(CL$22:CL$133)),,1)),ISNUMBER(SEARCH($I13,CL$22:CL$133))+0)</f>
        <v>0</v>
      </c>
      <c r="CM13" s="20">
        <f t="array" aca="1" ref="CM13" ca="1">SUMPRODUCT(SUBTOTAL(3,OFFSET(CM$22:CM$133,ROW(CM$22:CM$133)-MIN(ROW(CM$22:CM$133)),,1)),ISNUMBER(SEARCH($I13,CM$22:CM$133))+0)</f>
        <v>1</v>
      </c>
      <c r="CN13" s="19">
        <f t="array" aca="1" ref="CN13" ca="1">SUMPRODUCT(SUBTOTAL(3,OFFSET(CN$22:CN$133,ROW(CN$22:CN$133)-MIN(ROW(CN$22:CN$133)),,1)),ISNUMBER(SEARCH($I13,CN$22:CN$133))+0)</f>
        <v>1</v>
      </c>
      <c r="CO13" s="20">
        <f t="array" aca="1" ref="CO13" ca="1">SUMPRODUCT(SUBTOTAL(3,OFFSET(CO$22:CO$133,ROW(CO$22:CO$133)-MIN(ROW(CO$22:CO$133)),,1)),ISNUMBER(SEARCH($I13,CO$22:CO$133))+0)</f>
        <v>0</v>
      </c>
      <c r="CP13" s="19">
        <f t="array" aca="1" ref="CP13" ca="1">SUMPRODUCT(SUBTOTAL(3,OFFSET(CP$22:CP$133,ROW(CP$22:CP$133)-MIN(ROW(CP$22:CP$133)),,1)),ISNUMBER(SEARCH($I13,CP$22:CP$133))+0)</f>
        <v>0</v>
      </c>
      <c r="CQ13" s="20">
        <f t="array" aca="1" ref="CQ13" ca="1">SUMPRODUCT(SUBTOTAL(3,OFFSET(CQ$22:CQ$133,ROW(CQ$22:CQ$133)-MIN(ROW(CQ$22:CQ$133)),,1)),ISNUMBER(SEARCH($I13,CQ$22:CQ$133))+0)</f>
        <v>0</v>
      </c>
      <c r="CR13" s="19">
        <f t="array" aca="1" ref="CR13" ca="1">SUMPRODUCT(SUBTOTAL(3,OFFSET(CR$22:CR$133,ROW(CR$22:CR$133)-MIN(ROW(CR$22:CR$133)),,1)),ISNUMBER(SEARCH($I13,CR$22:CR$133))+0)</f>
        <v>0</v>
      </c>
      <c r="CS13" s="20">
        <f t="array" aca="1" ref="CS13" ca="1">SUMPRODUCT(SUBTOTAL(3,OFFSET(CS$22:CS$133,ROW(CS$22:CS$133)-MIN(ROW(CS$22:CS$133)),,1)),ISNUMBER(SEARCH($I13,CS$22:CS$133))+0)</f>
        <v>1</v>
      </c>
      <c r="CT13" s="19">
        <f t="array" aca="1" ref="CT13" ca="1">SUMPRODUCT(SUBTOTAL(3,OFFSET(CT$22:CT$133,ROW(CT$22:CT$133)-MIN(ROW(CT$22:CT$133)),,1)),ISNUMBER(SEARCH($I13,CT$22:CT$133))+0)</f>
        <v>1</v>
      </c>
      <c r="CU13" s="20">
        <f t="array" aca="1" ref="CU13" ca="1">SUMPRODUCT(SUBTOTAL(3,OFFSET(CU$22:CU$133,ROW(CU$22:CU$133)-MIN(ROW(CU$22:CU$133)),,1)),ISNUMBER(SEARCH($I13,CU$22:CU$133))+0)</f>
        <v>0</v>
      </c>
      <c r="CV13" s="19">
        <f t="array" aca="1" ref="CV13" ca="1">SUMPRODUCT(SUBTOTAL(3,OFFSET(CV$22:CV$133,ROW(CV$22:CV$133)-MIN(ROW(CV$22:CV$133)),,1)),ISNUMBER(SEARCH($I13,CV$22:CV$133))+0)</f>
        <v>0</v>
      </c>
      <c r="CW13" s="20">
        <f t="array" aca="1" ref="CW13" ca="1">SUMPRODUCT(SUBTOTAL(3,OFFSET(CW$22:CW$133,ROW(CW$22:CW$133)-MIN(ROW(CW$22:CW$133)),,1)),ISNUMBER(SEARCH($I13,CW$22:CW$133))+0)</f>
        <v>0</v>
      </c>
      <c r="CX13" s="12">
        <f t="array" aca="1" ref="CX13" ca="1">SUMPRODUCT(SUBTOTAL(3,OFFSET(CX$22:CX$133,ROW(CX$22:CX$133)-MIN(ROW(CX$22:CX$133)),,1)),ISNUMBER(SEARCH($I13,CX$22:CX$133))+0)</f>
        <v>0</v>
      </c>
      <c r="CY13" s="38">
        <f t="array" aca="1" ref="CY13" ca="1">SUMPRODUCT(SUBTOTAL(3,OFFSET(CY$22:CY$133,ROW(CY$22:CY$133)-MIN(ROW(CY$22:CY$133)),,1)),ISNUMBER(SEARCH($I13,CY$22:CY$133))+0)</f>
        <v>0</v>
      </c>
      <c r="CZ13" s="12">
        <f t="array" aca="1" ref="CZ13" ca="1">SUMPRODUCT(SUBTOTAL(3,OFFSET(CZ$22:CZ$133,ROW(CZ$22:CZ$133)-MIN(ROW(CZ$22:CZ$133)),,1)),ISNUMBER(SEARCH($I13,CZ$22:CZ$133))+0)</f>
        <v>0</v>
      </c>
      <c r="DA13" s="38">
        <f t="array" aca="1" ref="DA13" ca="1">SUMPRODUCT(SUBTOTAL(3,OFFSET(DA$22:DA$133,ROW(DA$22:DA$133)-MIN(ROW(DA$22:DA$133)),,1)),ISNUMBER(SEARCH($I13,DA$22:DA$133))+0)</f>
        <v>2</v>
      </c>
      <c r="DB13" s="12">
        <f t="array" aca="1" ref="DB13" ca="1">SUMPRODUCT(SUBTOTAL(3,OFFSET(DB$22:DB$133,ROW(DB$22:DB$133)-MIN(ROW(DB$22:DB$133)),,1)),ISNUMBER(SEARCH($I13,DB$22:DB$133))+0)</f>
        <v>0</v>
      </c>
      <c r="DC13" s="38">
        <f t="array" aca="1" ref="DC13" ca="1">SUMPRODUCT(SUBTOTAL(3,OFFSET(DC$22:DC$133,ROW(DC$22:DC$133)-MIN(ROW(DC$22:DC$133)),,1)),ISNUMBER(SEARCH($I13,DC$22:DC$133))+0)</f>
        <v>0</v>
      </c>
      <c r="DD13" s="12">
        <f t="array" aca="1" ref="DD13" ca="1">SUMPRODUCT(SUBTOTAL(3,OFFSET(DD$22:DD$133,ROW(DD$22:DD$133)-MIN(ROW(DD$22:DD$133)),,1)),ISNUMBER(SEARCH($I13,DD$22:DD$133))+0)</f>
        <v>0</v>
      </c>
      <c r="DE13" s="38">
        <f t="array" aca="1" ref="DE13" ca="1">SUMPRODUCT(SUBTOTAL(3,OFFSET(DE$22:DE$133,ROW(DE$22:DE$133)-MIN(ROW(DE$22:DE$133)),,1)),ISNUMBER(SEARCH($I13,DE$22:DE$133))+0)</f>
        <v>0</v>
      </c>
      <c r="DF13" s="12">
        <f t="array" aca="1" ref="DF13" ca="1">SUMPRODUCT(SUBTOTAL(3,OFFSET(DF$22:DF$133,ROW(DF$22:DF$133)-MIN(ROW(DF$22:DF$133)),,1)),ISNUMBER(SEARCH($I13,DF$22:DF$133))+0)</f>
        <v>1</v>
      </c>
      <c r="DG13" s="38">
        <f t="array" aca="1" ref="DG13" ca="1">SUMPRODUCT(SUBTOTAL(3,OFFSET(DG$22:DG$133,ROW(DG$22:DG$133)-MIN(ROW(DG$22:DG$133)),,1)),ISNUMBER(SEARCH($I13,DG$22:DG$133))+0)</f>
        <v>0</v>
      </c>
      <c r="DH13" s="12">
        <f t="array" aca="1" ref="DH13" ca="1">SUMPRODUCT(SUBTOTAL(3,OFFSET(DH$22:DH$133,ROW(DH$22:DH$133)-MIN(ROW(DH$22:DH$133)),,1)),ISNUMBER(SEARCH($I13,DH$22:DH$133))+0)</f>
        <v>0</v>
      </c>
      <c r="DI13" s="38">
        <f t="array" aca="1" ref="DI13" ca="1">SUMPRODUCT(SUBTOTAL(3,OFFSET(DI$22:DI$133,ROW(DI$22:DI$133)-MIN(ROW(DI$22:DI$133)),,1)),ISNUMBER(SEARCH($I13,DI$22:DI$133))+0)</f>
        <v>0</v>
      </c>
      <c r="DJ13" s="12">
        <f t="array" aca="1" ref="DJ13" ca="1">SUMPRODUCT(SUBTOTAL(3,OFFSET(DJ$22:DJ$133,ROW(DJ$22:DJ$133)-MIN(ROW(DJ$22:DJ$133)),,1)),ISNUMBER(SEARCH($I13,DJ$22:DJ$133))+0)</f>
        <v>0</v>
      </c>
      <c r="DK13" s="38">
        <f t="array" aca="1" ref="DK13" ca="1">SUMPRODUCT(SUBTOTAL(3,OFFSET(DK$22:DK$133,ROW(DK$22:DK$133)-MIN(ROW(DK$22:DK$133)),,1)),ISNUMBER(SEARCH($I13,DK$22:DK$133))+0)</f>
        <v>0</v>
      </c>
      <c r="DL13" s="39"/>
      <c r="DM13" s="11">
        <f t="array" aca="1" ref="DM13" ca="1">SUMPRODUCT(SUBTOTAL(3,OFFSET(DM$22:DM$133,ROW(DM$22:DM$133)-MIN(ROW(DM$22:DM$133)),,1)),ISNUMBER(SEARCH($I13,DM$22:DM$133))+0)</f>
        <v>1</v>
      </c>
      <c r="DN13" s="89">
        <f t="array" aca="1" ref="DN13" ca="1">SUMPRODUCT(SUBTOTAL(3,OFFSET(DN$22:DN$133,ROW(DN$22:DN$133)-MIN(ROW(DN$22:DN$133)),,1)),ISNUMBER(SEARCH($I13,DN$22:DN$133))+0)</f>
        <v>2</v>
      </c>
      <c r="DO13" s="11">
        <f t="array" aca="1" ref="DO13" ca="1">SUMPRODUCT(SUBTOTAL(3,OFFSET(DO$22:DO$133,ROW(DO$22:DO$133)-MIN(ROW(DO$22:DO$133)),,1)),ISNUMBER(SEARCH($I13,DO$22:DO$133))+0)</f>
        <v>6</v>
      </c>
      <c r="DP13" s="89">
        <f t="array" aca="1" ref="DP13" ca="1">SUMPRODUCT(SUBTOTAL(3,OFFSET(DP$22:DP$133,ROW(DP$22:DP$133)-MIN(ROW(DP$22:DP$133)),,1)),ISNUMBER(SEARCH($I13,DP$22:DP$133))+0)</f>
        <v>4</v>
      </c>
      <c r="DQ13" s="11">
        <f t="array" aca="1" ref="DQ13" ca="1">SUMPRODUCT(SUBTOTAL(3,OFFSET(DQ$22:DQ$133,ROW(DQ$22:DQ$133)-MIN(ROW(DQ$22:DQ$133)),,1)),ISNUMBER(SEARCH($I13,DQ$22:DQ$133))+0)</f>
        <v>5</v>
      </c>
      <c r="DR13" s="89">
        <f t="array" aca="1" ref="DR13" ca="1">SUMPRODUCT(SUBTOTAL(3,OFFSET(DR$22:DR$133,ROW(DR$22:DR$133)-MIN(ROW(DR$22:DR$133)),,1)),ISNUMBER(SEARCH($I13,DR$22:DR$133))+0)</f>
        <v>3</v>
      </c>
      <c r="DS13" s="11">
        <f t="array" aca="1" ref="DS13" ca="1">SUMPRODUCT(SUBTOTAL(3,OFFSET(DS$22:DS$133,ROW(DS$22:DS$133)-MIN(ROW(DS$22:DS$133)),,1)),ISNUMBER(SEARCH($I13,DS$22:DS$133))+0)</f>
        <v>1</v>
      </c>
      <c r="DT13" s="89">
        <f t="array" aca="1" ref="DT13" ca="1">SUMPRODUCT(SUBTOTAL(3,OFFSET(DT$22:DT$133,ROW(DT$22:DT$133)-MIN(ROW(DT$22:DT$133)),,1)),ISNUMBER(SEARCH($I13,DT$22:DT$133))+0)</f>
        <v>0</v>
      </c>
      <c r="DU13" s="11">
        <f t="array" aca="1" ref="DU13" ca="1">SUMPRODUCT(SUBTOTAL(3,OFFSET(DU$22:DU$133,ROW(DU$22:DU$133)-MIN(ROW(DU$22:DU$133)),,1)),ISNUMBER(SEARCH($I13,DU$22:DU$133))+0)</f>
        <v>0</v>
      </c>
      <c r="DV13" s="89">
        <f t="array" aca="1" ref="DV13" ca="1">SUMPRODUCT(SUBTOTAL(3,OFFSET(DV$22:DV$133,ROW(DV$22:DV$133)-MIN(ROW(DV$22:DV$133)),,1)),ISNUMBER(SEARCH($I13,DV$22:DV$133))+0)</f>
        <v>6</v>
      </c>
      <c r="DW13" s="11">
        <f t="array" aca="1" ref="DW13" ca="1">SUMPRODUCT(SUBTOTAL(3,OFFSET(DW$22:DW$133,ROW(DW$22:DW$133)-MIN(ROW(DW$22:DW$133)),,1)),ISNUMBER(SEARCH($I13,DW$22:DW$133))+0)</f>
        <v>0</v>
      </c>
      <c r="DX13" s="89">
        <f t="array" aca="1" ref="DX13" ca="1">SUMPRODUCT(SUBTOTAL(3,OFFSET(DX$22:DX$133,ROW(DX$22:DX$133)-MIN(ROW(DX$22:DX$133)),,1)),ISNUMBER(SEARCH($I13,DX$22:DX$133))+0)</f>
        <v>3</v>
      </c>
      <c r="DY13" s="11">
        <f t="array" aca="1" ref="DY13" ca="1">SUMPRODUCT(SUBTOTAL(3,OFFSET(DY$22:DY$133,ROW(DY$22:DY$133)-MIN(ROW(DY$22:DY$133)),,1)),ISNUMBER(SEARCH($I13,DY$22:DY$133))+0)</f>
        <v>7</v>
      </c>
      <c r="DZ13" s="89">
        <f t="array" aca="1" ref="DZ13" ca="1">SUMPRODUCT(SUBTOTAL(3,OFFSET(DZ$22:DZ$133,ROW(DZ$22:DZ$133)-MIN(ROW(DZ$22:DZ$133)),,1)),ISNUMBER(SEARCH($I13,DZ$22:DZ$133))+0)</f>
        <v>2</v>
      </c>
      <c r="EA13" s="11">
        <f t="array" aca="1" ref="EA13" ca="1">SUMPRODUCT(SUBTOTAL(3,OFFSET(EA$22:EA$133,ROW(EA$22:EA$133)-MIN(ROW(EA$22:EA$133)),,1)),ISNUMBER(SEARCH($I13,EA$22:EA$133))+0)</f>
        <v>4</v>
      </c>
      <c r="EB13" s="89">
        <f t="array" aca="1" ref="EB13" ca="1">SUMPRODUCT(SUBTOTAL(3,OFFSET(EB$22:EB$133,ROW(EB$22:EB$133)-MIN(ROW(EB$22:EB$133)),,1)),ISNUMBER(SEARCH($I13,EB$22:EB$133))+0)</f>
        <v>1</v>
      </c>
      <c r="EC13" s="11">
        <f t="array" aca="1" ref="EC13" ca="1">SUMPRODUCT(SUBTOTAL(3,OFFSET(EC$22:EC$133,ROW(EC$22:EC$133)-MIN(ROW(EC$22:EC$133)),,1)),ISNUMBER(SEARCH($I13,EC$22:EC$133))+0)</f>
        <v>4</v>
      </c>
      <c r="ED13" s="89">
        <f t="array" aca="1" ref="ED13" ca="1">SUMPRODUCT(SUBTOTAL(3,OFFSET(ED$22:ED$133,ROW(ED$22:ED$133)-MIN(ROW(ED$22:ED$133)),,1)),ISNUMBER(SEARCH($I13,ED$22:ED$133))+0)</f>
        <v>4</v>
      </c>
      <c r="EE13" s="11">
        <f t="array" aca="1" ref="EE13" ca="1">SUMPRODUCT(SUBTOTAL(3,OFFSET(EE$22:EE$133,ROW(EE$22:EE$133)-MIN(ROW(EE$22:EE$133)),,1)),ISNUMBER(SEARCH($I13,EE$22:EE$133))+0)</f>
        <v>5</v>
      </c>
      <c r="EF13" s="89">
        <f t="array" aca="1" ref="EF13" ca="1">SUMPRODUCT(SUBTOTAL(3,OFFSET(EF$22:EF$133,ROW(EF$22:EF$133)-MIN(ROW(EF$22:EF$133)),,1)),ISNUMBER(SEARCH($I13,EF$22:EF$133))+0)</f>
        <v>2</v>
      </c>
      <c r="EG13" s="11">
        <f t="array" aca="1" ref="EG13" ca="1">SUMPRODUCT(SUBTOTAL(3,OFFSET(EG$22:EG$133,ROW(EG$22:EG$133)-MIN(ROW(EG$22:EG$133)),,1)),ISNUMBER(SEARCH($I13,EG$22:EG$133))+0)</f>
        <v>3</v>
      </c>
      <c r="EH13" s="89">
        <f t="array" aca="1" ref="EH13" ca="1">SUMPRODUCT(SUBTOTAL(3,OFFSET(EH$22:EH$133,ROW(EH$22:EH$133)-MIN(ROW(EH$22:EH$133)),,1)),ISNUMBER(SEARCH($I13,EH$22:EH$133))+0)</f>
        <v>2</v>
      </c>
      <c r="EI13" s="11">
        <f t="array" aca="1" ref="EI13" ca="1">SUMPRODUCT(SUBTOTAL(3,OFFSET(EI$22:EI$133,ROW(EI$22:EI$133)-MIN(ROW(EI$22:EI$133)),,1)),ISNUMBER(SEARCH($I13,EI$22:EI$133))+0)</f>
        <v>0</v>
      </c>
      <c r="EJ13" s="89">
        <f t="array" aca="1" ref="EJ13" ca="1">SUMPRODUCT(SUBTOTAL(3,OFFSET(EJ$22:EJ$133,ROW(EJ$22:EJ$133)-MIN(ROW(EJ$22:EJ$133)),,1)),ISNUMBER(SEARCH($I13,EJ$22:EJ$133))+0)</f>
        <v>2</v>
      </c>
      <c r="EK13" s="11">
        <f t="array" aca="1" ref="EK13" ca="1">SUMPRODUCT(SUBTOTAL(3,OFFSET(EK$22:EK$133,ROW(EK$22:EK$133)-MIN(ROW(EK$22:EK$133)),,1)),ISNUMBER(SEARCH($I13,EK$22:EK$133))+0)</f>
        <v>1</v>
      </c>
      <c r="EL13" s="89">
        <f t="array" aca="1" ref="EL13" ca="1">SUMPRODUCT(SUBTOTAL(3,OFFSET(EL$22:EL$133,ROW(EL$22:EL$133)-MIN(ROW(EL$22:EL$133)),,1)),ISNUMBER(SEARCH($I13,EL$22:EL$133))+0)</f>
        <v>1</v>
      </c>
      <c r="EM13" s="11">
        <f t="array" aca="1" ref="EM13" ca="1">SUMPRODUCT(SUBTOTAL(3,OFFSET(EM$22:EM$133,ROW(EM$22:EM$133)-MIN(ROW(EM$22:EM$133)),,1)),ISNUMBER(SEARCH($I13,EM$22:EM$133))+0)</f>
        <v>6</v>
      </c>
      <c r="EN13" s="89">
        <f t="array" aca="1" ref="EN13" ca="1">SUMPRODUCT(SUBTOTAL(3,OFFSET(EN$22:EN$133,ROW(EN$22:EN$133)-MIN(ROW(EN$22:EN$133)),,1)),ISNUMBER(SEARCH($I13,EN$22:EN$133))+0)</f>
        <v>6</v>
      </c>
      <c r="EO13" s="11">
        <f t="array" aca="1" ref="EO13" ca="1">SUMPRODUCT(SUBTOTAL(3,OFFSET(EO$22:EO$133,ROW(EO$22:EO$133)-MIN(ROW(EO$22:EO$133)),,1)),ISNUMBER(SEARCH($I13,EO$22:EO$133))+0)</f>
        <v>4</v>
      </c>
      <c r="EP13" s="89">
        <f t="array" aca="1" ref="EP13" ca="1">SUMPRODUCT(SUBTOTAL(3,OFFSET(EP$22:EP$133,ROW(EP$22:EP$133)-MIN(ROW(EP$22:EP$133)),,1)),ISNUMBER(SEARCH($I13,EP$22:EP$133))+0)</f>
        <v>4</v>
      </c>
      <c r="EQ13" s="11">
        <f t="array" aca="1" ref="EQ13" ca="1">SUMPRODUCT(SUBTOTAL(3,OFFSET(EQ$22:EQ$133,ROW(EQ$22:EQ$133)-MIN(ROW(EQ$22:EQ$133)),,1)),ISNUMBER(SEARCH($I13,EQ$22:EQ$133))+0)</f>
        <v>3</v>
      </c>
      <c r="ER13" s="89">
        <f t="array" aca="1" ref="ER13" ca="1">SUMPRODUCT(SUBTOTAL(3,OFFSET(ER$22:ER$133,ROW(ER$22:ER$133)-MIN(ROW(ER$22:ER$133)),,1)),ISNUMBER(SEARCH($I13,ER$22:ER$133))+0)</f>
        <v>1</v>
      </c>
      <c r="ES13" s="11">
        <f t="array" aca="1" ref="ES13" ca="1">SUMPRODUCT(SUBTOTAL(3,OFFSET(ES$22:ES$133,ROW(ES$22:ES$133)-MIN(ROW(ES$22:ES$133)),,1)),ISNUMBER(SEARCH($I13,ES$22:ES$133))+0)</f>
        <v>2</v>
      </c>
      <c r="ET13" s="89">
        <f t="array" aca="1" ref="ET13" ca="1">SUMPRODUCT(SUBTOTAL(3,OFFSET(ET$22:ET$133,ROW(ET$22:ET$133)-MIN(ROW(ET$22:ET$133)),,1)),ISNUMBER(SEARCH($I13,ET$22:ET$133))+0)</f>
        <v>1</v>
      </c>
      <c r="EU13" s="11">
        <f t="array" aca="1" ref="EU13" ca="1">SUMPRODUCT(SUBTOTAL(3,OFFSET(EU$22:EU$133,ROW(EU$22:EU$133)-MIN(ROW(EU$22:EU$133)),,1)),ISNUMBER(SEARCH($I13,EU$22:EU$133))+0)</f>
        <v>4</v>
      </c>
      <c r="EV13" s="39"/>
    </row>
    <row r="14" spans="1:152" x14ac:dyDescent="0.2">
      <c r="I14">
        <v>2</v>
      </c>
      <c r="J14" s="9">
        <f t="array" aca="1" ref="J14" ca="1">SUMPRODUCT(SUBTOTAL(3,OFFSET(J$22:J$133,ROW(J$22:J$133)-MIN(ROW(J$22:J$133)),,1)),ISNUMBER(SEARCH($I14,J$22:J$133))+0)</f>
        <v>0</v>
      </c>
      <c r="K14" s="119" t="str">
        <f t="shared" si="41"/>
        <v>USA</v>
      </c>
      <c r="L14" s="10">
        <f t="array" aca="1" ref="L14" ca="1">SUMPRODUCT(SUBTOTAL(3,OFFSET(L$22:L$133,ROW(L$22:L$133)-MIN(ROW(L$22:L$133)),,1)),ISNUMBER(SEARCH($I14,L$22:L$133))+0)</f>
        <v>2</v>
      </c>
      <c r="M14" s="11">
        <f t="array" aca="1" ref="M14" ca="1">SUMPRODUCT(SUBTOTAL(3,OFFSET(M$22:M$133,ROW(M$22:M$133)-MIN(ROW(M$22:M$133)),,1)),ISNUMBER(SEARCH($I14,M$22:M$133))+0)</f>
        <v>5</v>
      </c>
      <c r="N14" s="146" t="str">
        <f t="array" aca="1" ref="N14" ca="1">VLOOKUP($I14,Q5Lookup,2,FALSE)&amp;"   "&amp;SUMPRODUCT(SUBTOTAL(3,OFFSET(N$22:N$133,ROW(N$22:N$133)-MIN(ROW(N$22:N$133)),,1)),ISNUMBER(SEARCH($I14,N$22:N$133))+0)</f>
        <v>Yes dif name   0</v>
      </c>
      <c r="O14" s="6">
        <f t="array" aca="1" ref="O14" ca="1">SUMPRODUCT(SUBTOTAL(3,OFFSET(O$22:O$133,ROW(O$22:O$133)-MIN(ROW(O$22:O$133)),,1)),ISNUMBER(SEARCH($I14,O$22:O$133))+0)</f>
        <v>2</v>
      </c>
      <c r="P14" s="5">
        <f t="array" aca="1" ref="P14" ca="1">SUMPRODUCT(SUBTOTAL(3,OFFSET(P$22:P$133,ROW(P$22:P$133)-MIN(ROW(P$22:P$133)),,1)),ISNUMBER(SEARCH($I14,P$22:P$133))+0)</f>
        <v>7</v>
      </c>
      <c r="Q14" s="4">
        <f t="array" aca="1" ref="Q14" ca="1">SUMPRODUCT(SUBTOTAL(3,OFFSET(Q$22:Q$133,ROW(Q$22:Q$133)-MIN(ROW(Q$22:Q$133)),,1)),ISNUMBER(SEARCH($I14,Q$22:Q$133))+0)</f>
        <v>5</v>
      </c>
      <c r="R14" s="3">
        <f t="array" aca="1" ref="R14" ca="1">SUMPRODUCT(SUBTOTAL(3,OFFSET(R$22:R$133,ROW(R$22:R$133)-MIN(ROW(R$22:R$133)),,1)),ISNUMBER(SEARCH($I14,R$22:R$133))+0)</f>
        <v>6</v>
      </c>
      <c r="S14" s="4">
        <f t="array" aca="1" ref="S14" ca="1">SUMPRODUCT(SUBTOTAL(3,OFFSET(S$22:S$133,ROW(S$22:S$133)-MIN(ROW(S$22:S$133)),,1)),ISNUMBER(SEARCH($I14,S$22:S$133))+0)</f>
        <v>3</v>
      </c>
      <c r="T14" s="3">
        <f t="array" aca="1" ref="T14" ca="1">SUMPRODUCT(SUBTOTAL(3,OFFSET(T$22:T$133,ROW(T$22:T$133)-MIN(ROW(T$22:T$133)),,1)),ISNUMBER(SEARCH($I14,T$22:T$133))+0)</f>
        <v>3</v>
      </c>
      <c r="U14" s="4">
        <f t="array" aca="1" ref="U14" ca="1">SUMPRODUCT(SUBTOTAL(3,OFFSET(U$22:U$133,ROW(U$22:U$133)-MIN(ROW(U$22:U$133)),,1)),ISNUMBER(SEARCH($I14,U$22:U$133))+0)</f>
        <v>4</v>
      </c>
      <c r="V14" s="3">
        <f t="array" aca="1" ref="V14" ca="1">SUMPRODUCT(SUBTOTAL(3,OFFSET(V$22:V$133,ROW(V$22:V$133)-MIN(ROW(V$22:V$133)),,1)),ISNUMBER(SEARCH($I14,V$22:V$133))+0)</f>
        <v>1</v>
      </c>
      <c r="W14" s="17">
        <f t="array" aca="1" ref="W14" ca="1">SUMPRODUCT(SUBTOTAL(3,OFFSET(W$22:W$133,ROW(W$22:W$133)-MIN(ROW(W$22:W$133)),,1)),ISNUMBER(SEARCH($I14,W$22:W$133))+0)</f>
        <v>0</v>
      </c>
      <c r="X14" s="18">
        <f t="array" aca="1" ref="X14" ca="1">SUMPRODUCT(SUBTOTAL(3,OFFSET(X$22:X$133,ROW(X$22:X$133)-MIN(ROW(X$22:X$133)),,1)),ISNUMBER(SEARCH($I14,X$22:X$133))+0)</f>
        <v>0</v>
      </c>
      <c r="Y14" s="17">
        <f t="array" aca="1" ref="Y14" ca="1">SUMPRODUCT(SUBTOTAL(3,OFFSET(Y$22:Y$133,ROW(Y$22:Y$133)-MIN(ROW(Y$22:Y$133)),,1)),ISNUMBER(SEARCH($I14,Y$22:Y$133))+0)</f>
        <v>5</v>
      </c>
      <c r="Z14" s="18">
        <f t="array" aca="1" ref="Z14" ca="1">SUMPRODUCT(SUBTOTAL(3,OFFSET(Z$22:Z$133,ROW(Z$22:Z$133)-MIN(ROW(Z$22:Z$133)),,1)),ISNUMBER(SEARCH($I14,Z$22:Z$133))+0)</f>
        <v>4</v>
      </c>
      <c r="AA14" s="17">
        <f t="array" aca="1" ref="AA14" ca="1">SUMPRODUCT(SUBTOTAL(3,OFFSET(AA$22:AA$133,ROW(AA$22:AA$133)-MIN(ROW(AA$22:AA$133)),,1)),ISNUMBER(SEARCH($I14,AA$22:AA$133))+0)</f>
        <v>4</v>
      </c>
      <c r="AB14" s="18">
        <f t="array" aca="1" ref="AB14" ca="1">SUMPRODUCT(SUBTOTAL(3,OFFSET(AB$22:AB$133,ROW(AB$22:AB$133)-MIN(ROW(AB$22:AB$133)),,1)),ISNUMBER(SEARCH($I14,AB$22:AB$133))+0)</f>
        <v>3</v>
      </c>
      <c r="AC14" s="17">
        <f t="array" aca="1" ref="AC14" ca="1">SUMPRODUCT(SUBTOTAL(3,OFFSET(AC$22:AC$133,ROW(AC$22:AC$133)-MIN(ROW(AC$22:AC$133)),,1)),ISNUMBER(SEARCH($I14,AC$22:AC$133))+0)</f>
        <v>3</v>
      </c>
      <c r="AD14" s="18">
        <f t="array" aca="1" ref="AD14" ca="1">SUMPRODUCT(SUBTOTAL(3,OFFSET(AD$22:AD$133,ROW(AD$22:AD$133)-MIN(ROW(AD$22:AD$133)),,1)),ISNUMBER(SEARCH($I14,AD$22:AD$133))+0)</f>
        <v>1</v>
      </c>
      <c r="AE14" s="17">
        <f t="array" aca="1" ref="AE14" ca="1">SUMPRODUCT(SUBTOTAL(3,OFFSET(AE$22:AE$133,ROW(AE$22:AE$133)-MIN(ROW(AE$22:AE$133)),,1)),ISNUMBER(SEARCH($I14,AE$22:AE$133))+0)</f>
        <v>4</v>
      </c>
      <c r="AF14" s="39"/>
      <c r="AG14" s="22">
        <f t="array" aca="1" ref="AG14" ca="1">SUMPRODUCT(SUBTOTAL(3,OFFSET(AG$22:AG$133,ROW(AG$22:AG$133)-MIN(ROW(AG$22:AG$133)),,1)),ISNUMBER(SEARCH($I14,AG$22:AG$133))+0)</f>
        <v>2</v>
      </c>
      <c r="AH14" s="5">
        <f t="array" aca="1" ref="AH14" ca="1">SUMPRODUCT(SUBTOTAL(3,OFFSET(AH$22:AH$133,ROW(AH$22:AH$133)-MIN(ROW(AH$22:AH$133)),,1)),ISNUMBER(SEARCH($I14,AH$22:AH$133))+0)</f>
        <v>2</v>
      </c>
      <c r="AI14" s="22">
        <f t="array" aca="1" ref="AI14" ca="1">SUMPRODUCT(SUBTOTAL(3,OFFSET(AI$22:AI$133,ROW(AI$22:AI$133)-MIN(ROW(AI$22:AI$133)),,1)),ISNUMBER(SEARCH($I14,AI$22:AI$133))+0)</f>
        <v>8</v>
      </c>
      <c r="AJ14" s="5">
        <f t="array" aca="1" ref="AJ14" ca="1">SUMPRODUCT(SUBTOTAL(3,OFFSET(AJ$22:AJ$133,ROW(AJ$22:AJ$133)-MIN(ROW(AJ$22:AJ$133)),,1)),ISNUMBER(SEARCH($I14,AJ$22:AJ$133))+0)</f>
        <v>4</v>
      </c>
      <c r="AK14" s="22">
        <f t="array" aca="1" ref="AK14" ca="1">SUMPRODUCT(SUBTOTAL(3,OFFSET(AK$22:AK$133,ROW(AK$22:AK$133)-MIN(ROW(AK$22:AK$133)),,1)),ISNUMBER(SEARCH($I14,AK$22:AK$133))+0)</f>
        <v>4</v>
      </c>
      <c r="AL14" s="5">
        <f t="array" aca="1" ref="AL14" ca="1">SUMPRODUCT(SUBTOTAL(3,OFFSET(AL$22:AL$133,ROW(AL$22:AL$133)-MIN(ROW(AL$22:AL$133)),,1)),ISNUMBER(SEARCH($I14,AL$22:AL$133))+0)</f>
        <v>2</v>
      </c>
      <c r="AM14" s="22">
        <f t="array" aca="1" ref="AM14" ca="1">SUMPRODUCT(SUBTOTAL(3,OFFSET(AM$22:AM$133,ROW(AM$22:AM$133)-MIN(ROW(AM$22:AM$133)),,1)),ISNUMBER(SEARCH($I14,AM$22:AM$133))+0)</f>
        <v>3</v>
      </c>
      <c r="AN14" s="5">
        <f t="array" aca="1" ref="AN14" ca="1">SUMPRODUCT(SUBTOTAL(3,OFFSET(AN$22:AN$133,ROW(AN$22:AN$133)-MIN(ROW(AN$22:AN$133)),,1)),ISNUMBER(SEARCH($I14,AN$22:AN$133))+0)</f>
        <v>2</v>
      </c>
      <c r="AO14" s="22">
        <f t="array" aca="1" ref="AO14" ca="1">SUMPRODUCT(SUBTOTAL(3,OFFSET(AO$22:AO$133,ROW(AO$22:AO$133)-MIN(ROW(AO$22:AO$133)),,1)),ISNUMBER(SEARCH($I14,AO$22:AO$133))+0)</f>
        <v>2</v>
      </c>
      <c r="AP14" s="5">
        <f t="array" aca="1" ref="AP14" ca="1">SUMPRODUCT(SUBTOTAL(3,OFFSET(AP$22:AP$133,ROW(AP$22:AP$133)-MIN(ROW(AP$22:AP$133)),,1)),ISNUMBER(SEARCH($I14,AP$22:AP$133))+0)</f>
        <v>2</v>
      </c>
      <c r="AQ14" s="39"/>
      <c r="AR14" s="3">
        <f t="array" aca="1" ref="AR14" ca="1">SUMPRODUCT(SUBTOTAL(3,OFFSET(AR$22:AR$133,ROW(AR$22:AR$133)-MIN(ROW(AR$22:AR$133)),,1)),ISNUMBER(SEARCH($I14,AR$22:AR$133))+0)</f>
        <v>3</v>
      </c>
      <c r="AS14" s="4">
        <f t="array" aca="1" ref="AS14" ca="1">SUMPRODUCT(SUBTOTAL(3,OFFSET(AS$22:AS$133,ROW(AS$22:AS$133)-MIN(ROW(AS$22:AS$133)),,1)),ISNUMBER(SEARCH($I14,AS$22:AS$133))+0)</f>
        <v>2</v>
      </c>
      <c r="AT14" s="3">
        <f t="array" aca="1" ref="AT14" ca="1">SUMPRODUCT(SUBTOTAL(3,OFFSET(AT$22:AT$133,ROW(AT$22:AT$133)-MIN(ROW(AT$22:AT$133)),,1)),ISNUMBER(SEARCH($I14,AT$22:AT$133))+0)</f>
        <v>4</v>
      </c>
      <c r="AU14" s="4">
        <f t="array" aca="1" ref="AU14" ca="1">SUMPRODUCT(SUBTOTAL(3,OFFSET(AU$22:AU$133,ROW(AU$22:AU$133)-MIN(ROW(AU$22:AU$133)),,1)),ISNUMBER(SEARCH($I14,AU$22:AU$133))+0)</f>
        <v>3</v>
      </c>
      <c r="AV14" s="3">
        <f t="array" aca="1" ref="AV14" ca="1">SUMPRODUCT(SUBTOTAL(3,OFFSET(AV$22:AV$133,ROW(AV$22:AV$133)-MIN(ROW(AV$22:AV$133)),,1)),ISNUMBER(SEARCH($I14,AV$22:AV$133))+0)</f>
        <v>2</v>
      </c>
      <c r="AW14" s="4">
        <f t="array" aca="1" ref="AW14" ca="1">SUMPRODUCT(SUBTOTAL(3,OFFSET(AW$22:AW$133,ROW(AW$22:AW$133)-MIN(ROW(AW$22:AW$133)),,1)),ISNUMBER(SEARCH($I14,AW$22:AW$133))+0)</f>
        <v>2</v>
      </c>
      <c r="AX14" s="3">
        <f t="array" aca="1" ref="AX14" ca="1">SUMPRODUCT(SUBTOTAL(3,OFFSET(AX$22:AX$133,ROW(AX$22:AX$133)-MIN(ROW(AX$22:AX$133)),,1)),ISNUMBER(SEARCH($I14,AX$22:AX$133))+0)</f>
        <v>6</v>
      </c>
      <c r="AY14" s="4">
        <f t="array" aca="1" ref="AY14" ca="1">SUMPRODUCT(SUBTOTAL(3,OFFSET(AY$22:AY$133,ROW(AY$22:AY$133)-MIN(ROW(AY$22:AY$133)),,1)),ISNUMBER(SEARCH($I14,AY$22:AY$133))+0)</f>
        <v>3</v>
      </c>
      <c r="AZ14" s="3">
        <f t="array" aca="1" ref="AZ14" ca="1">SUMPRODUCT(SUBTOTAL(3,OFFSET(AZ$22:AZ$133,ROW(AZ$22:AZ$133)-MIN(ROW(AZ$22:AZ$133)),,1)),ISNUMBER(SEARCH($I14,AZ$22:AZ$133))+0)</f>
        <v>4</v>
      </c>
      <c r="BA14" s="4">
        <f t="array" aca="1" ref="BA14" ca="1">SUMPRODUCT(SUBTOTAL(3,OFFSET(BA$22:BA$133,ROW(BA$22:BA$133)-MIN(ROW(BA$22:BA$133)),,1)),ISNUMBER(SEARCH($I14,BA$22:BA$133))+0)</f>
        <v>5</v>
      </c>
      <c r="BB14" s="3">
        <f t="array" aca="1" ref="BB14" ca="1">SUMPRODUCT(SUBTOTAL(3,OFFSET(BB$22:BB$133,ROW(BB$22:BB$133)-MIN(ROW(BB$22:BB$133)),,1)),ISNUMBER(SEARCH($I14,BB$22:BB$133))+0)</f>
        <v>3</v>
      </c>
      <c r="BC14" s="4">
        <f t="array" aca="1" ref="BC14" ca="1">SUMPRODUCT(SUBTOTAL(3,OFFSET(BC$22:BC$133,ROW(BC$22:BC$133)-MIN(ROW(BC$22:BC$133)),,1)),ISNUMBER(SEARCH($I14,BC$22:BC$133))+0)</f>
        <v>3</v>
      </c>
      <c r="BD14" s="3">
        <f t="array" aca="1" ref="BD14" ca="1">SUMPRODUCT(SUBTOTAL(3,OFFSET(BD$22:BD$133,ROW(BD$22:BD$133)-MIN(ROW(BD$22:BD$133)),,1)),ISNUMBER(SEARCH($I14,BD$22:BD$133))+0)</f>
        <v>6</v>
      </c>
      <c r="BE14" s="4">
        <f t="array" aca="1" ref="BE14" ca="1">SUMPRODUCT(SUBTOTAL(3,OFFSET(BE$22:BE$133,ROW(BE$22:BE$133)-MIN(ROW(BE$22:BE$133)),,1)),ISNUMBER(SEARCH($I14,BE$22:BE$133))+0)</f>
        <v>2</v>
      </c>
      <c r="BF14" s="3">
        <f t="array" aca="1" ref="BF14" ca="1">SUMPRODUCT(SUBTOTAL(3,OFFSET(BF$22:BF$133,ROW(BF$22:BF$133)-MIN(ROW(BF$22:BF$133)),,1)),ISNUMBER(SEARCH($I14,BF$22:BF$133))+0)</f>
        <v>4</v>
      </c>
      <c r="BG14" s="4">
        <f t="array" aca="1" ref="BG14" ca="1">SUMPRODUCT(SUBTOTAL(3,OFFSET(BG$22:BG$133,ROW(BG$22:BG$133)-MIN(ROW(BG$22:BG$133)),,1)),ISNUMBER(SEARCH($I14,BG$22:BG$133))+0)</f>
        <v>3</v>
      </c>
      <c r="BH14" s="3">
        <f t="array" aca="1" ref="BH14" ca="1">SUMPRODUCT(SUBTOTAL(3,OFFSET(BH$22:BH$133,ROW(BH$22:BH$133)-MIN(ROW(BH$22:BH$133)),,1)),ISNUMBER(SEARCH($I14,BH$22:BH$133))+0)</f>
        <v>3</v>
      </c>
      <c r="BI14" s="4">
        <f t="array" aca="1" ref="BI14" ca="1">SUMPRODUCT(SUBTOTAL(3,OFFSET(BI$22:BI$133,ROW(BI$22:BI$133)-MIN(ROW(BI$22:BI$133)),,1)),ISNUMBER(SEARCH($I14,BI$22:BI$133))+0)</f>
        <v>1</v>
      </c>
      <c r="BJ14" s="13">
        <f t="array" aca="1" ref="BJ14" ca="1">SUMPRODUCT(SUBTOTAL(3,OFFSET(BJ$22:BJ$133,ROW(BJ$22:BJ$133)-MIN(ROW(BJ$22:BJ$133)),,1)),ISNUMBER(SEARCH($I14,BJ$22:BJ$133))+0)</f>
        <v>1</v>
      </c>
      <c r="BK14" s="10">
        <f t="array" aca="1" ref="BK14" ca="1">SUMPRODUCT(SUBTOTAL(3,OFFSET(BK$22:BK$133,ROW(BK$22:BK$133)-MIN(ROW(BK$22:BK$133)),,1)),ISNUMBER(SEARCH($I14,BK$22:BK$133))+0)</f>
        <v>1</v>
      </c>
      <c r="BL14" s="13">
        <f t="array" aca="1" ref="BL14" ca="1">SUMPRODUCT(SUBTOTAL(3,OFFSET(BL$22:BL$133,ROW(BL$22:BL$133)-MIN(ROW(BL$22:BL$133)),,1)),ISNUMBER(SEARCH($I14,BL$22:BL$133))+0)</f>
        <v>4</v>
      </c>
      <c r="BM14" s="10">
        <f t="array" aca="1" ref="BM14" ca="1">SUMPRODUCT(SUBTOTAL(3,OFFSET(BM$22:BM$133,ROW(BM$22:BM$133)-MIN(ROW(BM$22:BM$133)),,1)),ISNUMBER(SEARCH($I14,BM$22:BM$133))+0)</f>
        <v>1</v>
      </c>
      <c r="BN14" s="13">
        <f t="array" aca="1" ref="BN14" ca="1">SUMPRODUCT(SUBTOTAL(3,OFFSET(BN$22:BN$133,ROW(BN$22:BN$133)-MIN(ROW(BN$22:BN$133)),,1)),ISNUMBER(SEARCH($I14,BN$22:BN$133))+0)</f>
        <v>3</v>
      </c>
      <c r="BO14" s="10">
        <f t="array" aca="1" ref="BO14" ca="1">SUMPRODUCT(SUBTOTAL(3,OFFSET(BO$22:BO$133,ROW(BO$22:BO$133)-MIN(ROW(BO$22:BO$133)),,1)),ISNUMBER(SEARCH($I14,BO$22:BO$133))+0)</f>
        <v>0</v>
      </c>
      <c r="BP14" s="13">
        <f t="array" aca="1" ref="BP14" ca="1">SUMPRODUCT(SUBTOTAL(3,OFFSET(BP$22:BP$133,ROW(BP$22:BP$133)-MIN(ROW(BP$22:BP$133)),,1)),ISNUMBER(SEARCH($I14,BP$22:BP$133))+0)</f>
        <v>2</v>
      </c>
      <c r="BQ14" s="10">
        <f t="array" aca="1" ref="BQ14" ca="1">SUMPRODUCT(SUBTOTAL(3,OFFSET(BQ$22:BQ$133,ROW(BQ$22:BQ$133)-MIN(ROW(BQ$22:BQ$133)),,1)),ISNUMBER(SEARCH($I14,BQ$22:BQ$133))+0)</f>
        <v>0</v>
      </c>
      <c r="BR14" s="28">
        <f t="array" aca="1" ref="BR14" ca="1">SUMPRODUCT(SUBTOTAL(3,OFFSET(BR$22:BR$133,ROW(BR$22:BR$133)-MIN(ROW(BR$22:BR$133)),,1)),ISNUMBER(SEARCH($I14,BR$22:BR$133))+0)</f>
        <v>2</v>
      </c>
      <c r="BS14" s="29">
        <f t="array" aca="1" ref="BS14" ca="1">SUMPRODUCT(SUBTOTAL(3,OFFSET(BS$22:BS$133,ROW(BS$22:BS$133)-MIN(ROW(BS$22:BS$133)),,1)),ISNUMBER(SEARCH($I14,BS$22:BS$133))+0)</f>
        <v>0</v>
      </c>
      <c r="BT14" s="28">
        <f t="array" aca="1" ref="BT14" ca="1">SUMPRODUCT(SUBTOTAL(3,OFFSET(BT$22:BT$133,ROW(BT$22:BT$133)-MIN(ROW(BT$22:BT$133)),,1)),ISNUMBER(SEARCH($I14,BT$22:BT$133))+0)</f>
        <v>7</v>
      </c>
      <c r="BU14" s="29">
        <f t="array" aca="1" ref="BU14" ca="1">SUMPRODUCT(SUBTOTAL(3,OFFSET(BU$22:BU$133,ROW(BU$22:BU$133)-MIN(ROW(BU$22:BU$133)),,1)),ISNUMBER(SEARCH($I14,BU$22:BU$133))+0)</f>
        <v>4</v>
      </c>
      <c r="BV14" s="28">
        <f t="array" aca="1" ref="BV14" ca="1">SUMPRODUCT(SUBTOTAL(3,OFFSET(BV$22:BV$133,ROW(BV$22:BV$133)-MIN(ROW(BV$22:BV$133)),,1)),ISNUMBER(SEARCH($I14,BV$22:BV$133))+0)</f>
        <v>1</v>
      </c>
      <c r="BW14" s="29">
        <f t="array" aca="1" ref="BW14" ca="1">SUMPRODUCT(SUBTOTAL(3,OFFSET(BW$22:BW$133,ROW(BW$22:BW$133)-MIN(ROW(BW$22:BW$133)),,1)),ISNUMBER(SEARCH($I14,BW$22:BW$133))+0)</f>
        <v>6</v>
      </c>
      <c r="BX14" s="28">
        <f t="array" aca="1" ref="BX14" ca="1">SUMPRODUCT(SUBTOTAL(3,OFFSET(BX$22:BX$133,ROW(BX$22:BX$133)-MIN(ROW(BX$22:BX$133)),,1)),ISNUMBER(SEARCH($I14,BX$22:BX$133))+0)</f>
        <v>2</v>
      </c>
      <c r="BY14" s="29">
        <f t="array" aca="1" ref="BY14" ca="1">SUMPRODUCT(SUBTOTAL(3,OFFSET(BY$22:BY$133,ROW(BY$22:BY$133)-MIN(ROW(BY$22:BY$133)),,1)),ISNUMBER(SEARCH($I14,BY$22:BY$133))+0)</f>
        <v>4</v>
      </c>
      <c r="BZ14" s="28">
        <f t="array" aca="1" ref="BZ14" ca="1">SUMPRODUCT(SUBTOTAL(3,OFFSET(BZ$22:BZ$133,ROW(BZ$22:BZ$133)-MIN(ROW(BZ$22:BZ$133)),,1)),ISNUMBER(SEARCH($I14,BZ$22:BZ$133))+0)</f>
        <v>4</v>
      </c>
      <c r="CA14" s="29">
        <f t="array" aca="1" ref="CA14" ca="1">SUMPRODUCT(SUBTOTAL(3,OFFSET(CA$22:CA$133,ROW(CA$22:CA$133)-MIN(ROW(CA$22:CA$133)),,1)),ISNUMBER(SEARCH($I14,CA$22:CA$133))+0)</f>
        <v>5</v>
      </c>
      <c r="CB14" s="28">
        <f t="array" aca="1" ref="CB14" ca="1">SUMPRODUCT(SUBTOTAL(3,OFFSET(CB$22:CB$133,ROW(CB$22:CB$133)-MIN(ROW(CB$22:CB$133)),,1)),ISNUMBER(SEARCH($I14,CB$22:CB$133))+0)</f>
        <v>3</v>
      </c>
      <c r="CC14" s="29">
        <f t="array" aca="1" ref="CC14" ca="1">SUMPRODUCT(SUBTOTAL(3,OFFSET(CC$22:CC$133,ROW(CC$22:CC$133)-MIN(ROW(CC$22:CC$133)),,1)),ISNUMBER(SEARCH($I14,CC$22:CC$133))+0)</f>
        <v>0</v>
      </c>
      <c r="CD14" s="28">
        <f t="array" aca="1" ref="CD14" ca="1">SUMPRODUCT(SUBTOTAL(3,OFFSET(CD$22:CD$133,ROW(CD$22:CD$133)-MIN(ROW(CD$22:CD$133)),,1)),ISNUMBER(SEARCH($I14,CD$22:CD$133))+0)</f>
        <v>2</v>
      </c>
      <c r="CE14" s="39"/>
      <c r="CF14" s="19">
        <f t="array" aca="1" ref="CF14" ca="1">SUMPRODUCT(SUBTOTAL(3,OFFSET(CF$22:CF$133,ROW(CF$22:CF$133)-MIN(ROW(CF$22:CF$133)),,1)),ISNUMBER(SEARCH($I14,CF$22:CF$133))+0)</f>
        <v>2</v>
      </c>
      <c r="CG14" s="20">
        <f t="array" aca="1" ref="CG14" ca="1">SUMPRODUCT(SUBTOTAL(3,OFFSET(CG$22:CG$133,ROW(CG$22:CG$133)-MIN(ROW(CG$22:CG$133)),,1)),ISNUMBER(SEARCH($I14,CG$22:CG$133))+0)</f>
        <v>1</v>
      </c>
      <c r="CH14" s="19">
        <f t="array" aca="1" ref="CH14" ca="1">SUMPRODUCT(SUBTOTAL(3,OFFSET(CH$22:CH$133,ROW(CH$22:CH$133)-MIN(ROW(CH$22:CH$133)),,1)),ISNUMBER(SEARCH($I14,CH$22:CH$133))+0)</f>
        <v>2</v>
      </c>
      <c r="CI14" s="20">
        <f t="array" aca="1" ref="CI14" ca="1">SUMPRODUCT(SUBTOTAL(3,OFFSET(CI$22:CI$133,ROW(CI$22:CI$133)-MIN(ROW(CI$22:CI$133)),,1)),ISNUMBER(SEARCH($I14,CI$22:CI$133))+0)</f>
        <v>1</v>
      </c>
      <c r="CJ14" s="19">
        <f t="array" aca="1" ref="CJ14" ca="1">SUMPRODUCT(SUBTOTAL(3,OFFSET(CJ$22:CJ$133,ROW(CJ$22:CJ$133)-MIN(ROW(CJ$22:CJ$133)),,1)),ISNUMBER(SEARCH($I14,CJ$22:CJ$133))+0)</f>
        <v>1</v>
      </c>
      <c r="CK14" s="20">
        <f t="array" aca="1" ref="CK14" ca="1">SUMPRODUCT(SUBTOTAL(3,OFFSET(CK$22:CK$133,ROW(CK$22:CK$133)-MIN(ROW(CK$22:CK$133)),,1)),ISNUMBER(SEARCH($I14,CK$22:CK$133))+0)</f>
        <v>2</v>
      </c>
      <c r="CL14" s="19">
        <f t="array" aca="1" ref="CL14" ca="1">SUMPRODUCT(SUBTOTAL(3,OFFSET(CL$22:CL$133,ROW(CL$22:CL$133)-MIN(ROW(CL$22:CL$133)),,1)),ISNUMBER(SEARCH($I14,CL$22:CL$133))+0)</f>
        <v>3</v>
      </c>
      <c r="CM14" s="20">
        <f t="array" aca="1" ref="CM14" ca="1">SUMPRODUCT(SUBTOTAL(3,OFFSET(CM$22:CM$133,ROW(CM$22:CM$133)-MIN(ROW(CM$22:CM$133)),,1)),ISNUMBER(SEARCH($I14,CM$22:CM$133))+0)</f>
        <v>3</v>
      </c>
      <c r="CN14" s="19">
        <f t="array" aca="1" ref="CN14" ca="1">SUMPRODUCT(SUBTOTAL(3,OFFSET(CN$22:CN$133,ROW(CN$22:CN$133)-MIN(ROW(CN$22:CN$133)),,1)),ISNUMBER(SEARCH($I14,CN$22:CN$133))+0)</f>
        <v>1</v>
      </c>
      <c r="CO14" s="20">
        <f t="array" aca="1" ref="CO14" ca="1">SUMPRODUCT(SUBTOTAL(3,OFFSET(CO$22:CO$133,ROW(CO$22:CO$133)-MIN(ROW(CO$22:CO$133)),,1)),ISNUMBER(SEARCH($I14,CO$22:CO$133))+0)</f>
        <v>3</v>
      </c>
      <c r="CP14" s="19">
        <f t="array" aca="1" ref="CP14" ca="1">SUMPRODUCT(SUBTOTAL(3,OFFSET(CP$22:CP$133,ROW(CP$22:CP$133)-MIN(ROW(CP$22:CP$133)),,1)),ISNUMBER(SEARCH($I14,CP$22:CP$133))+0)</f>
        <v>0</v>
      </c>
      <c r="CQ14" s="20">
        <f t="array" aca="1" ref="CQ14" ca="1">SUMPRODUCT(SUBTOTAL(3,OFFSET(CQ$22:CQ$133,ROW(CQ$22:CQ$133)-MIN(ROW(CQ$22:CQ$133)),,1)),ISNUMBER(SEARCH($I14,CQ$22:CQ$133))+0)</f>
        <v>2</v>
      </c>
      <c r="CR14" s="19">
        <f t="array" aca="1" ref="CR14" ca="1">SUMPRODUCT(SUBTOTAL(3,OFFSET(CR$22:CR$133,ROW(CR$22:CR$133)-MIN(ROW(CR$22:CR$133)),,1)),ISNUMBER(SEARCH($I14,CR$22:CR$133))+0)</f>
        <v>2</v>
      </c>
      <c r="CS14" s="20">
        <f t="array" aca="1" ref="CS14" ca="1">SUMPRODUCT(SUBTOTAL(3,OFFSET(CS$22:CS$133,ROW(CS$22:CS$133)-MIN(ROW(CS$22:CS$133)),,1)),ISNUMBER(SEARCH($I14,CS$22:CS$133))+0)</f>
        <v>3</v>
      </c>
      <c r="CT14" s="19">
        <f t="array" aca="1" ref="CT14" ca="1">SUMPRODUCT(SUBTOTAL(3,OFFSET(CT$22:CT$133,ROW(CT$22:CT$133)-MIN(ROW(CT$22:CT$133)),,1)),ISNUMBER(SEARCH($I14,CT$22:CT$133))+0)</f>
        <v>4</v>
      </c>
      <c r="CU14" s="20">
        <f t="array" aca="1" ref="CU14" ca="1">SUMPRODUCT(SUBTOTAL(3,OFFSET(CU$22:CU$133,ROW(CU$22:CU$133)-MIN(ROW(CU$22:CU$133)),,1)),ISNUMBER(SEARCH($I14,CU$22:CU$133))+0)</f>
        <v>4</v>
      </c>
      <c r="CV14" s="19">
        <f t="array" aca="1" ref="CV14" ca="1">SUMPRODUCT(SUBTOTAL(3,OFFSET(CV$22:CV$133,ROW(CV$22:CV$133)-MIN(ROW(CV$22:CV$133)),,1)),ISNUMBER(SEARCH($I14,CV$22:CV$133))+0)</f>
        <v>1</v>
      </c>
      <c r="CW14" s="20">
        <f t="array" aca="1" ref="CW14" ca="1">SUMPRODUCT(SUBTOTAL(3,OFFSET(CW$22:CW$133,ROW(CW$22:CW$133)-MIN(ROW(CW$22:CW$133)),,1)),ISNUMBER(SEARCH($I14,CW$22:CW$133))+0)</f>
        <v>2</v>
      </c>
      <c r="CX14" s="12">
        <f t="array" aca="1" ref="CX14" ca="1">SUMPRODUCT(SUBTOTAL(3,OFFSET(CX$22:CX$133,ROW(CX$22:CX$133)-MIN(ROW(CX$22:CX$133)),,1)),ISNUMBER(SEARCH($I14,CX$22:CX$133))+0)</f>
        <v>1</v>
      </c>
      <c r="CY14" s="38">
        <f t="array" aca="1" ref="CY14" ca="1">SUMPRODUCT(SUBTOTAL(3,OFFSET(CY$22:CY$133,ROW(CY$22:CY$133)-MIN(ROW(CY$22:CY$133)),,1)),ISNUMBER(SEARCH($I14,CY$22:CY$133))+0)</f>
        <v>6</v>
      </c>
      <c r="CZ14" s="12">
        <f t="array" aca="1" ref="CZ14" ca="1">SUMPRODUCT(SUBTOTAL(3,OFFSET(CZ$22:CZ$133,ROW(CZ$22:CZ$133)-MIN(ROW(CZ$22:CZ$133)),,1)),ISNUMBER(SEARCH($I14,CZ$22:CZ$133))+0)</f>
        <v>4</v>
      </c>
      <c r="DA14" s="38">
        <f t="array" aca="1" ref="DA14" ca="1">SUMPRODUCT(SUBTOTAL(3,OFFSET(DA$22:DA$133,ROW(DA$22:DA$133)-MIN(ROW(DA$22:DA$133)),,1)),ISNUMBER(SEARCH($I14,DA$22:DA$133))+0)</f>
        <v>5</v>
      </c>
      <c r="DB14" s="12">
        <f t="array" aca="1" ref="DB14" ca="1">SUMPRODUCT(SUBTOTAL(3,OFFSET(DB$22:DB$133,ROW(DB$22:DB$133)-MIN(ROW(DB$22:DB$133)),,1)),ISNUMBER(SEARCH($I14,DB$22:DB$133))+0)</f>
        <v>1</v>
      </c>
      <c r="DC14" s="38">
        <f t="array" aca="1" ref="DC14" ca="1">SUMPRODUCT(SUBTOTAL(3,OFFSET(DC$22:DC$133,ROW(DC$22:DC$133)-MIN(ROW(DC$22:DC$133)),,1)),ISNUMBER(SEARCH($I14,DC$22:DC$133))+0)</f>
        <v>2</v>
      </c>
      <c r="DD14" s="12">
        <f t="array" aca="1" ref="DD14" ca="1">SUMPRODUCT(SUBTOTAL(3,OFFSET(DD$22:DD$133,ROW(DD$22:DD$133)-MIN(ROW(DD$22:DD$133)),,1)),ISNUMBER(SEARCH($I14,DD$22:DD$133))+0)</f>
        <v>2</v>
      </c>
      <c r="DE14" s="38">
        <f t="array" aca="1" ref="DE14" ca="1">SUMPRODUCT(SUBTOTAL(3,OFFSET(DE$22:DE$133,ROW(DE$22:DE$133)-MIN(ROW(DE$22:DE$133)),,1)),ISNUMBER(SEARCH($I14,DE$22:DE$133))+0)</f>
        <v>1</v>
      </c>
      <c r="DF14" s="12">
        <f t="array" aca="1" ref="DF14" ca="1">SUMPRODUCT(SUBTOTAL(3,OFFSET(DF$22:DF$133,ROW(DF$22:DF$133)-MIN(ROW(DF$22:DF$133)),,1)),ISNUMBER(SEARCH($I14,DF$22:DF$133))+0)</f>
        <v>0</v>
      </c>
      <c r="DG14" s="38">
        <f t="array" aca="1" ref="DG14" ca="1">SUMPRODUCT(SUBTOTAL(3,OFFSET(DG$22:DG$133,ROW(DG$22:DG$133)-MIN(ROW(DG$22:DG$133)),,1)),ISNUMBER(SEARCH($I14,DG$22:DG$133))+0)</f>
        <v>2</v>
      </c>
      <c r="DH14" s="12">
        <f t="array" aca="1" ref="DH14" ca="1">SUMPRODUCT(SUBTOTAL(3,OFFSET(DH$22:DH$133,ROW(DH$22:DH$133)-MIN(ROW(DH$22:DH$133)),,1)),ISNUMBER(SEARCH($I14,DH$22:DH$133))+0)</f>
        <v>2</v>
      </c>
      <c r="DI14" s="38">
        <f t="array" aca="1" ref="DI14" ca="1">SUMPRODUCT(SUBTOTAL(3,OFFSET(DI$22:DI$133,ROW(DI$22:DI$133)-MIN(ROW(DI$22:DI$133)),,1)),ISNUMBER(SEARCH($I14,DI$22:DI$133))+0)</f>
        <v>1</v>
      </c>
      <c r="DJ14" s="12">
        <f t="array" aca="1" ref="DJ14" ca="1">SUMPRODUCT(SUBTOTAL(3,OFFSET(DJ$22:DJ$133,ROW(DJ$22:DJ$133)-MIN(ROW(DJ$22:DJ$133)),,1)),ISNUMBER(SEARCH($I14,DJ$22:DJ$133))+0)</f>
        <v>2</v>
      </c>
      <c r="DK14" s="38">
        <f t="array" aca="1" ref="DK14" ca="1">SUMPRODUCT(SUBTOTAL(3,OFFSET(DK$22:DK$133,ROW(DK$22:DK$133)-MIN(ROW(DK$22:DK$133)),,1)),ISNUMBER(SEARCH($I14,DK$22:DK$133))+0)</f>
        <v>1</v>
      </c>
      <c r="DL14" s="39"/>
      <c r="DM14" s="11">
        <f t="array" aca="1" ref="DM14" ca="1">SUMPRODUCT(SUBTOTAL(3,OFFSET(DM$22:DM$133,ROW(DM$22:DM$133)-MIN(ROW(DM$22:DM$133)),,1)),ISNUMBER(SEARCH($I14,DM$22:DM$133))+0)</f>
        <v>3</v>
      </c>
      <c r="DN14" s="89">
        <f t="array" aca="1" ref="DN14" ca="1">SUMPRODUCT(SUBTOTAL(3,OFFSET(DN$22:DN$133,ROW(DN$22:DN$133)-MIN(ROW(DN$22:DN$133)),,1)),ISNUMBER(SEARCH($I14,DN$22:DN$133))+0)</f>
        <v>5</v>
      </c>
      <c r="DO14" s="11">
        <f t="array" aca="1" ref="DO14" ca="1">SUMPRODUCT(SUBTOTAL(3,OFFSET(DO$22:DO$133,ROW(DO$22:DO$133)-MIN(ROW(DO$22:DO$133)),,1)),ISNUMBER(SEARCH($I14,DO$22:DO$133))+0)</f>
        <v>2</v>
      </c>
      <c r="DP14" s="89">
        <f t="array" aca="1" ref="DP14" ca="1">SUMPRODUCT(SUBTOTAL(3,OFFSET(DP$22:DP$133,ROW(DP$22:DP$133)-MIN(ROW(DP$22:DP$133)),,1)),ISNUMBER(SEARCH($I14,DP$22:DP$133))+0)</f>
        <v>5</v>
      </c>
      <c r="DQ14" s="11">
        <f t="array" aca="1" ref="DQ14" ca="1">SUMPRODUCT(SUBTOTAL(3,OFFSET(DQ$22:DQ$133,ROW(DQ$22:DQ$133)-MIN(ROW(DQ$22:DQ$133)),,1)),ISNUMBER(SEARCH($I14,DQ$22:DQ$133))+0)</f>
        <v>2</v>
      </c>
      <c r="DR14" s="89">
        <f t="array" aca="1" ref="DR14" ca="1">SUMPRODUCT(SUBTOTAL(3,OFFSET(DR$22:DR$133,ROW(DR$22:DR$133)-MIN(ROW(DR$22:DR$133)),,1)),ISNUMBER(SEARCH($I14,DR$22:DR$133))+0)</f>
        <v>7</v>
      </c>
      <c r="DS14" s="11">
        <f t="array" aca="1" ref="DS14" ca="1">SUMPRODUCT(SUBTOTAL(3,OFFSET(DS$22:DS$133,ROW(DS$22:DS$133)-MIN(ROW(DS$22:DS$133)),,1)),ISNUMBER(SEARCH($I14,DS$22:DS$133))+0)</f>
        <v>2</v>
      </c>
      <c r="DT14" s="89">
        <f t="array" aca="1" ref="DT14" ca="1">SUMPRODUCT(SUBTOTAL(3,OFFSET(DT$22:DT$133,ROW(DT$22:DT$133)-MIN(ROW(DT$22:DT$133)),,1)),ISNUMBER(SEARCH($I14,DT$22:DT$133))+0)</f>
        <v>2</v>
      </c>
      <c r="DU14" s="11">
        <f t="array" aca="1" ref="DU14" ca="1">SUMPRODUCT(SUBTOTAL(3,OFFSET(DU$22:DU$133,ROW(DU$22:DU$133)-MIN(ROW(DU$22:DU$133)),,1)),ISNUMBER(SEARCH($I14,DU$22:DU$133))+0)</f>
        <v>3</v>
      </c>
      <c r="DV14" s="89">
        <f t="array" aca="1" ref="DV14" ca="1">SUMPRODUCT(SUBTOTAL(3,OFFSET(DV$22:DV$133,ROW(DV$22:DV$133)-MIN(ROW(DV$22:DV$133)),,1)),ISNUMBER(SEARCH($I14,DV$22:DV$133))+0)</f>
        <v>4</v>
      </c>
      <c r="DW14" s="11">
        <f t="array" aca="1" ref="DW14" ca="1">SUMPRODUCT(SUBTOTAL(3,OFFSET(DW$22:DW$133,ROW(DW$22:DW$133)-MIN(ROW(DW$22:DW$133)),,1)),ISNUMBER(SEARCH($I14,DW$22:DW$133))+0)</f>
        <v>7</v>
      </c>
      <c r="DX14" s="89">
        <f t="array" aca="1" ref="DX14" ca="1">SUMPRODUCT(SUBTOTAL(3,OFFSET(DX$22:DX$133,ROW(DX$22:DX$133)-MIN(ROW(DX$22:DX$133)),,1)),ISNUMBER(SEARCH($I14,DX$22:DX$133))+0)</f>
        <v>3</v>
      </c>
      <c r="DY14" s="11">
        <f t="array" aca="1" ref="DY14" ca="1">SUMPRODUCT(SUBTOTAL(3,OFFSET(DY$22:DY$133,ROW(DY$22:DY$133)-MIN(ROW(DY$22:DY$133)),,1)),ISNUMBER(SEARCH($I14,DY$22:DY$133))+0)</f>
        <v>1</v>
      </c>
      <c r="DZ14" s="89">
        <f t="array" aca="1" ref="DZ14" ca="1">SUMPRODUCT(SUBTOTAL(3,OFFSET(DZ$22:DZ$133,ROW(DZ$22:DZ$133)-MIN(ROW(DZ$22:DZ$133)),,1)),ISNUMBER(SEARCH($I14,DZ$22:DZ$133))+0)</f>
        <v>3</v>
      </c>
      <c r="EA14" s="11">
        <f t="array" aca="1" ref="EA14" ca="1">SUMPRODUCT(SUBTOTAL(3,OFFSET(EA$22:EA$133,ROW(EA$22:EA$133)-MIN(ROW(EA$22:EA$133)),,1)),ISNUMBER(SEARCH($I14,EA$22:EA$133))+0)</f>
        <v>3</v>
      </c>
      <c r="EB14" s="89">
        <f t="array" aca="1" ref="EB14" ca="1">SUMPRODUCT(SUBTOTAL(3,OFFSET(EB$22:EB$133,ROW(EB$22:EB$133)-MIN(ROW(EB$22:EB$133)),,1)),ISNUMBER(SEARCH($I14,EB$22:EB$133))+0)</f>
        <v>2</v>
      </c>
      <c r="EC14" s="11">
        <f t="array" aca="1" ref="EC14" ca="1">SUMPRODUCT(SUBTOTAL(3,OFFSET(EC$22:EC$133,ROW(EC$22:EC$133)-MIN(ROW(EC$22:EC$133)),,1)),ISNUMBER(SEARCH($I14,EC$22:EC$133))+0)</f>
        <v>3</v>
      </c>
      <c r="ED14" s="89">
        <f t="array" aca="1" ref="ED14" ca="1">SUMPRODUCT(SUBTOTAL(3,OFFSET(ED$22:ED$133,ROW(ED$22:ED$133)-MIN(ROW(ED$22:ED$133)),,1)),ISNUMBER(SEARCH($I14,ED$22:ED$133))+0)</f>
        <v>4</v>
      </c>
      <c r="EE14" s="11">
        <f t="array" aca="1" ref="EE14" ca="1">SUMPRODUCT(SUBTOTAL(3,OFFSET(EE$22:EE$133,ROW(EE$22:EE$133)-MIN(ROW(EE$22:EE$133)),,1)),ISNUMBER(SEARCH($I14,EE$22:EE$133))+0)</f>
        <v>6</v>
      </c>
      <c r="EF14" s="89">
        <f t="array" aca="1" ref="EF14" ca="1">SUMPRODUCT(SUBTOTAL(3,OFFSET(EF$22:EF$133,ROW(EF$22:EF$133)-MIN(ROW(EF$22:EF$133)),,1)),ISNUMBER(SEARCH($I14,EF$22:EF$133))+0)</f>
        <v>5</v>
      </c>
      <c r="EG14" s="11">
        <f t="array" aca="1" ref="EG14" ca="1">SUMPRODUCT(SUBTOTAL(3,OFFSET(EG$22:EG$133,ROW(EG$22:EG$133)-MIN(ROW(EG$22:EG$133)),,1)),ISNUMBER(SEARCH($I14,EG$22:EG$133))+0)</f>
        <v>3</v>
      </c>
      <c r="EH14" s="89">
        <f t="array" aca="1" ref="EH14" ca="1">SUMPRODUCT(SUBTOTAL(3,OFFSET(EH$22:EH$133,ROW(EH$22:EH$133)-MIN(ROW(EH$22:EH$133)),,1)),ISNUMBER(SEARCH($I14,EH$22:EH$133))+0)</f>
        <v>2</v>
      </c>
      <c r="EI14" s="11">
        <f t="array" aca="1" ref="EI14" ca="1">SUMPRODUCT(SUBTOTAL(3,OFFSET(EI$22:EI$133,ROW(EI$22:EI$133)-MIN(ROW(EI$22:EI$133)),,1)),ISNUMBER(SEARCH($I14,EI$22:EI$133))+0)</f>
        <v>8</v>
      </c>
      <c r="EJ14" s="89">
        <f t="array" aca="1" ref="EJ14" ca="1">SUMPRODUCT(SUBTOTAL(3,OFFSET(EJ$22:EJ$133,ROW(EJ$22:EJ$133)-MIN(ROW(EJ$22:EJ$133)),,1)),ISNUMBER(SEARCH($I14,EJ$22:EJ$133))+0)</f>
        <v>4</v>
      </c>
      <c r="EK14" s="11">
        <f t="array" aca="1" ref="EK14" ca="1">SUMPRODUCT(SUBTOTAL(3,OFFSET(EK$22:EK$133,ROW(EK$22:EK$133)-MIN(ROW(EK$22:EK$133)),,1)),ISNUMBER(SEARCH($I14,EK$22:EK$133))+0)</f>
        <v>4</v>
      </c>
      <c r="EL14" s="89">
        <f t="array" aca="1" ref="EL14" ca="1">SUMPRODUCT(SUBTOTAL(3,OFFSET(EL$22:EL$133,ROW(EL$22:EL$133)-MIN(ROW(EL$22:EL$133)),,1)),ISNUMBER(SEARCH($I14,EL$22:EL$133))+0)</f>
        <v>3</v>
      </c>
      <c r="EM14" s="11">
        <f t="array" aca="1" ref="EM14" ca="1">SUMPRODUCT(SUBTOTAL(3,OFFSET(EM$22:EM$133,ROW(EM$22:EM$133)-MIN(ROW(EM$22:EM$133)),,1)),ISNUMBER(SEARCH($I14,EM$22:EM$133))+0)</f>
        <v>4</v>
      </c>
      <c r="EN14" s="89">
        <f t="array" aca="1" ref="EN14" ca="1">SUMPRODUCT(SUBTOTAL(3,OFFSET(EN$22:EN$133,ROW(EN$22:EN$133)-MIN(ROW(EN$22:EN$133)),,1)),ISNUMBER(SEARCH($I14,EN$22:EN$133))+0)</f>
        <v>1</v>
      </c>
      <c r="EO14" s="11">
        <f t="array" aca="1" ref="EO14" ca="1">SUMPRODUCT(SUBTOTAL(3,OFFSET(EO$22:EO$133,ROW(EO$22:EO$133)-MIN(ROW(EO$22:EO$133)),,1)),ISNUMBER(SEARCH($I14,EO$22:EO$133))+0)</f>
        <v>3</v>
      </c>
      <c r="EP14" s="89">
        <f t="array" aca="1" ref="EP14" ca="1">SUMPRODUCT(SUBTOTAL(3,OFFSET(EP$22:EP$133,ROW(EP$22:EP$133)-MIN(ROW(EP$22:EP$133)),,1)),ISNUMBER(SEARCH($I14,EP$22:EP$133))+0)</f>
        <v>5</v>
      </c>
      <c r="EQ14" s="11">
        <f t="array" aca="1" ref="EQ14" ca="1">SUMPRODUCT(SUBTOTAL(3,OFFSET(EQ$22:EQ$133,ROW(EQ$22:EQ$133)-MIN(ROW(EQ$22:EQ$133)),,1)),ISNUMBER(SEARCH($I14,EQ$22:EQ$133))+0)</f>
        <v>4</v>
      </c>
      <c r="ER14" s="89">
        <f t="array" aca="1" ref="ER14" ca="1">SUMPRODUCT(SUBTOTAL(3,OFFSET(ER$22:ER$133,ROW(ER$22:ER$133)-MIN(ROW(ER$22:ER$133)),,1)),ISNUMBER(SEARCH($I14,ER$22:ER$133))+0)</f>
        <v>3</v>
      </c>
      <c r="ES14" s="11">
        <f t="array" aca="1" ref="ES14" ca="1">SUMPRODUCT(SUBTOTAL(3,OFFSET(ES$22:ES$133,ROW(ES$22:ES$133)-MIN(ROW(ES$22:ES$133)),,1)),ISNUMBER(SEARCH($I14,ES$22:ES$133))+0)</f>
        <v>4</v>
      </c>
      <c r="ET14" s="89">
        <f t="array" aca="1" ref="ET14" ca="1">SUMPRODUCT(SUBTOTAL(3,OFFSET(ET$22:ET$133,ROW(ET$22:ET$133)-MIN(ROW(ET$22:ET$133)),,1)),ISNUMBER(SEARCH($I14,ET$22:ET$133))+0)</f>
        <v>4</v>
      </c>
      <c r="EU14" s="11">
        <f t="array" aca="1" ref="EU14" ca="1">SUMPRODUCT(SUBTOTAL(3,OFFSET(EU$22:EU$133,ROW(EU$22:EU$133)-MIN(ROW(EU$22:EU$133)),,1)),ISNUMBER(SEARCH($I14,EU$22:EU$133))+0)</f>
        <v>1</v>
      </c>
      <c r="EV14" s="39"/>
    </row>
    <row r="15" spans="1:152" x14ac:dyDescent="0.2">
      <c r="I15">
        <v>3</v>
      </c>
      <c r="J15" s="9">
        <f t="array" aca="1" ref="J15" ca="1">SUMPRODUCT(SUBTOTAL(3,OFFSET(J$22:J$133,ROW(J$22:J$133)-MIN(ROW(J$22:J$133)),,1)),ISNUMBER(SEARCH($I15,J$22:J$133))+0)</f>
        <v>2</v>
      </c>
      <c r="K15" s="119" t="str">
        <f t="shared" si="41"/>
        <v>UK</v>
      </c>
      <c r="L15" s="39"/>
      <c r="M15" s="11">
        <f t="array" aca="1" ref="M15" ca="1">SUMPRODUCT(SUBTOTAL(3,OFFSET(M$22:M$133,ROW(M$22:M$133)-MIN(ROW(M$22:M$133)),,1)),ISNUMBER(SEARCH($I15,M$22:M$133))+0)</f>
        <v>6</v>
      </c>
      <c r="N15" s="146" t="str">
        <f t="array" aca="1" ref="N15" ca="1">VLOOKUP($I15,Q5Lookup,2,FALSE)&amp;"   "&amp;SUMPRODUCT(SUBTOTAL(3,OFFSET(N$22:N$133,ROW(N$22:N$133)-MIN(ROW(N$22:N$133)),,1)),ISNUMBER(SEARCH($I15,N$22:N$133))+0)</f>
        <v>Maybe, aspects   0</v>
      </c>
      <c r="O15" s="6">
        <f t="array" aca="1" ref="O15" ca="1">SUMPRODUCT(SUBTOTAL(3,OFFSET(O$22:O$133,ROW(O$22:O$133)-MIN(ROW(O$22:O$133)),,1)),ISNUMBER(SEARCH($I15,O$22:O$133))+0)</f>
        <v>5</v>
      </c>
      <c r="P15" s="5">
        <f t="array" aca="1" ref="P15" ca="1">SUMPRODUCT(SUBTOTAL(3,OFFSET(P$22:P$133,ROW(P$22:P$133)-MIN(ROW(P$22:P$133)),,1)),ISNUMBER(SEARCH($I15,P$22:P$133))+0)</f>
        <v>0</v>
      </c>
      <c r="Q15" s="39"/>
      <c r="R15" s="39"/>
      <c r="S15" s="39"/>
      <c r="T15" s="39"/>
      <c r="U15" s="39"/>
      <c r="V15" s="39"/>
      <c r="W15" s="17">
        <f t="array" aca="1" ref="W15" ca="1">SUMPRODUCT(SUBTOTAL(3,OFFSET(W$22:W$133,ROW(W$22:W$133)-MIN(ROW(W$22:W$133)),,1)),ISNUMBER(SEARCH($I15,W$22:W$133))+0)</f>
        <v>2</v>
      </c>
      <c r="X15" s="18">
        <f t="array" aca="1" ref="X15" ca="1">SUMPRODUCT(SUBTOTAL(3,OFFSET(X$22:X$133,ROW(X$22:X$133)-MIN(ROW(X$22:X$133)),,1)),ISNUMBER(SEARCH($I15,X$22:X$133))+0)</f>
        <v>10</v>
      </c>
      <c r="Y15" s="17">
        <f t="array" aca="1" ref="Y15" ca="1">SUMPRODUCT(SUBTOTAL(3,OFFSET(Y$22:Y$133,ROW(Y$22:Y$133)-MIN(ROW(Y$22:Y$133)),,1)),ISNUMBER(SEARCH($I15,Y$22:Y$133))+0)</f>
        <v>7</v>
      </c>
      <c r="Z15" s="18">
        <f t="array" aca="1" ref="Z15" ca="1">SUMPRODUCT(SUBTOTAL(3,OFFSET(Z$22:Z$133,ROW(Z$22:Z$133)-MIN(ROW(Z$22:Z$133)),,1)),ISNUMBER(SEARCH($I15,Z$22:Z$133))+0)</f>
        <v>1</v>
      </c>
      <c r="AA15" s="17">
        <f t="array" aca="1" ref="AA15" ca="1">SUMPRODUCT(SUBTOTAL(3,OFFSET(AA$22:AA$133,ROW(AA$22:AA$133)-MIN(ROW(AA$22:AA$133)),,1)),ISNUMBER(SEARCH($I15,AA$22:AA$133))+0)</f>
        <v>4</v>
      </c>
      <c r="AB15" s="18">
        <f t="array" aca="1" ref="AB15" ca="1">SUMPRODUCT(SUBTOTAL(3,OFFSET(AB$22:AB$133,ROW(AB$22:AB$133)-MIN(ROW(AB$22:AB$133)),,1)),ISNUMBER(SEARCH($I15,AB$22:AB$133))+0)</f>
        <v>8</v>
      </c>
      <c r="AC15" s="17">
        <f t="array" aca="1" ref="AC15" ca="1">SUMPRODUCT(SUBTOTAL(3,OFFSET(AC$22:AC$133,ROW(AC$22:AC$133)-MIN(ROW(AC$22:AC$133)),,1)),ISNUMBER(SEARCH($I15,AC$22:AC$133))+0)</f>
        <v>5</v>
      </c>
      <c r="AD15" s="18">
        <f t="array" aca="1" ref="AD15" ca="1">SUMPRODUCT(SUBTOTAL(3,OFFSET(AD$22:AD$133,ROW(AD$22:AD$133)-MIN(ROW(AD$22:AD$133)),,1)),ISNUMBER(SEARCH($I15,AD$22:AD$133))+0)</f>
        <v>7</v>
      </c>
      <c r="AE15" s="17">
        <f t="array" aca="1" ref="AE15" ca="1">SUMPRODUCT(SUBTOTAL(3,OFFSET(AE$22:AE$133,ROW(AE$22:AE$133)-MIN(ROW(AE$22:AE$133)),,1)),ISNUMBER(SEARCH($I15,AE$22:AE$133))+0)</f>
        <v>6</v>
      </c>
      <c r="AF15" s="39"/>
      <c r="AG15" s="22">
        <f t="array" aca="1" ref="AG15" ca="1">SUMPRODUCT(SUBTOTAL(3,OFFSET(AG$22:AG$133,ROW(AG$22:AG$133)-MIN(ROW(AG$22:AG$133)),,1)),ISNUMBER(SEARCH($I15,AG$22:AG$133))+0)</f>
        <v>1</v>
      </c>
      <c r="AH15" s="5">
        <f t="array" aca="1" ref="AH15" ca="1">SUMPRODUCT(SUBTOTAL(3,OFFSET(AH$22:AH$133,ROW(AH$22:AH$133)-MIN(ROW(AH$22:AH$133)),,1)),ISNUMBER(SEARCH($I15,AH$22:AH$133))+0)</f>
        <v>4</v>
      </c>
      <c r="AI15" s="22">
        <f t="array" aca="1" ref="AI15" ca="1">SUMPRODUCT(SUBTOTAL(3,OFFSET(AI$22:AI$133,ROW(AI$22:AI$133)-MIN(ROW(AI$22:AI$133)),,1)),ISNUMBER(SEARCH($I15,AI$22:AI$133))+0)</f>
        <v>1</v>
      </c>
      <c r="AJ15" s="5">
        <f t="array" aca="1" ref="AJ15" ca="1">SUMPRODUCT(SUBTOTAL(3,OFFSET(AJ$22:AJ$133,ROW(AJ$22:AJ$133)-MIN(ROW(AJ$22:AJ$133)),,1)),ISNUMBER(SEARCH($I15,AJ$22:AJ$133))+0)</f>
        <v>0</v>
      </c>
      <c r="AK15" s="22">
        <f t="array" aca="1" ref="AK15" ca="1">SUMPRODUCT(SUBTOTAL(3,OFFSET(AK$22:AK$133,ROW(AK$22:AK$133)-MIN(ROW(AK$22:AK$133)),,1)),ISNUMBER(SEARCH($I15,AK$22:AK$133))+0)</f>
        <v>2</v>
      </c>
      <c r="AL15" s="5">
        <f t="array" aca="1" ref="AL15" ca="1">SUMPRODUCT(SUBTOTAL(3,OFFSET(AL$22:AL$133,ROW(AL$22:AL$133)-MIN(ROW(AL$22:AL$133)),,1)),ISNUMBER(SEARCH($I15,AL$22:AL$133))+0)</f>
        <v>5</v>
      </c>
      <c r="AM15" s="22">
        <f t="array" aca="1" ref="AM15" ca="1">SUMPRODUCT(SUBTOTAL(3,OFFSET(AM$22:AM$133,ROW(AM$22:AM$133)-MIN(ROW(AM$22:AM$133)),,1)),ISNUMBER(SEARCH($I15,AM$22:AM$133))+0)</f>
        <v>4</v>
      </c>
      <c r="AN15" s="5">
        <f t="array" aca="1" ref="AN15" ca="1">SUMPRODUCT(SUBTOTAL(3,OFFSET(AN$22:AN$133,ROW(AN$22:AN$133)-MIN(ROW(AN$22:AN$133)),,1)),ISNUMBER(SEARCH($I15,AN$22:AN$133))+0)</f>
        <v>4</v>
      </c>
      <c r="AO15" s="22">
        <f t="array" aca="1" ref="AO15" ca="1">SUMPRODUCT(SUBTOTAL(3,OFFSET(AO$22:AO$133,ROW(AO$22:AO$133)-MIN(ROW(AO$22:AO$133)),,1)),ISNUMBER(SEARCH($I15,AO$22:AO$133))+0)</f>
        <v>6</v>
      </c>
      <c r="AP15" s="5">
        <f t="array" aca="1" ref="AP15" ca="1">SUMPRODUCT(SUBTOTAL(3,OFFSET(AP$22:AP$133,ROW(AP$22:AP$133)-MIN(ROW(AP$22:AP$133)),,1)),ISNUMBER(SEARCH($I15,AP$22:AP$133))+0)</f>
        <v>6</v>
      </c>
      <c r="AQ15" s="39"/>
      <c r="AR15" s="3">
        <f t="array" aca="1" ref="AR15" ca="1">SUMPRODUCT(SUBTOTAL(3,OFFSET(AR$22:AR$133,ROW(AR$22:AR$133)-MIN(ROW(AR$22:AR$133)),,1)),ISNUMBER(SEARCH($I15,AR$22:AR$133))+0)</f>
        <v>6</v>
      </c>
      <c r="AS15" s="4">
        <f t="array" aca="1" ref="AS15" ca="1">SUMPRODUCT(SUBTOTAL(3,OFFSET(AS$22:AS$133,ROW(AS$22:AS$133)-MIN(ROW(AS$22:AS$133)),,1)),ISNUMBER(SEARCH($I15,AS$22:AS$133))+0)</f>
        <v>9</v>
      </c>
      <c r="AT15" s="3">
        <f t="array" aca="1" ref="AT15" ca="1">SUMPRODUCT(SUBTOTAL(3,OFFSET(AT$22:AT$133,ROW(AT$22:AT$133)-MIN(ROW(AT$22:AT$133)),,1)),ISNUMBER(SEARCH($I15,AT$22:AT$133))+0)</f>
        <v>6</v>
      </c>
      <c r="AU15" s="4">
        <f t="array" aca="1" ref="AU15" ca="1">SUMPRODUCT(SUBTOTAL(3,OFFSET(AU$22:AU$133,ROW(AU$22:AU$133)-MIN(ROW(AU$22:AU$133)),,1)),ISNUMBER(SEARCH($I15,AU$22:AU$133))+0)</f>
        <v>5</v>
      </c>
      <c r="AV15" s="3">
        <f t="array" aca="1" ref="AV15" ca="1">SUMPRODUCT(SUBTOTAL(3,OFFSET(AV$22:AV$133,ROW(AV$22:AV$133)-MIN(ROW(AV$22:AV$133)),,1)),ISNUMBER(SEARCH($I15,AV$22:AV$133))+0)</f>
        <v>6</v>
      </c>
      <c r="AW15" s="4">
        <f t="array" aca="1" ref="AW15" ca="1">SUMPRODUCT(SUBTOTAL(3,OFFSET(AW$22:AW$133,ROW(AW$22:AW$133)-MIN(ROW(AW$22:AW$133)),,1)),ISNUMBER(SEARCH($I15,AW$22:AW$133))+0)</f>
        <v>7</v>
      </c>
      <c r="AX15" s="3">
        <f t="array" aca="1" ref="AX15" ca="1">SUMPRODUCT(SUBTOTAL(3,OFFSET(AX$22:AX$133,ROW(AX$22:AX$133)-MIN(ROW(AX$22:AX$133)),,1)),ISNUMBER(SEARCH($I15,AX$22:AX$133))+0)</f>
        <v>4</v>
      </c>
      <c r="AY15" s="4">
        <f t="array" aca="1" ref="AY15" ca="1">SUMPRODUCT(SUBTOTAL(3,OFFSET(AY$22:AY$133,ROW(AY$22:AY$133)-MIN(ROW(AY$22:AY$133)),,1)),ISNUMBER(SEARCH($I15,AY$22:AY$133))+0)</f>
        <v>5</v>
      </c>
      <c r="AZ15" s="3">
        <f t="array" aca="1" ref="AZ15" ca="1">SUMPRODUCT(SUBTOTAL(3,OFFSET(AZ$22:AZ$133,ROW(AZ$22:AZ$133)-MIN(ROW(AZ$22:AZ$133)),,1)),ISNUMBER(SEARCH($I15,AZ$22:AZ$133))+0)</f>
        <v>4</v>
      </c>
      <c r="BA15" s="4">
        <f t="array" aca="1" ref="BA15" ca="1">SUMPRODUCT(SUBTOTAL(3,OFFSET(BA$22:BA$133,ROW(BA$22:BA$133)-MIN(ROW(BA$22:BA$133)),,1)),ISNUMBER(SEARCH($I15,BA$22:BA$133))+0)</f>
        <v>3</v>
      </c>
      <c r="BB15" s="3">
        <f t="array" aca="1" ref="BB15" ca="1">SUMPRODUCT(SUBTOTAL(3,OFFSET(BB$22:BB$133,ROW(BB$22:BB$133)-MIN(ROW(BB$22:BB$133)),,1)),ISNUMBER(SEARCH($I15,BB$22:BB$133))+0)</f>
        <v>7</v>
      </c>
      <c r="BC15" s="4">
        <f t="array" aca="1" ref="BC15" ca="1">SUMPRODUCT(SUBTOTAL(3,OFFSET(BC$22:BC$133,ROW(BC$22:BC$133)-MIN(ROW(BC$22:BC$133)),,1)),ISNUMBER(SEARCH($I15,BC$22:BC$133))+0)</f>
        <v>6</v>
      </c>
      <c r="BD15" s="3">
        <f t="array" aca="1" ref="BD15" ca="1">SUMPRODUCT(SUBTOTAL(3,OFFSET(BD$22:BD$133,ROW(BD$22:BD$133)-MIN(ROW(BD$22:BD$133)),,1)),ISNUMBER(SEARCH($I15,BD$22:BD$133))+0)</f>
        <v>3</v>
      </c>
      <c r="BE15" s="4">
        <f t="array" aca="1" ref="BE15" ca="1">SUMPRODUCT(SUBTOTAL(3,OFFSET(BE$22:BE$133,ROW(BE$22:BE$133)-MIN(ROW(BE$22:BE$133)),,1)),ISNUMBER(SEARCH($I15,BE$22:BE$133))+0)</f>
        <v>5</v>
      </c>
      <c r="BF15" s="3">
        <f t="array" aca="1" ref="BF15" ca="1">SUMPRODUCT(SUBTOTAL(3,OFFSET(BF$22:BF$133,ROW(BF$22:BF$133)-MIN(ROW(BF$22:BF$133)),,1)),ISNUMBER(SEARCH($I15,BF$22:BF$133))+0)</f>
        <v>5</v>
      </c>
      <c r="BG15" s="4">
        <f t="array" aca="1" ref="BG15" ca="1">SUMPRODUCT(SUBTOTAL(3,OFFSET(BG$22:BG$133,ROW(BG$22:BG$133)-MIN(ROW(BG$22:BG$133)),,1)),ISNUMBER(SEARCH($I15,BG$22:BG$133))+0)</f>
        <v>8</v>
      </c>
      <c r="BH15" s="3">
        <f t="array" aca="1" ref="BH15" ca="1">SUMPRODUCT(SUBTOTAL(3,OFFSET(BH$22:BH$133,ROW(BH$22:BH$133)-MIN(ROW(BH$22:BH$133)),,1)),ISNUMBER(SEARCH($I15,BH$22:BH$133))+0)</f>
        <v>3</v>
      </c>
      <c r="BI15" s="4">
        <f t="array" aca="1" ref="BI15" ca="1">SUMPRODUCT(SUBTOTAL(3,OFFSET(BI$22:BI$133,ROW(BI$22:BI$133)-MIN(ROW(BI$22:BI$133)),,1)),ISNUMBER(SEARCH($I15,BI$22:BI$133))+0)</f>
        <v>6</v>
      </c>
      <c r="BJ15" s="13">
        <f t="array" aca="1" ref="BJ15" ca="1">SUMPRODUCT(SUBTOTAL(3,OFFSET(BJ$22:BJ$133,ROW(BJ$22:BJ$133)-MIN(ROW(BJ$22:BJ$133)),,1)),ISNUMBER(SEARCH($I15,BJ$22:BJ$133))+0)</f>
        <v>5</v>
      </c>
      <c r="BK15" s="10">
        <f t="array" aca="1" ref="BK15" ca="1">SUMPRODUCT(SUBTOTAL(3,OFFSET(BK$22:BK$133,ROW(BK$22:BK$133)-MIN(ROW(BK$22:BK$133)),,1)),ISNUMBER(SEARCH($I15,BK$22:BK$133))+0)</f>
        <v>8</v>
      </c>
      <c r="BL15" s="13">
        <f t="array" aca="1" ref="BL15" ca="1">SUMPRODUCT(SUBTOTAL(3,OFFSET(BL$22:BL$133,ROW(BL$22:BL$133)-MIN(ROW(BL$22:BL$133)),,1)),ISNUMBER(SEARCH($I15,BL$22:BL$133))+0)</f>
        <v>3</v>
      </c>
      <c r="BM15" s="10">
        <f t="array" aca="1" ref="BM15" ca="1">SUMPRODUCT(SUBTOTAL(3,OFFSET(BM$22:BM$133,ROW(BM$22:BM$133)-MIN(ROW(BM$22:BM$133)),,1)),ISNUMBER(SEARCH($I15,BM$22:BM$133))+0)</f>
        <v>6</v>
      </c>
      <c r="BN15" s="13">
        <f t="array" aca="1" ref="BN15" ca="1">SUMPRODUCT(SUBTOTAL(3,OFFSET(BN$22:BN$133,ROW(BN$22:BN$133)-MIN(ROW(BN$22:BN$133)),,1)),ISNUMBER(SEARCH($I15,BN$22:BN$133))+0)</f>
        <v>4</v>
      </c>
      <c r="BO15" s="10">
        <f t="array" aca="1" ref="BO15" ca="1">SUMPRODUCT(SUBTOTAL(3,OFFSET(BO$22:BO$133,ROW(BO$22:BO$133)-MIN(ROW(BO$22:BO$133)),,1)),ISNUMBER(SEARCH($I15,BO$22:BO$133))+0)</f>
        <v>2</v>
      </c>
      <c r="BP15" s="13">
        <f t="array" aca="1" ref="BP15" ca="1">SUMPRODUCT(SUBTOTAL(3,OFFSET(BP$22:BP$133,ROW(BP$22:BP$133)-MIN(ROW(BP$22:BP$133)),,1)),ISNUMBER(SEARCH($I15,BP$22:BP$133))+0)</f>
        <v>4</v>
      </c>
      <c r="BQ15" s="10">
        <f t="array" aca="1" ref="BQ15" ca="1">SUMPRODUCT(SUBTOTAL(3,OFFSET(BQ$22:BQ$133,ROW(BQ$22:BQ$133)-MIN(ROW(BQ$22:BQ$133)),,1)),ISNUMBER(SEARCH($I15,BQ$22:BQ$133))+0)</f>
        <v>7</v>
      </c>
      <c r="BR15" s="28">
        <f t="array" aca="1" ref="BR15" ca="1">SUMPRODUCT(SUBTOTAL(3,OFFSET(BR$22:BR$133,ROW(BR$22:BR$133)-MIN(ROW(BR$22:BR$133)),,1)),ISNUMBER(SEARCH($I15,BR$22:BR$133))+0)</f>
        <v>8</v>
      </c>
      <c r="BS15" s="29">
        <f t="array" aca="1" ref="BS15" ca="1">SUMPRODUCT(SUBTOTAL(3,OFFSET(BS$22:BS$133,ROW(BS$22:BS$133)-MIN(ROW(BS$22:BS$133)),,1)),ISNUMBER(SEARCH($I15,BS$22:BS$133))+0)</f>
        <v>11</v>
      </c>
      <c r="BT15" s="28">
        <f t="array" aca="1" ref="BT15" ca="1">SUMPRODUCT(SUBTOTAL(3,OFFSET(BT$22:BT$133,ROW(BT$22:BT$133)-MIN(ROW(BT$22:BT$133)),,1)),ISNUMBER(SEARCH($I15,BT$22:BT$133))+0)</f>
        <v>2</v>
      </c>
      <c r="BU15" s="29">
        <f t="array" aca="1" ref="BU15" ca="1">SUMPRODUCT(SUBTOTAL(3,OFFSET(BU$22:BU$133,ROW(BU$22:BU$133)-MIN(ROW(BU$22:BU$133)),,1)),ISNUMBER(SEARCH($I15,BU$22:BU$133))+0)</f>
        <v>7</v>
      </c>
      <c r="BV15" s="28">
        <f t="array" aca="1" ref="BV15" ca="1">SUMPRODUCT(SUBTOTAL(3,OFFSET(BV$22:BV$133,ROW(BV$22:BV$133)-MIN(ROW(BV$22:BV$133)),,1)),ISNUMBER(SEARCH($I15,BV$22:BV$133))+0)</f>
        <v>7</v>
      </c>
      <c r="BW15" s="29">
        <f t="array" aca="1" ref="BW15" ca="1">SUMPRODUCT(SUBTOTAL(3,OFFSET(BW$22:BW$133,ROW(BW$22:BW$133)-MIN(ROW(BW$22:BW$133)),,1)),ISNUMBER(SEARCH($I15,BW$22:BW$133))+0)</f>
        <v>3</v>
      </c>
      <c r="BX15" s="28">
        <f t="array" aca="1" ref="BX15" ca="1">SUMPRODUCT(SUBTOTAL(3,OFFSET(BX$22:BX$133,ROW(BX$22:BX$133)-MIN(ROW(BX$22:BX$133)),,1)),ISNUMBER(SEARCH($I15,BX$22:BX$133))+0)</f>
        <v>8</v>
      </c>
      <c r="BY15" s="29">
        <f t="array" aca="1" ref="BY15" ca="1">SUMPRODUCT(SUBTOTAL(3,OFFSET(BY$22:BY$133,ROW(BY$22:BY$133)-MIN(ROW(BY$22:BY$133)),,1)),ISNUMBER(SEARCH($I15,BY$22:BY$133))+0)</f>
        <v>4</v>
      </c>
      <c r="BZ15" s="28">
        <f t="array" aca="1" ref="BZ15" ca="1">SUMPRODUCT(SUBTOTAL(3,OFFSET(BZ$22:BZ$133,ROW(BZ$22:BZ$133)-MIN(ROW(BZ$22:BZ$133)),,1)),ISNUMBER(SEARCH($I15,BZ$22:BZ$133))+0)</f>
        <v>5</v>
      </c>
      <c r="CA15" s="29">
        <f t="array" aca="1" ref="CA15" ca="1">SUMPRODUCT(SUBTOTAL(3,OFFSET(CA$22:CA$133,ROW(CA$22:CA$133)-MIN(ROW(CA$22:CA$133)),,1)),ISNUMBER(SEARCH($I15,CA$22:CA$133))+0)</f>
        <v>5</v>
      </c>
      <c r="CB15" s="28">
        <f t="array" aca="1" ref="CB15" ca="1">SUMPRODUCT(SUBTOTAL(3,OFFSET(CB$22:CB$133,ROW(CB$22:CB$133)-MIN(ROW(CB$22:CB$133)),,1)),ISNUMBER(SEARCH($I15,CB$22:CB$133))+0)</f>
        <v>4</v>
      </c>
      <c r="CC15" s="29">
        <f t="array" aca="1" ref="CC15" ca="1">SUMPRODUCT(SUBTOTAL(3,OFFSET(CC$22:CC$133,ROW(CC$22:CC$133)-MIN(ROW(CC$22:CC$133)),,1)),ISNUMBER(SEARCH($I15,CC$22:CC$133))+0)</f>
        <v>6</v>
      </c>
      <c r="CD15" s="28">
        <f t="array" aca="1" ref="CD15" ca="1">SUMPRODUCT(SUBTOTAL(3,OFFSET(CD$22:CD$133,ROW(CD$22:CD$133)-MIN(ROW(CD$22:CD$133)),,1)),ISNUMBER(SEARCH($I15,CD$22:CD$133))+0)</f>
        <v>7</v>
      </c>
      <c r="CE15" s="39"/>
      <c r="CF15" s="19">
        <f t="array" aca="1" ref="CF15" ca="1">SUMPRODUCT(SUBTOTAL(3,OFFSET(CF$22:CF$133,ROW(CF$22:CF$133)-MIN(ROW(CF$22:CF$133)),,1)),ISNUMBER(SEARCH($I15,CF$22:CF$133))+0)</f>
        <v>4</v>
      </c>
      <c r="CG15" s="20">
        <f t="array" aca="1" ref="CG15" ca="1">SUMPRODUCT(SUBTOTAL(3,OFFSET(CG$22:CG$133,ROW(CG$22:CG$133)-MIN(ROW(CG$22:CG$133)),,1)),ISNUMBER(SEARCH($I15,CG$22:CG$133))+0)</f>
        <v>7</v>
      </c>
      <c r="CH15" s="19">
        <f t="array" aca="1" ref="CH15" ca="1">SUMPRODUCT(SUBTOTAL(3,OFFSET(CH$22:CH$133,ROW(CH$22:CH$133)-MIN(ROW(CH$22:CH$133)),,1)),ISNUMBER(SEARCH($I15,CH$22:CH$133))+0)</f>
        <v>7</v>
      </c>
      <c r="CI15" s="20">
        <f t="array" aca="1" ref="CI15" ca="1">SUMPRODUCT(SUBTOTAL(3,OFFSET(CI$22:CI$133,ROW(CI$22:CI$133)-MIN(ROW(CI$22:CI$133)),,1)),ISNUMBER(SEARCH($I15,CI$22:CI$133))+0)</f>
        <v>6</v>
      </c>
      <c r="CJ15" s="19">
        <f t="array" aca="1" ref="CJ15" ca="1">SUMPRODUCT(SUBTOTAL(3,OFFSET(CJ$22:CJ$133,ROW(CJ$22:CJ$133)-MIN(ROW(CJ$22:CJ$133)),,1)),ISNUMBER(SEARCH($I15,CJ$22:CJ$133))+0)</f>
        <v>5</v>
      </c>
      <c r="CK15" s="20">
        <f t="array" aca="1" ref="CK15" ca="1">SUMPRODUCT(SUBTOTAL(3,OFFSET(CK$22:CK$133,ROW(CK$22:CK$133)-MIN(ROW(CK$22:CK$133)),,1)),ISNUMBER(SEARCH($I15,CK$22:CK$133))+0)</f>
        <v>4</v>
      </c>
      <c r="CL15" s="19">
        <f t="array" aca="1" ref="CL15" ca="1">SUMPRODUCT(SUBTOTAL(3,OFFSET(CL$22:CL$133,ROW(CL$22:CL$133)-MIN(ROW(CL$22:CL$133)),,1)),ISNUMBER(SEARCH($I15,CL$22:CL$133))+0)</f>
        <v>4</v>
      </c>
      <c r="CM15" s="20">
        <f t="array" aca="1" ref="CM15" ca="1">SUMPRODUCT(SUBTOTAL(3,OFFSET(CM$22:CM$133,ROW(CM$22:CM$133)-MIN(ROW(CM$22:CM$133)),,1)),ISNUMBER(SEARCH($I15,CM$22:CM$133))+0)</f>
        <v>5</v>
      </c>
      <c r="CN15" s="19">
        <f t="array" aca="1" ref="CN15" ca="1">SUMPRODUCT(SUBTOTAL(3,OFFSET(CN$22:CN$133,ROW(CN$22:CN$133)-MIN(ROW(CN$22:CN$133)),,1)),ISNUMBER(SEARCH($I15,CN$22:CN$133))+0)</f>
        <v>7</v>
      </c>
      <c r="CO15" s="20">
        <f t="array" aca="1" ref="CO15" ca="1">SUMPRODUCT(SUBTOTAL(3,OFFSET(CO$22:CO$133,ROW(CO$22:CO$133)-MIN(ROW(CO$22:CO$133)),,1)),ISNUMBER(SEARCH($I15,CO$22:CO$133))+0)</f>
        <v>3</v>
      </c>
      <c r="CP15" s="19">
        <f t="array" aca="1" ref="CP15" ca="1">SUMPRODUCT(SUBTOTAL(3,OFFSET(CP$22:CP$133,ROW(CP$22:CP$133)-MIN(ROW(CP$22:CP$133)),,1)),ISNUMBER(SEARCH($I15,CP$22:CP$133))+0)</f>
        <v>6</v>
      </c>
      <c r="CQ15" s="20">
        <f t="array" aca="1" ref="CQ15" ca="1">SUMPRODUCT(SUBTOTAL(3,OFFSET(CQ$22:CQ$133,ROW(CQ$22:CQ$133)-MIN(ROW(CQ$22:CQ$133)),,1)),ISNUMBER(SEARCH($I15,CQ$22:CQ$133))+0)</f>
        <v>6</v>
      </c>
      <c r="CR15" s="19">
        <f t="array" aca="1" ref="CR15" ca="1">SUMPRODUCT(SUBTOTAL(3,OFFSET(CR$22:CR$133,ROW(CR$22:CR$133)-MIN(ROW(CR$22:CR$133)),,1)),ISNUMBER(SEARCH($I15,CR$22:CR$133))+0)</f>
        <v>6</v>
      </c>
      <c r="CS15" s="20">
        <f t="array" aca="1" ref="CS15" ca="1">SUMPRODUCT(SUBTOTAL(3,OFFSET(CS$22:CS$133,ROW(CS$22:CS$133)-MIN(ROW(CS$22:CS$133)),,1)),ISNUMBER(SEARCH($I15,CS$22:CS$133))+0)</f>
        <v>6</v>
      </c>
      <c r="CT15" s="19">
        <f t="array" aca="1" ref="CT15" ca="1">SUMPRODUCT(SUBTOTAL(3,OFFSET(CT$22:CT$133,ROW(CT$22:CT$133)-MIN(ROW(CT$22:CT$133)),,1)),ISNUMBER(SEARCH($I15,CT$22:CT$133))+0)</f>
        <v>5</v>
      </c>
      <c r="CU15" s="20">
        <f t="array" aca="1" ref="CU15" ca="1">SUMPRODUCT(SUBTOTAL(3,OFFSET(CU$22:CU$133,ROW(CU$22:CU$133)-MIN(ROW(CU$22:CU$133)),,1)),ISNUMBER(SEARCH($I15,CU$22:CU$133))+0)</f>
        <v>6</v>
      </c>
      <c r="CV15" s="19">
        <f t="array" aca="1" ref="CV15" ca="1">SUMPRODUCT(SUBTOTAL(3,OFFSET(CV$22:CV$133,ROW(CV$22:CV$133)-MIN(ROW(CV$22:CV$133)),,1)),ISNUMBER(SEARCH($I15,CV$22:CV$133))+0)</f>
        <v>5</v>
      </c>
      <c r="CW15" s="20">
        <f t="array" aca="1" ref="CW15" ca="1">SUMPRODUCT(SUBTOTAL(3,OFFSET(CW$22:CW$133,ROW(CW$22:CW$133)-MIN(ROW(CW$22:CW$133)),,1)),ISNUMBER(SEARCH($I15,CW$22:CW$133))+0)</f>
        <v>5</v>
      </c>
      <c r="CX15" s="12">
        <f t="array" aca="1" ref="CX15" ca="1">SUMPRODUCT(SUBTOTAL(3,OFFSET(CX$22:CX$133,ROW(CX$22:CX$133)-MIN(ROW(CX$22:CX$133)),,1)),ISNUMBER(SEARCH($I15,CX$22:CX$133))+0)</f>
        <v>7</v>
      </c>
      <c r="CY15" s="38">
        <f t="array" aca="1" ref="CY15" ca="1">SUMPRODUCT(SUBTOTAL(3,OFFSET(CY$22:CY$133,ROW(CY$22:CY$133)-MIN(ROW(CY$22:CY$133)),,1)),ISNUMBER(SEARCH($I15,CY$22:CY$133))+0)</f>
        <v>4</v>
      </c>
      <c r="CZ15" s="12">
        <f t="array" aca="1" ref="CZ15" ca="1">SUMPRODUCT(SUBTOTAL(3,OFFSET(CZ$22:CZ$133,ROW(CZ$22:CZ$133)-MIN(ROW(CZ$22:CZ$133)),,1)),ISNUMBER(SEARCH($I15,CZ$22:CZ$133))+0)</f>
        <v>6</v>
      </c>
      <c r="DA15" s="38">
        <f t="array" aca="1" ref="DA15" ca="1">SUMPRODUCT(SUBTOTAL(3,OFFSET(DA$22:DA$133,ROW(DA$22:DA$133)-MIN(ROW(DA$22:DA$133)),,1)),ISNUMBER(SEARCH($I15,DA$22:DA$133))+0)</f>
        <v>4</v>
      </c>
      <c r="DB15" s="12">
        <f t="array" aca="1" ref="DB15" ca="1">SUMPRODUCT(SUBTOTAL(3,OFFSET(DB$22:DB$133,ROW(DB$22:DB$133)-MIN(ROW(DB$22:DB$133)),,1)),ISNUMBER(SEARCH($I15,DB$22:DB$133))+0)</f>
        <v>5</v>
      </c>
      <c r="DC15" s="38">
        <f t="array" aca="1" ref="DC15" ca="1">SUMPRODUCT(SUBTOTAL(3,OFFSET(DC$22:DC$133,ROW(DC$22:DC$133)-MIN(ROW(DC$22:DC$133)),,1)),ISNUMBER(SEARCH($I15,DC$22:DC$133))+0)</f>
        <v>6</v>
      </c>
      <c r="DD15" s="12">
        <f t="array" aca="1" ref="DD15" ca="1">SUMPRODUCT(SUBTOTAL(3,OFFSET(DD$22:DD$133,ROW(DD$22:DD$133)-MIN(ROW(DD$22:DD$133)),,1)),ISNUMBER(SEARCH($I15,DD$22:DD$133))+0)</f>
        <v>7</v>
      </c>
      <c r="DE15" s="38">
        <f t="array" aca="1" ref="DE15" ca="1">SUMPRODUCT(SUBTOTAL(3,OFFSET(DE$22:DE$133,ROW(DE$22:DE$133)-MIN(ROW(DE$22:DE$133)),,1)),ISNUMBER(SEARCH($I15,DE$22:DE$133))+0)</f>
        <v>4</v>
      </c>
      <c r="DF15" s="12">
        <f t="array" aca="1" ref="DF15" ca="1">SUMPRODUCT(SUBTOTAL(3,OFFSET(DF$22:DF$133,ROW(DF$22:DF$133)-MIN(ROW(DF$22:DF$133)),,1)),ISNUMBER(SEARCH($I15,DF$22:DF$133))+0)</f>
        <v>8</v>
      </c>
      <c r="DG15" s="38">
        <f t="array" aca="1" ref="DG15" ca="1">SUMPRODUCT(SUBTOTAL(3,OFFSET(DG$22:DG$133,ROW(DG$22:DG$133)-MIN(ROW(DG$22:DG$133)),,1)),ISNUMBER(SEARCH($I15,DG$22:DG$133))+0)</f>
        <v>6</v>
      </c>
      <c r="DH15" s="12">
        <f t="array" aca="1" ref="DH15" ca="1">SUMPRODUCT(SUBTOTAL(3,OFFSET(DH$22:DH$133,ROW(DH$22:DH$133)-MIN(ROW(DH$22:DH$133)),,1)),ISNUMBER(SEARCH($I15,DH$22:DH$133))+0)</f>
        <v>6</v>
      </c>
      <c r="DI15" s="38">
        <f t="array" aca="1" ref="DI15" ca="1">SUMPRODUCT(SUBTOTAL(3,OFFSET(DI$22:DI$133,ROW(DI$22:DI$133)-MIN(ROW(DI$22:DI$133)),,1)),ISNUMBER(SEARCH($I15,DI$22:DI$133))+0)</f>
        <v>6</v>
      </c>
      <c r="DJ15" s="12">
        <f t="array" aca="1" ref="DJ15" ca="1">SUMPRODUCT(SUBTOTAL(3,OFFSET(DJ$22:DJ$133,ROW(DJ$22:DJ$133)-MIN(ROW(DJ$22:DJ$133)),,1)),ISNUMBER(SEARCH($I15,DJ$22:DJ$133))+0)</f>
        <v>7</v>
      </c>
      <c r="DK15" s="38">
        <f t="array" aca="1" ref="DK15" ca="1">SUMPRODUCT(SUBTOTAL(3,OFFSET(DK$22:DK$133,ROW(DK$22:DK$133)-MIN(ROW(DK$22:DK$133)),,1)),ISNUMBER(SEARCH($I15,DK$22:DK$133))+0)</f>
        <v>7</v>
      </c>
      <c r="DL15" s="39"/>
      <c r="DM15" s="11">
        <f t="array" aca="1" ref="DM15" ca="1">SUMPRODUCT(SUBTOTAL(3,OFFSET(DM$22:DM$133,ROW(DM$22:DM$133)-MIN(ROW(DM$22:DM$133)),,1)),ISNUMBER(SEARCH($I15,DM$22:DM$133))+0)</f>
        <v>6</v>
      </c>
      <c r="DN15" s="89">
        <f t="array" aca="1" ref="DN15" ca="1">SUMPRODUCT(SUBTOTAL(3,OFFSET(DN$22:DN$133,ROW(DN$22:DN$133)-MIN(ROW(DN$22:DN$133)),,1)),ISNUMBER(SEARCH($I15,DN$22:DN$133))+0)</f>
        <v>2</v>
      </c>
      <c r="DO15" s="11">
        <f t="array" aca="1" ref="DO15" ca="1">SUMPRODUCT(SUBTOTAL(3,OFFSET(DO$22:DO$133,ROW(DO$22:DO$133)-MIN(ROW(DO$22:DO$133)),,1)),ISNUMBER(SEARCH($I15,DO$22:DO$133))+0)</f>
        <v>2</v>
      </c>
      <c r="DP15" s="89">
        <f t="array" aca="1" ref="DP15" ca="1">SUMPRODUCT(SUBTOTAL(3,OFFSET(DP$22:DP$133,ROW(DP$22:DP$133)-MIN(ROW(DP$22:DP$133)),,1)),ISNUMBER(SEARCH($I15,DP$22:DP$133))+0)</f>
        <v>1</v>
      </c>
      <c r="DQ15" s="11">
        <f t="array" aca="1" ref="DQ15" ca="1">SUMPRODUCT(SUBTOTAL(3,OFFSET(DQ$22:DQ$133,ROW(DQ$22:DQ$133)-MIN(ROW(DQ$22:DQ$133)),,1)),ISNUMBER(SEARCH($I15,DQ$22:DQ$133))+0)</f>
        <v>3</v>
      </c>
      <c r="DR15" s="89">
        <f t="array" aca="1" ref="DR15" ca="1">SUMPRODUCT(SUBTOTAL(3,OFFSET(DR$22:DR$133,ROW(DR$22:DR$133)-MIN(ROW(DR$22:DR$133)),,1)),ISNUMBER(SEARCH($I15,DR$22:DR$133))+0)</f>
        <v>0</v>
      </c>
      <c r="DS15" s="11">
        <f t="array" aca="1" ref="DS15" ca="1">SUMPRODUCT(SUBTOTAL(3,OFFSET(DS$22:DS$133,ROW(DS$22:DS$133)-MIN(ROW(DS$22:DS$133)),,1)),ISNUMBER(SEARCH($I15,DS$22:DS$133))+0)</f>
        <v>4</v>
      </c>
      <c r="DT15" s="89">
        <f t="array" aca="1" ref="DT15" ca="1">SUMPRODUCT(SUBTOTAL(3,OFFSET(DT$22:DT$133,ROW(DT$22:DT$133)-MIN(ROW(DT$22:DT$133)),,1)),ISNUMBER(SEARCH($I15,DT$22:DT$133))+0)</f>
        <v>10</v>
      </c>
      <c r="DU15" s="11">
        <f t="array" aca="1" ref="DU15" ca="1">SUMPRODUCT(SUBTOTAL(3,OFFSET(DU$22:DU$133,ROW(DU$22:DU$133)-MIN(ROW(DU$22:DU$133)),,1)),ISNUMBER(SEARCH($I15,DU$22:DU$133))+0)</f>
        <v>5</v>
      </c>
      <c r="DV15" s="89">
        <f t="array" aca="1" ref="DV15" ca="1">SUMPRODUCT(SUBTOTAL(3,OFFSET(DV$22:DV$133,ROW(DV$22:DV$133)-MIN(ROW(DV$22:DV$133)),,1)),ISNUMBER(SEARCH($I15,DV$22:DV$133))+0)</f>
        <v>1</v>
      </c>
      <c r="DW15" s="11">
        <f t="array" aca="1" ref="DW15" ca="1">SUMPRODUCT(SUBTOTAL(3,OFFSET(DW$22:DW$133,ROW(DW$22:DW$133)-MIN(ROW(DW$22:DW$133)),,1)),ISNUMBER(SEARCH($I15,DW$22:DW$133))+0)</f>
        <v>1</v>
      </c>
      <c r="DX15" s="89">
        <f t="array" aca="1" ref="DX15" ca="1">SUMPRODUCT(SUBTOTAL(3,OFFSET(DX$22:DX$133,ROW(DX$22:DX$133)-MIN(ROW(DX$22:DX$133)),,1)),ISNUMBER(SEARCH($I15,DX$22:DX$133))+0)</f>
        <v>4</v>
      </c>
      <c r="DY15" s="11">
        <f t="array" aca="1" ref="DY15" ca="1">SUMPRODUCT(SUBTOTAL(3,OFFSET(DY$22:DY$133,ROW(DY$22:DY$133)-MIN(ROW(DY$22:DY$133)),,1)),ISNUMBER(SEARCH($I15,DY$22:DY$133))+0)</f>
        <v>0</v>
      </c>
      <c r="DZ15" s="89">
        <f t="array" aca="1" ref="DZ15" ca="1">SUMPRODUCT(SUBTOTAL(3,OFFSET(DZ$22:DZ$133,ROW(DZ$22:DZ$133)-MIN(ROW(DZ$22:DZ$133)),,1)),ISNUMBER(SEARCH($I15,DZ$22:DZ$133))+0)</f>
        <v>4</v>
      </c>
      <c r="EA15" s="11">
        <f t="array" aca="1" ref="EA15" ca="1">SUMPRODUCT(SUBTOTAL(3,OFFSET(EA$22:EA$133,ROW(EA$22:EA$133)-MIN(ROW(EA$22:EA$133)),,1)),ISNUMBER(SEARCH($I15,EA$22:EA$133))+0)</f>
        <v>2</v>
      </c>
      <c r="EB15" s="89">
        <f t="array" aca="1" ref="EB15" ca="1">SUMPRODUCT(SUBTOTAL(3,OFFSET(EB$22:EB$133,ROW(EB$22:EB$133)-MIN(ROW(EB$22:EB$133)),,1)),ISNUMBER(SEARCH($I15,EB$22:EB$133))+0)</f>
        <v>6</v>
      </c>
      <c r="EC15" s="11">
        <f t="array" aca="1" ref="EC15" ca="1">SUMPRODUCT(SUBTOTAL(3,OFFSET(EC$22:EC$133,ROW(EC$22:EC$133)-MIN(ROW(EC$22:EC$133)),,1)),ISNUMBER(SEARCH($I15,EC$22:EC$133))+0)</f>
        <v>4</v>
      </c>
      <c r="ED15" s="89">
        <f t="array" aca="1" ref="ED15" ca="1">SUMPRODUCT(SUBTOTAL(3,OFFSET(ED$22:ED$133,ROW(ED$22:ED$133)-MIN(ROW(ED$22:ED$133)),,1)),ISNUMBER(SEARCH($I15,ED$22:ED$133))+0)</f>
        <v>4</v>
      </c>
      <c r="EE15" s="11">
        <f t="array" aca="1" ref="EE15" ca="1">SUMPRODUCT(SUBTOTAL(3,OFFSET(EE$22:EE$133,ROW(EE$22:EE$133)-MIN(ROW(EE$22:EE$133)),,1)),ISNUMBER(SEARCH($I15,EE$22:EE$133))+0)</f>
        <v>1</v>
      </c>
      <c r="EF15" s="89">
        <f t="array" aca="1" ref="EF15" ca="1">SUMPRODUCT(SUBTOTAL(3,OFFSET(EF$22:EF$133,ROW(EF$22:EF$133)-MIN(ROW(EF$22:EF$133)),,1)),ISNUMBER(SEARCH($I15,EF$22:EF$133))+0)</f>
        <v>3</v>
      </c>
      <c r="EG15" s="11">
        <f t="array" aca="1" ref="EG15" ca="1">SUMPRODUCT(SUBTOTAL(3,OFFSET(EG$22:EG$133,ROW(EG$22:EG$133)-MIN(ROW(EG$22:EG$133)),,1)),ISNUMBER(SEARCH($I15,EG$22:EG$133))+0)</f>
        <v>4</v>
      </c>
      <c r="EH15" s="89">
        <f t="array" aca="1" ref="EH15" ca="1">SUMPRODUCT(SUBTOTAL(3,OFFSET(EH$22:EH$133,ROW(EH$22:EH$133)-MIN(ROW(EH$22:EH$133)),,1)),ISNUMBER(SEARCH($I15,EH$22:EH$133))+0)</f>
        <v>6</v>
      </c>
      <c r="EI15" s="11">
        <f t="array" aca="1" ref="EI15" ca="1">SUMPRODUCT(SUBTOTAL(3,OFFSET(EI$22:EI$133,ROW(EI$22:EI$133)-MIN(ROW(EI$22:EI$133)),,1)),ISNUMBER(SEARCH($I15,EI$22:EI$133))+0)</f>
        <v>1</v>
      </c>
      <c r="EJ15" s="89">
        <f t="array" aca="1" ref="EJ15" ca="1">SUMPRODUCT(SUBTOTAL(3,OFFSET(EJ$22:EJ$133,ROW(EJ$22:EJ$133)-MIN(ROW(EJ$22:EJ$133)),,1)),ISNUMBER(SEARCH($I15,EJ$22:EJ$133))+0)</f>
        <v>2</v>
      </c>
      <c r="EK15" s="11">
        <f t="array" aca="1" ref="EK15" ca="1">SUMPRODUCT(SUBTOTAL(3,OFFSET(EK$22:EK$133,ROW(EK$22:EK$133)-MIN(ROW(EK$22:EK$133)),,1)),ISNUMBER(SEARCH($I15,EK$22:EK$133))+0)</f>
        <v>5</v>
      </c>
      <c r="EL15" s="89">
        <f t="array" aca="1" ref="EL15" ca="1">SUMPRODUCT(SUBTOTAL(3,OFFSET(EL$22:EL$133,ROW(EL$22:EL$133)-MIN(ROW(EL$22:EL$133)),,1)),ISNUMBER(SEARCH($I15,EL$22:EL$133))+0)</f>
        <v>5</v>
      </c>
      <c r="EM15" s="11">
        <f t="array" aca="1" ref="EM15" ca="1">SUMPRODUCT(SUBTOTAL(3,OFFSET(EM$22:EM$133,ROW(EM$22:EM$133)-MIN(ROW(EM$22:EM$133)),,1)),ISNUMBER(SEARCH($I15,EM$22:EM$133))+0)</f>
        <v>1</v>
      </c>
      <c r="EN15" s="89">
        <f t="array" aca="1" ref="EN15" ca="1">SUMPRODUCT(SUBTOTAL(3,OFFSET(EN$22:EN$133,ROW(EN$22:EN$133)-MIN(ROW(EN$22:EN$133)),,1)),ISNUMBER(SEARCH($I15,EN$22:EN$133))+0)</f>
        <v>0</v>
      </c>
      <c r="EO15" s="11">
        <f t="array" aca="1" ref="EO15" ca="1">SUMPRODUCT(SUBTOTAL(3,OFFSET(EO$22:EO$133,ROW(EO$22:EO$133)-MIN(ROW(EO$22:EO$133)),,1)),ISNUMBER(SEARCH($I15,EO$22:EO$133))+0)</f>
        <v>4</v>
      </c>
      <c r="EP15" s="89">
        <f t="array" aca="1" ref="EP15" ca="1">SUMPRODUCT(SUBTOTAL(3,OFFSET(EP$22:EP$133,ROW(EP$22:EP$133)-MIN(ROW(EP$22:EP$133)),,1)),ISNUMBER(SEARCH($I15,EP$22:EP$133))+0)</f>
        <v>2</v>
      </c>
      <c r="EQ15" s="11">
        <f t="array" aca="1" ref="EQ15" ca="1">SUMPRODUCT(SUBTOTAL(3,OFFSET(EQ$22:EQ$133,ROW(EQ$22:EQ$133)-MIN(ROW(EQ$22:EQ$133)),,1)),ISNUMBER(SEARCH($I15,EQ$22:EQ$133))+0)</f>
        <v>3</v>
      </c>
      <c r="ER15" s="89">
        <f t="array" aca="1" ref="ER15" ca="1">SUMPRODUCT(SUBTOTAL(3,OFFSET(ER$22:ER$133,ROW(ER$22:ER$133)-MIN(ROW(ER$22:ER$133)),,1)),ISNUMBER(SEARCH($I15,ER$22:ER$133))+0)</f>
        <v>5</v>
      </c>
      <c r="ES15" s="11">
        <f t="array" aca="1" ref="ES15" ca="1">SUMPRODUCT(SUBTOTAL(3,OFFSET(ES$22:ES$133,ROW(ES$22:ES$133)-MIN(ROW(ES$22:ES$133)),,1)),ISNUMBER(SEARCH($I15,ES$22:ES$133))+0)</f>
        <v>5</v>
      </c>
      <c r="ET15" s="89">
        <f t="array" aca="1" ref="ET15" ca="1">SUMPRODUCT(SUBTOTAL(3,OFFSET(ET$22:ET$133,ROW(ET$22:ET$133)-MIN(ROW(ET$22:ET$133)),,1)),ISNUMBER(SEARCH($I15,ET$22:ET$133))+0)</f>
        <v>4</v>
      </c>
      <c r="EU15" s="11">
        <f t="array" aca="1" ref="EU15" ca="1">SUMPRODUCT(SUBTOTAL(3,OFFSET(EU$22:EU$133,ROW(EU$22:EU$133)-MIN(ROW(EU$22:EU$133)),,1)),ISNUMBER(SEARCH($I15,EU$22:EU$133))+0)</f>
        <v>7</v>
      </c>
      <c r="EV15" s="39"/>
    </row>
    <row r="16" spans="1:152" x14ac:dyDescent="0.2">
      <c r="I16">
        <v>4</v>
      </c>
      <c r="J16" s="9">
        <f t="array" aca="1" ref="J16" ca="1">SUMPRODUCT(SUBTOTAL(3,OFFSET(J$22:J$133,ROW(J$22:J$133)-MIN(ROW(J$22:J$133)),,1)),ISNUMBER(SEARCH($I16,J$22:J$133))+0)</f>
        <v>2</v>
      </c>
      <c r="K16" s="119" t="str">
        <f t="shared" si="41"/>
        <v>Australia</v>
      </c>
      <c r="L16" s="39"/>
      <c r="M16" s="11">
        <f t="array" aca="1" ref="M16" ca="1">SUMPRODUCT(SUBTOTAL(3,OFFSET(M$22:M$133,ROW(M$22:M$133)-MIN(ROW(M$22:M$133)),,1)),ISNUMBER(SEARCH($I16,M$22:M$133))+0)</f>
        <v>1</v>
      </c>
      <c r="N16" s="146" t="str">
        <f t="array" aca="1" ref="N16" ca="1">VLOOKUP($I16,Q5Lookup,2,FALSE)&amp;"   "&amp;SUMPRODUCT(SUBTOTAL(3,OFFSET(N$22:N$133,ROW(N$22:N$133)-MIN(ROW(N$22:N$133)),,1)),ISNUMBER(SEARCH($I16,N$22:N$133))+0)</f>
        <v>No, plan   12</v>
      </c>
      <c r="O16" s="39"/>
      <c r="P16" s="39"/>
      <c r="Q16" s="39"/>
      <c r="R16" s="39"/>
      <c r="S16" s="39"/>
      <c r="T16" s="39"/>
      <c r="U16" s="39"/>
      <c r="V16" s="39"/>
      <c r="W16" s="17">
        <f t="array" aca="1" ref="W16" ca="1">SUMPRODUCT(SUBTOTAL(3,OFFSET(W$22:W$133,ROW(W$22:W$133)-MIN(ROW(W$22:W$133)),,1)),ISNUMBER(SEARCH($I16,W$22:W$133))+0)</f>
        <v>0</v>
      </c>
      <c r="X16" s="18">
        <f t="array" aca="1" ref="X16" ca="1">SUMPRODUCT(SUBTOTAL(3,OFFSET(X$22:X$133,ROW(X$22:X$133)-MIN(ROW(X$22:X$133)),,1)),ISNUMBER(SEARCH($I16,X$22:X$133))+0)</f>
        <v>2</v>
      </c>
      <c r="Y16" s="17">
        <f t="array" aca="1" ref="Y16" ca="1">SUMPRODUCT(SUBTOTAL(3,OFFSET(Y$22:Y$133,ROW(Y$22:Y$133)-MIN(ROW(Y$22:Y$133)),,1)),ISNUMBER(SEARCH($I16,Y$22:Y$133))+0)</f>
        <v>0</v>
      </c>
      <c r="Z16" s="18">
        <f t="array" aca="1" ref="Z16" ca="1">SUMPRODUCT(SUBTOTAL(3,OFFSET(Z$22:Z$133,ROW(Z$22:Z$133)-MIN(ROW(Z$22:Z$133)),,1)),ISNUMBER(SEARCH($I16,Z$22:Z$133))+0)</f>
        <v>2</v>
      </c>
      <c r="AA16" s="17">
        <f t="array" aca="1" ref="AA16" ca="1">SUMPRODUCT(SUBTOTAL(3,OFFSET(AA$22:AA$133,ROW(AA$22:AA$133)-MIN(ROW(AA$22:AA$133)),,1)),ISNUMBER(SEARCH($I16,AA$22:AA$133))+0)</f>
        <v>4</v>
      </c>
      <c r="AB16" s="18">
        <f t="array" aca="1" ref="AB16" ca="1">SUMPRODUCT(SUBTOTAL(3,OFFSET(AB$22:AB$133,ROW(AB$22:AB$133)-MIN(ROW(AB$22:AB$133)),,1)),ISNUMBER(SEARCH($I16,AB$22:AB$133))+0)</f>
        <v>0</v>
      </c>
      <c r="AC16" s="17">
        <f t="array" aca="1" ref="AC16" ca="1">SUMPRODUCT(SUBTOTAL(3,OFFSET(AC$22:AC$133,ROW(AC$22:AC$133)-MIN(ROW(AC$22:AC$133)),,1)),ISNUMBER(SEARCH($I16,AC$22:AC$133))+0)</f>
        <v>4</v>
      </c>
      <c r="AD16" s="18">
        <f t="array" aca="1" ref="AD16" ca="1">SUMPRODUCT(SUBTOTAL(3,OFFSET(AD$22:AD$133,ROW(AD$22:AD$133)-MIN(ROW(AD$22:AD$133)),,1)),ISNUMBER(SEARCH($I16,AD$22:AD$133))+0)</f>
        <v>3</v>
      </c>
      <c r="AE16" s="17">
        <f t="array" aca="1" ref="AE16" ca="1">SUMPRODUCT(SUBTOTAL(3,OFFSET(AE$22:AE$133,ROW(AE$22:AE$133)-MIN(ROW(AE$22:AE$133)),,1)),ISNUMBER(SEARCH($I16,AE$22:AE$133))+0)</f>
        <v>2</v>
      </c>
      <c r="AF16" s="39"/>
      <c r="AG16" s="22">
        <f t="array" aca="1" ref="AG16" ca="1">SUMPRODUCT(SUBTOTAL(3,OFFSET(AG$22:AG$133,ROW(AG$22:AG$133)-MIN(ROW(AG$22:AG$133)),,1)),ISNUMBER(SEARCH($I16,AG$22:AG$133))+0)</f>
        <v>1</v>
      </c>
      <c r="AH16" s="5">
        <f t="array" aca="1" ref="AH16" ca="1">SUMPRODUCT(SUBTOTAL(3,OFFSET(AH$22:AH$133,ROW(AH$22:AH$133)-MIN(ROW(AH$22:AH$133)),,1)),ISNUMBER(SEARCH($I16,AH$22:AH$133))+0)</f>
        <v>2</v>
      </c>
      <c r="AI16" s="22">
        <f t="array" aca="1" ref="AI16" ca="1">SUMPRODUCT(SUBTOTAL(3,OFFSET(AI$22:AI$133,ROW(AI$22:AI$133)-MIN(ROW(AI$22:AI$133)),,1)),ISNUMBER(SEARCH($I16,AI$22:AI$133))+0)</f>
        <v>1</v>
      </c>
      <c r="AJ16" s="5">
        <f t="array" aca="1" ref="AJ16" ca="1">SUMPRODUCT(SUBTOTAL(3,OFFSET(AJ$22:AJ$133,ROW(AJ$22:AJ$133)-MIN(ROW(AJ$22:AJ$133)),,1)),ISNUMBER(SEARCH($I16,AJ$22:AJ$133))+0)</f>
        <v>1</v>
      </c>
      <c r="AK16" s="22">
        <f t="array" aca="1" ref="AK16" ca="1">SUMPRODUCT(SUBTOTAL(3,OFFSET(AK$22:AK$133,ROW(AK$22:AK$133)-MIN(ROW(AK$22:AK$133)),,1)),ISNUMBER(SEARCH($I16,AK$22:AK$133))+0)</f>
        <v>2</v>
      </c>
      <c r="AL16" s="5">
        <f t="array" aca="1" ref="AL16" ca="1">SUMPRODUCT(SUBTOTAL(3,OFFSET(AL$22:AL$133,ROW(AL$22:AL$133)-MIN(ROW(AL$22:AL$133)),,1)),ISNUMBER(SEARCH($I16,AL$22:AL$133))+0)</f>
        <v>2</v>
      </c>
      <c r="AM16" s="22">
        <f t="array" aca="1" ref="AM16" ca="1">SUMPRODUCT(SUBTOTAL(3,OFFSET(AM$22:AM$133,ROW(AM$22:AM$133)-MIN(ROW(AM$22:AM$133)),,1)),ISNUMBER(SEARCH($I16,AM$22:AM$133))+0)</f>
        <v>2</v>
      </c>
      <c r="AN16" s="5">
        <f t="array" aca="1" ref="AN16" ca="1">SUMPRODUCT(SUBTOTAL(3,OFFSET(AN$22:AN$133,ROW(AN$22:AN$133)-MIN(ROW(AN$22:AN$133)),,1)),ISNUMBER(SEARCH($I16,AN$22:AN$133))+0)</f>
        <v>2</v>
      </c>
      <c r="AO16" s="22">
        <f t="array" aca="1" ref="AO16" ca="1">SUMPRODUCT(SUBTOTAL(3,OFFSET(AO$22:AO$133,ROW(AO$22:AO$133)-MIN(ROW(AO$22:AO$133)),,1)),ISNUMBER(SEARCH($I16,AO$22:AO$133))+0)</f>
        <v>0</v>
      </c>
      <c r="AP16" s="5">
        <f t="array" aca="1" ref="AP16" ca="1">SUMPRODUCT(SUBTOTAL(3,OFFSET(AP$22:AP$133,ROW(AP$22:AP$133)-MIN(ROW(AP$22:AP$133)),,1)),ISNUMBER(SEARCH($I16,AP$22:AP$133))+0)</f>
        <v>1</v>
      </c>
      <c r="AQ16" s="39"/>
      <c r="AR16" s="3">
        <f t="array" aca="1" ref="AR16" ca="1">SUMPRODUCT(SUBTOTAL(3,OFFSET(AR$22:AR$133,ROW(AR$22:AR$133)-MIN(ROW(AR$22:AR$133)),,1)),ISNUMBER(SEARCH($I16,AR$22:AR$133))+0)</f>
        <v>3</v>
      </c>
      <c r="AS16" s="4">
        <f t="array" aca="1" ref="AS16" ca="1">SUMPRODUCT(SUBTOTAL(3,OFFSET(AS$22:AS$133,ROW(AS$22:AS$133)-MIN(ROW(AS$22:AS$133)),,1)),ISNUMBER(SEARCH($I16,AS$22:AS$133))+0)</f>
        <v>0</v>
      </c>
      <c r="AT16" s="3">
        <f t="array" aca="1" ref="AT16" ca="1">SUMPRODUCT(SUBTOTAL(3,OFFSET(AT$22:AT$133,ROW(AT$22:AT$133)-MIN(ROW(AT$22:AT$133)),,1)),ISNUMBER(SEARCH($I16,AT$22:AT$133))+0)</f>
        <v>2</v>
      </c>
      <c r="AU16" s="4">
        <f t="array" aca="1" ref="AU16" ca="1">SUMPRODUCT(SUBTOTAL(3,OFFSET(AU$22:AU$133,ROW(AU$22:AU$133)-MIN(ROW(AU$22:AU$133)),,1)),ISNUMBER(SEARCH($I16,AU$22:AU$133))+0)</f>
        <v>2</v>
      </c>
      <c r="AV16" s="3">
        <f t="array" aca="1" ref="AV16" ca="1">SUMPRODUCT(SUBTOTAL(3,OFFSET(AV$22:AV$133,ROW(AV$22:AV$133)-MIN(ROW(AV$22:AV$133)),,1)),ISNUMBER(SEARCH($I16,AV$22:AV$133))+0)</f>
        <v>3</v>
      </c>
      <c r="AW16" s="4">
        <f t="array" aca="1" ref="AW16" ca="1">SUMPRODUCT(SUBTOTAL(3,OFFSET(AW$22:AW$133,ROW(AW$22:AW$133)-MIN(ROW(AW$22:AW$133)),,1)),ISNUMBER(SEARCH($I16,AW$22:AW$133))+0)</f>
        <v>3</v>
      </c>
      <c r="AX16" s="3">
        <f t="array" aca="1" ref="AX16" ca="1">SUMPRODUCT(SUBTOTAL(3,OFFSET(AX$22:AX$133,ROW(AX$22:AX$133)-MIN(ROW(AX$22:AX$133)),,1)),ISNUMBER(SEARCH($I16,AX$22:AX$133))+0)</f>
        <v>1</v>
      </c>
      <c r="AY16" s="4">
        <f t="array" aca="1" ref="AY16" ca="1">SUMPRODUCT(SUBTOTAL(3,OFFSET(AY$22:AY$133,ROW(AY$22:AY$133)-MIN(ROW(AY$22:AY$133)),,1)),ISNUMBER(SEARCH($I16,AY$22:AY$133))+0)</f>
        <v>2</v>
      </c>
      <c r="AZ16" s="3">
        <f t="array" aca="1" ref="AZ16" ca="1">SUMPRODUCT(SUBTOTAL(3,OFFSET(AZ$22:AZ$133,ROW(AZ$22:AZ$133)-MIN(ROW(AZ$22:AZ$133)),,1)),ISNUMBER(SEARCH($I16,AZ$22:AZ$133))+0)</f>
        <v>4</v>
      </c>
      <c r="BA16" s="4">
        <f t="array" aca="1" ref="BA16" ca="1">SUMPRODUCT(SUBTOTAL(3,OFFSET(BA$22:BA$133,ROW(BA$22:BA$133)-MIN(ROW(BA$22:BA$133)),,1)),ISNUMBER(SEARCH($I16,BA$22:BA$133))+0)</f>
        <v>3</v>
      </c>
      <c r="BB16" s="3">
        <f t="array" aca="1" ref="BB16" ca="1">SUMPRODUCT(SUBTOTAL(3,OFFSET(BB$22:BB$133,ROW(BB$22:BB$133)-MIN(ROW(BB$22:BB$133)),,1)),ISNUMBER(SEARCH($I16,BB$22:BB$133))+0)</f>
        <v>1</v>
      </c>
      <c r="BC16" s="4">
        <f t="array" aca="1" ref="BC16" ca="1">SUMPRODUCT(SUBTOTAL(3,OFFSET(BC$22:BC$133,ROW(BC$22:BC$133)-MIN(ROW(BC$22:BC$133)),,1)),ISNUMBER(SEARCH($I16,BC$22:BC$133))+0)</f>
        <v>2</v>
      </c>
      <c r="BD16" s="3">
        <f t="array" aca="1" ref="BD16" ca="1">SUMPRODUCT(SUBTOTAL(3,OFFSET(BD$22:BD$133,ROW(BD$22:BD$133)-MIN(ROW(BD$22:BD$133)),,1)),ISNUMBER(SEARCH($I16,BD$22:BD$133))+0)</f>
        <v>0</v>
      </c>
      <c r="BE16" s="4">
        <f t="array" aca="1" ref="BE16" ca="1">SUMPRODUCT(SUBTOTAL(3,OFFSET(BE$22:BE$133,ROW(BE$22:BE$133)-MIN(ROW(BE$22:BE$133)),,1)),ISNUMBER(SEARCH($I16,BE$22:BE$133))+0)</f>
        <v>5</v>
      </c>
      <c r="BF16" s="3">
        <f t="array" aca="1" ref="BF16" ca="1">SUMPRODUCT(SUBTOTAL(3,OFFSET(BF$22:BF$133,ROW(BF$22:BF$133)-MIN(ROW(BF$22:BF$133)),,1)),ISNUMBER(SEARCH($I16,BF$22:BF$133))+0)</f>
        <v>2</v>
      </c>
      <c r="BG16" s="4">
        <f t="array" aca="1" ref="BG16" ca="1">SUMPRODUCT(SUBTOTAL(3,OFFSET(BG$22:BG$133,ROW(BG$22:BG$133)-MIN(ROW(BG$22:BG$133)),,1)),ISNUMBER(SEARCH($I16,BG$22:BG$133))+0)</f>
        <v>0</v>
      </c>
      <c r="BH16" s="3">
        <f t="array" aca="1" ref="BH16" ca="1">SUMPRODUCT(SUBTOTAL(3,OFFSET(BH$22:BH$133,ROW(BH$22:BH$133)-MIN(ROW(BH$22:BH$133)),,1)),ISNUMBER(SEARCH($I16,BH$22:BH$133))+0)</f>
        <v>3</v>
      </c>
      <c r="BI16" s="4">
        <f t="array" aca="1" ref="BI16" ca="1">SUMPRODUCT(SUBTOTAL(3,OFFSET(BI$22:BI$133,ROW(BI$22:BI$133)-MIN(ROW(BI$22:BI$133)),,1)),ISNUMBER(SEARCH($I16,BI$22:BI$133))+0)</f>
        <v>3</v>
      </c>
      <c r="BJ16" s="13">
        <f t="array" aca="1" ref="BJ16" ca="1">SUMPRODUCT(SUBTOTAL(3,OFFSET(BJ$22:BJ$133,ROW(BJ$22:BJ$133)-MIN(ROW(BJ$22:BJ$133)),,1)),ISNUMBER(SEARCH($I16,BJ$22:BJ$133))+0)</f>
        <v>6</v>
      </c>
      <c r="BK16" s="10">
        <f t="array" aca="1" ref="BK16" ca="1">SUMPRODUCT(SUBTOTAL(3,OFFSET(BK$22:BK$133,ROW(BK$22:BK$133)-MIN(ROW(BK$22:BK$133)),,1)),ISNUMBER(SEARCH($I16,BK$22:BK$133))+0)</f>
        <v>3</v>
      </c>
      <c r="BL16" s="13">
        <f t="array" aca="1" ref="BL16" ca="1">SUMPRODUCT(SUBTOTAL(3,OFFSET(BL$22:BL$133,ROW(BL$22:BL$133)-MIN(ROW(BL$22:BL$133)),,1)),ISNUMBER(SEARCH($I16,BL$22:BL$133))+0)</f>
        <v>5</v>
      </c>
      <c r="BM16" s="10">
        <f t="array" aca="1" ref="BM16" ca="1">SUMPRODUCT(SUBTOTAL(3,OFFSET(BM$22:BM$133,ROW(BM$22:BM$133)-MIN(ROW(BM$22:BM$133)),,1)),ISNUMBER(SEARCH($I16,BM$22:BM$133))+0)</f>
        <v>5</v>
      </c>
      <c r="BN16" s="13">
        <f t="array" aca="1" ref="BN16" ca="1">SUMPRODUCT(SUBTOTAL(3,OFFSET(BN$22:BN$133,ROW(BN$22:BN$133)-MIN(ROW(BN$22:BN$133)),,1)),ISNUMBER(SEARCH($I16,BN$22:BN$133))+0)</f>
        <v>5</v>
      </c>
      <c r="BO16" s="10">
        <f t="array" aca="1" ref="BO16" ca="1">SUMPRODUCT(SUBTOTAL(3,OFFSET(BO$22:BO$133,ROW(BO$22:BO$133)-MIN(ROW(BO$22:BO$133)),,1)),ISNUMBER(SEARCH($I16,BO$22:BO$133))+0)</f>
        <v>10</v>
      </c>
      <c r="BP16" s="13">
        <f t="array" aca="1" ref="BP16" ca="1">SUMPRODUCT(SUBTOTAL(3,OFFSET(BP$22:BP$133,ROW(BP$22:BP$133)-MIN(ROW(BP$22:BP$133)),,1)),ISNUMBER(SEARCH($I16,BP$22:BP$133))+0)</f>
        <v>6</v>
      </c>
      <c r="BQ16" s="10">
        <f t="array" aca="1" ref="BQ16" ca="1">SUMPRODUCT(SUBTOTAL(3,OFFSET(BQ$22:BQ$133,ROW(BQ$22:BQ$133)-MIN(ROW(BQ$22:BQ$133)),,1)),ISNUMBER(SEARCH($I16,BQ$22:BQ$133))+0)</f>
        <v>5</v>
      </c>
      <c r="BR16" s="28">
        <f t="array" aca="1" ref="BR16" ca="1">SUMPRODUCT(SUBTOTAL(3,OFFSET(BR$22:BR$133,ROW(BR$22:BR$133)-MIN(ROW(BR$22:BR$133)),,1)),ISNUMBER(SEARCH($I16,BR$22:BR$133))+0)</f>
        <v>1</v>
      </c>
      <c r="BS16" s="29">
        <f t="array" aca="1" ref="BS16" ca="1">SUMPRODUCT(SUBTOTAL(3,OFFSET(BS$22:BS$133,ROW(BS$22:BS$133)-MIN(ROW(BS$22:BS$133)),,1)),ISNUMBER(SEARCH($I16,BS$22:BS$133))+0)</f>
        <v>1</v>
      </c>
      <c r="BT16" s="28">
        <f t="array" aca="1" ref="BT16" ca="1">SUMPRODUCT(SUBTOTAL(3,OFFSET(BT$22:BT$133,ROW(BT$22:BT$133)-MIN(ROW(BT$22:BT$133)),,1)),ISNUMBER(SEARCH($I16,BT$22:BT$133))+0)</f>
        <v>1</v>
      </c>
      <c r="BU16" s="29">
        <f t="array" aca="1" ref="BU16" ca="1">SUMPRODUCT(SUBTOTAL(3,OFFSET(BU$22:BU$133,ROW(BU$22:BU$133)-MIN(ROW(BU$22:BU$133)),,1)),ISNUMBER(SEARCH($I16,BU$22:BU$133))+0)</f>
        <v>0</v>
      </c>
      <c r="BV16" s="28">
        <f t="array" aca="1" ref="BV16" ca="1">SUMPRODUCT(SUBTOTAL(3,OFFSET(BV$22:BV$133,ROW(BV$22:BV$133)-MIN(ROW(BV$22:BV$133)),,1)),ISNUMBER(SEARCH($I16,BV$22:BV$133))+0)</f>
        <v>1</v>
      </c>
      <c r="BW16" s="29">
        <f t="array" aca="1" ref="BW16" ca="1">SUMPRODUCT(SUBTOTAL(3,OFFSET(BW$22:BW$133,ROW(BW$22:BW$133)-MIN(ROW(BW$22:BW$133)),,1)),ISNUMBER(SEARCH($I16,BW$22:BW$133))+0)</f>
        <v>1</v>
      </c>
      <c r="BX16" s="28">
        <f t="array" aca="1" ref="BX16" ca="1">SUMPRODUCT(SUBTOTAL(3,OFFSET(BX$22:BX$133,ROW(BX$22:BX$133)-MIN(ROW(BX$22:BX$133)),,1)),ISNUMBER(SEARCH($I16,BX$22:BX$133))+0)</f>
        <v>1</v>
      </c>
      <c r="BY16" s="29">
        <f t="array" aca="1" ref="BY16" ca="1">SUMPRODUCT(SUBTOTAL(3,OFFSET(BY$22:BY$133,ROW(BY$22:BY$133)-MIN(ROW(BY$22:BY$133)),,1)),ISNUMBER(SEARCH($I16,BY$22:BY$133))+0)</f>
        <v>4</v>
      </c>
      <c r="BZ16" s="28">
        <f t="array" aca="1" ref="BZ16" ca="1">SUMPRODUCT(SUBTOTAL(3,OFFSET(BZ$22:BZ$133,ROW(BZ$22:BZ$133)-MIN(ROW(BZ$22:BZ$133)),,1)),ISNUMBER(SEARCH($I16,BZ$22:BZ$133))+0)</f>
        <v>2</v>
      </c>
      <c r="CA16" s="29">
        <f t="array" aca="1" ref="CA16" ca="1">SUMPRODUCT(SUBTOTAL(3,OFFSET(CA$22:CA$133,ROW(CA$22:CA$133)-MIN(ROW(CA$22:CA$133)),,1)),ISNUMBER(SEARCH($I16,CA$22:CA$133))+0)</f>
        <v>1</v>
      </c>
      <c r="CB16" s="28">
        <f t="array" aca="1" ref="CB16" ca="1">SUMPRODUCT(SUBTOTAL(3,OFFSET(CB$22:CB$133,ROW(CB$22:CB$133)-MIN(ROW(CB$22:CB$133)),,1)),ISNUMBER(SEARCH($I16,CB$22:CB$133))+0)</f>
        <v>1</v>
      </c>
      <c r="CC16" s="29">
        <f t="array" aca="1" ref="CC16" ca="1">SUMPRODUCT(SUBTOTAL(3,OFFSET(CC$22:CC$133,ROW(CC$22:CC$133)-MIN(ROW(CC$22:CC$133)),,1)),ISNUMBER(SEARCH($I16,CC$22:CC$133))+0)</f>
        <v>6</v>
      </c>
      <c r="CD16" s="28">
        <f t="array" aca="1" ref="CD16" ca="1">SUMPRODUCT(SUBTOTAL(3,OFFSET(CD$22:CD$133,ROW(CD$22:CD$133)-MIN(ROW(CD$22:CD$133)),,1)),ISNUMBER(SEARCH($I16,CD$22:CD$133))+0)</f>
        <v>3</v>
      </c>
      <c r="CE16" s="39"/>
      <c r="CF16" s="19">
        <f t="array" aca="1" ref="CF16" ca="1">SUMPRODUCT(SUBTOTAL(3,OFFSET(CF$22:CF$133,ROW(CF$22:CF$133)-MIN(ROW(CF$22:CF$133)),,1)),ISNUMBER(SEARCH($I16,CF$22:CF$133))+0)</f>
        <v>5</v>
      </c>
      <c r="CG16" s="20">
        <f t="array" aca="1" ref="CG16" ca="1">SUMPRODUCT(SUBTOTAL(3,OFFSET(CG$22:CG$133,ROW(CG$22:CG$133)-MIN(ROW(CG$22:CG$133)),,1)),ISNUMBER(SEARCH($I16,CG$22:CG$133))+0)</f>
        <v>3</v>
      </c>
      <c r="CH16" s="19">
        <f t="array" aca="1" ref="CH16" ca="1">SUMPRODUCT(SUBTOTAL(3,OFFSET(CH$22:CH$133,ROW(CH$22:CH$133)-MIN(ROW(CH$22:CH$133)),,1)),ISNUMBER(SEARCH($I16,CH$22:CH$133))+0)</f>
        <v>2</v>
      </c>
      <c r="CI16" s="20">
        <f t="array" aca="1" ref="CI16" ca="1">SUMPRODUCT(SUBTOTAL(3,OFFSET(CI$22:CI$133,ROW(CI$22:CI$133)-MIN(ROW(CI$22:CI$133)),,1)),ISNUMBER(SEARCH($I16,CI$22:CI$133))+0)</f>
        <v>2</v>
      </c>
      <c r="CJ16" s="19">
        <f t="array" aca="1" ref="CJ16" ca="1">SUMPRODUCT(SUBTOTAL(3,OFFSET(CJ$22:CJ$133,ROW(CJ$22:CJ$133)-MIN(ROW(CJ$22:CJ$133)),,1)),ISNUMBER(SEARCH($I16,CJ$22:CJ$133))+0)</f>
        <v>5</v>
      </c>
      <c r="CK16" s="20">
        <f t="array" aca="1" ref="CK16" ca="1">SUMPRODUCT(SUBTOTAL(3,OFFSET(CK$22:CK$133,ROW(CK$22:CK$133)-MIN(ROW(CK$22:CK$133)),,1)),ISNUMBER(SEARCH($I16,CK$22:CK$133))+0)</f>
        <v>5</v>
      </c>
      <c r="CL16" s="19">
        <f t="array" aca="1" ref="CL16" ca="1">SUMPRODUCT(SUBTOTAL(3,OFFSET(CL$22:CL$133,ROW(CL$22:CL$133)-MIN(ROW(CL$22:CL$133)),,1)),ISNUMBER(SEARCH($I16,CL$22:CL$133))+0)</f>
        <v>4</v>
      </c>
      <c r="CM16" s="20">
        <f t="array" aca="1" ref="CM16" ca="1">SUMPRODUCT(SUBTOTAL(3,OFFSET(CM$22:CM$133,ROW(CM$22:CM$133)-MIN(ROW(CM$22:CM$133)),,1)),ISNUMBER(SEARCH($I16,CM$22:CM$133))+0)</f>
        <v>2</v>
      </c>
      <c r="CN16" s="19">
        <f t="array" aca="1" ref="CN16" ca="1">SUMPRODUCT(SUBTOTAL(3,OFFSET(CN$22:CN$133,ROW(CN$22:CN$133)-MIN(ROW(CN$22:CN$133)),,1)),ISNUMBER(SEARCH($I16,CN$22:CN$133))+0)</f>
        <v>2</v>
      </c>
      <c r="CO16" s="20">
        <f t="array" aca="1" ref="CO16" ca="1">SUMPRODUCT(SUBTOTAL(3,OFFSET(CO$22:CO$133,ROW(CO$22:CO$133)-MIN(ROW(CO$22:CO$133)),,1)),ISNUMBER(SEARCH($I16,CO$22:CO$133))+0)</f>
        <v>5</v>
      </c>
      <c r="CP16" s="19">
        <f t="array" aca="1" ref="CP16" ca="1">SUMPRODUCT(SUBTOTAL(3,OFFSET(CP$22:CP$133,ROW(CP$22:CP$133)-MIN(ROW(CP$22:CP$133)),,1)),ISNUMBER(SEARCH($I16,CP$22:CP$133))+0)</f>
        <v>5</v>
      </c>
      <c r="CQ16" s="20">
        <f t="array" aca="1" ref="CQ16" ca="1">SUMPRODUCT(SUBTOTAL(3,OFFSET(CQ$22:CQ$133,ROW(CQ$22:CQ$133)-MIN(ROW(CQ$22:CQ$133)),,1)),ISNUMBER(SEARCH($I16,CQ$22:CQ$133))+0)</f>
        <v>3</v>
      </c>
      <c r="CR16" s="19">
        <f t="array" aca="1" ref="CR16" ca="1">SUMPRODUCT(SUBTOTAL(3,OFFSET(CR$22:CR$133,ROW(CR$22:CR$133)-MIN(ROW(CR$22:CR$133)),,1)),ISNUMBER(SEARCH($I16,CR$22:CR$133))+0)</f>
        <v>3</v>
      </c>
      <c r="CS16" s="20">
        <f t="array" aca="1" ref="CS16" ca="1">SUMPRODUCT(SUBTOTAL(3,OFFSET(CS$22:CS$133,ROW(CS$22:CS$133)-MIN(ROW(CS$22:CS$133)),,1)),ISNUMBER(SEARCH($I16,CS$22:CS$133))+0)</f>
        <v>1</v>
      </c>
      <c r="CT16" s="19">
        <f t="array" aca="1" ref="CT16" ca="1">SUMPRODUCT(SUBTOTAL(3,OFFSET(CT$22:CT$133,ROW(CT$22:CT$133)-MIN(ROW(CT$22:CT$133)),,1)),ISNUMBER(SEARCH($I16,CT$22:CT$133))+0)</f>
        <v>1</v>
      </c>
      <c r="CU16" s="20">
        <f t="array" aca="1" ref="CU16" ca="1">SUMPRODUCT(SUBTOTAL(3,OFFSET(CU$22:CU$133,ROW(CU$22:CU$133)-MIN(ROW(CU$22:CU$133)),,1)),ISNUMBER(SEARCH($I16,CU$22:CU$133))+0)</f>
        <v>1</v>
      </c>
      <c r="CV16" s="19">
        <f t="array" aca="1" ref="CV16" ca="1">SUMPRODUCT(SUBTOTAL(3,OFFSET(CV$22:CV$133,ROW(CV$22:CV$133)-MIN(ROW(CV$22:CV$133)),,1)),ISNUMBER(SEARCH($I16,CV$22:CV$133))+0)</f>
        <v>5</v>
      </c>
      <c r="CW16" s="20">
        <f t="array" aca="1" ref="CW16" ca="1">SUMPRODUCT(SUBTOTAL(3,OFFSET(CW$22:CW$133,ROW(CW$22:CW$133)-MIN(ROW(CW$22:CW$133)),,1)),ISNUMBER(SEARCH($I16,CW$22:CW$133))+0)</f>
        <v>4</v>
      </c>
      <c r="CX16" s="12">
        <f t="array" aca="1" ref="CX16" ca="1">SUMPRODUCT(SUBTOTAL(3,OFFSET(CX$22:CX$133,ROW(CX$22:CX$133)-MIN(ROW(CX$22:CX$133)),,1)),ISNUMBER(SEARCH($I16,CX$22:CX$133))+0)</f>
        <v>3</v>
      </c>
      <c r="CY16" s="38">
        <f t="array" aca="1" ref="CY16" ca="1">SUMPRODUCT(SUBTOTAL(3,OFFSET(CY$22:CY$133,ROW(CY$22:CY$133)-MIN(ROW(CY$22:CY$133)),,1)),ISNUMBER(SEARCH($I16,CY$22:CY$133))+0)</f>
        <v>1</v>
      </c>
      <c r="CZ16" s="12">
        <f t="array" aca="1" ref="CZ16" ca="1">SUMPRODUCT(SUBTOTAL(3,OFFSET(CZ$22:CZ$133,ROW(CZ$22:CZ$133)-MIN(ROW(CZ$22:CZ$133)),,1)),ISNUMBER(SEARCH($I16,CZ$22:CZ$133))+0)</f>
        <v>1</v>
      </c>
      <c r="DA16" s="38">
        <f t="array" aca="1" ref="DA16" ca="1">SUMPRODUCT(SUBTOTAL(3,OFFSET(DA$22:DA$133,ROW(DA$22:DA$133)-MIN(ROW(DA$22:DA$133)),,1)),ISNUMBER(SEARCH($I16,DA$22:DA$133))+0)</f>
        <v>0</v>
      </c>
      <c r="DB16" s="12">
        <f t="array" aca="1" ref="DB16" ca="1">SUMPRODUCT(SUBTOTAL(3,OFFSET(DB$22:DB$133,ROW(DB$22:DB$133)-MIN(ROW(DB$22:DB$133)),,1)),ISNUMBER(SEARCH($I16,DB$22:DB$133))+0)</f>
        <v>5</v>
      </c>
      <c r="DC16" s="38">
        <f t="array" aca="1" ref="DC16" ca="1">SUMPRODUCT(SUBTOTAL(3,OFFSET(DC$22:DC$133,ROW(DC$22:DC$133)-MIN(ROW(DC$22:DC$133)),,1)),ISNUMBER(SEARCH($I16,DC$22:DC$133))+0)</f>
        <v>3</v>
      </c>
      <c r="DD16" s="12">
        <f t="array" aca="1" ref="DD16" ca="1">SUMPRODUCT(SUBTOTAL(3,OFFSET(DD$22:DD$133,ROW(DD$22:DD$133)-MIN(ROW(DD$22:DD$133)),,1)),ISNUMBER(SEARCH($I16,DD$22:DD$133))+0)</f>
        <v>2</v>
      </c>
      <c r="DE16" s="38">
        <f t="array" aca="1" ref="DE16" ca="1">SUMPRODUCT(SUBTOTAL(3,OFFSET(DE$22:DE$133,ROW(DE$22:DE$133)-MIN(ROW(DE$22:DE$133)),,1)),ISNUMBER(SEARCH($I16,DE$22:DE$133))+0)</f>
        <v>6</v>
      </c>
      <c r="DF16" s="12">
        <f t="array" aca="1" ref="DF16" ca="1">SUMPRODUCT(SUBTOTAL(3,OFFSET(DF$22:DF$133,ROW(DF$22:DF$133)-MIN(ROW(DF$22:DF$133)),,1)),ISNUMBER(SEARCH($I16,DF$22:DF$133))+0)</f>
        <v>2</v>
      </c>
      <c r="DG16" s="38">
        <f t="array" aca="1" ref="DG16" ca="1">SUMPRODUCT(SUBTOTAL(3,OFFSET(DG$22:DG$133,ROW(DG$22:DG$133)-MIN(ROW(DG$22:DG$133)),,1)),ISNUMBER(SEARCH($I16,DG$22:DG$133))+0)</f>
        <v>3</v>
      </c>
      <c r="DH16" s="12">
        <f t="array" aca="1" ref="DH16" ca="1">SUMPRODUCT(SUBTOTAL(3,OFFSET(DH$22:DH$133,ROW(DH$22:DH$133)-MIN(ROW(DH$22:DH$133)),,1)),ISNUMBER(SEARCH($I16,DH$22:DH$133))+0)</f>
        <v>3</v>
      </c>
      <c r="DI16" s="38">
        <f t="array" aca="1" ref="DI16" ca="1">SUMPRODUCT(SUBTOTAL(3,OFFSET(DI$22:DI$133,ROW(DI$22:DI$133)-MIN(ROW(DI$22:DI$133)),,1)),ISNUMBER(SEARCH($I16,DI$22:DI$133))+0)</f>
        <v>4</v>
      </c>
      <c r="DJ16" s="12">
        <f t="array" aca="1" ref="DJ16" ca="1">SUMPRODUCT(SUBTOTAL(3,OFFSET(DJ$22:DJ$133,ROW(DJ$22:DJ$133)-MIN(ROW(DJ$22:DJ$133)),,1)),ISNUMBER(SEARCH($I16,DJ$22:DJ$133))+0)</f>
        <v>2</v>
      </c>
      <c r="DK16" s="38">
        <f t="array" aca="1" ref="DK16" ca="1">SUMPRODUCT(SUBTOTAL(3,OFFSET(DK$22:DK$133,ROW(DK$22:DK$133)-MIN(ROW(DK$22:DK$133)),,1)),ISNUMBER(SEARCH($I16,DK$22:DK$133))+0)</f>
        <v>3</v>
      </c>
      <c r="DL16" s="39"/>
      <c r="DM16" s="11">
        <f t="array" aca="1" ref="DM16" ca="1">SUMPRODUCT(SUBTOTAL(3,OFFSET(DM$22:DM$133,ROW(DM$22:DM$133)-MIN(ROW(DM$22:DM$133)),,1)),ISNUMBER(SEARCH($I16,DM$22:DM$133))+0)</f>
        <v>2</v>
      </c>
      <c r="DN16" s="89">
        <f t="array" aca="1" ref="DN16" ca="1">SUMPRODUCT(SUBTOTAL(3,OFFSET(DN$22:DN$133,ROW(DN$22:DN$133)-MIN(ROW(DN$22:DN$133)),,1)),ISNUMBER(SEARCH($I16,DN$22:DN$133))+0)</f>
        <v>2</v>
      </c>
      <c r="DO16" s="11">
        <f t="array" aca="1" ref="DO16" ca="1">SUMPRODUCT(SUBTOTAL(3,OFFSET(DO$22:DO$133,ROW(DO$22:DO$133)-MIN(ROW(DO$22:DO$133)),,1)),ISNUMBER(SEARCH($I16,DO$22:DO$133))+0)</f>
        <v>2</v>
      </c>
      <c r="DP16" s="89">
        <f t="array" aca="1" ref="DP16" ca="1">SUMPRODUCT(SUBTOTAL(3,OFFSET(DP$22:DP$133,ROW(DP$22:DP$133)-MIN(ROW(DP$22:DP$133)),,1)),ISNUMBER(SEARCH($I16,DP$22:DP$133))+0)</f>
        <v>0</v>
      </c>
      <c r="DQ16" s="11">
        <f t="array" aca="1" ref="DQ16" ca="1">SUMPRODUCT(SUBTOTAL(3,OFFSET(DQ$22:DQ$133,ROW(DQ$22:DQ$133)-MIN(ROW(DQ$22:DQ$133)),,1)),ISNUMBER(SEARCH($I16,DQ$22:DQ$133))+0)</f>
        <v>1</v>
      </c>
      <c r="DR16" s="89">
        <f t="array" aca="1" ref="DR16" ca="1">SUMPRODUCT(SUBTOTAL(3,OFFSET(DR$22:DR$133,ROW(DR$22:DR$133)-MIN(ROW(DR$22:DR$133)),,1)),ISNUMBER(SEARCH($I16,DR$22:DR$133))+0)</f>
        <v>0</v>
      </c>
      <c r="DS16" s="11">
        <f t="array" aca="1" ref="DS16" ca="1">SUMPRODUCT(SUBTOTAL(3,OFFSET(DS$22:DS$133,ROW(DS$22:DS$133)-MIN(ROW(DS$22:DS$133)),,1)),ISNUMBER(SEARCH($I16,DS$22:DS$133))+0)</f>
        <v>5</v>
      </c>
      <c r="DT16" s="89">
        <f t="array" aca="1" ref="DT16" ca="1">SUMPRODUCT(SUBTOTAL(3,OFFSET(DT$22:DT$133,ROW(DT$22:DT$133)-MIN(ROW(DT$22:DT$133)),,1)),ISNUMBER(SEARCH($I16,DT$22:DT$133))+0)</f>
        <v>0</v>
      </c>
      <c r="DU16" s="11">
        <f t="array" aca="1" ref="DU16" ca="1">SUMPRODUCT(SUBTOTAL(3,OFFSET(DU$22:DU$133,ROW(DU$22:DU$133)-MIN(ROW(DU$22:DU$133)),,1)),ISNUMBER(SEARCH($I16,DU$22:DU$133))+0)</f>
        <v>3</v>
      </c>
      <c r="DV16" s="89">
        <f t="array" aca="1" ref="DV16" ca="1">SUMPRODUCT(SUBTOTAL(3,OFFSET(DV$22:DV$133,ROW(DV$22:DV$133)-MIN(ROW(DV$22:DV$133)),,1)),ISNUMBER(SEARCH($I16,DV$22:DV$133))+0)</f>
        <v>1</v>
      </c>
      <c r="DW16" s="11">
        <f t="array" aca="1" ref="DW16" ca="1">SUMPRODUCT(SUBTOTAL(3,OFFSET(DW$22:DW$133,ROW(DW$22:DW$133)-MIN(ROW(DW$22:DW$133)),,1)),ISNUMBER(SEARCH($I16,DW$22:DW$133))+0)</f>
        <v>4</v>
      </c>
      <c r="DX16" s="89">
        <f t="array" aca="1" ref="DX16" ca="1">SUMPRODUCT(SUBTOTAL(3,OFFSET(DX$22:DX$133,ROW(DX$22:DX$133)-MIN(ROW(DX$22:DX$133)),,1)),ISNUMBER(SEARCH($I16,DX$22:DX$133))+0)</f>
        <v>2</v>
      </c>
      <c r="DY16" s="11">
        <f t="array" aca="1" ref="DY16" ca="1">SUMPRODUCT(SUBTOTAL(3,OFFSET(DY$22:DY$133,ROW(DY$22:DY$133)-MIN(ROW(DY$22:DY$133)),,1)),ISNUMBER(SEARCH($I16,DY$22:DY$133))+0)</f>
        <v>1</v>
      </c>
      <c r="DZ16" s="89">
        <f t="array" aca="1" ref="DZ16" ca="1">SUMPRODUCT(SUBTOTAL(3,OFFSET(DZ$22:DZ$133,ROW(DZ$22:DZ$133)-MIN(ROW(DZ$22:DZ$133)),,1)),ISNUMBER(SEARCH($I16,DZ$22:DZ$133))+0)</f>
        <v>1</v>
      </c>
      <c r="EA16" s="11">
        <f t="array" aca="1" ref="EA16" ca="1">SUMPRODUCT(SUBTOTAL(3,OFFSET(EA$22:EA$133,ROW(EA$22:EA$133)-MIN(ROW(EA$22:EA$133)),,1)),ISNUMBER(SEARCH($I16,EA$22:EA$133))+0)</f>
        <v>3</v>
      </c>
      <c r="EB16" s="89">
        <f t="array" aca="1" ref="EB16" ca="1">SUMPRODUCT(SUBTOTAL(3,OFFSET(EB$22:EB$133,ROW(EB$22:EB$133)-MIN(ROW(EB$22:EB$133)),,1)),ISNUMBER(SEARCH($I16,EB$22:EB$133))+0)</f>
        <v>1</v>
      </c>
      <c r="EC16" s="11">
        <f t="array" aca="1" ref="EC16" ca="1">SUMPRODUCT(SUBTOTAL(3,OFFSET(EC$22:EC$133,ROW(EC$22:EC$133)-MIN(ROW(EC$22:EC$133)),,1)),ISNUMBER(SEARCH($I16,EC$22:EC$133))+0)</f>
        <v>1</v>
      </c>
      <c r="ED16" s="89">
        <f t="array" aca="1" ref="ED16" ca="1">SUMPRODUCT(SUBTOTAL(3,OFFSET(ED$22:ED$133,ROW(ED$22:ED$133)-MIN(ROW(ED$22:ED$133)),,1)),ISNUMBER(SEARCH($I16,ED$22:ED$133))+0)</f>
        <v>0</v>
      </c>
      <c r="EE16" s="11">
        <f t="array" aca="1" ref="EE16" ca="1">SUMPRODUCT(SUBTOTAL(3,OFFSET(EE$22:EE$133,ROW(EE$22:EE$133)-MIN(ROW(EE$22:EE$133)),,1)),ISNUMBER(SEARCH($I16,EE$22:EE$133))+0)</f>
        <v>0</v>
      </c>
      <c r="EF16" s="89">
        <f t="array" aca="1" ref="EF16" ca="1">SUMPRODUCT(SUBTOTAL(3,OFFSET(EF$22:EF$133,ROW(EF$22:EF$133)-MIN(ROW(EF$22:EF$133)),,1)),ISNUMBER(SEARCH($I16,EF$22:EF$133))+0)</f>
        <v>1</v>
      </c>
      <c r="EG16" s="11">
        <f t="array" aca="1" ref="EG16" ca="1">SUMPRODUCT(SUBTOTAL(3,OFFSET(EG$22:EG$133,ROW(EG$22:EG$133)-MIN(ROW(EG$22:EG$133)),,1)),ISNUMBER(SEARCH($I16,EG$22:EG$133))+0)</f>
        <v>0</v>
      </c>
      <c r="EH16" s="89">
        <f t="array" aca="1" ref="EH16" ca="1">SUMPRODUCT(SUBTOTAL(3,OFFSET(EH$22:EH$133,ROW(EH$22:EH$133)-MIN(ROW(EH$22:EH$133)),,1)),ISNUMBER(SEARCH($I16,EH$22:EH$133))+0)</f>
        <v>2</v>
      </c>
      <c r="EI16" s="11">
        <f t="array" aca="1" ref="EI16" ca="1">SUMPRODUCT(SUBTOTAL(3,OFFSET(EI$22:EI$133,ROW(EI$22:EI$133)-MIN(ROW(EI$22:EI$133)),,1)),ISNUMBER(SEARCH($I16,EI$22:EI$133))+0)</f>
        <v>3</v>
      </c>
      <c r="EJ16" s="89">
        <f t="array" aca="1" ref="EJ16" ca="1">SUMPRODUCT(SUBTOTAL(3,OFFSET(EJ$22:EJ$133,ROW(EJ$22:EJ$133)-MIN(ROW(EJ$22:EJ$133)),,1)),ISNUMBER(SEARCH($I16,EJ$22:EJ$133))+0)</f>
        <v>3</v>
      </c>
      <c r="EK16" s="11">
        <f t="array" aca="1" ref="EK16" ca="1">SUMPRODUCT(SUBTOTAL(3,OFFSET(EK$22:EK$133,ROW(EK$22:EK$133)-MIN(ROW(EK$22:EK$133)),,1)),ISNUMBER(SEARCH($I16,EK$22:EK$133))+0)</f>
        <v>0</v>
      </c>
      <c r="EL16" s="89">
        <f t="array" aca="1" ref="EL16" ca="1">SUMPRODUCT(SUBTOTAL(3,OFFSET(EL$22:EL$133,ROW(EL$22:EL$133)-MIN(ROW(EL$22:EL$133)),,1)),ISNUMBER(SEARCH($I16,EL$22:EL$133))+0)</f>
        <v>2</v>
      </c>
      <c r="EM16" s="11">
        <f t="array" aca="1" ref="EM16" ca="1">SUMPRODUCT(SUBTOTAL(3,OFFSET(EM$22:EM$133,ROW(EM$22:EM$133)-MIN(ROW(EM$22:EM$133)),,1)),ISNUMBER(SEARCH($I16,EM$22:EM$133))+0)</f>
        <v>0</v>
      </c>
      <c r="EN16" s="89">
        <f t="array" aca="1" ref="EN16" ca="1">SUMPRODUCT(SUBTOTAL(3,OFFSET(EN$22:EN$133,ROW(EN$22:EN$133)-MIN(ROW(EN$22:EN$133)),,1)),ISNUMBER(SEARCH($I16,EN$22:EN$133))+0)</f>
        <v>0</v>
      </c>
      <c r="EO16" s="11">
        <f t="array" aca="1" ref="EO16" ca="1">SUMPRODUCT(SUBTOTAL(3,OFFSET(EO$22:EO$133,ROW(EO$22:EO$133)-MIN(ROW(EO$22:EO$133)),,1)),ISNUMBER(SEARCH($I16,EO$22:EO$133))+0)</f>
        <v>1</v>
      </c>
      <c r="EP16" s="89">
        <f t="array" aca="1" ref="EP16" ca="1">SUMPRODUCT(SUBTOTAL(3,OFFSET(EP$22:EP$133,ROW(EP$22:EP$133)-MIN(ROW(EP$22:EP$133)),,1)),ISNUMBER(SEARCH($I16,EP$22:EP$133))+0)</f>
        <v>0</v>
      </c>
      <c r="EQ16" s="11">
        <f t="array" aca="1" ref="EQ16" ca="1">SUMPRODUCT(SUBTOTAL(3,OFFSET(EQ$22:EQ$133,ROW(EQ$22:EQ$133)-MIN(ROW(EQ$22:EQ$133)),,1)),ISNUMBER(SEARCH($I16,EQ$22:EQ$133))+0)</f>
        <v>2</v>
      </c>
      <c r="ER16" s="89">
        <f t="array" aca="1" ref="ER16" ca="1">SUMPRODUCT(SUBTOTAL(3,OFFSET(ER$22:ER$133,ROW(ER$22:ER$133)-MIN(ROW(ER$22:ER$133)),,1)),ISNUMBER(SEARCH($I16,ER$22:ER$133))+0)</f>
        <v>1</v>
      </c>
      <c r="ES16" s="11">
        <f t="array" aca="1" ref="ES16" ca="1">SUMPRODUCT(SUBTOTAL(3,OFFSET(ES$22:ES$133,ROW(ES$22:ES$133)-MIN(ROW(ES$22:ES$133)),,1)),ISNUMBER(SEARCH($I16,ES$22:ES$133))+0)</f>
        <v>1</v>
      </c>
      <c r="ET16" s="89">
        <f t="array" aca="1" ref="ET16" ca="1">SUMPRODUCT(SUBTOTAL(3,OFFSET(ET$22:ET$133,ROW(ET$22:ET$133)-MIN(ROW(ET$22:ET$133)),,1)),ISNUMBER(SEARCH($I16,ET$22:ET$133))+0)</f>
        <v>1</v>
      </c>
      <c r="EU16" s="11">
        <f t="array" aca="1" ref="EU16" ca="1">SUMPRODUCT(SUBTOTAL(3,OFFSET(EU$22:EU$133,ROW(EU$22:EU$133)-MIN(ROW(EU$22:EU$133)),,1)),ISNUMBER(SEARCH($I16,EU$22:EU$133))+0)</f>
        <v>0</v>
      </c>
      <c r="EV16" s="39"/>
    </row>
    <row r="17" spans="1:152" x14ac:dyDescent="0.2">
      <c r="I17">
        <v>5</v>
      </c>
      <c r="J17" s="9">
        <f t="array" aca="1" ref="J17" ca="1">SUMPRODUCT(SUBTOTAL(3,OFFSET(J$22:J$133,ROW(J$22:J$133)-MIN(ROW(J$22:J$133)),,1)),ISNUMBER(SEARCH($I17,J$22:J$133))+0)</f>
        <v>0</v>
      </c>
      <c r="K17" s="119" t="str">
        <f t="shared" si="41"/>
        <v>New Zealand</v>
      </c>
      <c r="L17" s="39"/>
      <c r="M17" s="39"/>
      <c r="N17" s="146" t="str">
        <f t="array" aca="1" ref="N17" ca="1">VLOOKUP($I17,Q5Lookup,2,FALSE)&amp;"   "&amp;SUMPRODUCT(SUBTOTAL(3,OFFSET(N$22:N$133,ROW(N$22:N$133)-MIN(ROW(N$22:N$133)),,1)),ISNUMBER(SEARCH($I17,N$22:N$133))+0)</f>
        <v>No, no plan   0</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EV17" s="39"/>
    </row>
    <row r="18" spans="1:152" x14ac:dyDescent="0.2">
      <c r="I18">
        <v>6</v>
      </c>
      <c r="J18" s="9">
        <f t="array" aca="1" ref="J18" ca="1">SUMPRODUCT(SUBTOTAL(3,OFFSET(J$22:J$133,ROW(J$22:J$133)-MIN(ROW(J$22:J$133)),,1)),ISNUMBER(SEARCH($I18,J$22:J$133))+0)</f>
        <v>1</v>
      </c>
      <c r="K18" s="119" t="str">
        <f t="shared" si="41"/>
        <v>Saudi Arabia</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52" x14ac:dyDescent="0.2">
      <c r="I19">
        <v>7</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row>
    <row r="20" spans="1:152" x14ac:dyDescent="0.2">
      <c r="A20" s="1" t="s">
        <v>0</v>
      </c>
      <c r="B20" s="1" t="s">
        <v>1</v>
      </c>
      <c r="C20" s="1" t="s">
        <v>2</v>
      </c>
      <c r="D20" s="1" t="s">
        <v>3</v>
      </c>
      <c r="E20" s="1" t="s">
        <v>4</v>
      </c>
      <c r="F20" s="1" t="s">
        <v>5</v>
      </c>
      <c r="G20" s="1" t="s">
        <v>6</v>
      </c>
      <c r="H20" s="1" t="s">
        <v>7</v>
      </c>
      <c r="I20" s="1" t="s">
        <v>8</v>
      </c>
      <c r="J20" s="1" t="s">
        <v>9</v>
      </c>
      <c r="K20" s="1"/>
      <c r="L20" s="1" t="s">
        <v>10</v>
      </c>
      <c r="M20" s="1" t="s">
        <v>11</v>
      </c>
      <c r="N20" s="1" t="s">
        <v>12</v>
      </c>
      <c r="O20" s="1" t="s">
        <v>18</v>
      </c>
      <c r="P20" s="1" t="s">
        <v>19</v>
      </c>
      <c r="Q20" s="1" t="s">
        <v>1606</v>
      </c>
      <c r="R20" s="1"/>
      <c r="S20" s="1"/>
      <c r="T20" s="1"/>
      <c r="U20" s="1"/>
      <c r="V20" s="1"/>
      <c r="W20" s="1" t="s">
        <v>21</v>
      </c>
      <c r="X20" s="1"/>
      <c r="Y20" s="1"/>
      <c r="Z20" s="1"/>
      <c r="AA20" s="1"/>
      <c r="AB20" s="1"/>
      <c r="AC20" s="1"/>
      <c r="AD20" s="1"/>
      <c r="AE20" s="1"/>
      <c r="AF20" s="1"/>
      <c r="AG20" s="1" t="s">
        <v>1607</v>
      </c>
      <c r="AH20" s="1"/>
      <c r="AI20" s="1"/>
      <c r="AJ20" s="1"/>
      <c r="AK20" s="1"/>
      <c r="AL20" s="1"/>
      <c r="AM20" s="1"/>
      <c r="AN20" s="1"/>
      <c r="AO20" s="1"/>
      <c r="AP20" s="1"/>
      <c r="AQ20" s="1"/>
      <c r="AR20" s="113" t="s">
        <v>1608</v>
      </c>
      <c r="AS20" s="1"/>
      <c r="AT20" s="1"/>
      <c r="AU20" s="1"/>
      <c r="AV20" s="1"/>
      <c r="AW20" s="1"/>
      <c r="AX20" s="1"/>
      <c r="AY20" s="1"/>
      <c r="AZ20" s="1"/>
      <c r="BA20" s="1"/>
      <c r="BB20" s="1"/>
      <c r="BC20" s="1"/>
      <c r="BD20" s="1"/>
      <c r="BE20" s="1"/>
      <c r="BF20" s="1"/>
      <c r="BG20" s="1"/>
      <c r="BH20" s="1"/>
      <c r="BI20" s="1"/>
      <c r="BJ20" s="1" t="s">
        <v>1609</v>
      </c>
      <c r="BK20" s="1"/>
      <c r="BL20" s="1"/>
      <c r="BM20" s="1"/>
      <c r="BN20" s="1"/>
      <c r="BO20" s="1"/>
      <c r="BP20" s="1"/>
      <c r="BQ20" s="1"/>
      <c r="BR20" s="1" t="s">
        <v>1610</v>
      </c>
      <c r="BS20" s="1"/>
      <c r="BT20" s="1"/>
      <c r="BU20" s="1"/>
      <c r="BV20" s="1"/>
      <c r="BW20" s="1"/>
      <c r="BX20" s="1"/>
      <c r="BY20" s="1"/>
      <c r="BZ20" s="1"/>
      <c r="CA20" s="1"/>
      <c r="CB20" s="1"/>
      <c r="CC20" s="1"/>
      <c r="CD20" s="1"/>
      <c r="CE20" s="1" t="s">
        <v>31</v>
      </c>
      <c r="CF20" s="1" t="s">
        <v>1611</v>
      </c>
      <c r="CG20" s="1"/>
      <c r="CH20" s="1"/>
      <c r="CI20" s="1"/>
      <c r="CJ20" s="1"/>
      <c r="CK20" s="1"/>
      <c r="CL20" s="1"/>
      <c r="CM20" s="1"/>
      <c r="CN20" s="1"/>
      <c r="CO20" s="1"/>
      <c r="CP20" s="1"/>
      <c r="CQ20" s="1"/>
      <c r="CR20" s="1"/>
      <c r="CS20" s="1"/>
      <c r="CT20" s="1"/>
      <c r="CU20" s="1"/>
      <c r="CV20" s="1"/>
      <c r="CW20" s="1"/>
      <c r="CX20" s="1" t="s">
        <v>1612</v>
      </c>
      <c r="CY20" s="1"/>
      <c r="CZ20" s="1"/>
      <c r="DA20" s="1"/>
      <c r="DB20" s="1"/>
      <c r="DC20" s="1"/>
      <c r="DD20" s="1"/>
      <c r="DE20" s="1"/>
      <c r="DF20" s="1"/>
      <c r="DG20" s="1"/>
      <c r="DH20" s="1"/>
      <c r="DI20" s="1"/>
      <c r="DJ20" s="1"/>
      <c r="DK20" s="1"/>
      <c r="DL20" s="1"/>
      <c r="DM20" s="1" t="s">
        <v>1613</v>
      </c>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x14ac:dyDescent="0.2">
      <c r="A21" s="1"/>
      <c r="B21" s="1"/>
      <c r="C21" s="1"/>
      <c r="D21" s="1"/>
      <c r="E21" s="1"/>
      <c r="F21" s="1"/>
      <c r="G21" s="1"/>
      <c r="H21" s="1"/>
      <c r="I21" s="1"/>
      <c r="J21" s="1" t="s">
        <v>42</v>
      </c>
      <c r="K21" s="1" t="s">
        <v>1635</v>
      </c>
      <c r="L21" s="1" t="s">
        <v>42</v>
      </c>
      <c r="M21" s="1" t="s">
        <v>42</v>
      </c>
      <c r="N21" s="1" t="s">
        <v>42</v>
      </c>
      <c r="O21" s="1" t="s">
        <v>42</v>
      </c>
      <c r="P21" s="1" t="s">
        <v>42</v>
      </c>
      <c r="Q21" s="1" t="s">
        <v>44</v>
      </c>
      <c r="R21" s="1" t="s">
        <v>45</v>
      </c>
      <c r="S21" s="1" t="s">
        <v>46</v>
      </c>
      <c r="T21" s="1" t="s">
        <v>47</v>
      </c>
      <c r="U21" s="1" t="s">
        <v>48</v>
      </c>
      <c r="V21" s="1" t="s">
        <v>49</v>
      </c>
      <c r="W21" s="1" t="s">
        <v>50</v>
      </c>
      <c r="X21" s="1" t="s">
        <v>51</v>
      </c>
      <c r="Y21" s="1" t="s">
        <v>52</v>
      </c>
      <c r="Z21" s="1" t="s">
        <v>53</v>
      </c>
      <c r="AA21" s="1" t="s">
        <v>54</v>
      </c>
      <c r="AB21" s="1" t="s">
        <v>55</v>
      </c>
      <c r="AC21" s="1" t="s">
        <v>56</v>
      </c>
      <c r="AD21" s="1" t="s">
        <v>57</v>
      </c>
      <c r="AE21" s="1" t="s">
        <v>58</v>
      </c>
      <c r="AF21" s="1" t="s">
        <v>43</v>
      </c>
      <c r="AG21" s="1" t="s">
        <v>139</v>
      </c>
      <c r="AH21" s="1" t="s">
        <v>140</v>
      </c>
      <c r="AI21" s="1" t="s">
        <v>141</v>
      </c>
      <c r="AJ21" s="1" t="s">
        <v>142</v>
      </c>
      <c r="AK21" s="1" t="s">
        <v>143</v>
      </c>
      <c r="AL21" s="1" t="s">
        <v>144</v>
      </c>
      <c r="AM21" s="1" t="s">
        <v>145</v>
      </c>
      <c r="AN21" s="1" t="s">
        <v>146</v>
      </c>
      <c r="AO21" s="1" t="s">
        <v>147</v>
      </c>
      <c r="AP21" s="1" t="s">
        <v>148</v>
      </c>
      <c r="AQ21" s="1" t="s">
        <v>43</v>
      </c>
      <c r="AR21" s="1" t="s">
        <v>635</v>
      </c>
      <c r="AS21" s="1" t="s">
        <v>636</v>
      </c>
      <c r="AT21" s="1" t="s">
        <v>637</v>
      </c>
      <c r="AU21" s="1" t="s">
        <v>638</v>
      </c>
      <c r="AV21" s="1" t="s">
        <v>639</v>
      </c>
      <c r="AW21" s="1" t="s">
        <v>640</v>
      </c>
      <c r="AX21" s="1" t="s">
        <v>641</v>
      </c>
      <c r="AY21" s="1" t="s">
        <v>642</v>
      </c>
      <c r="AZ21" s="1" t="s">
        <v>643</v>
      </c>
      <c r="BA21" s="1" t="s">
        <v>644</v>
      </c>
      <c r="BB21" s="1" t="s">
        <v>645</v>
      </c>
      <c r="BC21" s="1" t="s">
        <v>646</v>
      </c>
      <c r="BD21" s="1" t="s">
        <v>647</v>
      </c>
      <c r="BE21" s="1" t="s">
        <v>648</v>
      </c>
      <c r="BF21" s="1" t="s">
        <v>649</v>
      </c>
      <c r="BG21" s="1" t="s">
        <v>650</v>
      </c>
      <c r="BH21" s="1" t="s">
        <v>651</v>
      </c>
      <c r="BI21" s="1" t="s">
        <v>652</v>
      </c>
      <c r="BJ21" s="1" t="s">
        <v>653</v>
      </c>
      <c r="BK21" s="1" t="s">
        <v>654</v>
      </c>
      <c r="BL21" s="1" t="s">
        <v>655</v>
      </c>
      <c r="BM21" s="1" t="s">
        <v>656</v>
      </c>
      <c r="BN21" s="1" t="s">
        <v>657</v>
      </c>
      <c r="BO21" s="1" t="s">
        <v>658</v>
      </c>
      <c r="BP21" s="1" t="s">
        <v>659</v>
      </c>
      <c r="BQ21" s="1" t="s">
        <v>660</v>
      </c>
      <c r="BR21" s="1" t="s">
        <v>661</v>
      </c>
      <c r="BS21" s="1" t="s">
        <v>662</v>
      </c>
      <c r="BT21" s="1" t="s">
        <v>663</v>
      </c>
      <c r="BU21" s="1" t="s">
        <v>664</v>
      </c>
      <c r="BV21" s="1" t="s">
        <v>665</v>
      </c>
      <c r="BW21" s="1" t="s">
        <v>666</v>
      </c>
      <c r="BX21" s="1" t="s">
        <v>667</v>
      </c>
      <c r="BY21" s="1" t="s">
        <v>668</v>
      </c>
      <c r="BZ21" s="1" t="s">
        <v>669</v>
      </c>
      <c r="CA21" s="1" t="s">
        <v>670</v>
      </c>
      <c r="CB21" s="1" t="s">
        <v>671</v>
      </c>
      <c r="CC21" s="1" t="s">
        <v>672</v>
      </c>
      <c r="CD21" s="1" t="s">
        <v>673</v>
      </c>
      <c r="CE21" s="1" t="s">
        <v>674</v>
      </c>
      <c r="CF21" s="1" t="s">
        <v>675</v>
      </c>
      <c r="CG21" s="1" t="s">
        <v>676</v>
      </c>
      <c r="CH21" s="1" t="s">
        <v>677</v>
      </c>
      <c r="CI21" s="1" t="s">
        <v>678</v>
      </c>
      <c r="CJ21" s="1" t="s">
        <v>679</v>
      </c>
      <c r="CK21" s="1" t="s">
        <v>680</v>
      </c>
      <c r="CL21" s="1" t="s">
        <v>681</v>
      </c>
      <c r="CM21" s="1" t="s">
        <v>682</v>
      </c>
      <c r="CN21" s="1" t="s">
        <v>683</v>
      </c>
      <c r="CO21" s="1" t="s">
        <v>684</v>
      </c>
      <c r="CP21" s="1" t="s">
        <v>685</v>
      </c>
      <c r="CQ21" s="1" t="s">
        <v>686</v>
      </c>
      <c r="CR21" s="1" t="s">
        <v>687</v>
      </c>
      <c r="CS21" s="1" t="s">
        <v>688</v>
      </c>
      <c r="CT21" s="1" t="s">
        <v>689</v>
      </c>
      <c r="CU21" s="1" t="s">
        <v>690</v>
      </c>
      <c r="CV21" s="1" t="s">
        <v>691</v>
      </c>
      <c r="CW21" s="1" t="s">
        <v>692</v>
      </c>
      <c r="CX21" s="1" t="s">
        <v>693</v>
      </c>
      <c r="CY21" s="1" t="s">
        <v>694</v>
      </c>
      <c r="CZ21" s="1" t="s">
        <v>695</v>
      </c>
      <c r="DA21" s="1" t="s">
        <v>696</v>
      </c>
      <c r="DB21" s="1" t="s">
        <v>697</v>
      </c>
      <c r="DC21" s="1" t="s">
        <v>698</v>
      </c>
      <c r="DD21" s="1" t="s">
        <v>699</v>
      </c>
      <c r="DE21" s="1" t="s">
        <v>700</v>
      </c>
      <c r="DF21" s="1" t="s">
        <v>701</v>
      </c>
      <c r="DG21" s="1" t="s">
        <v>702</v>
      </c>
      <c r="DH21" s="1" t="s">
        <v>703</v>
      </c>
      <c r="DI21" s="1" t="s">
        <v>704</v>
      </c>
      <c r="DJ21" s="1" t="s">
        <v>705</v>
      </c>
      <c r="DK21" s="1" t="s">
        <v>706</v>
      </c>
      <c r="DL21" s="1" t="s">
        <v>43</v>
      </c>
      <c r="DM21" s="1" t="s">
        <v>707</v>
      </c>
      <c r="DN21" s="1" t="s">
        <v>708</v>
      </c>
      <c r="DO21" s="1" t="s">
        <v>709</v>
      </c>
      <c r="DP21" s="1" t="s">
        <v>710</v>
      </c>
      <c r="DQ21" s="1" t="s">
        <v>711</v>
      </c>
      <c r="DR21" s="1" t="s">
        <v>712</v>
      </c>
      <c r="DS21" s="1" t="s">
        <v>713</v>
      </c>
      <c r="DT21" s="1" t="s">
        <v>714</v>
      </c>
      <c r="DU21" s="1" t="s">
        <v>715</v>
      </c>
      <c r="DV21" s="1" t="s">
        <v>716</v>
      </c>
      <c r="DW21" s="1" t="s">
        <v>717</v>
      </c>
      <c r="DX21" s="1" t="s">
        <v>718</v>
      </c>
      <c r="DY21" s="1" t="s">
        <v>719</v>
      </c>
      <c r="DZ21" s="1" t="s">
        <v>720</v>
      </c>
      <c r="EA21" s="1" t="s">
        <v>721</v>
      </c>
      <c r="EB21" s="1" t="s">
        <v>722</v>
      </c>
      <c r="EC21" s="1" t="s">
        <v>723</v>
      </c>
      <c r="ED21" s="1" t="s">
        <v>724</v>
      </c>
      <c r="EE21" s="1" t="s">
        <v>725</v>
      </c>
      <c r="EF21" s="1" t="s">
        <v>726</v>
      </c>
      <c r="EG21" s="1" t="s">
        <v>727</v>
      </c>
      <c r="EH21" s="1" t="s">
        <v>728</v>
      </c>
      <c r="EI21" s="1" t="s">
        <v>729</v>
      </c>
      <c r="EJ21" s="1" t="s">
        <v>730</v>
      </c>
      <c r="EK21" s="1" t="s">
        <v>731</v>
      </c>
      <c r="EL21" s="1" t="s">
        <v>732</v>
      </c>
      <c r="EM21" s="1" t="s">
        <v>733</v>
      </c>
      <c r="EN21" s="1" t="s">
        <v>734</v>
      </c>
      <c r="EO21" s="1" t="s">
        <v>735</v>
      </c>
      <c r="EP21" s="1" t="s">
        <v>736</v>
      </c>
      <c r="EQ21" s="1" t="s">
        <v>737</v>
      </c>
      <c r="ER21" s="1" t="s">
        <v>738</v>
      </c>
      <c r="ES21" s="1" t="s">
        <v>739</v>
      </c>
      <c r="ET21" s="1" t="s">
        <v>740</v>
      </c>
      <c r="EU21" s="1" t="s">
        <v>741</v>
      </c>
      <c r="EV21" s="1" t="s">
        <v>43</v>
      </c>
    </row>
    <row r="22" spans="1:152" x14ac:dyDescent="0.2">
      <c r="A22">
        <v>110002909985</v>
      </c>
      <c r="B22">
        <v>270114779</v>
      </c>
      <c r="C22" s="2">
        <v>43656.697824074072</v>
      </c>
      <c r="D22" s="2">
        <v>43656.705266203702</v>
      </c>
      <c r="E22" t="s">
        <v>1518</v>
      </c>
      <c r="J22">
        <v>1</v>
      </c>
      <c r="K22" s="84" t="str">
        <f t="shared" ref="K22:K27" si="42">VLOOKUP(J22,CountryLookup,2,TRUE)</f>
        <v>Canada</v>
      </c>
      <c r="L22">
        <v>1</v>
      </c>
      <c r="M22">
        <v>3</v>
      </c>
      <c r="N22">
        <v>4</v>
      </c>
      <c r="O22">
        <v>3</v>
      </c>
      <c r="P22">
        <v>2</v>
      </c>
      <c r="Q22" s="84">
        <f>VLOOKUP(WordsPlan!Q22,ScaleII,2,FALSE)</f>
        <v>1</v>
      </c>
      <c r="R22" s="84">
        <f>VLOOKUP(WordsPlan!R22,ScaleII,2,FALSE)</f>
        <v>1</v>
      </c>
      <c r="S22" s="84">
        <f>VLOOKUP(WordsPlan!S22,ScaleII,2,FALSE)</f>
        <v>1</v>
      </c>
      <c r="T22" s="84">
        <f>VLOOKUP(WordsPlan!T22,ScaleII,2,FALSE)</f>
        <v>1</v>
      </c>
      <c r="U22" s="84">
        <f>VLOOKUP(WordsPlan!U22,ScaleII,2,FALSE)</f>
        <v>1</v>
      </c>
      <c r="V22" s="84">
        <f>VLOOKUP(WordsPlan!V22,ScaleII,2,FALSE)</f>
        <v>1</v>
      </c>
      <c r="W22" s="84">
        <f>VLOOKUP(WordsPlan!W22,ScaleDD,2,FALSE)</f>
        <v>0</v>
      </c>
      <c r="X22" s="84">
        <f>VLOOKUP(WordsPlan!X22,ScaleDD,2,FALSE)</f>
        <v>4</v>
      </c>
      <c r="Y22" s="84">
        <f>VLOOKUP(WordsPlan!Y22,ScaleDD,2,FALSE)</f>
        <v>3</v>
      </c>
      <c r="Z22" s="84">
        <f>VLOOKUP(WordsPlan!Z22,ScaleDD,2,FALSE)</f>
        <v>1</v>
      </c>
      <c r="AA22" s="84">
        <f>VLOOKUP(WordsPlan!AA22,ScaleDD,2,FALSE)</f>
        <v>4</v>
      </c>
      <c r="AB22" s="84">
        <f>VLOOKUP(WordsPlan!AB22,ScaleDD,2,FALSE)</f>
        <v>3</v>
      </c>
      <c r="AC22" s="84">
        <f>VLOOKUP(WordsPlan!AC22,ScaleDD,2,FALSE)</f>
        <v>3</v>
      </c>
      <c r="AD22" s="84">
        <f>VLOOKUP(WordsPlan!AD22,ScaleDD,2,FALSE)</f>
        <v>4</v>
      </c>
      <c r="AE22" s="84">
        <f>VLOOKUP(WordsPlan!AE22,ScaleDD,2,FALSE)</f>
        <v>4</v>
      </c>
      <c r="AG22" s="84">
        <f>VLOOKUP(WordsPlan!AG22,ScaleEE,2,FALSE)</f>
        <v>1</v>
      </c>
      <c r="AH22" s="84">
        <f>VLOOKUP(WordsPlan!AH22,ScaleEE,2,FALSE)</f>
        <v>3</v>
      </c>
      <c r="AI22" s="84">
        <f>VLOOKUP(WordsPlan!AI22,ScaleEE,2,FALSE)</f>
        <v>2</v>
      </c>
      <c r="AJ22" s="84">
        <f>VLOOKUP(WordsPlan!AJ22,ScaleEE,2,FALSE)</f>
        <v>1</v>
      </c>
      <c r="AK22" s="84">
        <f>VLOOKUP(WordsPlan!AK22,ScaleEE,2,FALSE)</f>
        <v>1</v>
      </c>
      <c r="AL22" s="84">
        <f>VLOOKUP(WordsPlan!AL22,ScaleEE,2,FALSE)</f>
        <v>1</v>
      </c>
      <c r="AM22" s="84">
        <f>VLOOKUP(WordsPlan!AM22,ScaleEE,2,FALSE)</f>
        <v>2</v>
      </c>
      <c r="AN22" s="84">
        <f>VLOOKUP(WordsPlan!AN22,ScaleEE,2,FALSE)</f>
        <v>2</v>
      </c>
      <c r="AO22" s="84">
        <f>VLOOKUP(WordsPlan!AO22,ScaleEE,2,FALSE)</f>
        <v>1</v>
      </c>
      <c r="AP22" s="84">
        <f>VLOOKUP(WordsPlan!AP22,ScaleEE,2,FALSE)</f>
        <v>1</v>
      </c>
      <c r="AR22" s="84">
        <f>VLOOKUP(WordsPlan!AR22,ScaleDD,2,FALSE)</f>
        <v>4</v>
      </c>
      <c r="AS22" s="84">
        <f>VLOOKUP(WordsPlan!AS22,ScaleDD,2,FALSE)</f>
        <v>3</v>
      </c>
      <c r="AT22" s="84">
        <f>VLOOKUP(WordsPlan!AT22,ScaleDD,2,FALSE)</f>
        <v>3</v>
      </c>
      <c r="AU22" s="84">
        <f>VLOOKUP(WordsPlan!AU22,ScaleDD,2,FALSE)</f>
        <v>3</v>
      </c>
      <c r="AV22" s="84">
        <f>VLOOKUP(WordsPlan!AV22,ScaleDD,2,FALSE)</f>
        <v>3</v>
      </c>
      <c r="AW22" s="84">
        <f>VLOOKUP(WordsPlan!AW22,ScaleDD,2,FALSE)</f>
        <v>4</v>
      </c>
      <c r="AX22" s="84">
        <f>VLOOKUP(WordsPlan!AX22,ScaleDD,2,FALSE)</f>
        <v>4</v>
      </c>
      <c r="AY22" s="84">
        <f>VLOOKUP(WordsPlan!AY22,ScaleDD,2,FALSE)</f>
        <v>2</v>
      </c>
      <c r="AZ22" s="84">
        <f>VLOOKUP(WordsPlan!AZ22,ScaleDD,2,FALSE)</f>
        <v>2</v>
      </c>
      <c r="BA22" s="84">
        <f>VLOOKUP(WordsPlan!BA22,ScaleDD,2,FALSE)</f>
        <v>4</v>
      </c>
      <c r="BB22" s="84">
        <f>VLOOKUP(WordsPlan!BB22,ScaleDD,2,FALSE)</f>
        <v>4</v>
      </c>
      <c r="BC22" s="84">
        <f>VLOOKUP(WordsPlan!BC22,ScaleDD,2,FALSE)</f>
        <v>2</v>
      </c>
      <c r="BD22" s="84">
        <f>VLOOKUP(WordsPlan!BD22,ScaleDD,2,FALSE)</f>
        <v>1</v>
      </c>
      <c r="BE22" s="84">
        <f>VLOOKUP(WordsPlan!BE22,ScaleDD,2,FALSE)</f>
        <v>4</v>
      </c>
      <c r="BF22" s="84">
        <f>VLOOKUP(WordsPlan!BF22,ScaleDD,2,FALSE)</f>
        <v>2</v>
      </c>
      <c r="BG22" s="84">
        <f>VLOOKUP(WordsPlan!BG22,ScaleDD,2,FALSE)</f>
        <v>2</v>
      </c>
      <c r="BH22" s="84">
        <f>VLOOKUP(WordsPlan!BH22,ScaleDD,2,FALSE)</f>
        <v>3</v>
      </c>
      <c r="BI22" s="84">
        <f>VLOOKUP(WordsPlan!BI22,ScaleDD,2,FALSE)</f>
        <v>4</v>
      </c>
      <c r="BJ22" s="84">
        <f>VLOOKUP(WordsPlan!BJ22,ScaleDD,2,FALSE)</f>
        <v>4</v>
      </c>
      <c r="BK22" s="84">
        <f>VLOOKUP(WordsPlan!BK22,ScaleDD,2,FALSE)</f>
        <v>4</v>
      </c>
      <c r="BL22" s="84">
        <f>VLOOKUP(WordsPlan!BL22,ScaleDD,2,FALSE)</f>
        <v>4</v>
      </c>
      <c r="BM22" s="84">
        <f>VLOOKUP(WordsPlan!BM22,ScaleDD,2,FALSE)</f>
        <v>4</v>
      </c>
      <c r="BN22" s="84">
        <f>VLOOKUP(WordsPlan!BN22,ScaleDD,2,FALSE)</f>
        <v>2</v>
      </c>
      <c r="BO22" s="84">
        <f>VLOOKUP(WordsPlan!BO22,ScaleDD,2,FALSE)</f>
        <v>4</v>
      </c>
      <c r="BP22" s="84">
        <f>VLOOKUP(WordsPlan!BP22,ScaleDD,2,FALSE)</f>
        <v>4</v>
      </c>
      <c r="BQ22" s="84">
        <f>VLOOKUP(WordsPlan!BQ22,ScaleDD,2,FALSE)</f>
        <v>4</v>
      </c>
      <c r="BR22" s="84">
        <f>VLOOKUP(WordsPlan!BR22,ScaleDD,2,FALSE)</f>
        <v>3</v>
      </c>
      <c r="BS22" s="84">
        <f>VLOOKUP(WordsPlan!BS22,ScaleDD,2,FALSE)</f>
        <v>3</v>
      </c>
      <c r="BT22" s="84">
        <f>VLOOKUP(WordsPlan!BT22,ScaleDD,2,FALSE)</f>
        <v>1</v>
      </c>
      <c r="BU22" s="84">
        <f>VLOOKUP(WordsPlan!BU22,ScaleDD,2,FALSE)</f>
        <v>1</v>
      </c>
      <c r="BV22" s="84">
        <f>VLOOKUP(WordsPlan!BV22,ScaleDD,2,FALSE)</f>
        <v>0</v>
      </c>
      <c r="BW22" s="84">
        <f>VLOOKUP(WordsPlan!BW22,ScaleDD,2,FALSE)</f>
        <v>2</v>
      </c>
      <c r="BX22" s="84">
        <f>VLOOKUP(WordsPlan!BX22,ScaleDD,2,FALSE)</f>
        <v>3</v>
      </c>
      <c r="BY22" s="84">
        <f>VLOOKUP(WordsPlan!BY22,ScaleDD,2,FALSE)</f>
        <v>4</v>
      </c>
      <c r="BZ22" s="84">
        <f>VLOOKUP(WordsPlan!BZ22,ScaleDD,2,FALSE)</f>
        <v>3</v>
      </c>
      <c r="CA22" s="84">
        <f>VLOOKUP(WordsPlan!CA22,ScaleDD,2,FALSE)</f>
        <v>2</v>
      </c>
      <c r="CB22" s="84">
        <f>VLOOKUP(WordsPlan!CB22,ScaleDD,2,FALSE)</f>
        <v>3</v>
      </c>
      <c r="CC22" s="84">
        <f>VLOOKUP(WordsPlan!CC22,ScaleDD,2,FALSE)</f>
        <v>4</v>
      </c>
      <c r="CD22" s="84">
        <f>VLOOKUP(WordsPlan!CD22,ScaleDD,2,FALSE)</f>
        <v>3</v>
      </c>
      <c r="CF22" s="84">
        <f>VLOOKUP(WordsPlan!CF22,ScaleAA,2,FALSE)</f>
        <v>2</v>
      </c>
      <c r="CG22" s="84">
        <f>VLOOKUP(WordsPlan!CG22,ScaleAA,2,FALSE)</f>
        <v>3</v>
      </c>
      <c r="CH22" s="84">
        <f>VLOOKUP(WordsPlan!CH22,ScaleAA,2,FALSE)</f>
        <v>3</v>
      </c>
      <c r="CI22" s="84">
        <f>VLOOKUP(WordsPlan!CI22,ScaleAA,2,FALSE)</f>
        <v>4</v>
      </c>
      <c r="CJ22" s="84">
        <f>VLOOKUP(WordsPlan!CJ22,ScaleAA,2,FALSE)</f>
        <v>4</v>
      </c>
      <c r="CK22" s="84">
        <f>VLOOKUP(WordsPlan!CK22,ScaleAA,2,FALSE)</f>
        <v>4</v>
      </c>
      <c r="CL22" s="84">
        <f>VLOOKUP(WordsPlan!CL22,ScaleAA,2,FALSE)</f>
        <v>4</v>
      </c>
      <c r="CM22" s="84">
        <f>VLOOKUP(WordsPlan!CM22,ScaleAA,2,FALSE)</f>
        <v>4</v>
      </c>
      <c r="CN22" s="84">
        <f>VLOOKUP(WordsPlan!CN22,ScaleAA,2,FALSE)</f>
        <v>4</v>
      </c>
      <c r="CO22" s="84">
        <f>VLOOKUP(WordsPlan!CO22,ScaleAA,2,FALSE)</f>
        <v>4</v>
      </c>
      <c r="CP22" s="84">
        <f>VLOOKUP(WordsPlan!CP22,ScaleAA,2,FALSE)</f>
        <v>4</v>
      </c>
      <c r="CQ22" s="84">
        <f>VLOOKUP(WordsPlan!CQ22,ScaleAA,2,FALSE)</f>
        <v>2</v>
      </c>
      <c r="CR22" s="84">
        <f>VLOOKUP(WordsPlan!CR22,ScaleAA,2,FALSE)</f>
        <v>4</v>
      </c>
      <c r="CS22" s="84">
        <f>VLOOKUP(WordsPlan!CS22,ScaleAA,2,FALSE)</f>
        <v>4</v>
      </c>
      <c r="CT22" s="84">
        <f>VLOOKUP(WordsPlan!CT22,ScaleAA,2,FALSE)</f>
        <v>4</v>
      </c>
      <c r="CU22" s="84">
        <f>VLOOKUP(WordsPlan!CU22,ScaleAA,2,FALSE)</f>
        <v>4</v>
      </c>
      <c r="CV22" s="84">
        <f>VLOOKUP(WordsPlan!CV22,ScaleAA,2,FALSE)</f>
        <v>4</v>
      </c>
      <c r="CW22" s="84">
        <f>VLOOKUP(WordsPlan!CW22,ScaleAA,2,FALSE)</f>
        <v>4</v>
      </c>
      <c r="CX22" s="84">
        <f>VLOOKUP(WordsPlan!CX22,ScaleAA,2,FALSE)</f>
        <v>4</v>
      </c>
      <c r="CY22" s="84">
        <f>VLOOKUP(WordsPlan!CY22,ScaleAA,2,FALSE)</f>
        <v>3</v>
      </c>
      <c r="CZ22" s="84">
        <f>VLOOKUP(WordsPlan!CZ22,ScaleAA,2,FALSE)</f>
        <v>3</v>
      </c>
      <c r="DA22" s="84">
        <f>VLOOKUP(WordsPlan!DA22,ScaleAA,2,FALSE)</f>
        <v>2</v>
      </c>
      <c r="DB22" s="84">
        <f>VLOOKUP(WordsPlan!DB22,ScaleAA,2,FALSE)</f>
        <v>4</v>
      </c>
      <c r="DC22" s="84">
        <f>VLOOKUP(WordsPlan!DC22,ScaleAA,2,FALSE)</f>
        <v>4</v>
      </c>
      <c r="DD22" s="84">
        <f>VLOOKUP(WordsPlan!DD22,ScaleAA,2,FALSE)</f>
        <v>3</v>
      </c>
      <c r="DE22" s="84">
        <f>VLOOKUP(WordsPlan!DE22,ScaleAA,2,FALSE)</f>
        <v>4</v>
      </c>
      <c r="DF22" s="84">
        <f>VLOOKUP(WordsPlan!DF22,ScaleAA,2,FALSE)</f>
        <v>3</v>
      </c>
      <c r="DG22" s="84">
        <f>VLOOKUP(WordsPlan!DG22,ScaleAA,2,FALSE)</f>
        <v>3</v>
      </c>
      <c r="DH22" s="84">
        <f>VLOOKUP(WordsPlan!DH22,ScaleAA,2,FALSE)</f>
        <v>3</v>
      </c>
      <c r="DI22" s="84">
        <f>VLOOKUP(WordsPlan!DI22,ScaleAA,2,FALSE)</f>
        <v>3</v>
      </c>
      <c r="DJ22" s="84">
        <f>VLOOKUP(WordsPlan!DJ22,ScaleAA,2,FALSE)</f>
        <v>2</v>
      </c>
      <c r="DK22" s="84">
        <f>VLOOKUP(WordsPlan!DK22,ScaleAA,2,FALSE)</f>
        <v>3</v>
      </c>
      <c r="DM22" s="84">
        <f>VLOOKUP(WordsPlan!DM22,ScaleFF,2,FALSE)</f>
        <v>3</v>
      </c>
      <c r="DN22" s="84">
        <f>VLOOKUP(WordsPlan!DN22,ScaleFF,2,FALSE)</f>
        <v>4</v>
      </c>
      <c r="DO22" s="84">
        <f>VLOOKUP(WordsPlan!DO22,ScaleFF,2,FALSE)</f>
        <v>2</v>
      </c>
      <c r="DP22" s="84">
        <f>VLOOKUP(WordsPlan!DP22,ScaleFF,2,FALSE)</f>
        <v>2</v>
      </c>
      <c r="DQ22" s="84">
        <f>VLOOKUP(WordsPlan!DQ22,ScaleFF,2,FALSE)</f>
        <v>1</v>
      </c>
      <c r="DR22" s="84">
        <f>VLOOKUP(WordsPlan!DR22,ScaleFF,2,FALSE)</f>
        <v>2</v>
      </c>
      <c r="DS22" s="84">
        <f>VLOOKUP(WordsPlan!DS22,ScaleFF,2,FALSE)</f>
        <v>2</v>
      </c>
      <c r="DT22" s="84">
        <f>VLOOKUP(WordsPlan!DT22,ScaleFF,2,FALSE)</f>
        <v>3</v>
      </c>
      <c r="DU22" s="84">
        <f>VLOOKUP(WordsPlan!DU22,ScaleFF,2,FALSE)</f>
        <v>4</v>
      </c>
      <c r="DV22" s="84">
        <f>VLOOKUP(WordsPlan!DV22,ScaleFF,2,FALSE)</f>
        <v>1</v>
      </c>
      <c r="DW22" s="84">
        <f>VLOOKUP(WordsPlan!DW22,ScaleFF,2,FALSE)</f>
        <v>2</v>
      </c>
      <c r="DX22" s="84">
        <f>VLOOKUP(WordsPlan!DX22,ScaleFF,2,FALSE)</f>
        <v>1</v>
      </c>
      <c r="DY22" s="84">
        <f>VLOOKUP(WordsPlan!DY22,ScaleFF,2,FALSE)</f>
        <v>1</v>
      </c>
      <c r="DZ22" s="84">
        <f>VLOOKUP(WordsPlan!DZ22,ScaleFF,2,FALSE)</f>
        <v>2</v>
      </c>
      <c r="EA22" s="84">
        <f>VLOOKUP(WordsPlan!EA22,ScaleFF,2,FALSE)</f>
        <v>1</v>
      </c>
      <c r="EB22" s="84">
        <f>VLOOKUP(WordsPlan!EB22,ScaleFF,2,FALSE)</f>
        <v>3</v>
      </c>
      <c r="EC22" s="84">
        <f>VLOOKUP(WordsPlan!EC22,ScaleFF,2,FALSE)</f>
        <v>2</v>
      </c>
      <c r="ED22" s="84">
        <f>VLOOKUP(WordsPlan!ED22,ScaleFF,2,FALSE)</f>
        <v>3</v>
      </c>
      <c r="EE22" s="84">
        <f>VLOOKUP(WordsPlan!EE22,ScaleFF,2,FALSE)</f>
        <v>1</v>
      </c>
      <c r="EF22" s="84">
        <f>VLOOKUP(WordsPlan!EF22,ScaleFF,2,FALSE)</f>
        <v>4</v>
      </c>
      <c r="EG22" s="84">
        <f>VLOOKUP(WordsPlan!EG22,ScaleFF,2,FALSE)</f>
        <v>2</v>
      </c>
      <c r="EH22" s="84">
        <f>VLOOKUP(WordsPlan!EH22,ScaleFF,2,FALSE)</f>
        <v>3</v>
      </c>
      <c r="EI22" s="84">
        <f>VLOOKUP(WordsPlan!EI22,ScaleFF,2,FALSE)</f>
        <v>2</v>
      </c>
      <c r="EJ22" s="84">
        <f>VLOOKUP(WordsPlan!EJ22,ScaleFF,2,FALSE)</f>
        <v>4</v>
      </c>
      <c r="EK22" s="84">
        <f>VLOOKUP(WordsPlan!EK22,ScaleFF,2,FALSE)</f>
        <v>3</v>
      </c>
      <c r="EL22" s="84">
        <f>VLOOKUP(WordsPlan!EL22,ScaleFF,2,FALSE)</f>
        <v>4</v>
      </c>
      <c r="EM22" s="84">
        <f>VLOOKUP(WordsPlan!EM22,ScaleFF,2,FALSE)</f>
        <v>1</v>
      </c>
      <c r="EN22" s="84">
        <f>VLOOKUP(WordsPlan!EN22,ScaleFF,2,FALSE)</f>
        <v>0</v>
      </c>
      <c r="EO22" s="84">
        <f>VLOOKUP(WordsPlan!EO22,ScaleFF,2,FALSE)</f>
        <v>4</v>
      </c>
      <c r="EP22" s="84">
        <f>VLOOKUP(WordsPlan!EP22,ScaleFF,2,FALSE)</f>
        <v>2</v>
      </c>
      <c r="EQ22" s="84">
        <f>VLOOKUP(WordsPlan!EQ22,ScaleFF,2,FALSE)</f>
        <v>1</v>
      </c>
      <c r="ER22" s="84">
        <f>VLOOKUP(WordsPlan!ER22,ScaleFF,2,FALSE)</f>
        <v>4</v>
      </c>
      <c r="ES22" s="84">
        <f>VLOOKUP(WordsPlan!ES22,ScaleFF,2,FALSE)</f>
        <v>3</v>
      </c>
      <c r="ET22" s="84">
        <f>VLOOKUP(WordsPlan!ET22,ScaleFF,2,FALSE)</f>
        <v>4</v>
      </c>
      <c r="EU22" s="84">
        <f>VLOOKUP(WordsPlan!EU22,ScaleFF,2,FALSE)</f>
        <v>1</v>
      </c>
    </row>
    <row r="23" spans="1:152" x14ac:dyDescent="0.2">
      <c r="A23">
        <v>110002903963</v>
      </c>
      <c r="B23">
        <v>270117970</v>
      </c>
      <c r="C23" s="2">
        <v>43655.148009259261</v>
      </c>
      <c r="D23" s="2">
        <v>43655.170995370368</v>
      </c>
      <c r="E23" t="s">
        <v>1520</v>
      </c>
      <c r="J23">
        <v>14</v>
      </c>
      <c r="K23" s="84" t="str">
        <f t="shared" si="42"/>
        <v>Netherlands</v>
      </c>
      <c r="L23">
        <v>1</v>
      </c>
      <c r="M23">
        <v>2</v>
      </c>
      <c r="N23">
        <v>4</v>
      </c>
      <c r="O23">
        <v>1</v>
      </c>
      <c r="P23">
        <v>1</v>
      </c>
      <c r="Q23" s="84">
        <f>VLOOKUP(WordsPlan!Q23,ScaleII,2,FALSE)</f>
        <v>1</v>
      </c>
      <c r="R23" s="84">
        <f>VLOOKUP(WordsPlan!R23,ScaleII,2,FALSE)</f>
        <v>1</v>
      </c>
      <c r="S23" s="84">
        <f>VLOOKUP(WordsPlan!S23,ScaleII,2,FALSE)</f>
        <v>1</v>
      </c>
      <c r="T23" s="84">
        <f>VLOOKUP(WordsPlan!T23,ScaleII,2,FALSE)</f>
        <v>0</v>
      </c>
      <c r="U23" s="84">
        <f>VLOOKUP(WordsPlan!U23,ScaleII,2,FALSE)</f>
        <v>2</v>
      </c>
      <c r="V23" s="84">
        <f>VLOOKUP(WordsPlan!V23,ScaleII,2,FALSE)</f>
        <v>0</v>
      </c>
      <c r="W23" s="84">
        <f>VLOOKUP(WordsPlan!W23,ScaleDD,2,FALSE)</f>
        <v>0</v>
      </c>
      <c r="X23" s="84">
        <f>VLOOKUP(WordsPlan!X23,ScaleDD,2,FALSE)</f>
        <v>3</v>
      </c>
      <c r="Y23" s="84">
        <f>VLOOKUP(WordsPlan!Y23,ScaleDD,2,FALSE)</f>
        <v>2</v>
      </c>
      <c r="Z23" s="84">
        <f>VLOOKUP(WordsPlan!Z23,ScaleDD,2,FALSE)</f>
        <v>1</v>
      </c>
      <c r="AA23" s="84">
        <f>VLOOKUP(WordsPlan!AA23,ScaleDD,2,FALSE)</f>
        <v>2</v>
      </c>
      <c r="AB23" s="84">
        <f>VLOOKUP(WordsPlan!AB23,ScaleDD,2,FALSE)</f>
        <v>2</v>
      </c>
      <c r="AC23" s="84">
        <f>VLOOKUP(WordsPlan!AC23,ScaleDD,2,FALSE)</f>
        <v>2</v>
      </c>
      <c r="AD23" s="84">
        <f>VLOOKUP(WordsPlan!AD23,ScaleDD,2,FALSE)</f>
        <v>3</v>
      </c>
      <c r="AE23" s="84">
        <f>VLOOKUP(WordsPlan!AE23,ScaleDD,2,FALSE)</f>
        <v>2</v>
      </c>
      <c r="AG23" s="84">
        <f>VLOOKUP(WordsPlan!AG23,ScaleEE,2,FALSE)</f>
        <v>2</v>
      </c>
      <c r="AH23" s="84">
        <f>VLOOKUP(WordsPlan!AH23,ScaleEE,2,FALSE)</f>
        <v>2</v>
      </c>
      <c r="AI23" s="84">
        <f>VLOOKUP(WordsPlan!AI23,ScaleEE,2,FALSE)</f>
        <v>2</v>
      </c>
      <c r="AJ23" s="84">
        <f>VLOOKUP(WordsPlan!AJ23,ScaleEE,2,FALSE)</f>
        <v>2</v>
      </c>
      <c r="AK23" s="84">
        <f>VLOOKUP(WordsPlan!AK23,ScaleEE,2,FALSE)</f>
        <v>3</v>
      </c>
      <c r="AL23" s="84">
        <f>VLOOKUP(WordsPlan!AL23,ScaleEE,2,FALSE)</f>
        <v>3</v>
      </c>
      <c r="AM23" s="84">
        <f>VLOOKUP(WordsPlan!AM23,ScaleEE,2,FALSE)</f>
        <v>2</v>
      </c>
      <c r="AN23" s="84">
        <f>VLOOKUP(WordsPlan!AN23,ScaleEE,2,FALSE)</f>
        <v>1</v>
      </c>
      <c r="AO23" s="84"/>
      <c r="AP23" s="84">
        <f>VLOOKUP(WordsPlan!AP23,ScaleEE,2,FALSE)</f>
        <v>2</v>
      </c>
      <c r="AR23" s="84">
        <f>VLOOKUP(WordsPlan!AR23,ScaleDD,2,FALSE)</f>
        <v>2</v>
      </c>
      <c r="AS23" s="84">
        <f>VLOOKUP(WordsPlan!AS23,ScaleDD,2,FALSE)</f>
        <v>1</v>
      </c>
      <c r="AT23" s="84">
        <f>VLOOKUP(WordsPlan!AT23,ScaleDD,2,FALSE)</f>
        <v>2</v>
      </c>
      <c r="AU23" s="84">
        <f>VLOOKUP(WordsPlan!AU23,ScaleDD,2,FALSE)</f>
        <v>2</v>
      </c>
      <c r="AV23" s="84">
        <f>VLOOKUP(WordsPlan!AV23,ScaleDD,2,FALSE)</f>
        <v>2</v>
      </c>
      <c r="AW23" s="84">
        <f>VLOOKUP(WordsPlan!AW23,ScaleDD,2,FALSE)</f>
        <v>3</v>
      </c>
      <c r="AX23" s="84">
        <f>VLOOKUP(WordsPlan!AX23,ScaleDD,2,FALSE)</f>
        <v>2</v>
      </c>
      <c r="AY23" s="84">
        <f>VLOOKUP(WordsPlan!AY23,ScaleDD,2,FALSE)</f>
        <v>2</v>
      </c>
      <c r="AZ23" s="84">
        <f>VLOOKUP(WordsPlan!AZ23,ScaleDD,2,FALSE)</f>
        <v>2</v>
      </c>
      <c r="BA23" s="84">
        <f>VLOOKUP(WordsPlan!BA23,ScaleDD,2,FALSE)</f>
        <v>2</v>
      </c>
      <c r="BB23" s="84">
        <f>VLOOKUP(WordsPlan!BB23,ScaleDD,2,FALSE)</f>
        <v>1</v>
      </c>
      <c r="BC23" s="84">
        <f>VLOOKUP(WordsPlan!BC23,ScaleDD,2,FALSE)</f>
        <v>2</v>
      </c>
      <c r="BD23" s="84">
        <f>VLOOKUP(WordsPlan!BD23,ScaleDD,2,FALSE)</f>
        <v>2</v>
      </c>
      <c r="BE23" s="84">
        <f>VLOOKUP(WordsPlan!BE23,ScaleDD,2,FALSE)</f>
        <v>2</v>
      </c>
      <c r="BF23" s="84">
        <f>VLOOKUP(WordsPlan!BF23,ScaleDD,2,FALSE)</f>
        <v>1</v>
      </c>
      <c r="BG23" s="84">
        <f>VLOOKUP(WordsPlan!BG23,ScaleDD,2,FALSE)</f>
        <v>2</v>
      </c>
      <c r="BH23" s="84">
        <f>VLOOKUP(WordsPlan!BH23,ScaleDD,2,FALSE)</f>
        <v>1</v>
      </c>
      <c r="BI23" s="84">
        <f>VLOOKUP(WordsPlan!BI23,ScaleDD,2,FALSE)</f>
        <v>1</v>
      </c>
      <c r="BJ23" s="84">
        <f>VLOOKUP(WordsPlan!BJ23,ScaleDD,2,FALSE)</f>
        <v>3</v>
      </c>
      <c r="BK23" s="84">
        <f>VLOOKUP(WordsPlan!BK23,ScaleDD,2,FALSE)</f>
        <v>3</v>
      </c>
      <c r="BL23" s="84">
        <f>VLOOKUP(WordsPlan!BL23,ScaleDD,2,FALSE)</f>
        <v>3</v>
      </c>
      <c r="BM23" s="84">
        <f>VLOOKUP(WordsPlan!BM23,ScaleDD,2,FALSE)</f>
        <v>3</v>
      </c>
      <c r="BN23" s="84">
        <f>VLOOKUP(WordsPlan!BN23,ScaleDD,2,FALSE)</f>
        <v>3</v>
      </c>
      <c r="BO23" s="84">
        <f>VLOOKUP(WordsPlan!BO23,ScaleDD,2,FALSE)</f>
        <v>3</v>
      </c>
      <c r="BP23" s="84">
        <f>VLOOKUP(WordsPlan!BP23,ScaleDD,2,FALSE)</f>
        <v>3</v>
      </c>
      <c r="BQ23" s="84">
        <f>VLOOKUP(WordsPlan!BQ23,ScaleDD,2,FALSE)</f>
        <v>3</v>
      </c>
      <c r="BR23" s="84">
        <f>VLOOKUP(WordsPlan!BR23,ScaleDD,2,FALSE)</f>
        <v>1</v>
      </c>
      <c r="BS23" s="84">
        <f>VLOOKUP(WordsPlan!BS23,ScaleDD,2,FALSE)</f>
        <v>3</v>
      </c>
      <c r="BT23" s="84" t="e">
        <f>VLOOKUP(WordsPlan!BT23,ScaleDD,2,FALSE)</f>
        <v>#N/A</v>
      </c>
      <c r="BU23" s="84">
        <f>VLOOKUP(WordsPlan!BU23,ScaleDD,2,FALSE)</f>
        <v>3</v>
      </c>
      <c r="BV23" s="84">
        <f>VLOOKUP(WordsPlan!BV23,ScaleDD,2,FALSE)</f>
        <v>3</v>
      </c>
      <c r="BW23" s="84">
        <f>VLOOKUP(WordsPlan!BW23,ScaleDD,2,FALSE)</f>
        <v>3</v>
      </c>
      <c r="BX23" s="84">
        <f>VLOOKUP(WordsPlan!BX23,ScaleDD,2,FALSE)</f>
        <v>3</v>
      </c>
      <c r="BY23" s="84">
        <f>VLOOKUP(WordsPlan!BY23,ScaleDD,2,FALSE)</f>
        <v>3</v>
      </c>
      <c r="BZ23" s="84">
        <f>VLOOKUP(WordsPlan!BZ23,ScaleDD,2,FALSE)</f>
        <v>3</v>
      </c>
      <c r="CA23" s="84">
        <f>VLOOKUP(WordsPlan!CA23,ScaleDD,2,FALSE)</f>
        <v>3</v>
      </c>
      <c r="CB23" s="84">
        <f>VLOOKUP(WordsPlan!CB23,ScaleDD,2,FALSE)</f>
        <v>1</v>
      </c>
      <c r="CC23" s="84">
        <f>VLOOKUP(WordsPlan!CC23,ScaleDD,2,FALSE)</f>
        <v>3</v>
      </c>
      <c r="CD23" s="84">
        <f>VLOOKUP(WordsPlan!CD23,ScaleDD,2,FALSE)</f>
        <v>3</v>
      </c>
      <c r="CF23" s="84">
        <f>VLOOKUP(WordsPlan!CF23,ScaleAA,2,FALSE)</f>
        <v>3</v>
      </c>
      <c r="CG23" s="84">
        <f>VLOOKUP(WordsPlan!CG23,ScaleAA,2,FALSE)</f>
        <v>3</v>
      </c>
      <c r="CH23" s="84">
        <f>VLOOKUP(WordsPlan!CH23,ScaleAA,2,FALSE)</f>
        <v>3</v>
      </c>
      <c r="CI23" s="84">
        <f>VLOOKUP(WordsPlan!CI23,ScaleAA,2,FALSE)</f>
        <v>2</v>
      </c>
      <c r="CJ23" s="84">
        <f>VLOOKUP(WordsPlan!CJ23,ScaleAA,2,FALSE)</f>
        <v>3</v>
      </c>
      <c r="CK23" s="84">
        <f>VLOOKUP(WordsPlan!CK23,ScaleAA,2,FALSE)</f>
        <v>3</v>
      </c>
      <c r="CL23" s="84">
        <f>VLOOKUP(WordsPlan!CL23,ScaleAA,2,FALSE)</f>
        <v>3</v>
      </c>
      <c r="CM23" s="84">
        <f>VLOOKUP(WordsPlan!CM23,ScaleAA,2,FALSE)</f>
        <v>2</v>
      </c>
      <c r="CN23" s="84">
        <f>VLOOKUP(WordsPlan!CN23,ScaleAA,2,FALSE)</f>
        <v>3</v>
      </c>
      <c r="CO23" s="84">
        <f>VLOOKUP(WordsPlan!CO23,ScaleAA,2,FALSE)</f>
        <v>2</v>
      </c>
      <c r="CP23" s="84">
        <f>VLOOKUP(WordsPlan!CP23,ScaleAA,2,FALSE)</f>
        <v>3</v>
      </c>
      <c r="CQ23" s="84">
        <f>VLOOKUP(WordsPlan!CQ23,ScaleAA,2,FALSE)</f>
        <v>3</v>
      </c>
      <c r="CR23" s="84">
        <f>VLOOKUP(WordsPlan!CR23,ScaleAA,2,FALSE)</f>
        <v>3</v>
      </c>
      <c r="CS23" s="84">
        <f>VLOOKUP(WordsPlan!CS23,ScaleAA,2,FALSE)</f>
        <v>1</v>
      </c>
      <c r="CT23" s="84">
        <f>VLOOKUP(WordsPlan!CT23,ScaleAA,2,FALSE)</f>
        <v>2</v>
      </c>
      <c r="CU23" s="84">
        <f>VLOOKUP(WordsPlan!CU23,ScaleAA,2,FALSE)</f>
        <v>2</v>
      </c>
      <c r="CV23" s="84">
        <f>VLOOKUP(WordsPlan!CV23,ScaleAA,2,FALSE)</f>
        <v>3</v>
      </c>
      <c r="CW23" s="84">
        <f>VLOOKUP(WordsPlan!CW23,ScaleAA,2,FALSE)</f>
        <v>2</v>
      </c>
      <c r="CX23" s="84">
        <f>VLOOKUP(WordsPlan!CX23,ScaleAA,2,FALSE)</f>
        <v>3</v>
      </c>
      <c r="CY23" s="84">
        <f>VLOOKUP(WordsPlan!CY23,ScaleAA,2,FALSE)</f>
        <v>2</v>
      </c>
      <c r="CZ23" s="84">
        <f>VLOOKUP(WordsPlan!CZ23,ScaleAA,2,FALSE)</f>
        <v>3</v>
      </c>
      <c r="DA23" s="84">
        <f>VLOOKUP(WordsPlan!DA23,ScaleAA,2,FALSE)</f>
        <v>1</v>
      </c>
      <c r="DB23" s="84">
        <f>VLOOKUP(WordsPlan!DB23,ScaleAA,2,FALSE)</f>
        <v>3</v>
      </c>
      <c r="DC23" s="84">
        <f>VLOOKUP(WordsPlan!DC23,ScaleAA,2,FALSE)</f>
        <v>3</v>
      </c>
      <c r="DD23" s="84">
        <f>VLOOKUP(WordsPlan!DD23,ScaleAA,2,FALSE)</f>
        <v>2</v>
      </c>
      <c r="DE23" s="84">
        <f>VLOOKUP(WordsPlan!DE23,ScaleAA,2,FALSE)</f>
        <v>3</v>
      </c>
      <c r="DF23" s="84">
        <f>VLOOKUP(WordsPlan!DF23,ScaleAA,2,FALSE)</f>
        <v>3</v>
      </c>
      <c r="DG23" s="84">
        <f>VLOOKUP(WordsPlan!DG23,ScaleAA,2,FALSE)</f>
        <v>2</v>
      </c>
      <c r="DH23" s="84">
        <f>VLOOKUP(WordsPlan!DH23,ScaleAA,2,FALSE)</f>
        <v>2</v>
      </c>
      <c r="DI23" s="84">
        <f>VLOOKUP(WordsPlan!DI23,ScaleAA,2,FALSE)</f>
        <v>3</v>
      </c>
      <c r="DJ23" s="84">
        <f>VLOOKUP(WordsPlan!DJ23,ScaleAA,2,FALSE)</f>
        <v>3</v>
      </c>
      <c r="DK23" s="84">
        <f>VLOOKUP(WordsPlan!DK23,ScaleAA,2,FALSE)</f>
        <v>3</v>
      </c>
      <c r="DM23" s="84">
        <f>VLOOKUP(WordsPlan!DM23,ScaleFF,2,FALSE)</f>
        <v>3</v>
      </c>
      <c r="DN23" s="84">
        <f>VLOOKUP(WordsPlan!DN23,ScaleFF,2,FALSE)</f>
        <v>2</v>
      </c>
      <c r="DO23" s="84">
        <f>VLOOKUP(WordsPlan!DO23,ScaleFF,2,FALSE)</f>
        <v>1</v>
      </c>
      <c r="DP23" s="84">
        <f>VLOOKUP(WordsPlan!DP23,ScaleFF,2,FALSE)</f>
        <v>1</v>
      </c>
      <c r="DQ23" s="84">
        <f>VLOOKUP(WordsPlan!DQ23,ScaleFF,2,FALSE)</f>
        <v>2</v>
      </c>
      <c r="DR23" s="84">
        <f>VLOOKUP(WordsPlan!DR23,ScaleFF,2,FALSE)</f>
        <v>2</v>
      </c>
      <c r="DS23" s="84">
        <f>VLOOKUP(WordsPlan!DS23,ScaleFF,2,FALSE)</f>
        <v>3</v>
      </c>
      <c r="DT23" s="84">
        <f>VLOOKUP(WordsPlan!DT23,ScaleFF,2,FALSE)</f>
        <v>3</v>
      </c>
      <c r="DU23" s="84">
        <f>VLOOKUP(WordsPlan!DU23,ScaleFF,2,FALSE)</f>
        <v>2</v>
      </c>
      <c r="DV23" s="84">
        <f>VLOOKUP(WordsPlan!DV23,ScaleFF,2,FALSE)</f>
        <v>2</v>
      </c>
      <c r="DW23" s="84">
        <f>VLOOKUP(WordsPlan!DW23,ScaleFF,2,FALSE)</f>
        <v>2</v>
      </c>
      <c r="DX23" s="84">
        <f>VLOOKUP(WordsPlan!DX23,ScaleFF,2,FALSE)</f>
        <v>2</v>
      </c>
      <c r="DY23" s="84">
        <f>VLOOKUP(WordsPlan!DY23,ScaleFF,2,FALSE)</f>
        <v>1</v>
      </c>
      <c r="DZ23" s="84">
        <f>VLOOKUP(WordsPlan!DZ23,ScaleFF,2,FALSE)</f>
        <v>2</v>
      </c>
      <c r="EA23" s="84">
        <f>VLOOKUP(WordsPlan!EA23,ScaleFF,2,FALSE)</f>
        <v>1</v>
      </c>
      <c r="EB23" s="84">
        <f>VLOOKUP(WordsPlan!EB23,ScaleFF,2,FALSE)</f>
        <v>1</v>
      </c>
      <c r="EC23" s="84">
        <f>VLOOKUP(WordsPlan!EC23,ScaleFF,2,FALSE)</f>
        <v>3</v>
      </c>
      <c r="ED23" s="84">
        <f>VLOOKUP(WordsPlan!ED23,ScaleFF,2,FALSE)</f>
        <v>1</v>
      </c>
      <c r="EE23" s="84">
        <f>VLOOKUP(WordsPlan!EE23,ScaleFF,2,FALSE)</f>
        <v>1</v>
      </c>
      <c r="EF23" s="84">
        <f>VLOOKUP(WordsPlan!EF23,ScaleFF,2,FALSE)</f>
        <v>1</v>
      </c>
      <c r="EG23" s="84">
        <f>VLOOKUP(WordsPlan!EG23,ScaleFF,2,FALSE)</f>
        <v>1</v>
      </c>
      <c r="EH23" s="84">
        <f>VLOOKUP(WordsPlan!EH23,ScaleFF,2,FALSE)</f>
        <v>2</v>
      </c>
      <c r="EI23" s="84">
        <f>VLOOKUP(WordsPlan!EI23,ScaleFF,2,FALSE)</f>
        <v>2</v>
      </c>
      <c r="EJ23" s="84">
        <f>VLOOKUP(WordsPlan!EJ23,ScaleFF,2,FALSE)</f>
        <v>2</v>
      </c>
      <c r="EK23" s="84">
        <f>VLOOKUP(WordsPlan!EK23,ScaleFF,2,FALSE)</f>
        <v>1</v>
      </c>
      <c r="EL23" s="84">
        <f>VLOOKUP(WordsPlan!EL23,ScaleFF,2,FALSE)</f>
        <v>1</v>
      </c>
      <c r="EM23" s="84">
        <f>VLOOKUP(WordsPlan!EM23,ScaleFF,2,FALSE)</f>
        <v>1</v>
      </c>
      <c r="EN23" s="84">
        <f>VLOOKUP(WordsPlan!EN23,ScaleFF,2,FALSE)</f>
        <v>1</v>
      </c>
      <c r="EO23" s="84">
        <f>VLOOKUP(WordsPlan!EO23,ScaleFF,2,FALSE)</f>
        <v>1</v>
      </c>
      <c r="EP23" s="84">
        <f>VLOOKUP(WordsPlan!EP23,ScaleFF,2,FALSE)</f>
        <v>1</v>
      </c>
      <c r="EQ23" s="84">
        <f>VLOOKUP(WordsPlan!EQ23,ScaleFF,2,FALSE)</f>
        <v>2</v>
      </c>
      <c r="ER23" s="84">
        <f>VLOOKUP(WordsPlan!ER23,ScaleFF,2,FALSE)</f>
        <v>1</v>
      </c>
      <c r="ES23" s="84">
        <f>VLOOKUP(WordsPlan!ES23,ScaleFF,2,FALSE)</f>
        <v>2</v>
      </c>
      <c r="ET23" s="84">
        <f>VLOOKUP(WordsPlan!ET23,ScaleFF,2,FALSE)</f>
        <v>2</v>
      </c>
      <c r="EU23" s="84">
        <f>VLOOKUP(WordsPlan!EU23,ScaleFF,2,FALSE)</f>
        <v>3</v>
      </c>
    </row>
    <row r="24" spans="1:152" x14ac:dyDescent="0.2">
      <c r="A24">
        <v>110002868296</v>
      </c>
      <c r="B24">
        <v>270117982</v>
      </c>
      <c r="C24" s="2">
        <v>43643.4533912037</v>
      </c>
      <c r="D24" s="2">
        <v>43643.461087962962</v>
      </c>
      <c r="E24" t="s">
        <v>1533</v>
      </c>
      <c r="J24">
        <v>9</v>
      </c>
      <c r="K24" s="84" t="str">
        <f t="shared" si="42"/>
        <v>Denmark</v>
      </c>
      <c r="L24">
        <v>1</v>
      </c>
      <c r="M24">
        <v>2</v>
      </c>
      <c r="N24">
        <v>4</v>
      </c>
      <c r="O24">
        <v>1</v>
      </c>
      <c r="P24">
        <v>2</v>
      </c>
      <c r="Q24" s="84">
        <f>VLOOKUP(WordsPlan!Q24,ScaleII,2,FALSE)</f>
        <v>0</v>
      </c>
      <c r="R24" s="84">
        <f>VLOOKUP(WordsPlan!R24,ScaleII,2,FALSE)</f>
        <v>1</v>
      </c>
      <c r="S24" s="84">
        <f>VLOOKUP(WordsPlan!S24,ScaleII,2,FALSE)</f>
        <v>2</v>
      </c>
      <c r="T24" s="84">
        <f>VLOOKUP(WordsPlan!T24,ScaleII,2,FALSE)</f>
        <v>2</v>
      </c>
      <c r="U24" s="84">
        <f>VLOOKUP(WordsPlan!U24,ScaleII,2,FALSE)</f>
        <v>2</v>
      </c>
      <c r="V24" s="84">
        <f>VLOOKUP(WordsPlan!V24,ScaleII,2,FALSE)</f>
        <v>1</v>
      </c>
      <c r="W24" s="84">
        <f>VLOOKUP(WordsPlan!W24,ScaleDD,2,FALSE)</f>
        <v>0</v>
      </c>
      <c r="X24" s="84">
        <f>VLOOKUP(WordsPlan!X24,ScaleDD,2,FALSE)</f>
        <v>3</v>
      </c>
      <c r="Y24" s="84">
        <f>VLOOKUP(WordsPlan!Y24,ScaleDD,2,FALSE)</f>
        <v>2</v>
      </c>
      <c r="Z24" s="84"/>
      <c r="AA24" s="84">
        <f>VLOOKUP(WordsPlan!AA24,ScaleDD,2,FALSE)</f>
        <v>4</v>
      </c>
      <c r="AB24" s="84">
        <f>VLOOKUP(WordsPlan!AB24,ScaleDD,2,FALSE)</f>
        <v>3</v>
      </c>
      <c r="AC24" s="84">
        <f>VLOOKUP(WordsPlan!AC24,ScaleDD,2,FALSE)</f>
        <v>4</v>
      </c>
      <c r="AD24" s="84">
        <f>VLOOKUP(WordsPlan!AD24,ScaleDD,2,FALSE)</f>
        <v>4</v>
      </c>
      <c r="AE24" s="84">
        <f>VLOOKUP(WordsPlan!AE24,ScaleDD,2,FALSE)</f>
        <v>2</v>
      </c>
      <c r="AG24" s="84">
        <f>VLOOKUP(WordsPlan!AG24,ScaleEE,2,FALSE)</f>
        <v>0</v>
      </c>
      <c r="AH24" s="84">
        <f>VLOOKUP(WordsPlan!AH24,ScaleEE,2,FALSE)</f>
        <v>0</v>
      </c>
      <c r="AI24" s="84">
        <f>VLOOKUP(WordsPlan!AI24,ScaleEE,2,FALSE)</f>
        <v>1</v>
      </c>
      <c r="AJ24" s="84">
        <f>VLOOKUP(WordsPlan!AJ24,ScaleEE,2,FALSE)</f>
        <v>1</v>
      </c>
      <c r="AK24" s="84">
        <f>VLOOKUP(WordsPlan!AK24,ScaleEE,2,FALSE)</f>
        <v>1</v>
      </c>
      <c r="AL24" s="84">
        <f>VLOOKUP(WordsPlan!AL24,ScaleEE,2,FALSE)</f>
        <v>1</v>
      </c>
      <c r="AM24" s="84">
        <f>VLOOKUP(WordsPlan!AM24,ScaleEE,2,FALSE)</f>
        <v>1</v>
      </c>
      <c r="AN24" s="84">
        <f>VLOOKUP(WordsPlan!AN24,ScaleEE,2,FALSE)</f>
        <v>1</v>
      </c>
      <c r="AO24" s="84">
        <f>VLOOKUP(WordsPlan!AO24,ScaleEE,2,FALSE)</f>
        <v>1</v>
      </c>
      <c r="AP24" s="84">
        <f>VLOOKUP(WordsPlan!AP24,ScaleEE,2,FALSE)</f>
        <v>1</v>
      </c>
      <c r="AR24" s="84">
        <f>VLOOKUP(WordsPlan!AR24,ScaleDD,2,FALSE)</f>
        <v>3</v>
      </c>
      <c r="AS24" s="84">
        <f>VLOOKUP(WordsPlan!AS24,ScaleDD,2,FALSE)</f>
        <v>2</v>
      </c>
      <c r="AT24" s="84">
        <f>VLOOKUP(WordsPlan!AT24,ScaleDD,2,FALSE)</f>
        <v>3</v>
      </c>
      <c r="AU24" s="84">
        <f>VLOOKUP(WordsPlan!AU24,ScaleDD,2,FALSE)</f>
        <v>4</v>
      </c>
      <c r="AV24" s="84">
        <f>VLOOKUP(WordsPlan!AV24,ScaleDD,2,FALSE)</f>
        <v>3</v>
      </c>
      <c r="AW24" s="84">
        <f>VLOOKUP(WordsPlan!AW24,ScaleDD,2,FALSE)</f>
        <v>4</v>
      </c>
      <c r="AX24" s="84">
        <f>VLOOKUP(WordsPlan!AX24,ScaleDD,2,FALSE)</f>
        <v>2</v>
      </c>
      <c r="AY24" s="84">
        <f>VLOOKUP(WordsPlan!AY24,ScaleDD,2,FALSE)</f>
        <v>4</v>
      </c>
      <c r="AZ24" s="84">
        <f>VLOOKUP(WordsPlan!AZ24,ScaleDD,2,FALSE)</f>
        <v>3</v>
      </c>
      <c r="BA24" s="84">
        <f>VLOOKUP(WordsPlan!BA24,ScaleDD,2,FALSE)</f>
        <v>4</v>
      </c>
      <c r="BB24" s="84">
        <f>VLOOKUP(WordsPlan!BB24,ScaleDD,2,FALSE)</f>
        <v>2</v>
      </c>
      <c r="BC24" s="84">
        <f>VLOOKUP(WordsPlan!BC24,ScaleDD,2,FALSE)</f>
        <v>4</v>
      </c>
      <c r="BD24" s="84">
        <f>VLOOKUP(WordsPlan!BD24,ScaleDD,2,FALSE)</f>
        <v>2</v>
      </c>
      <c r="BE24" s="84">
        <f>VLOOKUP(WordsPlan!BE24,ScaleDD,2,FALSE)</f>
        <v>4</v>
      </c>
      <c r="BF24" s="84">
        <f>VLOOKUP(WordsPlan!BF24,ScaleDD,2,FALSE)</f>
        <v>3</v>
      </c>
      <c r="BG24" s="84">
        <f>VLOOKUP(WordsPlan!BG24,ScaleDD,2,FALSE)</f>
        <v>3</v>
      </c>
      <c r="BH24" s="84">
        <f>VLOOKUP(WordsPlan!BH24,ScaleDD,2,FALSE)</f>
        <v>4</v>
      </c>
      <c r="BI24" s="84">
        <f>VLOOKUP(WordsPlan!BI24,ScaleDD,2,FALSE)</f>
        <v>4</v>
      </c>
      <c r="BJ24" s="84">
        <f>VLOOKUP(WordsPlan!BJ24,ScaleDD,2,FALSE)</f>
        <v>4</v>
      </c>
      <c r="BK24" s="84">
        <f>VLOOKUP(WordsPlan!BK24,ScaleDD,2,FALSE)</f>
        <v>4</v>
      </c>
      <c r="BL24" s="84">
        <f>VLOOKUP(WordsPlan!BL24,ScaleDD,2,FALSE)</f>
        <v>4</v>
      </c>
      <c r="BM24" s="84">
        <f>VLOOKUP(WordsPlan!BM24,ScaleDD,2,FALSE)</f>
        <v>4</v>
      </c>
      <c r="BN24" s="84">
        <f>VLOOKUP(WordsPlan!BN24,ScaleDD,2,FALSE)</f>
        <v>4</v>
      </c>
      <c r="BO24" s="84">
        <f>VLOOKUP(WordsPlan!BO24,ScaleDD,2,FALSE)</f>
        <v>4</v>
      </c>
      <c r="BP24" s="84">
        <f>VLOOKUP(WordsPlan!BP24,ScaleDD,2,FALSE)</f>
        <v>4</v>
      </c>
      <c r="BQ24" s="84">
        <f>VLOOKUP(WordsPlan!BQ24,ScaleDD,2,FALSE)</f>
        <v>4</v>
      </c>
      <c r="BR24" s="84">
        <f>VLOOKUP(WordsPlan!BR24,ScaleDD,2,FALSE)</f>
        <v>3</v>
      </c>
      <c r="BS24" s="84">
        <f>VLOOKUP(WordsPlan!BS24,ScaleDD,2,FALSE)</f>
        <v>3</v>
      </c>
      <c r="BT24" s="84">
        <f>VLOOKUP(WordsPlan!BT24,ScaleDD,2,FALSE)</f>
        <v>2</v>
      </c>
      <c r="BU24" s="84">
        <f>VLOOKUP(WordsPlan!BU24,ScaleDD,2,FALSE)</f>
        <v>3</v>
      </c>
      <c r="BV24" s="84">
        <f>VLOOKUP(WordsPlan!BV24,ScaleDD,2,FALSE)</f>
        <v>4</v>
      </c>
      <c r="BW24" s="84">
        <f>VLOOKUP(WordsPlan!BW24,ScaleDD,2,FALSE)</f>
        <v>2</v>
      </c>
      <c r="BX24" s="84">
        <f>VLOOKUP(WordsPlan!BX24,ScaleDD,2,FALSE)</f>
        <v>2</v>
      </c>
      <c r="BY24" s="84">
        <f>VLOOKUP(WordsPlan!BY24,ScaleDD,2,FALSE)</f>
        <v>4</v>
      </c>
      <c r="BZ24" s="84">
        <f>VLOOKUP(WordsPlan!BZ24,ScaleDD,2,FALSE)</f>
        <v>4</v>
      </c>
      <c r="CA24" s="84">
        <f>VLOOKUP(WordsPlan!CA24,ScaleDD,2,FALSE)</f>
        <v>3</v>
      </c>
      <c r="CB24" s="84">
        <f>VLOOKUP(WordsPlan!CB24,ScaleDD,2,FALSE)</f>
        <v>4</v>
      </c>
      <c r="CC24" s="84">
        <f>VLOOKUP(WordsPlan!CC24,ScaleDD,2,FALSE)</f>
        <v>4</v>
      </c>
      <c r="CD24" s="84">
        <f>VLOOKUP(WordsPlan!CD24,ScaleDD,2,FALSE)</f>
        <v>4</v>
      </c>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M24" s="84">
        <f>VLOOKUP(WordsPlan!DM24,ScaleFF,2,FALSE)</f>
        <v>2</v>
      </c>
      <c r="DN24" s="84">
        <f>VLOOKUP(WordsPlan!DN24,ScaleFF,2,FALSE)</f>
        <v>2</v>
      </c>
      <c r="DO24" s="84">
        <f>VLOOKUP(WordsPlan!DO24,ScaleFF,2,FALSE)</f>
        <v>4</v>
      </c>
      <c r="DP24" s="84">
        <f>VLOOKUP(WordsPlan!DP24,ScaleFF,2,FALSE)</f>
        <v>0</v>
      </c>
      <c r="DQ24" s="84">
        <f>VLOOKUP(WordsPlan!DQ24,ScaleFF,2,FALSE)</f>
        <v>4</v>
      </c>
      <c r="DR24" s="84">
        <f>VLOOKUP(WordsPlan!DR24,ScaleFF,2,FALSE)</f>
        <v>0</v>
      </c>
      <c r="DS24" s="84">
        <f>VLOOKUP(WordsPlan!DS24,ScaleFF,2,FALSE)</f>
        <v>4</v>
      </c>
      <c r="DT24" s="84">
        <f>VLOOKUP(WordsPlan!DT24,ScaleFF,2,FALSE)</f>
        <v>3</v>
      </c>
      <c r="DU24" s="84">
        <f>VLOOKUP(WordsPlan!DU24,ScaleFF,2,FALSE)</f>
        <v>3</v>
      </c>
      <c r="DV24" s="84">
        <f>VLOOKUP(WordsPlan!DV24,ScaleFF,2,FALSE)</f>
        <v>1</v>
      </c>
      <c r="DW24" s="84">
        <f>VLOOKUP(WordsPlan!DW24,ScaleFF,2,FALSE)</f>
        <v>4</v>
      </c>
      <c r="DX24" s="84">
        <f>VLOOKUP(WordsPlan!DX24,ScaleFF,2,FALSE)</f>
        <v>4</v>
      </c>
      <c r="DY24" s="84">
        <f>VLOOKUP(WordsPlan!DY24,ScaleFF,2,FALSE)</f>
        <v>0</v>
      </c>
      <c r="DZ24" s="84">
        <f>VLOOKUP(WordsPlan!DZ24,ScaleFF,2,FALSE)</f>
        <v>0</v>
      </c>
      <c r="EA24" s="84">
        <f>VLOOKUP(WordsPlan!EA24,ScaleFF,2,FALSE)</f>
        <v>3</v>
      </c>
      <c r="EB24" s="84">
        <f>VLOOKUP(WordsPlan!EB24,ScaleFF,2,FALSE)</f>
        <v>2</v>
      </c>
      <c r="EC24" s="84">
        <f>VLOOKUP(WordsPlan!EC24,ScaleFF,2,FALSE)</f>
        <v>1</v>
      </c>
      <c r="ED24" s="84">
        <f>VLOOKUP(WordsPlan!ED24,ScaleFF,2,FALSE)</f>
        <v>2</v>
      </c>
      <c r="EE24" s="84">
        <f>VLOOKUP(WordsPlan!EE24,ScaleFF,2,FALSE)</f>
        <v>2</v>
      </c>
      <c r="EF24" s="84">
        <f>VLOOKUP(WordsPlan!EF24,ScaleFF,2,FALSE)</f>
        <v>2</v>
      </c>
      <c r="EG24" s="84">
        <f>VLOOKUP(WordsPlan!EG24,ScaleFF,2,FALSE)</f>
        <v>0</v>
      </c>
      <c r="EH24" s="84">
        <f>VLOOKUP(WordsPlan!EH24,ScaleFF,2,FALSE)</f>
        <v>4</v>
      </c>
      <c r="EI24" s="84">
        <f>VLOOKUP(WordsPlan!EI24,ScaleFF,2,FALSE)</f>
        <v>4</v>
      </c>
      <c r="EJ24" s="84">
        <f>VLOOKUP(WordsPlan!EJ24,ScaleFF,2,FALSE)</f>
        <v>2</v>
      </c>
      <c r="EK24" s="84">
        <f>VLOOKUP(WordsPlan!EK24,ScaleFF,2,FALSE)</f>
        <v>0</v>
      </c>
      <c r="EL24" s="84">
        <f>VLOOKUP(WordsPlan!EL24,ScaleFF,2,FALSE)</f>
        <v>2</v>
      </c>
      <c r="EM24" s="84">
        <f>VLOOKUP(WordsPlan!EM24,ScaleFF,2,FALSE)</f>
        <v>0</v>
      </c>
      <c r="EN24" s="84">
        <f>VLOOKUP(WordsPlan!EN24,ScaleFF,2,FALSE)</f>
        <v>0</v>
      </c>
      <c r="EO24" s="84">
        <f>VLOOKUP(WordsPlan!EO24,ScaleFF,2,FALSE)</f>
        <v>3</v>
      </c>
      <c r="EP24" s="84">
        <f>VLOOKUP(WordsPlan!EP24,ScaleFF,2,FALSE)</f>
        <v>0</v>
      </c>
      <c r="EQ24" s="84">
        <f>VLOOKUP(WordsPlan!EQ24,ScaleFF,2,FALSE)</f>
        <v>1</v>
      </c>
      <c r="ER24" s="84">
        <f>VLOOKUP(WordsPlan!ER24,ScaleFF,2,FALSE)</f>
        <v>0</v>
      </c>
      <c r="ES24" s="84">
        <f>VLOOKUP(WordsPlan!ES24,ScaleFF,2,FALSE)</f>
        <v>1</v>
      </c>
      <c r="ET24" s="84">
        <f>VLOOKUP(WordsPlan!ET24,ScaleFF,2,FALSE)</f>
        <v>0</v>
      </c>
      <c r="EU24" s="84">
        <f>VLOOKUP(WordsPlan!EU24,ScaleFF,2,FALSE)</f>
        <v>3</v>
      </c>
    </row>
    <row r="25" spans="1:152" x14ac:dyDescent="0.2">
      <c r="A25">
        <v>110002843947</v>
      </c>
      <c r="B25">
        <v>270118462</v>
      </c>
      <c r="C25" s="2">
        <v>43636.192106481481</v>
      </c>
      <c r="D25" s="2">
        <v>43636.199236111112</v>
      </c>
      <c r="E25" t="s">
        <v>1553</v>
      </c>
      <c r="J25">
        <v>13</v>
      </c>
      <c r="K25" s="84" t="str">
        <f t="shared" si="42"/>
        <v>Ireland</v>
      </c>
      <c r="L25">
        <v>1</v>
      </c>
      <c r="M25">
        <v>3</v>
      </c>
      <c r="N25">
        <v>4</v>
      </c>
      <c r="O25">
        <v>3</v>
      </c>
      <c r="P25">
        <v>2</v>
      </c>
      <c r="Q25" s="84">
        <f>VLOOKUP(WordsPlan!Q25,ScaleII,2,FALSE)</f>
        <v>1</v>
      </c>
      <c r="R25" s="84">
        <f>VLOOKUP(WordsPlan!R25,ScaleII,2,FALSE)</f>
        <v>2</v>
      </c>
      <c r="S25" s="84">
        <f>VLOOKUP(WordsPlan!S25,ScaleII,2,FALSE)</f>
        <v>2</v>
      </c>
      <c r="T25" s="84">
        <f>VLOOKUP(WordsPlan!T25,ScaleII,2,FALSE)</f>
        <v>1</v>
      </c>
      <c r="U25" s="84">
        <f>VLOOKUP(WordsPlan!U25,ScaleII,2,FALSE)</f>
        <v>2</v>
      </c>
      <c r="V25" s="84">
        <f>VLOOKUP(WordsPlan!V25,ScaleII,2,FALSE)</f>
        <v>1</v>
      </c>
      <c r="W25" s="84">
        <f>VLOOKUP(WordsPlan!W25,ScaleDD,2,FALSE)</f>
        <v>1</v>
      </c>
      <c r="X25" s="84">
        <f>VLOOKUP(WordsPlan!X25,ScaleDD,2,FALSE)</f>
        <v>3</v>
      </c>
      <c r="Y25" s="84">
        <f>VLOOKUP(WordsPlan!Y25,ScaleDD,2,FALSE)</f>
        <v>3</v>
      </c>
      <c r="Z25" s="84">
        <f>VLOOKUP(WordsPlan!Z25,ScaleDD,2,FALSE)</f>
        <v>2</v>
      </c>
      <c r="AA25" s="84">
        <f>VLOOKUP(WordsPlan!AA25,ScaleDD,2,FALSE)</f>
        <v>3</v>
      </c>
      <c r="AB25" s="84">
        <f>VLOOKUP(WordsPlan!AB25,ScaleDD,2,FALSE)</f>
        <v>3</v>
      </c>
      <c r="AC25" s="84">
        <f>VLOOKUP(WordsPlan!AC25,ScaleDD,2,FALSE)</f>
        <v>4</v>
      </c>
      <c r="AD25" s="84">
        <f>VLOOKUP(WordsPlan!AD25,ScaleDD,2,FALSE)</f>
        <v>3</v>
      </c>
      <c r="AE25" s="84">
        <f>VLOOKUP(WordsPlan!AE25,ScaleDD,2,FALSE)</f>
        <v>3</v>
      </c>
      <c r="AG25" s="84">
        <f>VLOOKUP(WordsPlan!AG25,ScaleEE,2,FALSE)</f>
        <v>2</v>
      </c>
      <c r="AH25" s="84">
        <f>VLOOKUP(WordsPlan!AH25,ScaleEE,2,FALSE)</f>
        <v>2</v>
      </c>
      <c r="AI25" s="84">
        <f>VLOOKUP(WordsPlan!AI25,ScaleEE,2,FALSE)</f>
        <v>2</v>
      </c>
      <c r="AJ25" s="84">
        <f>VLOOKUP(WordsPlan!AJ25,ScaleEE,2,FALSE)</f>
        <v>2</v>
      </c>
      <c r="AK25" s="84">
        <f>VLOOKUP(WordsPlan!AK25,ScaleEE,2,FALSE)</f>
        <v>2</v>
      </c>
      <c r="AL25" s="84">
        <f>VLOOKUP(WordsPlan!AL25,ScaleEE,2,FALSE)</f>
        <v>2</v>
      </c>
      <c r="AM25" s="84">
        <f>VLOOKUP(WordsPlan!AM25,ScaleEE,2,FALSE)</f>
        <v>2</v>
      </c>
      <c r="AN25" s="84">
        <f>VLOOKUP(WordsPlan!AN25,ScaleEE,2,FALSE)</f>
        <v>2</v>
      </c>
      <c r="AO25" s="84">
        <f>VLOOKUP(WordsPlan!AO25,ScaleEE,2,FALSE)</f>
        <v>2</v>
      </c>
      <c r="AP25" s="84">
        <f>VLOOKUP(WordsPlan!AP25,ScaleEE,2,FALSE)</f>
        <v>3</v>
      </c>
      <c r="AR25" s="84">
        <f>VLOOKUP(WordsPlan!AR25,ScaleDD,2,FALSE)</f>
        <v>2</v>
      </c>
      <c r="AS25" s="84">
        <f>VLOOKUP(WordsPlan!AS25,ScaleDD,2,FALSE)</f>
        <v>3</v>
      </c>
      <c r="AT25" s="84">
        <f>VLOOKUP(WordsPlan!AT25,ScaleDD,2,FALSE)</f>
        <v>4</v>
      </c>
      <c r="AU25" s="84">
        <f>VLOOKUP(WordsPlan!AU25,ScaleDD,2,FALSE)</f>
        <v>3</v>
      </c>
      <c r="AV25" s="84">
        <f>VLOOKUP(WordsPlan!AV25,ScaleDD,2,FALSE)</f>
        <v>4</v>
      </c>
      <c r="AW25" s="84">
        <f>VLOOKUP(WordsPlan!AW25,ScaleDD,2,FALSE)</f>
        <v>3</v>
      </c>
      <c r="AX25" s="84">
        <f>VLOOKUP(WordsPlan!AX25,ScaleDD,2,FALSE)</f>
        <v>2</v>
      </c>
      <c r="AY25" s="84">
        <f>VLOOKUP(WordsPlan!AY25,ScaleDD,2,FALSE)</f>
        <v>3</v>
      </c>
      <c r="AZ25" s="84">
        <f>VLOOKUP(WordsPlan!AZ25,ScaleDD,2,FALSE)</f>
        <v>3</v>
      </c>
      <c r="BA25" s="84">
        <f>VLOOKUP(WordsPlan!BA25,ScaleDD,2,FALSE)</f>
        <v>2</v>
      </c>
      <c r="BB25" s="84">
        <f>VLOOKUP(WordsPlan!BB25,ScaleDD,2,FALSE)</f>
        <v>3</v>
      </c>
      <c r="BC25" s="84">
        <f>VLOOKUP(WordsPlan!BC25,ScaleDD,2,FALSE)</f>
        <v>3</v>
      </c>
      <c r="BD25" s="84">
        <f>VLOOKUP(WordsPlan!BD25,ScaleDD,2,FALSE)</f>
        <v>2</v>
      </c>
      <c r="BE25" s="84">
        <f>VLOOKUP(WordsPlan!BE25,ScaleDD,2,FALSE)</f>
        <v>3</v>
      </c>
      <c r="BF25" s="84">
        <f>VLOOKUP(WordsPlan!BF25,ScaleDD,2,FALSE)</f>
        <v>4</v>
      </c>
      <c r="BG25" s="84">
        <f>VLOOKUP(WordsPlan!BG25,ScaleDD,2,FALSE)</f>
        <v>3</v>
      </c>
      <c r="BH25" s="84">
        <f>VLOOKUP(WordsPlan!BH25,ScaleDD,2,FALSE)</f>
        <v>4</v>
      </c>
      <c r="BI25" s="84">
        <f>VLOOKUP(WordsPlan!BI25,ScaleDD,2,FALSE)</f>
        <v>3</v>
      </c>
      <c r="BJ25" s="84">
        <f>VLOOKUP(WordsPlan!BJ25,ScaleDD,2,FALSE)</f>
        <v>4</v>
      </c>
      <c r="BK25" s="84">
        <f>VLOOKUP(WordsPlan!BK25,ScaleDD,2,FALSE)</f>
        <v>3</v>
      </c>
      <c r="BL25" s="84">
        <f>VLOOKUP(WordsPlan!BL25,ScaleDD,2,FALSE)</f>
        <v>2</v>
      </c>
      <c r="BM25" s="84">
        <f>VLOOKUP(WordsPlan!BM25,ScaleDD,2,FALSE)</f>
        <v>3</v>
      </c>
      <c r="BN25" s="84">
        <f>VLOOKUP(WordsPlan!BN25,ScaleDD,2,FALSE)</f>
        <v>4</v>
      </c>
      <c r="BO25" s="84">
        <f>VLOOKUP(WordsPlan!BO25,ScaleDD,2,FALSE)</f>
        <v>4</v>
      </c>
      <c r="BP25" s="84">
        <f>VLOOKUP(WordsPlan!BP25,ScaleDD,2,FALSE)</f>
        <v>4</v>
      </c>
      <c r="BQ25" s="84">
        <f>VLOOKUP(WordsPlan!BQ25,ScaleDD,2,FALSE)</f>
        <v>3</v>
      </c>
      <c r="BR25" s="84">
        <f>VLOOKUP(WordsPlan!BR25,ScaleDD,2,FALSE)</f>
        <v>3</v>
      </c>
      <c r="BS25" s="84">
        <f>VLOOKUP(WordsPlan!BS25,ScaleDD,2,FALSE)</f>
        <v>3</v>
      </c>
      <c r="BT25" s="84">
        <f>VLOOKUP(WordsPlan!BT25,ScaleDD,2,FALSE)</f>
        <v>2</v>
      </c>
      <c r="BU25" s="84">
        <f>VLOOKUP(WordsPlan!BU25,ScaleDD,2,FALSE)</f>
        <v>2</v>
      </c>
      <c r="BV25" s="84">
        <f>VLOOKUP(WordsPlan!BV25,ScaleDD,2,FALSE)</f>
        <v>3</v>
      </c>
      <c r="BW25" s="84">
        <f>VLOOKUP(WordsPlan!BW25,ScaleDD,2,FALSE)</f>
        <v>2</v>
      </c>
      <c r="BX25" s="84">
        <f>VLOOKUP(WordsPlan!BX25,ScaleDD,2,FALSE)</f>
        <v>4</v>
      </c>
      <c r="BY25" s="84">
        <f>VLOOKUP(WordsPlan!BY25,ScaleDD,2,FALSE)</f>
        <v>4</v>
      </c>
      <c r="BZ25" s="84">
        <f>VLOOKUP(WordsPlan!BZ25,ScaleDD,2,FALSE)</f>
        <v>2</v>
      </c>
      <c r="CA25" s="84">
        <f>VLOOKUP(WordsPlan!CA25,ScaleDD,2,FALSE)</f>
        <v>1</v>
      </c>
      <c r="CB25" s="84">
        <f>VLOOKUP(WordsPlan!CB25,ScaleDD,2,FALSE)</f>
        <v>3</v>
      </c>
      <c r="CC25" s="84">
        <f>VLOOKUP(WordsPlan!CC25,ScaleDD,2,FALSE)</f>
        <v>4</v>
      </c>
      <c r="CD25" s="84">
        <f>VLOOKUP(WordsPlan!CD25,ScaleDD,2,FALSE)</f>
        <v>3</v>
      </c>
      <c r="CF25" s="84">
        <f>VLOOKUP(WordsPlan!CF25,ScaleAA,2,FALSE)</f>
        <v>3</v>
      </c>
      <c r="CG25" s="84">
        <f>VLOOKUP(WordsPlan!CG25,ScaleAA,2,FALSE)</f>
        <v>3</v>
      </c>
      <c r="CH25" s="84">
        <f>VLOOKUP(WordsPlan!CH25,ScaleAA,2,FALSE)</f>
        <v>3</v>
      </c>
      <c r="CI25" s="84">
        <f>VLOOKUP(WordsPlan!CI25,ScaleAA,2,FALSE)</f>
        <v>3</v>
      </c>
      <c r="CJ25" s="84">
        <f>VLOOKUP(WordsPlan!CJ25,ScaleAA,2,FALSE)</f>
        <v>3</v>
      </c>
      <c r="CK25" s="84">
        <f>VLOOKUP(WordsPlan!CK25,ScaleAA,2,FALSE)</f>
        <v>3</v>
      </c>
      <c r="CL25" s="84">
        <f>VLOOKUP(WordsPlan!CL25,ScaleAA,2,FALSE)</f>
        <v>4</v>
      </c>
      <c r="CM25" s="84">
        <f>VLOOKUP(WordsPlan!CM25,ScaleAA,2,FALSE)</f>
        <v>3</v>
      </c>
      <c r="CN25" s="84">
        <f>VLOOKUP(WordsPlan!CN25,ScaleAA,2,FALSE)</f>
        <v>3</v>
      </c>
      <c r="CO25" s="84">
        <f>VLOOKUP(WordsPlan!CO25,ScaleAA,2,FALSE)</f>
        <v>3</v>
      </c>
      <c r="CP25" s="84">
        <f>VLOOKUP(WordsPlan!CP25,ScaleAA,2,FALSE)</f>
        <v>3</v>
      </c>
      <c r="CQ25" s="84">
        <f>VLOOKUP(WordsPlan!CQ25,ScaleAA,2,FALSE)</f>
        <v>3</v>
      </c>
      <c r="CR25" s="84">
        <f>VLOOKUP(WordsPlan!CR25,ScaleAA,2,FALSE)</f>
        <v>3</v>
      </c>
      <c r="CS25" s="84">
        <f>VLOOKUP(WordsPlan!CS25,ScaleAA,2,FALSE)</f>
        <v>2</v>
      </c>
      <c r="CT25" s="84">
        <f>VLOOKUP(WordsPlan!CT25,ScaleAA,2,FALSE)</f>
        <v>3</v>
      </c>
      <c r="CU25" s="84">
        <f>VLOOKUP(WordsPlan!CU25,ScaleAA,2,FALSE)</f>
        <v>3</v>
      </c>
      <c r="CV25" s="84">
        <f>VLOOKUP(WordsPlan!CV25,ScaleAA,2,FALSE)</f>
        <v>3</v>
      </c>
      <c r="CW25" s="84">
        <f>VLOOKUP(WordsPlan!CW25,ScaleAA,2,FALSE)</f>
        <v>4</v>
      </c>
      <c r="CX25" s="84">
        <f>VLOOKUP(WordsPlan!CX25,ScaleAA,2,FALSE)</f>
        <v>3</v>
      </c>
      <c r="CY25" s="84">
        <f>VLOOKUP(WordsPlan!CY25,ScaleAA,2,FALSE)</f>
        <v>2</v>
      </c>
      <c r="CZ25" s="84">
        <f>VLOOKUP(WordsPlan!CZ25,ScaleAA,2,FALSE)</f>
        <v>4</v>
      </c>
      <c r="DA25" s="84">
        <f>VLOOKUP(WordsPlan!DA25,ScaleAA,2,FALSE)</f>
        <v>3</v>
      </c>
      <c r="DB25" s="84">
        <f>VLOOKUP(WordsPlan!DB25,ScaleAA,2,FALSE)</f>
        <v>3</v>
      </c>
      <c r="DC25" s="84">
        <f>VLOOKUP(WordsPlan!DC25,ScaleAA,2,FALSE)</f>
        <v>3</v>
      </c>
      <c r="DD25" s="84">
        <f>VLOOKUP(WordsPlan!DD25,ScaleAA,2,FALSE)</f>
        <v>3</v>
      </c>
      <c r="DE25" s="84">
        <f>VLOOKUP(WordsPlan!DE25,ScaleAA,2,FALSE)</f>
        <v>3</v>
      </c>
      <c r="DF25" s="84">
        <f>VLOOKUP(WordsPlan!DF25,ScaleAA,2,FALSE)</f>
        <v>3</v>
      </c>
      <c r="DG25" s="84">
        <f>VLOOKUP(WordsPlan!DG25,ScaleAA,2,FALSE)</f>
        <v>3</v>
      </c>
      <c r="DH25" s="84">
        <f>VLOOKUP(WordsPlan!DH25,ScaleAA,2,FALSE)</f>
        <v>3</v>
      </c>
      <c r="DI25" s="84">
        <f>VLOOKUP(WordsPlan!DI25,ScaleAA,2,FALSE)</f>
        <v>4</v>
      </c>
      <c r="DJ25" s="84">
        <f>VLOOKUP(WordsPlan!DJ25,ScaleAA,2,FALSE)</f>
        <v>3</v>
      </c>
      <c r="DK25" s="84">
        <f>VLOOKUP(WordsPlan!DK25,ScaleAA,2,FALSE)</f>
        <v>4</v>
      </c>
      <c r="DM25" s="84">
        <f>VLOOKUP(WordsPlan!DM25,ScaleFF,2,FALSE)</f>
        <v>1</v>
      </c>
      <c r="DN25" s="84">
        <f>VLOOKUP(WordsPlan!DN25,ScaleFF,2,FALSE)</f>
        <v>0</v>
      </c>
      <c r="DO25" s="84">
        <f>VLOOKUP(WordsPlan!DO25,ScaleFF,2,FALSE)</f>
        <v>1</v>
      </c>
      <c r="DP25" s="84">
        <f>VLOOKUP(WordsPlan!DP25,ScaleFF,2,FALSE)</f>
        <v>0</v>
      </c>
      <c r="DQ25" s="84">
        <f>VLOOKUP(WordsPlan!DQ25,ScaleFF,2,FALSE)</f>
        <v>0</v>
      </c>
      <c r="DR25" s="84">
        <f>VLOOKUP(WordsPlan!DR25,ScaleFF,2,FALSE)</f>
        <v>0</v>
      </c>
      <c r="DS25" s="84">
        <f>VLOOKUP(WordsPlan!DS25,ScaleFF,2,FALSE)</f>
        <v>1</v>
      </c>
      <c r="DT25" s="84">
        <f>VLOOKUP(WordsPlan!DT25,ScaleFF,2,FALSE)</f>
        <v>3</v>
      </c>
      <c r="DU25" s="84">
        <f>VLOOKUP(WordsPlan!DU25,ScaleFF,2,FALSE)</f>
        <v>0</v>
      </c>
      <c r="DV25" s="84">
        <f>VLOOKUP(WordsPlan!DV25,ScaleFF,2,FALSE)</f>
        <v>1</v>
      </c>
      <c r="DW25" s="84">
        <f>VLOOKUP(WordsPlan!DW25,ScaleFF,2,FALSE)</f>
        <v>2</v>
      </c>
      <c r="DX25" s="84">
        <f>VLOOKUP(WordsPlan!DX25,ScaleFF,2,FALSE)</f>
        <v>2</v>
      </c>
      <c r="DY25" s="84">
        <f>VLOOKUP(WordsPlan!DY25,ScaleFF,2,FALSE)</f>
        <v>0</v>
      </c>
      <c r="DZ25" s="84">
        <f>VLOOKUP(WordsPlan!DZ25,ScaleFF,2,FALSE)</f>
        <v>0</v>
      </c>
      <c r="EA25" s="84">
        <f>VLOOKUP(WordsPlan!EA25,ScaleFF,2,FALSE)</f>
        <v>1</v>
      </c>
      <c r="EB25" s="84">
        <f>VLOOKUP(WordsPlan!EB25,ScaleFF,2,FALSE)</f>
        <v>0</v>
      </c>
      <c r="EC25" s="84">
        <f>VLOOKUP(WordsPlan!EC25,ScaleFF,2,FALSE)</f>
        <v>1</v>
      </c>
      <c r="ED25" s="84">
        <f>VLOOKUP(WordsPlan!ED25,ScaleFF,2,FALSE)</f>
        <v>1</v>
      </c>
      <c r="EE25" s="84">
        <f>VLOOKUP(WordsPlan!EE25,ScaleFF,2,FALSE)</f>
        <v>1</v>
      </c>
      <c r="EF25" s="84">
        <f>VLOOKUP(WordsPlan!EF25,ScaleFF,2,FALSE)</f>
        <v>0</v>
      </c>
      <c r="EG25" s="84">
        <f>VLOOKUP(WordsPlan!EG25,ScaleFF,2,FALSE)</f>
        <v>2</v>
      </c>
      <c r="EH25" s="84">
        <f>VLOOKUP(WordsPlan!EH25,ScaleFF,2,FALSE)</f>
        <v>3</v>
      </c>
      <c r="EI25" s="84">
        <f>VLOOKUP(WordsPlan!EI25,ScaleFF,2,FALSE)</f>
        <v>2</v>
      </c>
      <c r="EJ25" s="84">
        <f>VLOOKUP(WordsPlan!EJ25,ScaleFF,2,FALSE)</f>
        <v>0</v>
      </c>
      <c r="EK25" s="84">
        <f>VLOOKUP(WordsPlan!EK25,ScaleFF,2,FALSE)</f>
        <v>0</v>
      </c>
      <c r="EL25" s="84">
        <f>VLOOKUP(WordsPlan!EL25,ScaleFF,2,FALSE)</f>
        <v>0</v>
      </c>
      <c r="EM25" s="84">
        <f>VLOOKUP(WordsPlan!EM25,ScaleFF,2,FALSE)</f>
        <v>3</v>
      </c>
      <c r="EN25" s="84">
        <f>VLOOKUP(WordsPlan!EN25,ScaleFF,2,FALSE)</f>
        <v>0</v>
      </c>
      <c r="EO25" s="84">
        <f>VLOOKUP(WordsPlan!EO25,ScaleFF,2,FALSE)</f>
        <v>2</v>
      </c>
      <c r="EP25" s="84">
        <f>VLOOKUP(WordsPlan!EP25,ScaleFF,2,FALSE)</f>
        <v>3</v>
      </c>
      <c r="EQ25" s="84">
        <f>VLOOKUP(WordsPlan!EQ25,ScaleFF,2,FALSE)</f>
        <v>4</v>
      </c>
      <c r="ER25" s="84">
        <f>VLOOKUP(WordsPlan!ER25,ScaleFF,2,FALSE)</f>
        <v>0</v>
      </c>
      <c r="ES25" s="84">
        <f>VLOOKUP(WordsPlan!ES25,ScaleFF,2,FALSE)</f>
        <v>1</v>
      </c>
      <c r="ET25" s="84">
        <f>VLOOKUP(WordsPlan!ET25,ScaleFF,2,FALSE)</f>
        <v>0</v>
      </c>
      <c r="EU25" s="84">
        <f>VLOOKUP(WordsPlan!EU25,ScaleFF,2,FALSE)</f>
        <v>1</v>
      </c>
    </row>
    <row r="26" spans="1:152" x14ac:dyDescent="0.2">
      <c r="A26">
        <v>110002839765</v>
      </c>
      <c r="B26">
        <v>270117972</v>
      </c>
      <c r="C26" s="2">
        <v>43635.37395833333</v>
      </c>
      <c r="D26" s="2">
        <v>43635.433379629627</v>
      </c>
      <c r="E26" t="s">
        <v>1555</v>
      </c>
      <c r="J26">
        <v>14</v>
      </c>
      <c r="K26" s="84" t="str">
        <f t="shared" si="42"/>
        <v>Netherlands</v>
      </c>
      <c r="L26">
        <v>1</v>
      </c>
      <c r="M26">
        <v>3</v>
      </c>
      <c r="N26">
        <v>4</v>
      </c>
      <c r="O26">
        <v>3</v>
      </c>
      <c r="P26">
        <v>1</v>
      </c>
      <c r="Q26" s="84">
        <f>VLOOKUP(WordsPlan!Q26,ScaleII,2,FALSE)</f>
        <v>2</v>
      </c>
      <c r="R26" s="84">
        <f>VLOOKUP(WordsPlan!R26,ScaleII,2,FALSE)</f>
        <v>2</v>
      </c>
      <c r="S26" s="84">
        <f>VLOOKUP(WordsPlan!S26,ScaleII,2,FALSE)</f>
        <v>1</v>
      </c>
      <c r="T26" s="84">
        <f>VLOOKUP(WordsPlan!T26,ScaleII,2,FALSE)</f>
        <v>1</v>
      </c>
      <c r="U26" s="84">
        <f>VLOOKUP(WordsPlan!U26,ScaleII,2,FALSE)</f>
        <v>1</v>
      </c>
      <c r="V26" s="84">
        <f>VLOOKUP(WordsPlan!V26,ScaleII,2,FALSE)</f>
        <v>2</v>
      </c>
      <c r="W26" s="84">
        <f>VLOOKUP(WordsPlan!W26,ScaleDD,2,FALSE)</f>
        <v>0</v>
      </c>
      <c r="X26" s="84">
        <f>VLOOKUP(WordsPlan!X26,ScaleDD,2,FALSE)</f>
        <v>3</v>
      </c>
      <c r="Y26" s="84">
        <f>VLOOKUP(WordsPlan!Y26,ScaleDD,2,FALSE)</f>
        <v>3</v>
      </c>
      <c r="Z26" s="84">
        <f>VLOOKUP(WordsPlan!Z26,ScaleDD,2,FALSE)</f>
        <v>1</v>
      </c>
      <c r="AA26" s="84">
        <f>VLOOKUP(WordsPlan!AA26,ScaleDD,2,FALSE)</f>
        <v>2</v>
      </c>
      <c r="AB26" s="84">
        <f>VLOOKUP(WordsPlan!AB26,ScaleDD,2,FALSE)</f>
        <v>3</v>
      </c>
      <c r="AC26" s="84">
        <f>VLOOKUP(WordsPlan!AC26,ScaleDD,2,FALSE)</f>
        <v>2</v>
      </c>
      <c r="AD26" s="84">
        <f>VLOOKUP(WordsPlan!AD26,ScaleDD,2,FALSE)</f>
        <v>3</v>
      </c>
      <c r="AE26" s="84">
        <f>VLOOKUP(WordsPlan!AE26,ScaleDD,2,FALSE)</f>
        <v>3</v>
      </c>
      <c r="AG26" s="84">
        <f>VLOOKUP(WordsPlan!AG26,ScaleEE,2,FALSE)</f>
        <v>3</v>
      </c>
      <c r="AH26" s="84">
        <f>VLOOKUP(WordsPlan!AH26,ScaleEE,2,FALSE)</f>
        <v>0</v>
      </c>
      <c r="AI26" s="84">
        <f>VLOOKUP(WordsPlan!AI26,ScaleEE,2,FALSE)</f>
        <v>2</v>
      </c>
      <c r="AJ26" s="84">
        <f>VLOOKUP(WordsPlan!AJ26,ScaleEE,2,FALSE)</f>
        <v>2</v>
      </c>
      <c r="AK26" s="84">
        <f>VLOOKUP(WordsPlan!AK26,ScaleEE,2,FALSE)</f>
        <v>1</v>
      </c>
      <c r="AL26" s="84">
        <f>VLOOKUP(WordsPlan!AL26,ScaleEE,2,FALSE)</f>
        <v>3</v>
      </c>
      <c r="AM26" s="84">
        <f>VLOOKUP(WordsPlan!AM26,ScaleEE,2,FALSE)</f>
        <v>1</v>
      </c>
      <c r="AN26" s="84">
        <f>VLOOKUP(WordsPlan!AN26,ScaleEE,2,FALSE)</f>
        <v>1</v>
      </c>
      <c r="AO26" s="84">
        <f>VLOOKUP(WordsPlan!AO26,ScaleEE,2,FALSE)</f>
        <v>3</v>
      </c>
      <c r="AP26" s="84">
        <f>VLOOKUP(WordsPlan!AP26,ScaleEE,2,FALSE)</f>
        <v>3</v>
      </c>
      <c r="AR26" s="84">
        <f>VLOOKUP(WordsPlan!AR26,ScaleDD,2,FALSE)</f>
        <v>3</v>
      </c>
      <c r="AS26" s="84">
        <f>VLOOKUP(WordsPlan!AS26,ScaleDD,2,FALSE)</f>
        <v>2</v>
      </c>
      <c r="AT26" s="84">
        <f>VLOOKUP(WordsPlan!AT26,ScaleDD,2,FALSE)</f>
        <v>2</v>
      </c>
      <c r="AU26" s="84">
        <f>VLOOKUP(WordsPlan!AU26,ScaleDD,2,FALSE)</f>
        <v>2</v>
      </c>
      <c r="AV26" s="84">
        <f>VLOOKUP(WordsPlan!AV26,ScaleDD,2,FALSE)</f>
        <v>0</v>
      </c>
      <c r="AW26" s="84">
        <f>VLOOKUP(WordsPlan!AW26,ScaleDD,2,FALSE)</f>
        <v>2</v>
      </c>
      <c r="AX26" s="84">
        <f>VLOOKUP(WordsPlan!AX26,ScaleDD,2,FALSE)</f>
        <v>2</v>
      </c>
      <c r="AY26" s="84">
        <f>VLOOKUP(WordsPlan!AY26,ScaleDD,2,FALSE)</f>
        <v>3</v>
      </c>
      <c r="AZ26" s="84">
        <f>VLOOKUP(WordsPlan!AZ26,ScaleDD,2,FALSE)</f>
        <v>2</v>
      </c>
      <c r="BA26" s="84">
        <f>VLOOKUP(WordsPlan!BA26,ScaleDD,2,FALSE)</f>
        <v>3</v>
      </c>
      <c r="BB26" s="84">
        <f>VLOOKUP(WordsPlan!BB26,ScaleDD,2,FALSE)</f>
        <v>3</v>
      </c>
      <c r="BC26" s="84">
        <f>VLOOKUP(WordsPlan!BC26,ScaleDD,2,FALSE)</f>
        <v>3</v>
      </c>
      <c r="BD26" s="84">
        <f>VLOOKUP(WordsPlan!BD26,ScaleDD,2,FALSE)</f>
        <v>1</v>
      </c>
      <c r="BE26" s="84">
        <f>VLOOKUP(WordsPlan!BE26,ScaleDD,2,FALSE)</f>
        <v>4</v>
      </c>
      <c r="BF26" s="84">
        <f>VLOOKUP(WordsPlan!BF26,ScaleDD,2,FALSE)</f>
        <v>4</v>
      </c>
      <c r="BG26" s="84">
        <f>VLOOKUP(WordsPlan!BG26,ScaleDD,2,FALSE)</f>
        <v>2</v>
      </c>
      <c r="BH26" s="84">
        <f>VLOOKUP(WordsPlan!BH26,ScaleDD,2,FALSE)</f>
        <v>3</v>
      </c>
      <c r="BI26" s="84">
        <f>VLOOKUP(WordsPlan!BI26,ScaleDD,2,FALSE)</f>
        <v>4</v>
      </c>
      <c r="BJ26" s="84">
        <f>VLOOKUP(WordsPlan!BJ26,ScaleDD,2,FALSE)</f>
        <v>2</v>
      </c>
      <c r="BK26" s="84">
        <f>VLOOKUP(WordsPlan!BK26,ScaleDD,2,FALSE)</f>
        <v>3</v>
      </c>
      <c r="BL26" s="84">
        <f>VLOOKUP(WordsPlan!BL26,ScaleDD,2,FALSE)</f>
        <v>2</v>
      </c>
      <c r="BM26" s="84">
        <f>VLOOKUP(WordsPlan!BM26,ScaleDD,2,FALSE)</f>
        <v>3</v>
      </c>
      <c r="BN26" s="84">
        <f>VLOOKUP(WordsPlan!BN26,ScaleDD,2,FALSE)</f>
        <v>3</v>
      </c>
      <c r="BO26" s="84">
        <f>VLOOKUP(WordsPlan!BO26,ScaleDD,2,FALSE)</f>
        <v>4</v>
      </c>
      <c r="BP26" s="84">
        <f>VLOOKUP(WordsPlan!BP26,ScaleDD,2,FALSE)</f>
        <v>3</v>
      </c>
      <c r="BQ26" s="84">
        <f>VLOOKUP(WordsPlan!BQ26,ScaleDD,2,FALSE)</f>
        <v>3</v>
      </c>
      <c r="BR26" s="84">
        <f>VLOOKUP(WordsPlan!BR26,ScaleDD,2,FALSE)</f>
        <v>3</v>
      </c>
      <c r="BS26" s="84">
        <f>VLOOKUP(WordsPlan!BS26,ScaleDD,2,FALSE)</f>
        <v>3</v>
      </c>
      <c r="BT26" s="84">
        <f>VLOOKUP(WordsPlan!BT26,ScaleDD,2,FALSE)</f>
        <v>2</v>
      </c>
      <c r="BU26" s="84">
        <f>VLOOKUP(WordsPlan!BU26,ScaleDD,2,FALSE)</f>
        <v>2</v>
      </c>
      <c r="BV26" s="84">
        <f>VLOOKUP(WordsPlan!BV26,ScaleDD,2,FALSE)</f>
        <v>3</v>
      </c>
      <c r="BW26" s="84">
        <f>VLOOKUP(WordsPlan!BW26,ScaleDD,2,FALSE)</f>
        <v>3</v>
      </c>
      <c r="BX26" s="84">
        <f>VLOOKUP(WordsPlan!BX26,ScaleDD,2,FALSE)</f>
        <v>3</v>
      </c>
      <c r="BY26" s="84">
        <f>VLOOKUP(WordsPlan!BY26,ScaleDD,2,FALSE)</f>
        <v>3</v>
      </c>
      <c r="BZ26" s="84">
        <f>VLOOKUP(WordsPlan!BZ26,ScaleDD,2,FALSE)</f>
        <v>4</v>
      </c>
      <c r="CA26" s="84">
        <f>VLOOKUP(WordsPlan!CA26,ScaleDD,2,FALSE)</f>
        <v>3</v>
      </c>
      <c r="CB26" s="84">
        <f>VLOOKUP(WordsPlan!CB26,ScaleDD,2,FALSE)</f>
        <v>0</v>
      </c>
      <c r="CC26" s="84">
        <f>VLOOKUP(WordsPlan!CC26,ScaleDD,2,FALSE)</f>
        <v>4</v>
      </c>
      <c r="CD26" s="84">
        <f>VLOOKUP(WordsPlan!CD26,ScaleDD,2,FALSE)</f>
        <v>3</v>
      </c>
      <c r="CF26" s="84">
        <f>VLOOKUP(WordsPlan!CF26,ScaleAA,2,FALSE)</f>
        <v>4</v>
      </c>
      <c r="CG26" s="84">
        <f>VLOOKUP(WordsPlan!CG26,ScaleAA,2,FALSE)</f>
        <v>4</v>
      </c>
      <c r="CH26" s="84">
        <f>VLOOKUP(WordsPlan!CH26,ScaleAA,2,FALSE)</f>
        <v>2</v>
      </c>
      <c r="CI26" s="84">
        <f>VLOOKUP(WordsPlan!CI26,ScaleAA,2,FALSE)</f>
        <v>3</v>
      </c>
      <c r="CJ26" s="84">
        <f>VLOOKUP(WordsPlan!CJ26,ScaleAA,2,FALSE)</f>
        <v>3</v>
      </c>
      <c r="CK26" s="84">
        <f>VLOOKUP(WordsPlan!CK26,ScaleAA,2,FALSE)</f>
        <v>3</v>
      </c>
      <c r="CL26" s="84">
        <f>VLOOKUP(WordsPlan!CL26,ScaleAA,2,FALSE)</f>
        <v>2</v>
      </c>
      <c r="CM26" s="84">
        <f>VLOOKUP(WordsPlan!CM26,ScaleAA,2,FALSE)</f>
        <v>2</v>
      </c>
      <c r="CN26" s="84">
        <f>VLOOKUP(WordsPlan!CN26,ScaleAA,2,FALSE)</f>
        <v>1</v>
      </c>
      <c r="CO26" s="84">
        <f>VLOOKUP(WordsPlan!CO26,ScaleAA,2,FALSE)</f>
        <v>2</v>
      </c>
      <c r="CP26" s="84">
        <f>VLOOKUP(WordsPlan!CP26,ScaleAA,2,FALSE)</f>
        <v>3</v>
      </c>
      <c r="CQ26" s="84">
        <f>VLOOKUP(WordsPlan!CQ26,ScaleAA,2,FALSE)</f>
        <v>3</v>
      </c>
      <c r="CR26" s="84">
        <f>VLOOKUP(WordsPlan!CR26,ScaleAA,2,FALSE)</f>
        <v>3</v>
      </c>
      <c r="CS26" s="84">
        <f>VLOOKUP(WordsPlan!CS26,ScaleAA,2,FALSE)</f>
        <v>3</v>
      </c>
      <c r="CT26" s="84">
        <f>VLOOKUP(WordsPlan!CT26,ScaleAA,2,FALSE)</f>
        <v>2</v>
      </c>
      <c r="CU26" s="84">
        <f>VLOOKUP(WordsPlan!CU26,ScaleAA,2,FALSE)</f>
        <v>3</v>
      </c>
      <c r="CV26" s="84">
        <f>VLOOKUP(WordsPlan!CV26,ScaleAA,2,FALSE)</f>
        <v>2</v>
      </c>
      <c r="CW26" s="84">
        <f>VLOOKUP(WordsPlan!CW26,ScaleAA,2,FALSE)</f>
        <v>3</v>
      </c>
      <c r="CX26" s="84">
        <f>VLOOKUP(WordsPlan!CX26,ScaleAA,2,FALSE)</f>
        <v>3</v>
      </c>
      <c r="CY26" s="84">
        <f>VLOOKUP(WordsPlan!CY26,ScaleAA,2,FALSE)</f>
        <v>2</v>
      </c>
      <c r="CZ26" s="84">
        <f>VLOOKUP(WordsPlan!CZ26,ScaleAA,2,FALSE)</f>
        <v>2</v>
      </c>
      <c r="DA26" s="84">
        <f>VLOOKUP(WordsPlan!DA26,ScaleAA,2,FALSE)</f>
        <v>2</v>
      </c>
      <c r="DB26" s="84">
        <f>VLOOKUP(WordsPlan!DB26,ScaleAA,2,FALSE)</f>
        <v>3</v>
      </c>
      <c r="DC26" s="84">
        <f>VLOOKUP(WordsPlan!DC26,ScaleAA,2,FALSE)</f>
        <v>2</v>
      </c>
      <c r="DD26" s="84">
        <f>VLOOKUP(WordsPlan!DD26,ScaleAA,2,FALSE)</f>
        <v>3</v>
      </c>
      <c r="DE26" s="84">
        <f>VLOOKUP(WordsPlan!DE26,ScaleAA,2,FALSE)</f>
        <v>3</v>
      </c>
      <c r="DF26" s="84">
        <f>VLOOKUP(WordsPlan!DF26,ScaleAA,2,FALSE)</f>
        <v>3</v>
      </c>
      <c r="DG26" s="84">
        <f>VLOOKUP(WordsPlan!DG26,ScaleAA,2,FALSE)</f>
        <v>3</v>
      </c>
      <c r="DH26" s="84">
        <f>VLOOKUP(WordsPlan!DH26,ScaleAA,2,FALSE)</f>
        <v>3</v>
      </c>
      <c r="DI26" s="84">
        <f>VLOOKUP(WordsPlan!DI26,ScaleAA,2,FALSE)</f>
        <v>4</v>
      </c>
      <c r="DJ26" s="84">
        <f>VLOOKUP(WordsPlan!DJ26,ScaleAA,2,FALSE)</f>
        <v>3</v>
      </c>
      <c r="DK26" s="84">
        <f>VLOOKUP(WordsPlan!DK26,ScaleAA,2,FALSE)</f>
        <v>3</v>
      </c>
      <c r="DM26" s="84">
        <f>VLOOKUP(WordsPlan!DM26,ScaleFF,2,FALSE)</f>
        <v>3</v>
      </c>
      <c r="DN26" s="84">
        <f>VLOOKUP(WordsPlan!DN26,ScaleFF,2,FALSE)</f>
        <v>2</v>
      </c>
      <c r="DO26" s="84">
        <f>VLOOKUP(WordsPlan!DO26,ScaleFF,2,FALSE)</f>
        <v>1</v>
      </c>
      <c r="DP26" s="84">
        <f>VLOOKUP(WordsPlan!DP26,ScaleFF,2,FALSE)</f>
        <v>1</v>
      </c>
      <c r="DQ26" s="84">
        <f>VLOOKUP(WordsPlan!DQ26,ScaleFF,2,FALSE)</f>
        <v>2</v>
      </c>
      <c r="DR26" s="84">
        <f>VLOOKUP(WordsPlan!DR26,ScaleFF,2,FALSE)</f>
        <v>1</v>
      </c>
      <c r="DS26" s="84">
        <f>VLOOKUP(WordsPlan!DS26,ScaleFF,2,FALSE)</f>
        <v>4</v>
      </c>
      <c r="DT26" s="84">
        <f>VLOOKUP(WordsPlan!DT26,ScaleFF,2,FALSE)</f>
        <v>3</v>
      </c>
      <c r="DU26" s="84">
        <f>VLOOKUP(WordsPlan!DU26,ScaleFF,2,FALSE)</f>
        <v>2</v>
      </c>
      <c r="DV26" s="84">
        <f>VLOOKUP(WordsPlan!DV26,ScaleFF,2,FALSE)</f>
        <v>1</v>
      </c>
      <c r="DW26" s="84">
        <f>VLOOKUP(WordsPlan!DW26,ScaleFF,2,FALSE)</f>
        <v>2</v>
      </c>
      <c r="DX26" s="84">
        <f>VLOOKUP(WordsPlan!DX26,ScaleFF,2,FALSE)</f>
        <v>3</v>
      </c>
      <c r="DY26" s="84">
        <f>VLOOKUP(WordsPlan!DY26,ScaleFF,2,FALSE)</f>
        <v>2</v>
      </c>
      <c r="DZ26" s="84">
        <f>VLOOKUP(WordsPlan!DZ26,ScaleFF,2,FALSE)</f>
        <v>3</v>
      </c>
      <c r="EA26" s="84">
        <f>VLOOKUP(WordsPlan!EA26,ScaleFF,2,FALSE)</f>
        <v>2</v>
      </c>
      <c r="EB26" s="84">
        <f>VLOOKUP(WordsPlan!EB26,ScaleFF,2,FALSE)</f>
        <v>3</v>
      </c>
      <c r="EC26" s="84">
        <f>VLOOKUP(WordsPlan!EC26,ScaleFF,2,FALSE)</f>
        <v>2</v>
      </c>
      <c r="ED26" s="84">
        <f>VLOOKUP(WordsPlan!ED26,ScaleFF,2,FALSE)</f>
        <v>1</v>
      </c>
      <c r="EE26" s="84">
        <f>VLOOKUP(WordsPlan!EE26,ScaleFF,2,FALSE)</f>
        <v>2</v>
      </c>
      <c r="EF26" s="84">
        <f>VLOOKUP(WordsPlan!EF26,ScaleFF,2,FALSE)</f>
        <v>1</v>
      </c>
      <c r="EG26" s="84">
        <f>VLOOKUP(WordsPlan!EG26,ScaleFF,2,FALSE)</f>
        <v>1</v>
      </c>
      <c r="EH26" s="84">
        <f>VLOOKUP(WordsPlan!EH26,ScaleFF,2,FALSE)</f>
        <v>3</v>
      </c>
      <c r="EI26" s="84">
        <f>VLOOKUP(WordsPlan!EI26,ScaleFF,2,FALSE)</f>
        <v>2</v>
      </c>
      <c r="EJ26" s="84">
        <f>VLOOKUP(WordsPlan!EJ26,ScaleFF,2,FALSE)</f>
        <v>3</v>
      </c>
      <c r="EK26" s="84">
        <f>VLOOKUP(WordsPlan!EK26,ScaleFF,2,FALSE)</f>
        <v>2</v>
      </c>
      <c r="EL26" s="84">
        <f>VLOOKUP(WordsPlan!EL26,ScaleFF,2,FALSE)</f>
        <v>3</v>
      </c>
      <c r="EM26" s="84">
        <f>VLOOKUP(WordsPlan!EM26,ScaleFF,2,FALSE)</f>
        <v>1</v>
      </c>
      <c r="EN26" s="84">
        <f>VLOOKUP(WordsPlan!EN26,ScaleFF,2,FALSE)</f>
        <v>0</v>
      </c>
      <c r="EO26" s="84">
        <f>VLOOKUP(WordsPlan!EO26,ScaleFF,2,FALSE)</f>
        <v>1</v>
      </c>
      <c r="EP26" s="84">
        <f>VLOOKUP(WordsPlan!EP26,ScaleFF,2,FALSE)</f>
        <v>2</v>
      </c>
      <c r="EQ26" s="84">
        <f>VLOOKUP(WordsPlan!EQ26,ScaleFF,2,FALSE)</f>
        <v>3</v>
      </c>
      <c r="ER26" s="84">
        <f>VLOOKUP(WordsPlan!ER26,ScaleFF,2,FALSE)</f>
        <v>3</v>
      </c>
      <c r="ES26" s="84">
        <f>VLOOKUP(WordsPlan!ES26,ScaleFF,2,FALSE)</f>
        <v>3</v>
      </c>
      <c r="ET26" s="84">
        <f>VLOOKUP(WordsPlan!ET26,ScaleFF,2,FALSE)</f>
        <v>1</v>
      </c>
      <c r="EU26" s="84">
        <f>VLOOKUP(WordsPlan!EU26,ScaleFF,2,FALSE)</f>
        <v>3</v>
      </c>
    </row>
    <row r="27" spans="1:152" x14ac:dyDescent="0.2">
      <c r="A27">
        <v>110002837791</v>
      </c>
      <c r="B27">
        <v>270114706</v>
      </c>
      <c r="C27" s="2">
        <v>43634.744895833333</v>
      </c>
      <c r="D27" s="2">
        <v>43634.750868055547</v>
      </c>
      <c r="E27" t="s">
        <v>1557</v>
      </c>
      <c r="J27">
        <v>6</v>
      </c>
      <c r="K27" s="84" t="str">
        <f t="shared" si="42"/>
        <v>Saudi Arabia</v>
      </c>
      <c r="L27">
        <v>1</v>
      </c>
      <c r="M27">
        <v>4</v>
      </c>
      <c r="N27">
        <v>4</v>
      </c>
      <c r="O27">
        <v>3</v>
      </c>
      <c r="P27">
        <v>1</v>
      </c>
      <c r="Q27" s="84">
        <f>VLOOKUP(WordsPlan!Q27,ScaleII,2,FALSE)</f>
        <v>2</v>
      </c>
      <c r="R27" s="84">
        <f>VLOOKUP(WordsPlan!R27,ScaleII,2,FALSE)</f>
        <v>1</v>
      </c>
      <c r="S27" s="84">
        <f>VLOOKUP(WordsPlan!S27,ScaleII,2,FALSE)</f>
        <v>1</v>
      </c>
      <c r="T27" s="84">
        <f>VLOOKUP(WordsPlan!T27,ScaleII,2,FALSE)</f>
        <v>0</v>
      </c>
      <c r="U27" s="84">
        <f>VLOOKUP(WordsPlan!U27,ScaleII,2,FALSE)</f>
        <v>1</v>
      </c>
      <c r="V27" s="84">
        <f>VLOOKUP(WordsPlan!V27,ScaleII,2,FALSE)</f>
        <v>1</v>
      </c>
      <c r="W27" s="84">
        <f>VLOOKUP(WordsPlan!W27,ScaleDD,2,FALSE)</f>
        <v>3</v>
      </c>
      <c r="X27" s="84">
        <f>VLOOKUP(WordsPlan!X27,ScaleDD,2,FALSE)</f>
        <v>3</v>
      </c>
      <c r="Y27" s="84">
        <f>VLOOKUP(WordsPlan!Y27,ScaleDD,2,FALSE)</f>
        <v>2</v>
      </c>
      <c r="Z27" s="84">
        <f>VLOOKUP(WordsPlan!Z27,ScaleDD,2,FALSE)</f>
        <v>4</v>
      </c>
      <c r="AA27" s="84">
        <f>VLOOKUP(WordsPlan!AA27,ScaleDD,2,FALSE)</f>
        <v>4</v>
      </c>
      <c r="AB27" s="84">
        <f>VLOOKUP(WordsPlan!AB27,ScaleDD,2,FALSE)</f>
        <v>2</v>
      </c>
      <c r="AC27" s="84">
        <f>VLOOKUP(WordsPlan!AC27,ScaleDD,2,FALSE)</f>
        <v>3</v>
      </c>
      <c r="AD27" s="84">
        <f>VLOOKUP(WordsPlan!AD27,ScaleDD,2,FALSE)</f>
        <v>3</v>
      </c>
      <c r="AE27" s="84">
        <f>VLOOKUP(WordsPlan!AE27,ScaleDD,2,FALSE)</f>
        <v>2</v>
      </c>
      <c r="AG27" s="84">
        <f>VLOOKUP(WordsPlan!AG27,ScaleEE,2,FALSE)</f>
        <v>1</v>
      </c>
      <c r="AH27" s="84">
        <f>VLOOKUP(WordsPlan!AH27,ScaleEE,2,FALSE)</f>
        <v>1</v>
      </c>
      <c r="AI27" s="84">
        <f>VLOOKUP(WordsPlan!AI27,ScaleEE,2,FALSE)</f>
        <v>2</v>
      </c>
      <c r="AJ27" s="84">
        <f>VLOOKUP(WordsPlan!AJ27,ScaleEE,2,FALSE)</f>
        <v>1</v>
      </c>
      <c r="AK27" s="84">
        <f>VLOOKUP(WordsPlan!AK27,ScaleEE,2,FALSE)</f>
        <v>3</v>
      </c>
      <c r="AL27" s="84">
        <f>VLOOKUP(WordsPlan!AL27,ScaleEE,2,FALSE)</f>
        <v>1</v>
      </c>
      <c r="AM27" s="84">
        <f>VLOOKUP(WordsPlan!AM27,ScaleEE,2,FALSE)</f>
        <v>1</v>
      </c>
      <c r="AN27" s="84">
        <f>VLOOKUP(WordsPlan!AN27,ScaleEE,2,FALSE)</f>
        <v>0</v>
      </c>
      <c r="AO27" s="84">
        <f>VLOOKUP(WordsPlan!AO27,ScaleEE,2,FALSE)</f>
        <v>1</v>
      </c>
      <c r="AP27" s="84">
        <f>VLOOKUP(WordsPlan!AP27,ScaleEE,2,FALSE)</f>
        <v>3</v>
      </c>
      <c r="AR27" s="84">
        <f>VLOOKUP(WordsPlan!AR27,ScaleDD,2,FALSE)</f>
        <v>4</v>
      </c>
      <c r="AS27" s="84">
        <f>VLOOKUP(WordsPlan!AS27,ScaleDD,2,FALSE)</f>
        <v>3</v>
      </c>
      <c r="AT27" s="84">
        <f>VLOOKUP(WordsPlan!AT27,ScaleDD,2,FALSE)</f>
        <v>3</v>
      </c>
      <c r="AU27" s="84">
        <f>VLOOKUP(WordsPlan!AU27,ScaleDD,2,FALSE)</f>
        <v>3</v>
      </c>
      <c r="AV27" s="84">
        <f>VLOOKUP(WordsPlan!AV27,ScaleDD,2,FALSE)</f>
        <v>2</v>
      </c>
      <c r="AW27" s="84">
        <f>VLOOKUP(WordsPlan!AW27,ScaleDD,2,FALSE)</f>
        <v>3</v>
      </c>
      <c r="AX27" s="84">
        <f>VLOOKUP(WordsPlan!AX27,ScaleDD,2,FALSE)</f>
        <v>3</v>
      </c>
      <c r="AY27" s="84">
        <f>VLOOKUP(WordsPlan!AY27,ScaleDD,2,FALSE)</f>
        <v>4</v>
      </c>
      <c r="AZ27" s="84">
        <f>VLOOKUP(WordsPlan!AZ27,ScaleDD,2,FALSE)</f>
        <v>4</v>
      </c>
      <c r="BA27" s="84">
        <f>VLOOKUP(WordsPlan!BA27,ScaleDD,2,FALSE)</f>
        <v>1</v>
      </c>
      <c r="BB27" s="84">
        <f>VLOOKUP(WordsPlan!BB27,ScaleDD,2,FALSE)</f>
        <v>2</v>
      </c>
      <c r="BC27" s="84">
        <f>VLOOKUP(WordsPlan!BC27,ScaleDD,2,FALSE)</f>
        <v>2</v>
      </c>
      <c r="BD27" s="84">
        <f>VLOOKUP(WordsPlan!BD27,ScaleDD,2,FALSE)</f>
        <v>2</v>
      </c>
      <c r="BE27" s="84">
        <f>VLOOKUP(WordsPlan!BE27,ScaleDD,2,FALSE)</f>
        <v>3</v>
      </c>
      <c r="BF27" s="84">
        <f>VLOOKUP(WordsPlan!BF27,ScaleDD,2,FALSE)</f>
        <v>3</v>
      </c>
      <c r="BG27" s="84">
        <f>VLOOKUP(WordsPlan!BG27,ScaleDD,2,FALSE)</f>
        <v>3</v>
      </c>
      <c r="BH27" s="84">
        <f>VLOOKUP(WordsPlan!BH27,ScaleDD,2,FALSE)</f>
        <v>2</v>
      </c>
      <c r="BI27" s="84">
        <f>VLOOKUP(WordsPlan!BI27,ScaleDD,2,FALSE)</f>
        <v>2</v>
      </c>
      <c r="BJ27" s="84">
        <f>VLOOKUP(WordsPlan!BJ27,ScaleDD,2,FALSE)</f>
        <v>4</v>
      </c>
      <c r="BK27" s="84">
        <f>VLOOKUP(WordsPlan!BK27,ScaleDD,2,FALSE)</f>
        <v>2</v>
      </c>
      <c r="BL27" s="84">
        <f>VLOOKUP(WordsPlan!BL27,ScaleDD,2,FALSE)</f>
        <v>3</v>
      </c>
      <c r="BM27" s="84">
        <f>VLOOKUP(WordsPlan!BM27,ScaleDD,2,FALSE)</f>
        <v>2</v>
      </c>
      <c r="BN27" s="84">
        <f>VLOOKUP(WordsPlan!BN27,ScaleDD,2,FALSE)</f>
        <v>2</v>
      </c>
      <c r="BO27" s="84">
        <f>VLOOKUP(WordsPlan!BO27,ScaleDD,2,FALSE)</f>
        <v>4</v>
      </c>
      <c r="BP27" s="84">
        <f>VLOOKUP(WordsPlan!BP27,ScaleDD,2,FALSE)</f>
        <v>3</v>
      </c>
      <c r="BQ27" s="84">
        <f>VLOOKUP(WordsPlan!BQ27,ScaleDD,2,FALSE)</f>
        <v>3</v>
      </c>
      <c r="BR27" s="84">
        <f>VLOOKUP(WordsPlan!BR27,ScaleDD,2,FALSE)</f>
        <v>3</v>
      </c>
      <c r="BS27" s="84">
        <f>VLOOKUP(WordsPlan!BS27,ScaleDD,2,FALSE)</f>
        <v>3</v>
      </c>
      <c r="BT27" s="84">
        <f>VLOOKUP(WordsPlan!BT27,ScaleDD,2,FALSE)</f>
        <v>2</v>
      </c>
      <c r="BU27" s="84">
        <f>VLOOKUP(WordsPlan!BU27,ScaleDD,2,FALSE)</f>
        <v>3</v>
      </c>
      <c r="BV27" s="84">
        <f>VLOOKUP(WordsPlan!BV27,ScaleDD,2,FALSE)</f>
        <v>3</v>
      </c>
      <c r="BW27" s="84">
        <f>VLOOKUP(WordsPlan!BW27,ScaleDD,2,FALSE)</f>
        <v>2</v>
      </c>
      <c r="BX27" s="84">
        <f>VLOOKUP(WordsPlan!BX27,ScaleDD,2,FALSE)</f>
        <v>3</v>
      </c>
      <c r="BY27" s="84">
        <f>VLOOKUP(WordsPlan!BY27,ScaleDD,2,FALSE)</f>
        <v>2</v>
      </c>
      <c r="BZ27" s="84">
        <f>VLOOKUP(WordsPlan!BZ27,ScaleDD,2,FALSE)</f>
        <v>2</v>
      </c>
      <c r="CA27" s="84">
        <f>VLOOKUP(WordsPlan!CA27,ScaleDD,2,FALSE)</f>
        <v>2</v>
      </c>
      <c r="CB27" s="84">
        <f>VLOOKUP(WordsPlan!CB27,ScaleDD,2,FALSE)</f>
        <v>3</v>
      </c>
      <c r="CC27" s="84">
        <f>VLOOKUP(WordsPlan!CC27,ScaleDD,2,FALSE)</f>
        <v>3</v>
      </c>
      <c r="CD27" s="84">
        <f>VLOOKUP(WordsPlan!CD27,ScaleDD,2,FALSE)</f>
        <v>4</v>
      </c>
      <c r="CF27" s="84">
        <f>VLOOKUP(WordsPlan!CF27,ScaleAA,2,FALSE)</f>
        <v>2</v>
      </c>
      <c r="CG27" s="84">
        <f>VLOOKUP(WordsPlan!CG27,ScaleAA,2,FALSE)</f>
        <v>2</v>
      </c>
      <c r="CH27" s="84">
        <f>VLOOKUP(WordsPlan!CH27,ScaleAA,2,FALSE)</f>
        <v>3</v>
      </c>
      <c r="CI27" s="84">
        <f>VLOOKUP(WordsPlan!CI27,ScaleAA,2,FALSE)</f>
        <v>1</v>
      </c>
      <c r="CJ27" s="84">
        <f>VLOOKUP(WordsPlan!CJ27,ScaleAA,2,FALSE)</f>
        <v>4</v>
      </c>
      <c r="CK27" s="84">
        <f>VLOOKUP(WordsPlan!CK27,ScaleAA,2,FALSE)</f>
        <v>2</v>
      </c>
      <c r="CL27" s="84">
        <f>VLOOKUP(WordsPlan!CL27,ScaleAA,2,FALSE)</f>
        <v>2</v>
      </c>
      <c r="CM27" s="84">
        <f>VLOOKUP(WordsPlan!CM27,ScaleAA,2,FALSE)</f>
        <v>1</v>
      </c>
      <c r="CN27" s="84">
        <f>VLOOKUP(WordsPlan!CN27,ScaleAA,2,FALSE)</f>
        <v>2</v>
      </c>
      <c r="CO27" s="84">
        <f>VLOOKUP(WordsPlan!CO27,ScaleAA,2,FALSE)</f>
        <v>2</v>
      </c>
      <c r="CP27" s="84">
        <f>VLOOKUP(WordsPlan!CP27,ScaleAA,2,FALSE)</f>
        <v>3</v>
      </c>
      <c r="CQ27" s="84">
        <f>VLOOKUP(WordsPlan!CQ27,ScaleAA,2,FALSE)</f>
        <v>3</v>
      </c>
      <c r="CR27" s="84">
        <f>VLOOKUP(WordsPlan!CR27,ScaleAA,2,FALSE)</f>
        <v>2</v>
      </c>
      <c r="CS27" s="84">
        <f>VLOOKUP(WordsPlan!CS27,ScaleAA,2,FALSE)</f>
        <v>3</v>
      </c>
      <c r="CT27" s="84">
        <f>VLOOKUP(WordsPlan!CT27,ScaleAA,2,FALSE)</f>
        <v>3</v>
      </c>
      <c r="CU27" s="84">
        <f>VLOOKUP(WordsPlan!CU27,ScaleAA,2,FALSE)</f>
        <v>2</v>
      </c>
      <c r="CV27" s="84">
        <f>VLOOKUP(WordsPlan!CV27,ScaleAA,2,FALSE)</f>
        <v>3</v>
      </c>
      <c r="CW27" s="84">
        <f>VLOOKUP(WordsPlan!CW27,ScaleAA,2,FALSE)</f>
        <v>3</v>
      </c>
      <c r="CX27" s="84">
        <f>VLOOKUP(WordsPlan!CX27,ScaleAA,2,FALSE)</f>
        <v>2</v>
      </c>
      <c r="CY27" s="84">
        <f>VLOOKUP(WordsPlan!CY27,ScaleAA,2,FALSE)</f>
        <v>2</v>
      </c>
      <c r="CZ27" s="84">
        <f>VLOOKUP(WordsPlan!CZ27,ScaleAA,2,FALSE)</f>
        <v>2</v>
      </c>
      <c r="DA27" s="84">
        <f>VLOOKUP(WordsPlan!DA27,ScaleAA,2,FALSE)</f>
        <v>2</v>
      </c>
      <c r="DB27" s="84">
        <f>VLOOKUP(WordsPlan!DB27,ScaleAA,2,FALSE)</f>
        <v>2</v>
      </c>
      <c r="DC27" s="84">
        <f>VLOOKUP(WordsPlan!DC27,ScaleAA,2,FALSE)</f>
        <v>2</v>
      </c>
      <c r="DD27" s="84">
        <f>VLOOKUP(WordsPlan!DD27,ScaleAA,2,FALSE)</f>
        <v>2</v>
      </c>
      <c r="DE27" s="84">
        <f>VLOOKUP(WordsPlan!DE27,ScaleAA,2,FALSE)</f>
        <v>2</v>
      </c>
      <c r="DF27" s="84">
        <f>VLOOKUP(WordsPlan!DF27,ScaleAA,2,FALSE)</f>
        <v>1</v>
      </c>
      <c r="DG27" s="84">
        <f>VLOOKUP(WordsPlan!DG27,ScaleAA,2,FALSE)</f>
        <v>2</v>
      </c>
      <c r="DH27" s="84">
        <f>VLOOKUP(WordsPlan!DH27,ScaleAA,2,FALSE)</f>
        <v>2</v>
      </c>
      <c r="DI27" s="84">
        <f>VLOOKUP(WordsPlan!DI27,ScaleAA,2,FALSE)</f>
        <v>3</v>
      </c>
      <c r="DJ27" s="84">
        <f>VLOOKUP(WordsPlan!DJ27,ScaleAA,2,FALSE)</f>
        <v>2</v>
      </c>
      <c r="DK27" s="84">
        <f>VLOOKUP(WordsPlan!DK27,ScaleAA,2,FALSE)</f>
        <v>2</v>
      </c>
      <c r="DM27" s="84">
        <f>VLOOKUP(WordsPlan!DM27,ScaleFF,2,FALSE)</f>
        <v>4</v>
      </c>
      <c r="DN27" s="84">
        <f>VLOOKUP(WordsPlan!DN27,ScaleFF,2,FALSE)</f>
        <v>1</v>
      </c>
      <c r="DO27" s="84">
        <f>VLOOKUP(WordsPlan!DO27,ScaleFF,2,FALSE)</f>
        <v>1</v>
      </c>
      <c r="DP27" s="84">
        <f>VLOOKUP(WordsPlan!DP27,ScaleFF,2,FALSE)</f>
        <v>1</v>
      </c>
      <c r="DQ27" s="84">
        <f>VLOOKUP(WordsPlan!DQ27,ScaleFF,2,FALSE)</f>
        <v>1</v>
      </c>
      <c r="DR27" s="84">
        <f>VLOOKUP(WordsPlan!DR27,ScaleFF,2,FALSE)</f>
        <v>2</v>
      </c>
      <c r="DS27" s="84">
        <f>VLOOKUP(WordsPlan!DS27,ScaleFF,2,FALSE)</f>
        <v>3</v>
      </c>
      <c r="DT27" s="84">
        <f>VLOOKUP(WordsPlan!DT27,ScaleFF,2,FALSE)</f>
        <v>2</v>
      </c>
      <c r="DU27" s="84">
        <f>VLOOKUP(WordsPlan!DU27,ScaleFF,2,FALSE)</f>
        <v>3</v>
      </c>
      <c r="DV27" s="84">
        <f>VLOOKUP(WordsPlan!DV27,ScaleFF,2,FALSE)</f>
        <v>4</v>
      </c>
      <c r="DW27" s="84">
        <f>VLOOKUP(WordsPlan!DW27,ScaleFF,2,FALSE)</f>
        <v>2</v>
      </c>
      <c r="DX27" s="84">
        <f>VLOOKUP(WordsPlan!DX27,ScaleFF,2,FALSE)</f>
        <v>2</v>
      </c>
      <c r="DY27" s="84">
        <f>VLOOKUP(WordsPlan!DY27,ScaleFF,2,FALSE)</f>
        <v>0</v>
      </c>
      <c r="DZ27" s="84">
        <f>VLOOKUP(WordsPlan!DZ27,ScaleFF,2,FALSE)</f>
        <v>1</v>
      </c>
      <c r="EA27" s="84">
        <f>VLOOKUP(WordsPlan!EA27,ScaleFF,2,FALSE)</f>
        <v>2</v>
      </c>
      <c r="EB27" s="84">
        <f>VLOOKUP(WordsPlan!EB27,ScaleFF,2,FALSE)</f>
        <v>0</v>
      </c>
      <c r="EC27" s="84">
        <f>VLOOKUP(WordsPlan!EC27,ScaleFF,2,FALSE)</f>
        <v>1</v>
      </c>
      <c r="ED27" s="84">
        <f>VLOOKUP(WordsPlan!ED27,ScaleFF,2,FALSE)</f>
        <v>1</v>
      </c>
      <c r="EE27" s="84">
        <f>VLOOKUP(WordsPlan!EE27,ScaleFF,2,FALSE)</f>
        <v>3</v>
      </c>
      <c r="EF27" s="84">
        <f>VLOOKUP(WordsPlan!EF27,ScaleFF,2,FALSE)</f>
        <v>3</v>
      </c>
      <c r="EG27" s="84">
        <f>VLOOKUP(WordsPlan!EG27,ScaleFF,2,FALSE)</f>
        <v>0</v>
      </c>
      <c r="EH27" s="84">
        <f>VLOOKUP(WordsPlan!EH27,ScaleFF,2,FALSE)</f>
        <v>1</v>
      </c>
      <c r="EI27" s="84">
        <f>VLOOKUP(WordsPlan!EI27,ScaleFF,2,FALSE)</f>
        <v>2</v>
      </c>
      <c r="EJ27" s="84">
        <f>VLOOKUP(WordsPlan!EJ27,ScaleFF,2,FALSE)</f>
        <v>1</v>
      </c>
      <c r="EK27" s="84">
        <f>VLOOKUP(WordsPlan!EK27,ScaleFF,2,FALSE)</f>
        <v>2</v>
      </c>
      <c r="EL27" s="84">
        <f>VLOOKUP(WordsPlan!EL27,ScaleFF,2,FALSE)</f>
        <v>3</v>
      </c>
      <c r="EM27" s="84">
        <f>VLOOKUP(WordsPlan!EM27,ScaleFF,2,FALSE)</f>
        <v>2</v>
      </c>
      <c r="EN27" s="84">
        <f>VLOOKUP(WordsPlan!EN27,ScaleFF,2,FALSE)</f>
        <v>2</v>
      </c>
      <c r="EO27" s="84">
        <f>VLOOKUP(WordsPlan!EO27,ScaleFF,2,FALSE)</f>
        <v>3</v>
      </c>
      <c r="EP27" s="84">
        <f>VLOOKUP(WordsPlan!EP27,ScaleFF,2,FALSE)</f>
        <v>1</v>
      </c>
      <c r="EQ27" s="84">
        <f>VLOOKUP(WordsPlan!EQ27,ScaleFF,2,FALSE)</f>
        <v>2</v>
      </c>
      <c r="ER27" s="84">
        <f>VLOOKUP(WordsPlan!ER27,ScaleFF,2,FALSE)</f>
        <v>3</v>
      </c>
      <c r="ES27" s="84">
        <f>VLOOKUP(WordsPlan!ES27,ScaleFF,2,FALSE)</f>
        <v>2</v>
      </c>
      <c r="ET27" s="84">
        <f>VLOOKUP(WordsPlan!ET27,ScaleFF,2,FALSE)</f>
        <v>3</v>
      </c>
      <c r="EU27" s="84">
        <f>VLOOKUP(WordsPlan!EU27,ScaleFF,2,FALSE)</f>
        <v>1</v>
      </c>
    </row>
    <row r="28" spans="1:152" x14ac:dyDescent="0.2">
      <c r="A28">
        <v>110002834668</v>
      </c>
      <c r="B28">
        <v>270118008</v>
      </c>
      <c r="C28" s="2">
        <v>43634.34097222222</v>
      </c>
      <c r="D28" s="2">
        <v>43634.349259259259</v>
      </c>
      <c r="E28" t="s">
        <v>1558</v>
      </c>
      <c r="J28">
        <v>0</v>
      </c>
      <c r="K28" s="119" t="s">
        <v>967</v>
      </c>
      <c r="L28">
        <v>2</v>
      </c>
      <c r="M28">
        <v>2</v>
      </c>
      <c r="N28">
        <v>4</v>
      </c>
      <c r="O28">
        <v>1</v>
      </c>
      <c r="P28">
        <v>2</v>
      </c>
      <c r="Q28" s="84">
        <f>VLOOKUP(WordsPlan!Q28,ScaleII,2,FALSE)</f>
        <v>1</v>
      </c>
      <c r="R28" s="84">
        <f>VLOOKUP(WordsPlan!R28,ScaleII,2,FALSE)</f>
        <v>1</v>
      </c>
      <c r="S28" s="84">
        <f>VLOOKUP(WordsPlan!S28,ScaleII,2,FALSE)</f>
        <v>1</v>
      </c>
      <c r="T28" s="84">
        <f>VLOOKUP(WordsPlan!T28,ScaleII,2,FALSE)</f>
        <v>1</v>
      </c>
      <c r="U28" s="84">
        <f>VLOOKUP(WordsPlan!U28,ScaleII,2,FALSE)</f>
        <v>1</v>
      </c>
      <c r="V28" s="84">
        <f>VLOOKUP(WordsPlan!V28,ScaleII,2,FALSE)</f>
        <v>1</v>
      </c>
      <c r="W28" s="84">
        <f>VLOOKUP(WordsPlan!W28,ScaleDD,2,FALSE)</f>
        <v>0</v>
      </c>
      <c r="X28" s="84">
        <f>VLOOKUP(WordsPlan!X28,ScaleDD,2,FALSE)</f>
        <v>3</v>
      </c>
      <c r="Y28" s="84">
        <f>VLOOKUP(WordsPlan!Y28,ScaleDD,2,FALSE)</f>
        <v>2</v>
      </c>
      <c r="Z28" s="84">
        <f>VLOOKUP(WordsPlan!Z28,ScaleDD,2,FALSE)</f>
        <v>2</v>
      </c>
      <c r="AA28" s="84">
        <f>VLOOKUP(WordsPlan!AA28,ScaleDD,2,FALSE)</f>
        <v>4</v>
      </c>
      <c r="AB28" s="84">
        <f>VLOOKUP(WordsPlan!AB28,ScaleDD,2,FALSE)</f>
        <v>2</v>
      </c>
      <c r="AC28" s="84">
        <f>VLOOKUP(WordsPlan!AC28,ScaleDD,2,FALSE)</f>
        <v>3</v>
      </c>
      <c r="AD28" s="84">
        <f>VLOOKUP(WordsPlan!AD28,ScaleDD,2,FALSE)</f>
        <v>3</v>
      </c>
      <c r="AE28" s="84">
        <f>VLOOKUP(WordsPlan!AE28,ScaleDD,2,FALSE)</f>
        <v>3</v>
      </c>
      <c r="AG28" s="84">
        <f>VLOOKUP(WordsPlan!AG28,ScaleEE,2,FALSE)</f>
        <v>1</v>
      </c>
      <c r="AH28" s="84">
        <f>VLOOKUP(WordsPlan!AH28,ScaleEE,2,FALSE)</f>
        <v>3</v>
      </c>
      <c r="AI28" s="84">
        <f>VLOOKUP(WordsPlan!AI28,ScaleEE,2,FALSE)</f>
        <v>3</v>
      </c>
      <c r="AJ28" s="84">
        <f>VLOOKUP(WordsPlan!AJ28,ScaleEE,2,FALSE)</f>
        <v>2</v>
      </c>
      <c r="AK28" s="84">
        <f>VLOOKUP(WordsPlan!AK28,ScaleEE,2,FALSE)</f>
        <v>2</v>
      </c>
      <c r="AL28" s="84">
        <f>VLOOKUP(WordsPlan!AL28,ScaleEE,2,FALSE)</f>
        <v>3</v>
      </c>
      <c r="AM28" s="84">
        <f>VLOOKUP(WordsPlan!AM28,ScaleEE,2,FALSE)</f>
        <v>3</v>
      </c>
      <c r="AN28" s="84">
        <f>VLOOKUP(WordsPlan!AN28,ScaleEE,2,FALSE)</f>
        <v>3</v>
      </c>
      <c r="AO28" s="84">
        <f>VLOOKUP(WordsPlan!AO28,ScaleEE,2,FALSE)</f>
        <v>3</v>
      </c>
      <c r="AP28" s="84">
        <f>VLOOKUP(WordsPlan!AP28,ScaleEE,2,FALSE)</f>
        <v>3</v>
      </c>
      <c r="AR28" s="84">
        <f>VLOOKUP(WordsPlan!AR28,ScaleDD,2,FALSE)</f>
        <v>3</v>
      </c>
      <c r="AS28" s="84">
        <f>VLOOKUP(WordsPlan!AS28,ScaleDD,2,FALSE)</f>
        <v>3</v>
      </c>
      <c r="AT28" s="84">
        <f>VLOOKUP(WordsPlan!AT28,ScaleDD,2,FALSE)</f>
        <v>3</v>
      </c>
      <c r="AU28" s="84">
        <f>VLOOKUP(WordsPlan!AU28,ScaleDD,2,FALSE)</f>
        <v>2</v>
      </c>
      <c r="AV28" s="84">
        <f>VLOOKUP(WordsPlan!AV28,ScaleDD,2,FALSE)</f>
        <v>3</v>
      </c>
      <c r="AW28" s="84">
        <f>VLOOKUP(WordsPlan!AW28,ScaleDD,2,FALSE)</f>
        <v>3</v>
      </c>
      <c r="AX28" s="84">
        <f>VLOOKUP(WordsPlan!AX28,ScaleDD,2,FALSE)</f>
        <v>3</v>
      </c>
      <c r="AY28" s="84">
        <f>VLOOKUP(WordsPlan!AY28,ScaleDD,2,FALSE)</f>
        <v>3</v>
      </c>
      <c r="AZ28" s="84">
        <f>VLOOKUP(WordsPlan!AZ28,ScaleDD,2,FALSE)</f>
        <v>3</v>
      </c>
      <c r="BA28" s="84">
        <f>VLOOKUP(WordsPlan!BA28,ScaleDD,2,FALSE)</f>
        <v>4</v>
      </c>
      <c r="BB28" s="84">
        <f>VLOOKUP(WordsPlan!BB28,ScaleDD,2,FALSE)</f>
        <v>3</v>
      </c>
      <c r="BC28" s="84">
        <f>VLOOKUP(WordsPlan!BC28,ScaleDD,2,FALSE)</f>
        <v>3</v>
      </c>
      <c r="BD28" s="84">
        <f>VLOOKUP(WordsPlan!BD28,ScaleDD,2,FALSE)</f>
        <v>3</v>
      </c>
      <c r="BE28" s="84">
        <f>VLOOKUP(WordsPlan!BE28,ScaleDD,2,FALSE)</f>
        <v>3</v>
      </c>
      <c r="BF28" s="84">
        <f>VLOOKUP(WordsPlan!BF28,ScaleDD,2,FALSE)</f>
        <v>2</v>
      </c>
      <c r="BG28" s="84">
        <f>VLOOKUP(WordsPlan!BG28,ScaleDD,2,FALSE)</f>
        <v>3</v>
      </c>
      <c r="BH28" s="84">
        <f>VLOOKUP(WordsPlan!BH28,ScaleDD,2,FALSE)</f>
        <v>2</v>
      </c>
      <c r="BI28" s="84">
        <f>VLOOKUP(WordsPlan!BI28,ScaleDD,2,FALSE)</f>
        <v>3</v>
      </c>
      <c r="BJ28" s="84">
        <f>VLOOKUP(WordsPlan!BJ28,ScaleDD,2,FALSE)</f>
        <v>3</v>
      </c>
      <c r="BK28" s="84">
        <f>VLOOKUP(WordsPlan!BK28,ScaleDD,2,FALSE)</f>
        <v>3</v>
      </c>
      <c r="BL28" s="84">
        <f>VLOOKUP(WordsPlan!BL28,ScaleDD,2,FALSE)</f>
        <v>3</v>
      </c>
      <c r="BM28" s="84">
        <f>VLOOKUP(WordsPlan!BM28,ScaleDD,2,FALSE)</f>
        <v>3</v>
      </c>
      <c r="BN28" s="84">
        <f>VLOOKUP(WordsPlan!BN28,ScaleDD,2,FALSE)</f>
        <v>3</v>
      </c>
      <c r="BO28" s="84">
        <f>VLOOKUP(WordsPlan!BO28,ScaleDD,2,FALSE)</f>
        <v>3</v>
      </c>
      <c r="BP28" s="84">
        <f>VLOOKUP(WordsPlan!BP28,ScaleDD,2,FALSE)</f>
        <v>2</v>
      </c>
      <c r="BQ28" s="84">
        <f>VLOOKUP(WordsPlan!BQ28,ScaleDD,2,FALSE)</f>
        <v>3</v>
      </c>
      <c r="BR28" s="84">
        <f>VLOOKUP(WordsPlan!BR28,ScaleDD,2,FALSE)</f>
        <v>3</v>
      </c>
      <c r="BS28" s="84">
        <f>VLOOKUP(WordsPlan!BS28,ScaleDD,2,FALSE)</f>
        <v>3</v>
      </c>
      <c r="BT28" s="84">
        <f>VLOOKUP(WordsPlan!BT28,ScaleDD,2,FALSE)</f>
        <v>3</v>
      </c>
      <c r="BU28" s="84">
        <f>VLOOKUP(WordsPlan!BU28,ScaleDD,2,FALSE)</f>
        <v>3</v>
      </c>
      <c r="BV28" s="84">
        <f>VLOOKUP(WordsPlan!BV28,ScaleDD,2,FALSE)</f>
        <v>2</v>
      </c>
      <c r="BW28" s="84">
        <f>VLOOKUP(WordsPlan!BW28,ScaleDD,2,FALSE)</f>
        <v>2</v>
      </c>
      <c r="BX28" s="84">
        <f>VLOOKUP(WordsPlan!BX28,ScaleDD,2,FALSE)</f>
        <v>2</v>
      </c>
      <c r="BY28" s="84">
        <f>VLOOKUP(WordsPlan!BY28,ScaleDD,2,FALSE)</f>
        <v>2</v>
      </c>
      <c r="BZ28" s="84">
        <f>VLOOKUP(WordsPlan!BZ28,ScaleDD,2,FALSE)</f>
        <v>3</v>
      </c>
      <c r="CA28" s="84">
        <f>VLOOKUP(WordsPlan!CA28,ScaleDD,2,FALSE)</f>
        <v>3</v>
      </c>
      <c r="CB28" s="84">
        <f>VLOOKUP(WordsPlan!CB28,ScaleDD,2,FALSE)</f>
        <v>2</v>
      </c>
      <c r="CC28" s="84">
        <f>VLOOKUP(WordsPlan!CC28,ScaleDD,2,FALSE)</f>
        <v>3</v>
      </c>
      <c r="CD28" s="84">
        <f>VLOOKUP(WordsPlan!CD28,ScaleDD,2,FALSE)</f>
        <v>3</v>
      </c>
      <c r="CF28" s="84">
        <f>VLOOKUP(WordsPlan!CF28,ScaleAA,2,FALSE)</f>
        <v>4</v>
      </c>
      <c r="CG28" s="84">
        <f>VLOOKUP(WordsPlan!CG28,ScaleAA,2,FALSE)</f>
        <v>4</v>
      </c>
      <c r="CH28" s="84">
        <f>VLOOKUP(WordsPlan!CH28,ScaleAA,2,FALSE)</f>
        <v>4</v>
      </c>
      <c r="CI28" s="84">
        <f>VLOOKUP(WordsPlan!CI28,ScaleAA,2,FALSE)</f>
        <v>3</v>
      </c>
      <c r="CJ28" s="84">
        <f>VLOOKUP(WordsPlan!CJ28,ScaleAA,2,FALSE)</f>
        <v>4</v>
      </c>
      <c r="CK28" s="84">
        <f>VLOOKUP(WordsPlan!CK28,ScaleAA,2,FALSE)</f>
        <v>4</v>
      </c>
      <c r="CL28" s="84">
        <f>VLOOKUP(WordsPlan!CL28,ScaleAA,2,FALSE)</f>
        <v>4</v>
      </c>
      <c r="CM28" s="84">
        <f>VLOOKUP(WordsPlan!CM28,ScaleAA,2,FALSE)</f>
        <v>3</v>
      </c>
      <c r="CN28" s="84">
        <f>VLOOKUP(WordsPlan!CN28,ScaleAA,2,FALSE)</f>
        <v>3</v>
      </c>
      <c r="CO28" s="84">
        <f>VLOOKUP(WordsPlan!CO28,ScaleAA,2,FALSE)</f>
        <v>4</v>
      </c>
      <c r="CP28" s="84">
        <f>VLOOKUP(WordsPlan!CP28,ScaleAA,2,FALSE)</f>
        <v>4</v>
      </c>
      <c r="CQ28" s="84">
        <f>VLOOKUP(WordsPlan!CQ28,ScaleAA,2,FALSE)</f>
        <v>3</v>
      </c>
      <c r="CR28" s="84">
        <f>VLOOKUP(WordsPlan!CR28,ScaleAA,2,FALSE)</f>
        <v>4</v>
      </c>
      <c r="CS28" s="84">
        <f>VLOOKUP(WordsPlan!CS28,ScaleAA,2,FALSE)</f>
        <v>3</v>
      </c>
      <c r="CT28" s="84">
        <f>VLOOKUP(WordsPlan!CT28,ScaleAA,2,FALSE)</f>
        <v>3</v>
      </c>
      <c r="CU28" s="84">
        <f>VLOOKUP(WordsPlan!CU28,ScaleAA,2,FALSE)</f>
        <v>3</v>
      </c>
      <c r="CV28" s="84">
        <f>VLOOKUP(WordsPlan!CV28,ScaleAA,2,FALSE)</f>
        <v>4</v>
      </c>
      <c r="CW28" s="84">
        <f>VLOOKUP(WordsPlan!CW28,ScaleAA,2,FALSE)</f>
        <v>4</v>
      </c>
      <c r="CX28" s="84">
        <f>VLOOKUP(WordsPlan!CX28,ScaleAA,2,FALSE)</f>
        <v>3</v>
      </c>
      <c r="CY28" s="84">
        <f>VLOOKUP(WordsPlan!CY28,ScaleAA,2,FALSE)</f>
        <v>3</v>
      </c>
      <c r="CZ28" s="84">
        <f>VLOOKUP(WordsPlan!CZ28,ScaleAA,2,FALSE)</f>
        <v>3</v>
      </c>
      <c r="DA28" s="84">
        <f>VLOOKUP(WordsPlan!DA28,ScaleAA,2,FALSE)</f>
        <v>3</v>
      </c>
      <c r="DB28" s="84">
        <f>VLOOKUP(WordsPlan!DB28,ScaleAA,2,FALSE)</f>
        <v>4</v>
      </c>
      <c r="DC28" s="84">
        <f>VLOOKUP(WordsPlan!DC28,ScaleAA,2,FALSE)</f>
        <v>3</v>
      </c>
      <c r="DD28" s="84">
        <f>VLOOKUP(WordsPlan!DD28,ScaleAA,2,FALSE)</f>
        <v>4</v>
      </c>
      <c r="DE28" s="84">
        <f>VLOOKUP(WordsPlan!DE28,ScaleAA,2,FALSE)</f>
        <v>4</v>
      </c>
      <c r="DF28" s="84">
        <f>VLOOKUP(WordsPlan!DF28,ScaleAA,2,FALSE)</f>
        <v>3</v>
      </c>
      <c r="DG28" s="84">
        <f>VLOOKUP(WordsPlan!DG28,ScaleAA,2,FALSE)</f>
        <v>3</v>
      </c>
      <c r="DH28" s="84">
        <f>VLOOKUP(WordsPlan!DH28,ScaleAA,2,FALSE)</f>
        <v>3</v>
      </c>
      <c r="DI28" s="84">
        <f>VLOOKUP(WordsPlan!DI28,ScaleAA,2,FALSE)</f>
        <v>4</v>
      </c>
      <c r="DJ28" s="84">
        <f>VLOOKUP(WordsPlan!DJ28,ScaleAA,2,FALSE)</f>
        <v>3</v>
      </c>
      <c r="DK28" s="84">
        <f>VLOOKUP(WordsPlan!DK28,ScaleAA,2,FALSE)</f>
        <v>3</v>
      </c>
      <c r="DM28" s="84">
        <f>VLOOKUP(WordsPlan!DM28,ScaleFF,2,FALSE)</f>
        <v>3</v>
      </c>
      <c r="DN28" s="84">
        <f>VLOOKUP(WordsPlan!DN28,ScaleFF,2,FALSE)</f>
        <v>2</v>
      </c>
      <c r="DO28" s="84">
        <f>VLOOKUP(WordsPlan!DO28,ScaleFF,2,FALSE)</f>
        <v>3</v>
      </c>
      <c r="DP28" s="84">
        <f>VLOOKUP(WordsPlan!DP28,ScaleFF,2,FALSE)</f>
        <v>2</v>
      </c>
      <c r="DQ28" s="84">
        <f>VLOOKUP(WordsPlan!DQ28,ScaleFF,2,FALSE)</f>
        <v>3</v>
      </c>
      <c r="DR28" s="84">
        <f>VLOOKUP(WordsPlan!DR28,ScaleFF,2,FALSE)</f>
        <v>1</v>
      </c>
      <c r="DS28" s="84">
        <f>VLOOKUP(WordsPlan!DS28,ScaleFF,2,FALSE)</f>
        <v>3</v>
      </c>
      <c r="DT28" s="84">
        <f>VLOOKUP(WordsPlan!DT28,ScaleFF,2,FALSE)</f>
        <v>3</v>
      </c>
      <c r="DU28" s="84">
        <f>VLOOKUP(WordsPlan!DU28,ScaleFF,2,FALSE)</f>
        <v>2</v>
      </c>
      <c r="DV28" s="84">
        <f>VLOOKUP(WordsPlan!DV28,ScaleFF,2,FALSE)</f>
        <v>3</v>
      </c>
      <c r="DW28" s="84">
        <f>VLOOKUP(WordsPlan!DW28,ScaleFF,2,FALSE)</f>
        <v>4</v>
      </c>
      <c r="DX28" s="84">
        <f>VLOOKUP(WordsPlan!DX28,ScaleFF,2,FALSE)</f>
        <v>3</v>
      </c>
      <c r="DY28" s="84">
        <f>VLOOKUP(WordsPlan!DY28,ScaleFF,2,FALSE)</f>
        <v>1</v>
      </c>
      <c r="DZ28" s="84">
        <f>VLOOKUP(WordsPlan!DZ28,ScaleFF,2,FALSE)</f>
        <v>3</v>
      </c>
      <c r="EA28" s="84">
        <f>VLOOKUP(WordsPlan!EA28,ScaleFF,2,FALSE)</f>
        <v>3</v>
      </c>
      <c r="EB28" s="84">
        <f>VLOOKUP(WordsPlan!EB28,ScaleFF,2,FALSE)</f>
        <v>3</v>
      </c>
      <c r="EC28" s="84">
        <f>VLOOKUP(WordsPlan!EC28,ScaleFF,2,FALSE)</f>
        <v>3</v>
      </c>
      <c r="ED28" s="84">
        <f>VLOOKUP(WordsPlan!ED28,ScaleFF,2,FALSE)</f>
        <v>2</v>
      </c>
      <c r="EE28" s="84">
        <f>VLOOKUP(WordsPlan!EE28,ScaleFF,2,FALSE)</f>
        <v>2</v>
      </c>
      <c r="EF28" s="84">
        <f>VLOOKUP(WordsPlan!EF28,ScaleFF,2,FALSE)</f>
        <v>3</v>
      </c>
      <c r="EG28" s="84">
        <f>VLOOKUP(WordsPlan!EG28,ScaleFF,2,FALSE)</f>
        <v>3</v>
      </c>
      <c r="EH28" s="84">
        <f>VLOOKUP(WordsPlan!EH28,ScaleFF,2,FALSE)</f>
        <v>3</v>
      </c>
      <c r="EI28" s="84">
        <f>VLOOKUP(WordsPlan!EI28,ScaleFF,2,FALSE)</f>
        <v>4</v>
      </c>
      <c r="EJ28" s="84">
        <f>VLOOKUP(WordsPlan!EJ28,ScaleFF,2,FALSE)</f>
        <v>2</v>
      </c>
      <c r="EK28" s="84">
        <f>VLOOKUP(WordsPlan!EK28,ScaleFF,2,FALSE)</f>
        <v>2</v>
      </c>
      <c r="EL28" s="84">
        <f>VLOOKUP(WordsPlan!EL28,ScaleFF,2,FALSE)</f>
        <v>2</v>
      </c>
      <c r="EM28" s="84">
        <f>VLOOKUP(WordsPlan!EM28,ScaleFF,2,FALSE)</f>
        <v>1</v>
      </c>
      <c r="EN28" s="84">
        <f>VLOOKUP(WordsPlan!EN28,ScaleFF,2,FALSE)</f>
        <v>1</v>
      </c>
      <c r="EO28" s="84">
        <f>VLOOKUP(WordsPlan!EO28,ScaleFF,2,FALSE)</f>
        <v>3</v>
      </c>
      <c r="EP28" s="84">
        <f>VLOOKUP(WordsPlan!EP28,ScaleFF,2,FALSE)</f>
        <v>3</v>
      </c>
      <c r="EQ28" s="84">
        <f>VLOOKUP(WordsPlan!EQ28,ScaleFF,2,FALSE)</f>
        <v>4</v>
      </c>
      <c r="ER28" s="84">
        <f>VLOOKUP(WordsPlan!ER28,ScaleFF,2,FALSE)</f>
        <v>2</v>
      </c>
      <c r="ES28" s="84">
        <f>VLOOKUP(WordsPlan!ES28,ScaleFF,2,FALSE)</f>
        <v>3</v>
      </c>
      <c r="ET28" s="84">
        <f>VLOOKUP(WordsPlan!ET28,ScaleFF,2,FALSE)</f>
        <v>2</v>
      </c>
      <c r="EU28" s="84">
        <f>VLOOKUP(WordsPlan!EU28,ScaleFF,2,FALSE)</f>
        <v>3</v>
      </c>
    </row>
    <row r="29" spans="1:152" x14ac:dyDescent="0.2">
      <c r="A29">
        <v>110002829322</v>
      </c>
      <c r="B29">
        <v>270114715</v>
      </c>
      <c r="C29" s="2">
        <v>43630.221678240741</v>
      </c>
      <c r="D29" s="2">
        <v>43633.204814814817</v>
      </c>
      <c r="E29" t="s">
        <v>1561</v>
      </c>
      <c r="J29">
        <v>3</v>
      </c>
      <c r="K29" s="84" t="str">
        <f>VLOOKUP(J29,CountryLookup,2,TRUE)</f>
        <v>UK</v>
      </c>
      <c r="L29">
        <v>1</v>
      </c>
      <c r="M29">
        <v>3</v>
      </c>
      <c r="N29">
        <v>4</v>
      </c>
      <c r="O29">
        <v>2</v>
      </c>
      <c r="P29">
        <v>2</v>
      </c>
      <c r="Q29" s="84">
        <f>VLOOKUP(WordsPlan!Q29,ScaleII,2,FALSE)</f>
        <v>2</v>
      </c>
      <c r="R29" s="84">
        <f>VLOOKUP(WordsPlan!R29,ScaleII,2,FALSE)</f>
        <v>2</v>
      </c>
      <c r="S29" s="84">
        <f>VLOOKUP(WordsPlan!S29,ScaleII,2,FALSE)</f>
        <v>0</v>
      </c>
      <c r="T29" s="84">
        <f>VLOOKUP(WordsPlan!T29,ScaleII,2,FALSE)</f>
        <v>0</v>
      </c>
      <c r="U29" s="84">
        <f>VLOOKUP(WordsPlan!U29,ScaleII,2,FALSE)</f>
        <v>1</v>
      </c>
      <c r="V29" s="84">
        <f>VLOOKUP(WordsPlan!V29,ScaleII,2,FALSE)</f>
        <v>0</v>
      </c>
      <c r="W29" s="84">
        <f>VLOOKUP(WordsPlan!W29,ScaleDD,2,FALSE)</f>
        <v>0</v>
      </c>
      <c r="X29" s="84">
        <f>VLOOKUP(WordsPlan!X29,ScaleDD,2,FALSE)</f>
        <v>3</v>
      </c>
      <c r="Y29" s="84">
        <f>VLOOKUP(WordsPlan!Y29,ScaleDD,2,FALSE)</f>
        <v>3</v>
      </c>
      <c r="Z29" s="84">
        <f>VLOOKUP(WordsPlan!Z29,ScaleDD,2,FALSE)</f>
        <v>0</v>
      </c>
      <c r="AA29" s="84">
        <f>VLOOKUP(WordsPlan!AA29,ScaleDD,2,FALSE)</f>
        <v>2</v>
      </c>
      <c r="AB29" s="84">
        <f>VLOOKUP(WordsPlan!AB29,ScaleDD,2,FALSE)</f>
        <v>1</v>
      </c>
      <c r="AC29" s="84">
        <f>VLOOKUP(WordsPlan!AC29,ScaleDD,2,FALSE)</f>
        <v>3</v>
      </c>
      <c r="AD29" s="84">
        <f>VLOOKUP(WordsPlan!AD29,ScaleDD,2,FALSE)</f>
        <v>3</v>
      </c>
      <c r="AE29" s="84">
        <f>VLOOKUP(WordsPlan!AE29,ScaleDD,2,FALSE)</f>
        <v>2</v>
      </c>
      <c r="AG29" s="84">
        <f>VLOOKUP(WordsPlan!AG29,ScaleEE,2,FALSE)</f>
        <v>1</v>
      </c>
      <c r="AH29" s="84">
        <f>VLOOKUP(WordsPlan!AH29,ScaleEE,2,FALSE)</f>
        <v>4</v>
      </c>
      <c r="AI29" s="84">
        <f>VLOOKUP(WordsPlan!AI29,ScaleEE,2,FALSE)</f>
        <v>4</v>
      </c>
      <c r="AJ29" s="84">
        <f>VLOOKUP(WordsPlan!AJ29,ScaleEE,2,FALSE)</f>
        <v>1</v>
      </c>
      <c r="AK29" s="84">
        <f>VLOOKUP(WordsPlan!AK29,ScaleEE,2,FALSE)</f>
        <v>2</v>
      </c>
      <c r="AL29" s="84">
        <f>VLOOKUP(WordsPlan!AL29,ScaleEE,2,FALSE)</f>
        <v>4</v>
      </c>
      <c r="AM29" s="84">
        <f>VLOOKUP(WordsPlan!AM29,ScaleEE,2,FALSE)</f>
        <v>3</v>
      </c>
      <c r="AN29" s="84">
        <f>VLOOKUP(WordsPlan!AN29,ScaleEE,2,FALSE)</f>
        <v>4</v>
      </c>
      <c r="AO29" s="84">
        <f>VLOOKUP(WordsPlan!AO29,ScaleEE,2,FALSE)</f>
        <v>3</v>
      </c>
      <c r="AP29" s="84">
        <f>VLOOKUP(WordsPlan!AP29,ScaleEE,2,FALSE)</f>
        <v>2</v>
      </c>
      <c r="AR29" s="84">
        <f>VLOOKUP(WordsPlan!AR29,ScaleDD,2,FALSE)</f>
        <v>2</v>
      </c>
      <c r="AS29" s="84">
        <f>VLOOKUP(WordsPlan!AS29,ScaleDD,2,FALSE)</f>
        <v>3</v>
      </c>
      <c r="AT29" s="84">
        <f>VLOOKUP(WordsPlan!AT29,ScaleDD,2,FALSE)</f>
        <v>2</v>
      </c>
      <c r="AU29" s="84">
        <f>VLOOKUP(WordsPlan!AU29,ScaleDD,2,FALSE)</f>
        <v>1</v>
      </c>
      <c r="AV29" s="84">
        <f>VLOOKUP(WordsPlan!AV29,ScaleDD,2,FALSE)</f>
        <v>4</v>
      </c>
      <c r="AW29" s="84">
        <f>VLOOKUP(WordsPlan!AW29,ScaleDD,2,FALSE)</f>
        <v>2</v>
      </c>
      <c r="AX29" s="84">
        <f>VLOOKUP(WordsPlan!AX29,ScaleDD,2,FALSE)</f>
        <v>0</v>
      </c>
      <c r="AY29" s="84">
        <f>VLOOKUP(WordsPlan!AY29,ScaleDD,2,FALSE)</f>
        <v>1</v>
      </c>
      <c r="AZ29" s="84">
        <f>VLOOKUP(WordsPlan!AZ29,ScaleDD,2,FALSE)</f>
        <v>4</v>
      </c>
      <c r="BA29" s="84">
        <f>VLOOKUP(WordsPlan!BA29,ScaleDD,2,FALSE)</f>
        <v>2</v>
      </c>
      <c r="BB29" s="84">
        <f>VLOOKUP(WordsPlan!BB29,ScaleDD,2,FALSE)</f>
        <v>3</v>
      </c>
      <c r="BC29" s="84">
        <f>VLOOKUP(WordsPlan!BC29,ScaleDD,2,FALSE)</f>
        <v>4</v>
      </c>
      <c r="BD29" s="84">
        <f>VLOOKUP(WordsPlan!BD29,ScaleDD,2,FALSE)</f>
        <v>1</v>
      </c>
      <c r="BE29" s="84">
        <f>VLOOKUP(WordsPlan!BE29,ScaleDD,2,FALSE)</f>
        <v>2</v>
      </c>
      <c r="BF29" s="84">
        <f>VLOOKUP(WordsPlan!BF29,ScaleDD,2,FALSE)</f>
        <v>2</v>
      </c>
      <c r="BG29" s="84">
        <f>VLOOKUP(WordsPlan!BG29,ScaleDD,2,FALSE)</f>
        <v>3</v>
      </c>
      <c r="BH29" s="84">
        <f>VLOOKUP(WordsPlan!BH29,ScaleDD,2,FALSE)</f>
        <v>1</v>
      </c>
      <c r="BI29" s="84">
        <f>VLOOKUP(WordsPlan!BI29,ScaleDD,2,FALSE)</f>
        <v>1</v>
      </c>
      <c r="BJ29" s="84">
        <f>VLOOKUP(WordsPlan!BJ29,ScaleDD,2,FALSE)</f>
        <v>3</v>
      </c>
      <c r="BK29" s="84">
        <f>VLOOKUP(WordsPlan!BK29,ScaleDD,2,FALSE)</f>
        <v>3</v>
      </c>
      <c r="BL29" s="84">
        <f>VLOOKUP(WordsPlan!BL29,ScaleDD,2,FALSE)</f>
        <v>2</v>
      </c>
      <c r="BM29" s="84">
        <f>VLOOKUP(WordsPlan!BM29,ScaleDD,2,FALSE)</f>
        <v>4</v>
      </c>
      <c r="BN29" s="84">
        <f>VLOOKUP(WordsPlan!BN29,ScaleDD,2,FALSE)</f>
        <v>4</v>
      </c>
      <c r="BO29" s="84">
        <f>VLOOKUP(WordsPlan!BO29,ScaleDD,2,FALSE)</f>
        <v>4</v>
      </c>
      <c r="BP29" s="84">
        <f>VLOOKUP(WordsPlan!BP29,ScaleDD,2,FALSE)</f>
        <v>2</v>
      </c>
      <c r="BQ29" s="84">
        <f>VLOOKUP(WordsPlan!BQ29,ScaleDD,2,FALSE)</f>
        <v>3</v>
      </c>
      <c r="BR29" s="84">
        <f>VLOOKUP(WordsPlan!BR29,ScaleDD,2,FALSE)</f>
        <v>3</v>
      </c>
      <c r="BS29" s="84">
        <f>VLOOKUP(WordsPlan!BS29,ScaleDD,2,FALSE)</f>
        <v>3</v>
      </c>
      <c r="BT29" s="84">
        <f>VLOOKUP(WordsPlan!BT29,ScaleDD,2,FALSE)</f>
        <v>2</v>
      </c>
      <c r="BU29" s="84">
        <f>VLOOKUP(WordsPlan!BU29,ScaleDD,2,FALSE)</f>
        <v>2</v>
      </c>
      <c r="BV29" s="84">
        <f>VLOOKUP(WordsPlan!BV29,ScaleDD,2,FALSE)</f>
        <v>1</v>
      </c>
      <c r="BW29" s="84">
        <f>VLOOKUP(WordsPlan!BW29,ScaleDD,2,FALSE)</f>
        <v>0</v>
      </c>
      <c r="BX29" s="84">
        <f>VLOOKUP(WordsPlan!BX29,ScaleDD,2,FALSE)</f>
        <v>1</v>
      </c>
      <c r="BY29" s="84">
        <f>VLOOKUP(WordsPlan!BY29,ScaleDD,2,FALSE)</f>
        <v>2</v>
      </c>
      <c r="BZ29" s="84">
        <f>VLOOKUP(WordsPlan!BZ29,ScaleDD,2,FALSE)</f>
        <v>1</v>
      </c>
      <c r="CA29" s="84">
        <f>VLOOKUP(WordsPlan!CA29,ScaleDD,2,FALSE)</f>
        <v>2</v>
      </c>
      <c r="CB29" s="84">
        <f>VLOOKUP(WordsPlan!CB29,ScaleDD,2,FALSE)</f>
        <v>0</v>
      </c>
      <c r="CC29" s="84">
        <f>VLOOKUP(WordsPlan!CC29,ScaleDD,2,FALSE)</f>
        <v>4</v>
      </c>
      <c r="CD29" s="84">
        <f>VLOOKUP(WordsPlan!CD29,ScaleDD,2,FALSE)</f>
        <v>2</v>
      </c>
      <c r="CF29" s="84">
        <f>VLOOKUP(WordsPlan!CF29,ScaleAA,2,FALSE)</f>
        <v>3</v>
      </c>
      <c r="CG29" s="84">
        <f>VLOOKUP(WordsPlan!CG29,ScaleAA,2,FALSE)</f>
        <v>3</v>
      </c>
      <c r="CH29" s="84">
        <f>VLOOKUP(WordsPlan!CH29,ScaleAA,2,FALSE)</f>
        <v>2</v>
      </c>
      <c r="CI29" s="84">
        <f>VLOOKUP(WordsPlan!CI29,ScaleAA,2,FALSE)</f>
        <v>3</v>
      </c>
      <c r="CJ29" s="84">
        <f>VLOOKUP(WordsPlan!CJ29,ScaleAA,2,FALSE)</f>
        <v>3</v>
      </c>
      <c r="CK29" s="84">
        <f>VLOOKUP(WordsPlan!CK29,ScaleAA,2,FALSE)</f>
        <v>3</v>
      </c>
      <c r="CL29" s="84">
        <f>VLOOKUP(WordsPlan!CL29,ScaleAA,2,FALSE)</f>
        <v>3</v>
      </c>
      <c r="CM29" s="84">
        <f>VLOOKUP(WordsPlan!CM29,ScaleAA,2,FALSE)</f>
        <v>2</v>
      </c>
      <c r="CN29" s="84">
        <f>VLOOKUP(WordsPlan!CN29,ScaleAA,2,FALSE)</f>
        <v>3</v>
      </c>
      <c r="CO29" s="84">
        <f>VLOOKUP(WordsPlan!CO29,ScaleAA,2,FALSE)</f>
        <v>3</v>
      </c>
      <c r="CP29" s="84">
        <f>VLOOKUP(WordsPlan!CP29,ScaleAA,2,FALSE)</f>
        <v>3</v>
      </c>
      <c r="CQ29" s="84">
        <f>VLOOKUP(WordsPlan!CQ29,ScaleAA,2,FALSE)</f>
        <v>3</v>
      </c>
      <c r="CR29" s="84">
        <f>VLOOKUP(WordsPlan!CR29,ScaleAA,2,FALSE)</f>
        <v>3</v>
      </c>
      <c r="CS29" s="84">
        <f>VLOOKUP(WordsPlan!CS29,ScaleAA,2,FALSE)</f>
        <v>2</v>
      </c>
      <c r="CT29" s="84">
        <f>VLOOKUP(WordsPlan!CT29,ScaleAA,2,FALSE)</f>
        <v>1</v>
      </c>
      <c r="CU29" s="84">
        <f>VLOOKUP(WordsPlan!CU29,ScaleAA,2,FALSE)</f>
        <v>2</v>
      </c>
      <c r="CV29" s="84">
        <f>VLOOKUP(WordsPlan!CV29,ScaleAA,2,FALSE)</f>
        <v>3</v>
      </c>
      <c r="CW29" s="84">
        <f>VLOOKUP(WordsPlan!CW29,ScaleAA,2,FALSE)</f>
        <v>4</v>
      </c>
      <c r="CX29" s="84">
        <f>VLOOKUP(WordsPlan!CX29,ScaleAA,2,FALSE)</f>
        <v>3</v>
      </c>
      <c r="CY29" s="84">
        <f>VLOOKUP(WordsPlan!CY29,ScaleAA,2,FALSE)</f>
        <v>3</v>
      </c>
      <c r="CZ29" s="84">
        <f>VLOOKUP(WordsPlan!CZ29,ScaleAA,2,FALSE)</f>
        <v>3</v>
      </c>
      <c r="DA29" s="84">
        <f>VLOOKUP(WordsPlan!DA29,ScaleAA,2,FALSE)</f>
        <v>2</v>
      </c>
      <c r="DB29" s="84">
        <f>VLOOKUP(WordsPlan!DB29,ScaleAA,2,FALSE)</f>
        <v>3</v>
      </c>
      <c r="DC29" s="84">
        <f>VLOOKUP(WordsPlan!DC29,ScaleAA,2,FALSE)</f>
        <v>3</v>
      </c>
      <c r="DD29" s="84">
        <f>VLOOKUP(WordsPlan!DD29,ScaleAA,2,FALSE)</f>
        <v>3</v>
      </c>
      <c r="DE29" s="84">
        <f>VLOOKUP(WordsPlan!DE29,ScaleAA,2,FALSE)</f>
        <v>3</v>
      </c>
      <c r="DF29" s="84">
        <f>VLOOKUP(WordsPlan!DF29,ScaleAA,2,FALSE)</f>
        <v>3</v>
      </c>
      <c r="DG29" s="84">
        <f>VLOOKUP(WordsPlan!DG29,ScaleAA,2,FALSE)</f>
        <v>3</v>
      </c>
      <c r="DH29" s="84">
        <f>VLOOKUP(WordsPlan!DH29,ScaleAA,2,FALSE)</f>
        <v>3</v>
      </c>
      <c r="DI29" s="84">
        <f>VLOOKUP(WordsPlan!DI29,ScaleAA,2,FALSE)</f>
        <v>3</v>
      </c>
      <c r="DJ29" s="84">
        <f>VLOOKUP(WordsPlan!DJ29,ScaleAA,2,FALSE)</f>
        <v>3</v>
      </c>
      <c r="DK29" s="84">
        <f>VLOOKUP(WordsPlan!DK29,ScaleAA,2,FALSE)</f>
        <v>3</v>
      </c>
      <c r="DM29" s="84">
        <f>VLOOKUP(WordsPlan!DM29,ScaleFF,2,FALSE)</f>
        <v>2</v>
      </c>
      <c r="DN29" s="84">
        <f>VLOOKUP(WordsPlan!DN29,ScaleFF,2,FALSE)</f>
        <v>1</v>
      </c>
      <c r="DO29" s="84">
        <f>VLOOKUP(WordsPlan!DO29,ScaleFF,2,FALSE)</f>
        <v>1</v>
      </c>
      <c r="DP29" s="84">
        <f>VLOOKUP(WordsPlan!DP29,ScaleFF,2,FALSE)</f>
        <v>1</v>
      </c>
      <c r="DQ29" s="84">
        <f>VLOOKUP(WordsPlan!DQ29,ScaleFF,2,FALSE)</f>
        <v>1</v>
      </c>
      <c r="DR29" s="84">
        <f>VLOOKUP(WordsPlan!DR29,ScaleFF,2,FALSE)</f>
        <v>2</v>
      </c>
      <c r="DS29" s="84">
        <f>VLOOKUP(WordsPlan!DS29,ScaleFF,2,FALSE)</f>
        <v>2</v>
      </c>
      <c r="DT29" s="84">
        <f>VLOOKUP(WordsPlan!DT29,ScaleFF,2,FALSE)</f>
        <v>3</v>
      </c>
      <c r="DU29" s="84">
        <f>VLOOKUP(WordsPlan!DU29,ScaleFF,2,FALSE)</f>
        <v>3</v>
      </c>
      <c r="DV29" s="84">
        <f>VLOOKUP(WordsPlan!DV29,ScaleFF,2,FALSE)</f>
        <v>1</v>
      </c>
      <c r="DW29" s="84">
        <f>VLOOKUP(WordsPlan!DW29,ScaleFF,2,FALSE)</f>
        <v>2</v>
      </c>
      <c r="DX29" s="84">
        <f>VLOOKUP(WordsPlan!DX29,ScaleFF,2,FALSE)</f>
        <v>1</v>
      </c>
      <c r="DY29" s="84">
        <f>VLOOKUP(WordsPlan!DY29,ScaleFF,2,FALSE)</f>
        <v>1</v>
      </c>
      <c r="DZ29" s="84">
        <f>VLOOKUP(WordsPlan!DZ29,ScaleFF,2,FALSE)</f>
        <v>1</v>
      </c>
      <c r="EA29" s="84">
        <f>VLOOKUP(WordsPlan!EA29,ScaleFF,2,FALSE)</f>
        <v>1</v>
      </c>
      <c r="EB29" s="84">
        <f>VLOOKUP(WordsPlan!EB29,ScaleFF,2,FALSE)</f>
        <v>2</v>
      </c>
      <c r="EC29" s="84">
        <f>VLOOKUP(WordsPlan!EC29,ScaleFF,2,FALSE)</f>
        <v>2</v>
      </c>
      <c r="ED29" s="84">
        <f>VLOOKUP(WordsPlan!ED29,ScaleFF,2,FALSE)</f>
        <v>2</v>
      </c>
      <c r="EE29" s="84">
        <f>VLOOKUP(WordsPlan!EE29,ScaleFF,2,FALSE)</f>
        <v>2</v>
      </c>
      <c r="EF29" s="84">
        <f>VLOOKUP(WordsPlan!EF29,ScaleFF,2,FALSE)</f>
        <v>2</v>
      </c>
      <c r="EG29" s="84">
        <f>VLOOKUP(WordsPlan!EG29,ScaleFF,2,FALSE)</f>
        <v>2</v>
      </c>
      <c r="EH29" s="84">
        <f>VLOOKUP(WordsPlan!EH29,ScaleFF,2,FALSE)</f>
        <v>2</v>
      </c>
      <c r="EI29" s="84">
        <f>VLOOKUP(WordsPlan!EI29,ScaleFF,2,FALSE)</f>
        <v>3</v>
      </c>
      <c r="EJ29" s="84">
        <f>VLOOKUP(WordsPlan!EJ29,ScaleFF,2,FALSE)</f>
        <v>2</v>
      </c>
      <c r="EK29" s="84">
        <f>VLOOKUP(WordsPlan!EK29,ScaleFF,2,FALSE)</f>
        <v>3</v>
      </c>
      <c r="EL29" s="84">
        <f>VLOOKUP(WordsPlan!EL29,ScaleFF,2,FALSE)</f>
        <v>2</v>
      </c>
      <c r="EM29" s="84">
        <f>VLOOKUP(WordsPlan!EM29,ScaleFF,2,FALSE)</f>
        <v>2</v>
      </c>
      <c r="EN29" s="84">
        <f>VLOOKUP(WordsPlan!EN29,ScaleFF,2,FALSE)</f>
        <v>1</v>
      </c>
      <c r="EO29" s="84">
        <f>VLOOKUP(WordsPlan!EO29,ScaleFF,2,FALSE)</f>
        <v>1</v>
      </c>
      <c r="EP29" s="84">
        <f>VLOOKUP(WordsPlan!EP29,ScaleFF,2,FALSE)</f>
        <v>1</v>
      </c>
      <c r="EQ29" s="84">
        <f>VLOOKUP(WordsPlan!EQ29,ScaleFF,2,FALSE)</f>
        <v>1</v>
      </c>
      <c r="ER29" s="84">
        <f>VLOOKUP(WordsPlan!ER29,ScaleFF,2,FALSE)</f>
        <v>3</v>
      </c>
      <c r="ES29" s="84">
        <f>VLOOKUP(WordsPlan!ES29,ScaleFF,2,FALSE)</f>
        <v>2</v>
      </c>
      <c r="ET29" s="84">
        <f>VLOOKUP(WordsPlan!ET29,ScaleFF,2,FALSE)</f>
        <v>2</v>
      </c>
      <c r="EU29" s="84">
        <f>VLOOKUP(WordsPlan!EU29,ScaleFF,2,FALSE)</f>
        <v>1</v>
      </c>
    </row>
    <row r="30" spans="1:152" x14ac:dyDescent="0.2">
      <c r="A30">
        <v>110002818832</v>
      </c>
      <c r="B30">
        <v>270116672</v>
      </c>
      <c r="C30" s="2">
        <v>43629.077835648153</v>
      </c>
      <c r="D30" s="2">
        <v>43629.11178240741</v>
      </c>
      <c r="E30" t="s">
        <v>1566</v>
      </c>
      <c r="J30">
        <v>0</v>
      </c>
      <c r="K30" s="119" t="s">
        <v>1567</v>
      </c>
      <c r="L30">
        <v>2</v>
      </c>
      <c r="M30">
        <v>2</v>
      </c>
      <c r="N30">
        <v>4</v>
      </c>
      <c r="O30">
        <v>1</v>
      </c>
      <c r="P30">
        <v>1</v>
      </c>
      <c r="Q30" s="84">
        <f>VLOOKUP(WordsPlan!Q30,ScaleII,2,FALSE)</f>
        <v>2</v>
      </c>
      <c r="R30" s="84">
        <f>VLOOKUP(WordsPlan!R30,ScaleII,2,FALSE)</f>
        <v>2</v>
      </c>
      <c r="S30" s="84">
        <f>VLOOKUP(WordsPlan!S30,ScaleII,2,FALSE)</f>
        <v>1</v>
      </c>
      <c r="T30" s="84">
        <f>VLOOKUP(WordsPlan!T30,ScaleII,2,FALSE)</f>
        <v>2</v>
      </c>
      <c r="U30" s="84">
        <f>VLOOKUP(WordsPlan!U30,ScaleII,2,FALSE)</f>
        <v>2</v>
      </c>
      <c r="V30" s="84">
        <f>VLOOKUP(WordsPlan!V30,ScaleII,2,FALSE)</f>
        <v>0</v>
      </c>
      <c r="W30" s="84">
        <f>VLOOKUP(WordsPlan!W30,ScaleDD,2,FALSE)</f>
        <v>0</v>
      </c>
      <c r="X30" s="84">
        <f>VLOOKUP(WordsPlan!X30,ScaleDD,2,FALSE)</f>
        <v>3</v>
      </c>
      <c r="Y30" s="84">
        <f>VLOOKUP(WordsPlan!Y30,ScaleDD,2,FALSE)</f>
        <v>3</v>
      </c>
      <c r="Z30" s="84">
        <f>VLOOKUP(WordsPlan!Z30,ScaleDD,2,FALSE)</f>
        <v>4</v>
      </c>
      <c r="AA30" s="84">
        <f>VLOOKUP(WordsPlan!AA30,ScaleDD,2,FALSE)</f>
        <v>3</v>
      </c>
      <c r="AB30" s="84">
        <f>VLOOKUP(WordsPlan!AB30,ScaleDD,2,FALSE)</f>
        <v>3</v>
      </c>
      <c r="AC30" s="84">
        <f>VLOOKUP(WordsPlan!AC30,ScaleDD,2,FALSE)</f>
        <v>3</v>
      </c>
      <c r="AD30" s="84">
        <f>VLOOKUP(WordsPlan!AD30,ScaleDD,2,FALSE)</f>
        <v>3</v>
      </c>
      <c r="AE30" s="84">
        <f>VLOOKUP(WordsPlan!AE30,ScaleDD,2,FALSE)</f>
        <v>3</v>
      </c>
      <c r="AG30" s="84">
        <f>VLOOKUP(WordsPlan!AG30,ScaleEE,2,FALSE)</f>
        <v>0</v>
      </c>
      <c r="AH30" s="84">
        <f>VLOOKUP(WordsPlan!AH30,ScaleEE,2,FALSE)</f>
        <v>3</v>
      </c>
      <c r="AI30" s="84">
        <f>VLOOKUP(WordsPlan!AI30,ScaleEE,2,FALSE)</f>
        <v>2</v>
      </c>
      <c r="AJ30" s="84">
        <f>VLOOKUP(WordsPlan!AJ30,ScaleEE,2,FALSE)</f>
        <v>1</v>
      </c>
      <c r="AK30" s="84">
        <f>VLOOKUP(WordsPlan!AK30,ScaleEE,2,FALSE)</f>
        <v>4</v>
      </c>
      <c r="AL30" s="84">
        <f>VLOOKUP(WordsPlan!AL30,ScaleEE,2,FALSE)</f>
        <v>3</v>
      </c>
      <c r="AM30" s="84">
        <f>VLOOKUP(WordsPlan!AM30,ScaleEE,2,FALSE)</f>
        <v>4</v>
      </c>
      <c r="AN30" s="84">
        <f>VLOOKUP(WordsPlan!AN30,ScaleEE,2,FALSE)</f>
        <v>4</v>
      </c>
      <c r="AO30" s="84">
        <f>VLOOKUP(WordsPlan!AO30,ScaleEE,2,FALSE)</f>
        <v>3</v>
      </c>
      <c r="AP30" s="84">
        <f>VLOOKUP(WordsPlan!AP30,ScaleEE,2,FALSE)</f>
        <v>3</v>
      </c>
      <c r="AR30" s="84">
        <f>VLOOKUP(WordsPlan!AR30,ScaleDD,2,FALSE)</f>
        <v>3</v>
      </c>
      <c r="AS30" s="84">
        <f>VLOOKUP(WordsPlan!AS30,ScaleDD,2,FALSE)</f>
        <v>3</v>
      </c>
      <c r="AT30" s="84">
        <f>VLOOKUP(WordsPlan!AT30,ScaleDD,2,FALSE)</f>
        <v>4</v>
      </c>
      <c r="AU30" s="84">
        <f>VLOOKUP(WordsPlan!AU30,ScaleDD,2,FALSE)</f>
        <v>3</v>
      </c>
      <c r="AV30" s="84">
        <f>VLOOKUP(WordsPlan!AV30,ScaleDD,2,FALSE)</f>
        <v>3</v>
      </c>
      <c r="AW30" s="84">
        <f>VLOOKUP(WordsPlan!AW30,ScaleDD,2,FALSE)</f>
        <v>4</v>
      </c>
      <c r="AX30" s="84">
        <f>VLOOKUP(WordsPlan!AX30,ScaleDD,2,FALSE)</f>
        <v>2</v>
      </c>
      <c r="AY30" s="84">
        <f>VLOOKUP(WordsPlan!AY30,ScaleDD,2,FALSE)</f>
        <v>2</v>
      </c>
      <c r="AZ30" s="84">
        <f>VLOOKUP(WordsPlan!AZ30,ScaleDD,2,FALSE)</f>
        <v>2</v>
      </c>
      <c r="BA30" s="84">
        <f>VLOOKUP(WordsPlan!BA30,ScaleDD,2,FALSE)</f>
        <v>2</v>
      </c>
      <c r="BB30" s="84">
        <f>VLOOKUP(WordsPlan!BB30,ScaleDD,2,FALSE)</f>
        <v>3</v>
      </c>
      <c r="BC30" s="84">
        <f>VLOOKUP(WordsPlan!BC30,ScaleDD,2,FALSE)</f>
        <v>3</v>
      </c>
      <c r="BD30" s="84">
        <f>VLOOKUP(WordsPlan!BD30,ScaleDD,2,FALSE)</f>
        <v>2</v>
      </c>
      <c r="BE30" s="84">
        <f>VLOOKUP(WordsPlan!BE30,ScaleDD,2,FALSE)</f>
        <v>3</v>
      </c>
      <c r="BF30" s="84">
        <f>VLOOKUP(WordsPlan!BF30,ScaleDD,2,FALSE)</f>
        <v>3</v>
      </c>
      <c r="BG30" s="84">
        <f>VLOOKUP(WordsPlan!BG30,ScaleDD,2,FALSE)</f>
        <v>3</v>
      </c>
      <c r="BH30" s="84">
        <f>VLOOKUP(WordsPlan!BH30,ScaleDD,2,FALSE)</f>
        <v>2</v>
      </c>
      <c r="BI30" s="84">
        <f>VLOOKUP(WordsPlan!BI30,ScaleDD,2,FALSE)</f>
        <v>3</v>
      </c>
      <c r="BJ30" s="84">
        <f>VLOOKUP(WordsPlan!BJ30,ScaleDD,2,FALSE)</f>
        <v>3</v>
      </c>
      <c r="BK30" s="84">
        <f>VLOOKUP(WordsPlan!BK30,ScaleDD,2,FALSE)</f>
        <v>3</v>
      </c>
      <c r="BL30" s="84">
        <f>VLOOKUP(WordsPlan!BL30,ScaleDD,2,FALSE)</f>
        <v>4</v>
      </c>
      <c r="BM30" s="84">
        <f>VLOOKUP(WordsPlan!BM30,ScaleDD,2,FALSE)</f>
        <v>3</v>
      </c>
      <c r="BN30" s="84">
        <f>VLOOKUP(WordsPlan!BN30,ScaleDD,2,FALSE)</f>
        <v>3</v>
      </c>
      <c r="BO30" s="84">
        <f>VLOOKUP(WordsPlan!BO30,ScaleDD,2,FALSE)</f>
        <v>4</v>
      </c>
      <c r="BP30" s="84">
        <f>VLOOKUP(WordsPlan!BP30,ScaleDD,2,FALSE)</f>
        <v>4</v>
      </c>
      <c r="BQ30" s="84">
        <f>VLOOKUP(WordsPlan!BQ30,ScaleDD,2,FALSE)</f>
        <v>3</v>
      </c>
      <c r="BR30" s="84">
        <f>VLOOKUP(WordsPlan!BR30,ScaleDD,2,FALSE)</f>
        <v>2</v>
      </c>
      <c r="BS30" s="84">
        <f>VLOOKUP(WordsPlan!BS30,ScaleDD,2,FALSE)</f>
        <v>3</v>
      </c>
      <c r="BT30" s="84">
        <f>VLOOKUP(WordsPlan!BT30,ScaleDD,2,FALSE)</f>
        <v>2</v>
      </c>
      <c r="BU30" s="84">
        <f>VLOOKUP(WordsPlan!BU30,ScaleDD,2,FALSE)</f>
        <v>2</v>
      </c>
      <c r="BV30" s="84">
        <f>VLOOKUP(WordsPlan!BV30,ScaleDD,2,FALSE)</f>
        <v>3</v>
      </c>
      <c r="BW30" s="84">
        <f>VLOOKUP(WordsPlan!BW30,ScaleDD,2,FALSE)</f>
        <v>2</v>
      </c>
      <c r="BX30" s="84">
        <f>VLOOKUP(WordsPlan!BX30,ScaleDD,2,FALSE)</f>
        <v>3</v>
      </c>
      <c r="BY30" s="84">
        <f>VLOOKUP(WordsPlan!BY30,ScaleDD,2,FALSE)</f>
        <v>2</v>
      </c>
      <c r="BZ30" s="84">
        <f>VLOOKUP(WordsPlan!BZ30,ScaleDD,2,FALSE)</f>
        <v>2</v>
      </c>
      <c r="CA30" s="84">
        <f>VLOOKUP(WordsPlan!CA30,ScaleDD,2,FALSE)</f>
        <v>3</v>
      </c>
      <c r="CB30" s="84">
        <f>VLOOKUP(WordsPlan!CB30,ScaleDD,2,FALSE)</f>
        <v>1</v>
      </c>
      <c r="CC30" s="84">
        <f>VLOOKUP(WordsPlan!CC30,ScaleDD,2,FALSE)</f>
        <v>3</v>
      </c>
      <c r="CD30" s="84">
        <f>VLOOKUP(WordsPlan!CD30,ScaleDD,2,FALSE)</f>
        <v>2</v>
      </c>
      <c r="CF30" s="84">
        <f>VLOOKUP(WordsPlan!CF30,ScaleAA,2,FALSE)</f>
        <v>4</v>
      </c>
      <c r="CG30" s="84">
        <f>VLOOKUP(WordsPlan!CG30,ScaleAA,2,FALSE)</f>
        <v>3</v>
      </c>
      <c r="CH30" s="84">
        <f>VLOOKUP(WordsPlan!CH30,ScaleAA,2,FALSE)</f>
        <v>3</v>
      </c>
      <c r="CI30" s="84">
        <f>VLOOKUP(WordsPlan!CI30,ScaleAA,2,FALSE)</f>
        <v>4</v>
      </c>
      <c r="CJ30" s="84">
        <f>VLOOKUP(WordsPlan!CJ30,ScaleAA,2,FALSE)</f>
        <v>4</v>
      </c>
      <c r="CK30" s="84">
        <f>VLOOKUP(WordsPlan!CK30,ScaleAA,2,FALSE)</f>
        <v>4</v>
      </c>
      <c r="CL30" s="84">
        <f>VLOOKUP(WordsPlan!CL30,ScaleAA,2,FALSE)</f>
        <v>3</v>
      </c>
      <c r="CM30" s="84">
        <f>VLOOKUP(WordsPlan!CM30,ScaleAA,2,FALSE)</f>
        <v>4</v>
      </c>
      <c r="CN30" s="84">
        <f>VLOOKUP(WordsPlan!CN30,ScaleAA,2,FALSE)</f>
        <v>3</v>
      </c>
      <c r="CO30" s="84">
        <f>VLOOKUP(WordsPlan!CO30,ScaleAA,2,FALSE)</f>
        <v>3</v>
      </c>
      <c r="CP30" s="84">
        <f>VLOOKUP(WordsPlan!CP30,ScaleAA,2,FALSE)</f>
        <v>3</v>
      </c>
      <c r="CQ30" s="84">
        <f>VLOOKUP(WordsPlan!CQ30,ScaleAA,2,FALSE)</f>
        <v>4</v>
      </c>
      <c r="CR30" s="84">
        <f>VLOOKUP(WordsPlan!CR30,ScaleAA,2,FALSE)</f>
        <v>3</v>
      </c>
      <c r="CS30" s="84">
        <f>VLOOKUP(WordsPlan!CS30,ScaleAA,2,FALSE)</f>
        <v>2</v>
      </c>
      <c r="CT30" s="84">
        <f>VLOOKUP(WordsPlan!CT30,ScaleAA,2,FALSE)</f>
        <v>2</v>
      </c>
      <c r="CU30" s="84">
        <f>VLOOKUP(WordsPlan!CU30,ScaleAA,2,FALSE)</f>
        <v>2</v>
      </c>
      <c r="CV30" s="84">
        <f>VLOOKUP(WordsPlan!CV30,ScaleAA,2,FALSE)</f>
        <v>4</v>
      </c>
      <c r="CW30" s="84">
        <f>VLOOKUP(WordsPlan!CW30,ScaleAA,2,FALSE)</f>
        <v>3</v>
      </c>
      <c r="CX30" s="84">
        <f>VLOOKUP(WordsPlan!CX30,ScaleAA,2,FALSE)</f>
        <v>4</v>
      </c>
      <c r="CY30" s="84">
        <f>VLOOKUP(WordsPlan!CY30,ScaleAA,2,FALSE)</f>
        <v>2</v>
      </c>
      <c r="CZ30" s="84">
        <f>VLOOKUP(WordsPlan!CZ30,ScaleAA,2,FALSE)</f>
        <v>3</v>
      </c>
      <c r="DA30" s="84">
        <f>VLOOKUP(WordsPlan!DA30,ScaleAA,2,FALSE)</f>
        <v>3</v>
      </c>
      <c r="DB30" s="84">
        <f>VLOOKUP(WordsPlan!DB30,ScaleAA,2,FALSE)</f>
        <v>4</v>
      </c>
      <c r="DC30" s="84">
        <f>VLOOKUP(WordsPlan!DC30,ScaleAA,2,FALSE)</f>
        <v>3</v>
      </c>
      <c r="DD30" s="84">
        <f>VLOOKUP(WordsPlan!DD30,ScaleAA,2,FALSE)</f>
        <v>3</v>
      </c>
      <c r="DE30" s="84">
        <f>VLOOKUP(WordsPlan!DE30,ScaleAA,2,FALSE)</f>
        <v>4</v>
      </c>
      <c r="DF30" s="84">
        <f>VLOOKUP(WordsPlan!DF30,ScaleAA,2,FALSE)</f>
        <v>4</v>
      </c>
      <c r="DG30" s="84">
        <f>VLOOKUP(WordsPlan!DG30,ScaleAA,2,FALSE)</f>
        <v>4</v>
      </c>
      <c r="DH30" s="84">
        <f>VLOOKUP(WordsPlan!DH30,ScaleAA,2,FALSE)</f>
        <v>4</v>
      </c>
      <c r="DI30" s="84">
        <f>VLOOKUP(WordsPlan!DI30,ScaleAA,2,FALSE)</f>
        <v>3</v>
      </c>
      <c r="DJ30" s="84">
        <f>VLOOKUP(WordsPlan!DJ30,ScaleAA,2,FALSE)</f>
        <v>4</v>
      </c>
      <c r="DK30" s="84">
        <f>VLOOKUP(WordsPlan!DK30,ScaleAA,2,FALSE)</f>
        <v>4</v>
      </c>
      <c r="DM30" s="84">
        <f>VLOOKUP(WordsPlan!DM30,ScaleFF,2,FALSE)</f>
        <v>4</v>
      </c>
      <c r="DN30" s="84">
        <f>VLOOKUP(WordsPlan!DN30,ScaleFF,2,FALSE)</f>
        <v>3</v>
      </c>
      <c r="DO30" s="84">
        <f>VLOOKUP(WordsPlan!DO30,ScaleFF,2,FALSE)</f>
        <v>3</v>
      </c>
      <c r="DP30" s="84">
        <f>VLOOKUP(WordsPlan!DP30,ScaleFF,2,FALSE)</f>
        <v>2</v>
      </c>
      <c r="DQ30" s="84">
        <f>VLOOKUP(WordsPlan!DQ30,ScaleFF,2,FALSE)</f>
        <v>1</v>
      </c>
      <c r="DR30" s="84">
        <f>VLOOKUP(WordsPlan!DR30,ScaleFF,2,FALSE)</f>
        <v>2</v>
      </c>
      <c r="DS30" s="84">
        <f>VLOOKUP(WordsPlan!DS30,ScaleFF,2,FALSE)</f>
        <v>4</v>
      </c>
      <c r="DT30" s="84">
        <f>VLOOKUP(WordsPlan!DT30,ScaleFF,2,FALSE)</f>
        <v>2</v>
      </c>
      <c r="DU30" s="84">
        <f>VLOOKUP(WordsPlan!DU30,ScaleFF,2,FALSE)</f>
        <v>3</v>
      </c>
      <c r="DV30" s="84">
        <f>VLOOKUP(WordsPlan!DV30,ScaleFF,2,FALSE)</f>
        <v>2</v>
      </c>
      <c r="DW30" s="84">
        <f>VLOOKUP(WordsPlan!DW30,ScaleFF,2,FALSE)</f>
        <v>2</v>
      </c>
      <c r="DX30" s="84">
        <f>VLOOKUP(WordsPlan!DX30,ScaleFF,2,FALSE)</f>
        <v>3</v>
      </c>
      <c r="DY30" s="84">
        <f>VLOOKUP(WordsPlan!DY30,ScaleFF,2,FALSE)</f>
        <v>1</v>
      </c>
      <c r="DZ30" s="84">
        <f>VLOOKUP(WordsPlan!DZ30,ScaleFF,2,FALSE)</f>
        <v>3</v>
      </c>
      <c r="EA30" s="84">
        <f>VLOOKUP(WordsPlan!EA30,ScaleFF,2,FALSE)</f>
        <v>4</v>
      </c>
      <c r="EB30" s="84">
        <f>VLOOKUP(WordsPlan!EB30,ScaleFF,2,FALSE)</f>
        <v>3</v>
      </c>
      <c r="EC30" s="84">
        <f>VLOOKUP(WordsPlan!EC30,ScaleFF,2,FALSE)</f>
        <v>4</v>
      </c>
      <c r="ED30" s="84">
        <f>VLOOKUP(WordsPlan!ED30,ScaleFF,2,FALSE)</f>
        <v>3</v>
      </c>
      <c r="EE30" s="84">
        <f>VLOOKUP(WordsPlan!EE30,ScaleFF,2,FALSE)</f>
        <v>1</v>
      </c>
      <c r="EF30" s="84">
        <f>VLOOKUP(WordsPlan!EF30,ScaleFF,2,FALSE)</f>
        <v>3</v>
      </c>
      <c r="EG30" s="84">
        <f>VLOOKUP(WordsPlan!EG30,ScaleFF,2,FALSE)</f>
        <v>3</v>
      </c>
      <c r="EH30" s="84">
        <f>VLOOKUP(WordsPlan!EH30,ScaleFF,2,FALSE)</f>
        <v>1</v>
      </c>
      <c r="EI30" s="84">
        <f>VLOOKUP(WordsPlan!EI30,ScaleFF,2,FALSE)</f>
        <v>2</v>
      </c>
      <c r="EJ30" s="84">
        <f>VLOOKUP(WordsPlan!EJ30,ScaleFF,2,FALSE)</f>
        <v>4</v>
      </c>
      <c r="EK30" s="84">
        <f>VLOOKUP(WordsPlan!EK30,ScaleFF,2,FALSE)</f>
        <v>3</v>
      </c>
      <c r="EL30" s="84">
        <f>VLOOKUP(WordsPlan!EL30,ScaleFF,2,FALSE)</f>
        <v>3</v>
      </c>
      <c r="EM30" s="84">
        <f>VLOOKUP(WordsPlan!EM30,ScaleFF,2,FALSE)</f>
        <v>2</v>
      </c>
      <c r="EN30" s="84">
        <f>VLOOKUP(WordsPlan!EN30,ScaleFF,2,FALSE)</f>
        <v>1</v>
      </c>
      <c r="EO30" s="84">
        <f>VLOOKUP(WordsPlan!EO30,ScaleFF,2,FALSE)</f>
        <v>2</v>
      </c>
      <c r="EP30" s="84">
        <f>VLOOKUP(WordsPlan!EP30,ScaleFF,2,FALSE)</f>
        <v>2</v>
      </c>
      <c r="EQ30" s="84">
        <f>VLOOKUP(WordsPlan!EQ30,ScaleFF,2,FALSE)</f>
        <v>2</v>
      </c>
      <c r="ER30" s="84">
        <f>VLOOKUP(WordsPlan!ER30,ScaleFF,2,FALSE)</f>
        <v>3</v>
      </c>
      <c r="ES30" s="84">
        <f>VLOOKUP(WordsPlan!ES30,ScaleFF,2,FALSE)</f>
        <v>2</v>
      </c>
      <c r="ET30" s="84">
        <f>VLOOKUP(WordsPlan!ET30,ScaleFF,2,FALSE)</f>
        <v>3</v>
      </c>
      <c r="EU30" s="84">
        <f>VLOOKUP(WordsPlan!EU30,ScaleFF,2,FALSE)</f>
        <v>2</v>
      </c>
    </row>
    <row r="31" spans="1:152" x14ac:dyDescent="0.2">
      <c r="A31">
        <v>110002775401</v>
      </c>
      <c r="B31">
        <v>270114832</v>
      </c>
      <c r="C31" s="2">
        <v>43615.632303240738</v>
      </c>
      <c r="D31" s="2">
        <v>43619.263321759259</v>
      </c>
      <c r="E31" t="s">
        <v>1581</v>
      </c>
      <c r="J31">
        <v>1</v>
      </c>
      <c r="K31" s="84" t="str">
        <f>VLOOKUP(J31,CountryLookup,2,TRUE)</f>
        <v>Canada</v>
      </c>
      <c r="L31">
        <v>1</v>
      </c>
      <c r="M31">
        <v>3</v>
      </c>
      <c r="N31">
        <v>4</v>
      </c>
      <c r="O31">
        <v>2</v>
      </c>
      <c r="P31">
        <v>2</v>
      </c>
      <c r="Q31" s="84">
        <f>VLOOKUP(WordsPlan!Q31,ScaleII,2,FALSE)</f>
        <v>1</v>
      </c>
      <c r="R31" s="84">
        <f>VLOOKUP(WordsPlan!R31,ScaleII,2,FALSE)</f>
        <v>1</v>
      </c>
      <c r="S31" s="84">
        <f>VLOOKUP(WordsPlan!S31,ScaleII,2,FALSE)</f>
        <v>1</v>
      </c>
      <c r="T31" s="84">
        <f>VLOOKUP(WordsPlan!T31,ScaleII,2,FALSE)</f>
        <v>1</v>
      </c>
      <c r="U31" s="84">
        <f>VLOOKUP(WordsPlan!U31,ScaleII,2,FALSE)</f>
        <v>1</v>
      </c>
      <c r="V31" s="84">
        <f>VLOOKUP(WordsPlan!V31,ScaleII,2,FALSE)</f>
        <v>1</v>
      </c>
      <c r="W31" s="84">
        <f>VLOOKUP(WordsPlan!W31,ScaleDD,2,FALSE)</f>
        <v>0</v>
      </c>
      <c r="X31" s="84">
        <f>VLOOKUP(WordsPlan!X31,ScaleDD,2,FALSE)</f>
        <v>3</v>
      </c>
      <c r="Y31" s="84">
        <f>VLOOKUP(WordsPlan!Y31,ScaleDD,2,FALSE)</f>
        <v>3</v>
      </c>
      <c r="Z31" s="84">
        <f>VLOOKUP(WordsPlan!Z31,ScaleDD,2,FALSE)</f>
        <v>2</v>
      </c>
      <c r="AA31" s="84">
        <f>VLOOKUP(WordsPlan!AA31,ScaleDD,2,FALSE)</f>
        <v>3</v>
      </c>
      <c r="AB31" s="84">
        <f>VLOOKUP(WordsPlan!AB31,ScaleDD,2,FALSE)</f>
        <v>3</v>
      </c>
      <c r="AC31" s="84">
        <f>VLOOKUP(WordsPlan!AC31,ScaleDD,2,FALSE)</f>
        <v>2</v>
      </c>
      <c r="AD31" s="84">
        <f>VLOOKUP(WordsPlan!AD31,ScaleDD,2,FALSE)</f>
        <v>1</v>
      </c>
      <c r="AE31" s="84">
        <f>VLOOKUP(WordsPlan!AE31,ScaleDD,2,FALSE)</f>
        <v>3</v>
      </c>
      <c r="AG31" s="84">
        <f>VLOOKUP(WordsPlan!AG31,ScaleEE,2,FALSE)</f>
        <v>0</v>
      </c>
      <c r="AH31" s="84">
        <f>VLOOKUP(WordsPlan!AH31,ScaleEE,2,FALSE)</f>
        <v>1</v>
      </c>
      <c r="AI31" s="84">
        <f>VLOOKUP(WordsPlan!AI31,ScaleEE,2,FALSE)</f>
        <v>2</v>
      </c>
      <c r="AJ31" s="84">
        <f>VLOOKUP(WordsPlan!AJ31,ScaleEE,2,FALSE)</f>
        <v>0</v>
      </c>
      <c r="AK31" s="84">
        <f>VLOOKUP(WordsPlan!AK31,ScaleEE,2,FALSE)</f>
        <v>0</v>
      </c>
      <c r="AL31" s="84">
        <f>VLOOKUP(WordsPlan!AL31,ScaleEE,2,FALSE)</f>
        <v>2</v>
      </c>
      <c r="AM31" s="84">
        <f>VLOOKUP(WordsPlan!AM31,ScaleEE,2,FALSE)</f>
        <v>4</v>
      </c>
      <c r="AN31" s="84">
        <f>VLOOKUP(WordsPlan!AN31,ScaleEE,2,FALSE)</f>
        <v>3</v>
      </c>
      <c r="AO31" s="84">
        <f>VLOOKUP(WordsPlan!AO31,ScaleEE,2,FALSE)</f>
        <v>2</v>
      </c>
      <c r="AP31" s="84">
        <f>VLOOKUP(WordsPlan!AP31,ScaleEE,2,FALSE)</f>
        <v>4</v>
      </c>
      <c r="AR31" s="84">
        <f>VLOOKUP(WordsPlan!AR31,ScaleDD,2,FALSE)</f>
        <v>3</v>
      </c>
      <c r="AS31" s="84">
        <f>VLOOKUP(WordsPlan!AS31,ScaleDD,2,FALSE)</f>
        <v>3</v>
      </c>
      <c r="AT31" s="84">
        <f>VLOOKUP(WordsPlan!AT31,ScaleDD,2,FALSE)</f>
        <v>3</v>
      </c>
      <c r="AU31" s="84">
        <f>VLOOKUP(WordsPlan!AU31,ScaleDD,2,FALSE)</f>
        <v>4</v>
      </c>
      <c r="AV31" s="84">
        <f>VLOOKUP(WordsPlan!AV31,ScaleDD,2,FALSE)</f>
        <v>3</v>
      </c>
      <c r="AW31" s="84">
        <f>VLOOKUP(WordsPlan!AW31,ScaleDD,2,FALSE)</f>
        <v>3</v>
      </c>
      <c r="AX31" s="84">
        <f>VLOOKUP(WordsPlan!AX31,ScaleDD,2,FALSE)</f>
        <v>3</v>
      </c>
      <c r="AY31" s="84">
        <f>VLOOKUP(WordsPlan!AY31,ScaleDD,2,FALSE)</f>
        <v>3</v>
      </c>
      <c r="AZ31" s="84">
        <f>VLOOKUP(WordsPlan!AZ31,ScaleDD,2,FALSE)</f>
        <v>3</v>
      </c>
      <c r="BA31" s="84">
        <f>VLOOKUP(WordsPlan!BA31,ScaleDD,2,FALSE)</f>
        <v>3</v>
      </c>
      <c r="BB31" s="84">
        <f>VLOOKUP(WordsPlan!BB31,ScaleDD,2,FALSE)</f>
        <v>3</v>
      </c>
      <c r="BC31" s="84">
        <f>VLOOKUP(WordsPlan!BC31,ScaleDD,2,FALSE)</f>
        <v>3</v>
      </c>
      <c r="BD31" s="84">
        <f>VLOOKUP(WordsPlan!BD31,ScaleDD,2,FALSE)</f>
        <v>3</v>
      </c>
      <c r="BE31" s="84">
        <f>VLOOKUP(WordsPlan!BE31,ScaleDD,2,FALSE)</f>
        <v>3</v>
      </c>
      <c r="BF31" s="84">
        <f>VLOOKUP(WordsPlan!BF31,ScaleDD,2,FALSE)</f>
        <v>3</v>
      </c>
      <c r="BG31" s="84">
        <f>VLOOKUP(WordsPlan!BG31,ScaleDD,2,FALSE)</f>
        <v>3</v>
      </c>
      <c r="BH31" s="84">
        <f>VLOOKUP(WordsPlan!BH31,ScaleDD,2,FALSE)</f>
        <v>3</v>
      </c>
      <c r="BI31" s="84">
        <f>VLOOKUP(WordsPlan!BI31,ScaleDD,2,FALSE)</f>
        <v>3</v>
      </c>
      <c r="BJ31" s="84">
        <f>VLOOKUP(WordsPlan!BJ31,ScaleDD,2,FALSE)</f>
        <v>4</v>
      </c>
      <c r="BK31" s="84">
        <f>VLOOKUP(WordsPlan!BK31,ScaleDD,2,FALSE)</f>
        <v>4</v>
      </c>
      <c r="BL31" s="84">
        <f>VLOOKUP(WordsPlan!BL31,ScaleDD,2,FALSE)</f>
        <v>4</v>
      </c>
      <c r="BM31" s="84">
        <f>VLOOKUP(WordsPlan!BM31,ScaleDD,2,FALSE)</f>
        <v>4</v>
      </c>
      <c r="BN31" s="84">
        <f>VLOOKUP(WordsPlan!BN31,ScaleDD,2,FALSE)</f>
        <v>4</v>
      </c>
      <c r="BO31" s="84">
        <f>VLOOKUP(WordsPlan!BO31,ScaleDD,2,FALSE)</f>
        <v>4</v>
      </c>
      <c r="BP31" s="84">
        <f>VLOOKUP(WordsPlan!BP31,ScaleDD,2,FALSE)</f>
        <v>4</v>
      </c>
      <c r="BQ31" s="84">
        <f>VLOOKUP(WordsPlan!BQ31,ScaleDD,2,FALSE)</f>
        <v>4</v>
      </c>
      <c r="BR31" s="84">
        <f>VLOOKUP(WordsPlan!BR31,ScaleDD,2,FALSE)</f>
        <v>3</v>
      </c>
      <c r="BS31" s="84">
        <f>VLOOKUP(WordsPlan!BS31,ScaleDD,2,FALSE)</f>
        <v>3</v>
      </c>
      <c r="BT31" s="84">
        <f>VLOOKUP(WordsPlan!BT31,ScaleDD,2,FALSE)</f>
        <v>3</v>
      </c>
      <c r="BU31" s="84">
        <f>VLOOKUP(WordsPlan!BU31,ScaleDD,2,FALSE)</f>
        <v>3</v>
      </c>
      <c r="BV31" s="84">
        <f>VLOOKUP(WordsPlan!BV31,ScaleDD,2,FALSE)</f>
        <v>3</v>
      </c>
      <c r="BW31" s="84">
        <f>VLOOKUP(WordsPlan!BW31,ScaleDD,2,FALSE)</f>
        <v>1</v>
      </c>
      <c r="BX31" s="84">
        <f>VLOOKUP(WordsPlan!BX31,ScaleDD,2,FALSE)</f>
        <v>3</v>
      </c>
      <c r="BY31" s="84">
        <f>VLOOKUP(WordsPlan!BY31,ScaleDD,2,FALSE)</f>
        <v>4</v>
      </c>
      <c r="BZ31" s="84">
        <f>VLOOKUP(WordsPlan!BZ31,ScaleDD,2,FALSE)</f>
        <v>2</v>
      </c>
      <c r="CA31" s="84">
        <f>VLOOKUP(WordsPlan!CA31,ScaleDD,2,FALSE)</f>
        <v>2</v>
      </c>
      <c r="CB31" s="84">
        <f>VLOOKUP(WordsPlan!CB31,ScaleDD,2,FALSE)</f>
        <v>2</v>
      </c>
      <c r="CC31" s="84">
        <f>VLOOKUP(WordsPlan!CC31,ScaleDD,2,FALSE)</f>
        <v>3</v>
      </c>
      <c r="CD31" s="84">
        <f>VLOOKUP(WordsPlan!CD31,ScaleDD,2,FALSE)</f>
        <v>3</v>
      </c>
      <c r="CF31" s="84">
        <f>VLOOKUP(WordsPlan!CF31,ScaleAA,2,FALSE)</f>
        <v>3</v>
      </c>
      <c r="CG31" s="84">
        <f>VLOOKUP(WordsPlan!CG31,ScaleAA,2,FALSE)</f>
        <v>4</v>
      </c>
      <c r="CH31" s="84">
        <f>VLOOKUP(WordsPlan!CH31,ScaleAA,2,FALSE)</f>
        <v>3</v>
      </c>
      <c r="CI31" s="84"/>
      <c r="CJ31" s="84">
        <f>VLOOKUP(WordsPlan!CJ31,ScaleAA,2,FALSE)</f>
        <v>3</v>
      </c>
      <c r="CK31" s="84">
        <f>VLOOKUP(WordsPlan!CK31,ScaleAA,2,FALSE)</f>
        <v>2</v>
      </c>
      <c r="CL31" s="84">
        <f>VLOOKUP(WordsPlan!CL31,ScaleAA,2,FALSE)</f>
        <v>2</v>
      </c>
      <c r="CM31" s="84">
        <f>VLOOKUP(WordsPlan!CM31,ScaleAA,2,FALSE)</f>
        <v>3</v>
      </c>
      <c r="CN31" s="84">
        <f>VLOOKUP(WordsPlan!CN31,ScaleAA,2,FALSE)</f>
        <v>3</v>
      </c>
      <c r="CO31" s="84">
        <f>VLOOKUP(WordsPlan!CO31,ScaleAA,2,FALSE)</f>
        <v>4</v>
      </c>
      <c r="CP31" s="84">
        <f>VLOOKUP(WordsPlan!CP31,ScaleAA,2,FALSE)</f>
        <v>4</v>
      </c>
      <c r="CQ31" s="84">
        <f>VLOOKUP(WordsPlan!CQ31,ScaleAA,2,FALSE)</f>
        <v>4</v>
      </c>
      <c r="CR31" s="84">
        <f>VLOOKUP(WordsPlan!CR31,ScaleAA,2,FALSE)</f>
        <v>3</v>
      </c>
      <c r="CS31" s="84">
        <f>VLOOKUP(WordsPlan!CS31,ScaleAA,2,FALSE)</f>
        <v>3</v>
      </c>
      <c r="CT31" s="84">
        <f>VLOOKUP(WordsPlan!CT31,ScaleAA,2,FALSE)</f>
        <v>3</v>
      </c>
      <c r="CU31" s="84">
        <f>VLOOKUP(WordsPlan!CU31,ScaleAA,2,FALSE)</f>
        <v>3</v>
      </c>
      <c r="CV31" s="84">
        <f>VLOOKUP(WordsPlan!CV31,ScaleAA,2,FALSE)</f>
        <v>3</v>
      </c>
      <c r="CW31" s="84">
        <f>VLOOKUP(WordsPlan!CW31,ScaleAA,2,FALSE)</f>
        <v>3</v>
      </c>
      <c r="CX31" s="84">
        <f>VLOOKUP(WordsPlan!CX31,ScaleAA,2,FALSE)</f>
        <v>3</v>
      </c>
      <c r="CY31" s="84">
        <f>VLOOKUP(WordsPlan!CY31,ScaleAA,2,FALSE)</f>
        <v>3</v>
      </c>
      <c r="CZ31" s="84">
        <f>VLOOKUP(WordsPlan!CZ31,ScaleAA,2,FALSE)</f>
        <v>2</v>
      </c>
      <c r="DA31" s="84">
        <f>VLOOKUP(WordsPlan!DA31,ScaleAA,2,FALSE)</f>
        <v>1</v>
      </c>
      <c r="DB31" s="84">
        <f>VLOOKUP(WordsPlan!DB31,ScaleAA,2,FALSE)</f>
        <v>3</v>
      </c>
      <c r="DC31" s="84">
        <f>VLOOKUP(WordsPlan!DC31,ScaleAA,2,FALSE)</f>
        <v>3</v>
      </c>
      <c r="DD31" s="84">
        <f>VLOOKUP(WordsPlan!DD31,ScaleAA,2,FALSE)</f>
        <v>3</v>
      </c>
      <c r="DE31" s="84">
        <f>VLOOKUP(WordsPlan!DE31,ScaleAA,2,FALSE)</f>
        <v>4</v>
      </c>
      <c r="DF31" s="84">
        <f>VLOOKUP(WordsPlan!DF31,ScaleAA,2,FALSE)</f>
        <v>4</v>
      </c>
      <c r="DG31" s="84">
        <f>VLOOKUP(WordsPlan!DG31,ScaleAA,2,FALSE)</f>
        <v>4</v>
      </c>
      <c r="DH31" s="84">
        <f>VLOOKUP(WordsPlan!DH31,ScaleAA,2,FALSE)</f>
        <v>4</v>
      </c>
      <c r="DI31" s="84">
        <f>VLOOKUP(WordsPlan!DI31,ScaleAA,2,FALSE)</f>
        <v>2</v>
      </c>
      <c r="DJ31" s="84">
        <f>VLOOKUP(WordsPlan!DJ31,ScaleAA,2,FALSE)</f>
        <v>3</v>
      </c>
      <c r="DK31" s="84">
        <f>VLOOKUP(WordsPlan!DK31,ScaleAA,2,FALSE)</f>
        <v>3</v>
      </c>
      <c r="DM31" s="84">
        <f>VLOOKUP(WordsPlan!DM31,ScaleFF,2,FALSE)</f>
        <v>3</v>
      </c>
      <c r="DN31" s="84">
        <f>VLOOKUP(WordsPlan!DN31,ScaleFF,2,FALSE)</f>
        <v>4</v>
      </c>
      <c r="DO31" s="84">
        <f>VLOOKUP(WordsPlan!DO31,ScaleFF,2,FALSE)</f>
        <v>2</v>
      </c>
      <c r="DP31" s="84">
        <f>VLOOKUP(WordsPlan!DP31,ScaleFF,2,FALSE)</f>
        <v>2</v>
      </c>
      <c r="DQ31" s="84">
        <f>VLOOKUP(WordsPlan!DQ31,ScaleFF,2,FALSE)</f>
        <v>3</v>
      </c>
      <c r="DR31" s="84">
        <f>VLOOKUP(WordsPlan!DR31,ScaleFF,2,FALSE)</f>
        <v>2</v>
      </c>
      <c r="DS31" s="84">
        <f>VLOOKUP(WordsPlan!DS31,ScaleFF,2,FALSE)</f>
        <v>4</v>
      </c>
      <c r="DT31" s="84">
        <f>VLOOKUP(WordsPlan!DT31,ScaleFF,2,FALSE)</f>
        <v>3</v>
      </c>
      <c r="DU31" s="84">
        <f>VLOOKUP(WordsPlan!DU31,ScaleFF,2,FALSE)</f>
        <v>4</v>
      </c>
      <c r="DV31" s="84">
        <f>VLOOKUP(WordsPlan!DV31,ScaleFF,2,FALSE)</f>
        <v>2</v>
      </c>
      <c r="DW31" s="84">
        <f>VLOOKUP(WordsPlan!DW31,ScaleFF,2,FALSE)</f>
        <v>4</v>
      </c>
      <c r="DX31" s="84">
        <f>VLOOKUP(WordsPlan!DX31,ScaleFF,2,FALSE)</f>
        <v>3</v>
      </c>
      <c r="DY31" s="84">
        <f>VLOOKUP(WordsPlan!DY31,ScaleFF,2,FALSE)</f>
        <v>1</v>
      </c>
      <c r="DZ31" s="84">
        <f>VLOOKUP(WordsPlan!DZ31,ScaleFF,2,FALSE)</f>
        <v>3</v>
      </c>
      <c r="EA31" s="84">
        <f>VLOOKUP(WordsPlan!EA31,ScaleFF,2,FALSE)</f>
        <v>4</v>
      </c>
      <c r="EB31" s="84">
        <f>VLOOKUP(WordsPlan!EB31,ScaleFF,2,FALSE)</f>
        <v>4</v>
      </c>
      <c r="EC31" s="84">
        <f>VLOOKUP(WordsPlan!EC31,ScaleFF,2,FALSE)</f>
        <v>3</v>
      </c>
      <c r="ED31" s="84">
        <f>VLOOKUP(WordsPlan!ED31,ScaleFF,2,FALSE)</f>
        <v>3</v>
      </c>
      <c r="EE31" s="84">
        <f>VLOOKUP(WordsPlan!EE31,ScaleFF,2,FALSE)</f>
        <v>2</v>
      </c>
      <c r="EF31" s="84">
        <f>VLOOKUP(WordsPlan!EF31,ScaleFF,2,FALSE)</f>
        <v>2</v>
      </c>
      <c r="EG31" s="84">
        <f>VLOOKUP(WordsPlan!EG31,ScaleFF,2,FALSE)</f>
        <v>3</v>
      </c>
      <c r="EH31" s="84">
        <f>VLOOKUP(WordsPlan!EH31,ScaleFF,2,FALSE)</f>
        <v>4</v>
      </c>
      <c r="EI31" s="84">
        <f>VLOOKUP(WordsPlan!EI31,ScaleFF,2,FALSE)</f>
        <v>4</v>
      </c>
      <c r="EJ31" s="84">
        <f>VLOOKUP(WordsPlan!EJ31,ScaleFF,2,FALSE)</f>
        <v>4</v>
      </c>
      <c r="EK31" s="84">
        <f>VLOOKUP(WordsPlan!EK31,ScaleFF,2,FALSE)</f>
        <v>3</v>
      </c>
      <c r="EL31" s="84">
        <f>VLOOKUP(WordsPlan!EL31,ScaleFF,2,FALSE)</f>
        <v>3</v>
      </c>
      <c r="EM31" s="84">
        <f>VLOOKUP(WordsPlan!EM31,ScaleFF,2,FALSE)</f>
        <v>1</v>
      </c>
      <c r="EN31" s="84">
        <f>VLOOKUP(WordsPlan!EN31,ScaleFF,2,FALSE)</f>
        <v>1</v>
      </c>
      <c r="EO31" s="84">
        <f>VLOOKUP(WordsPlan!EO31,ScaleFF,2,FALSE)</f>
        <v>2</v>
      </c>
      <c r="EP31" s="84">
        <f>VLOOKUP(WordsPlan!EP31,ScaleFF,2,FALSE)</f>
        <v>2</v>
      </c>
      <c r="EQ31" s="84">
        <f>VLOOKUP(WordsPlan!EQ31,ScaleFF,2,FALSE)</f>
        <v>3</v>
      </c>
      <c r="ER31" s="84">
        <f>VLOOKUP(WordsPlan!ER31,ScaleFF,2,FALSE)</f>
        <v>3</v>
      </c>
      <c r="ES31" s="84">
        <f>VLOOKUP(WordsPlan!ES31,ScaleFF,2,FALSE)</f>
        <v>4</v>
      </c>
      <c r="ET31" s="84">
        <f>VLOOKUP(WordsPlan!ET31,ScaleFF,2,FALSE)</f>
        <v>3</v>
      </c>
      <c r="EU31" s="84">
        <f>VLOOKUP(WordsPlan!EU31,ScaleFF,2,FALSE)</f>
        <v>3</v>
      </c>
    </row>
    <row r="32" spans="1:152" x14ac:dyDescent="0.2">
      <c r="A32">
        <v>110002769138</v>
      </c>
      <c r="B32">
        <v>270114837</v>
      </c>
      <c r="C32" s="2">
        <v>43614.475069444437</v>
      </c>
      <c r="D32" s="2">
        <v>43614.486631944441</v>
      </c>
      <c r="E32" t="s">
        <v>1583</v>
      </c>
      <c r="J32">
        <v>1</v>
      </c>
      <c r="K32" s="84" t="str">
        <f>VLOOKUP(J32,CountryLookup,2,TRUE)</f>
        <v>Canada</v>
      </c>
      <c r="L32">
        <v>1</v>
      </c>
      <c r="M32">
        <v>3</v>
      </c>
      <c r="N32">
        <v>4</v>
      </c>
      <c r="O32">
        <v>1</v>
      </c>
      <c r="P32">
        <v>2</v>
      </c>
      <c r="Q32" s="84">
        <f>VLOOKUP(WordsPlan!Q32,ScaleII,2,FALSE)</f>
        <v>2</v>
      </c>
      <c r="R32" s="84">
        <f>VLOOKUP(WordsPlan!R32,ScaleII,2,FALSE)</f>
        <v>2</v>
      </c>
      <c r="S32" s="84">
        <f>VLOOKUP(WordsPlan!S32,ScaleII,2,FALSE)</f>
        <v>0</v>
      </c>
      <c r="T32" s="84">
        <f>VLOOKUP(WordsPlan!T32,ScaleII,2,FALSE)</f>
        <v>1</v>
      </c>
      <c r="U32" s="84">
        <f>VLOOKUP(WordsPlan!U32,ScaleII,2,FALSE)</f>
        <v>0</v>
      </c>
      <c r="V32" s="84">
        <f>VLOOKUP(WordsPlan!V32,ScaleII,2,FALSE)</f>
        <v>1</v>
      </c>
      <c r="W32" s="84">
        <f>VLOOKUP(WordsPlan!W32,ScaleDD,2,FALSE)</f>
        <v>1</v>
      </c>
      <c r="X32" s="84">
        <f>VLOOKUP(WordsPlan!X32,ScaleDD,2,FALSE)</f>
        <v>3</v>
      </c>
      <c r="Y32" s="84">
        <f>VLOOKUP(WordsPlan!Y32,ScaleDD,2,FALSE)</f>
        <v>2</v>
      </c>
      <c r="Z32" s="84">
        <f>VLOOKUP(WordsPlan!Z32,ScaleDD,2,FALSE)</f>
        <v>2</v>
      </c>
      <c r="AA32" s="84">
        <f>VLOOKUP(WordsPlan!AA32,ScaleDD,2,FALSE)</f>
        <v>3</v>
      </c>
      <c r="AB32" s="84">
        <f>VLOOKUP(WordsPlan!AB32,ScaleDD,2,FALSE)</f>
        <v>3</v>
      </c>
      <c r="AC32" s="84">
        <f>VLOOKUP(WordsPlan!AC32,ScaleDD,2,FALSE)</f>
        <v>4</v>
      </c>
      <c r="AD32" s="84">
        <f>VLOOKUP(WordsPlan!AD32,ScaleDD,2,FALSE)</f>
        <v>4</v>
      </c>
      <c r="AE32" s="84">
        <f>VLOOKUP(WordsPlan!AE32,ScaleDD,2,FALSE)</f>
        <v>4</v>
      </c>
      <c r="AG32" s="84">
        <f>VLOOKUP(WordsPlan!AG32,ScaleEE,2,FALSE)</f>
        <v>0</v>
      </c>
      <c r="AH32" s="84">
        <f>VLOOKUP(WordsPlan!AH32,ScaleEE,2,FALSE)</f>
        <v>3</v>
      </c>
      <c r="AI32" s="84">
        <f>VLOOKUP(WordsPlan!AI32,ScaleEE,2,FALSE)</f>
        <v>1</v>
      </c>
      <c r="AJ32" s="84">
        <f>VLOOKUP(WordsPlan!AJ32,ScaleEE,2,FALSE)</f>
        <v>0</v>
      </c>
      <c r="AK32" s="84">
        <f>VLOOKUP(WordsPlan!AK32,ScaleEE,2,FALSE)</f>
        <v>2</v>
      </c>
      <c r="AL32" s="84">
        <f>VLOOKUP(WordsPlan!AL32,ScaleEE,2,FALSE)</f>
        <v>3</v>
      </c>
      <c r="AM32" s="84">
        <f>VLOOKUP(WordsPlan!AM32,ScaleEE,2,FALSE)</f>
        <v>3</v>
      </c>
      <c r="AN32" s="84">
        <f>VLOOKUP(WordsPlan!AN32,ScaleEE,2,FALSE)</f>
        <v>3</v>
      </c>
      <c r="AO32" s="84">
        <f>VLOOKUP(WordsPlan!AO32,ScaleEE,2,FALSE)</f>
        <v>3</v>
      </c>
      <c r="AP32" s="84">
        <f>VLOOKUP(WordsPlan!AP32,ScaleEE,2,FALSE)</f>
        <v>3</v>
      </c>
      <c r="AR32" s="84">
        <f>VLOOKUP(WordsPlan!AR32,ScaleDD,2,FALSE)</f>
        <v>4</v>
      </c>
      <c r="AS32" s="84">
        <f>VLOOKUP(WordsPlan!AS32,ScaleDD,2,FALSE)</f>
        <v>3</v>
      </c>
      <c r="AT32" s="84">
        <f>VLOOKUP(WordsPlan!AT32,ScaleDD,2,FALSE)</f>
        <v>3</v>
      </c>
      <c r="AU32" s="84">
        <f>VLOOKUP(WordsPlan!AU32,ScaleDD,2,FALSE)</f>
        <v>3</v>
      </c>
      <c r="AV32" s="84">
        <f>VLOOKUP(WordsPlan!AV32,ScaleDD,2,FALSE)</f>
        <v>3</v>
      </c>
      <c r="AW32" s="84">
        <f>VLOOKUP(WordsPlan!AW32,ScaleDD,2,FALSE)</f>
        <v>3</v>
      </c>
      <c r="AX32" s="84">
        <f>VLOOKUP(WordsPlan!AX32,ScaleDD,2,FALSE)</f>
        <v>2</v>
      </c>
      <c r="AY32" s="84">
        <f>VLOOKUP(WordsPlan!AY32,ScaleDD,2,FALSE)</f>
        <v>3</v>
      </c>
      <c r="AZ32" s="84">
        <f>VLOOKUP(WordsPlan!AZ32,ScaleDD,2,FALSE)</f>
        <v>4</v>
      </c>
      <c r="BA32" s="84">
        <f>VLOOKUP(WordsPlan!BA32,ScaleDD,2,FALSE)</f>
        <v>3</v>
      </c>
      <c r="BB32" s="84">
        <f>VLOOKUP(WordsPlan!BB32,ScaleDD,2,FALSE)</f>
        <v>2</v>
      </c>
      <c r="BC32" s="84">
        <f>VLOOKUP(WordsPlan!BC32,ScaleDD,2,FALSE)</f>
        <v>3</v>
      </c>
      <c r="BD32" s="84">
        <f>VLOOKUP(WordsPlan!BD32,ScaleDD,2,FALSE)</f>
        <v>3</v>
      </c>
      <c r="BE32" s="84">
        <f>VLOOKUP(WordsPlan!BE32,ScaleDD,2,FALSE)</f>
        <v>4</v>
      </c>
      <c r="BF32" s="84">
        <f>VLOOKUP(WordsPlan!BF32,ScaleDD,2,FALSE)</f>
        <v>2</v>
      </c>
      <c r="BG32" s="84">
        <f>VLOOKUP(WordsPlan!BG32,ScaleDD,2,FALSE)</f>
        <v>3</v>
      </c>
      <c r="BH32" s="84">
        <f>VLOOKUP(WordsPlan!BH32,ScaleDD,2,FALSE)</f>
        <v>1</v>
      </c>
      <c r="BI32" s="84">
        <f>VLOOKUP(WordsPlan!BI32,ScaleDD,2,FALSE)</f>
        <v>3</v>
      </c>
      <c r="BJ32" s="84">
        <f>VLOOKUP(WordsPlan!BJ32,ScaleDD,2,FALSE)</f>
        <v>3</v>
      </c>
      <c r="BK32" s="84">
        <f>VLOOKUP(WordsPlan!BK32,ScaleDD,2,FALSE)</f>
        <v>3</v>
      </c>
      <c r="BL32" s="84">
        <f>VLOOKUP(WordsPlan!BL32,ScaleDD,2,FALSE)</f>
        <v>2</v>
      </c>
      <c r="BM32" s="84">
        <f>VLOOKUP(WordsPlan!BM32,ScaleDD,2,FALSE)</f>
        <v>3</v>
      </c>
      <c r="BN32" s="84">
        <f>VLOOKUP(WordsPlan!BN32,ScaleDD,2,FALSE)</f>
        <v>2</v>
      </c>
      <c r="BO32" s="84">
        <f>VLOOKUP(WordsPlan!BO32,ScaleDD,2,FALSE)</f>
        <v>4</v>
      </c>
      <c r="BP32" s="84">
        <f>VLOOKUP(WordsPlan!BP32,ScaleDD,2,FALSE)</f>
        <v>3</v>
      </c>
      <c r="BQ32" s="84">
        <f>VLOOKUP(WordsPlan!BQ32,ScaleDD,2,FALSE)</f>
        <v>4</v>
      </c>
      <c r="BR32" s="84">
        <f>VLOOKUP(WordsPlan!BR32,ScaleDD,2,FALSE)</f>
        <v>2</v>
      </c>
      <c r="BS32" s="84">
        <f>VLOOKUP(WordsPlan!BS32,ScaleDD,2,FALSE)</f>
        <v>3</v>
      </c>
      <c r="BT32" s="84">
        <f>VLOOKUP(WordsPlan!BT32,ScaleDD,2,FALSE)</f>
        <v>2</v>
      </c>
      <c r="BU32" s="84">
        <f>VLOOKUP(WordsPlan!BU32,ScaleDD,2,FALSE)</f>
        <v>3</v>
      </c>
      <c r="BV32" s="84">
        <f>VLOOKUP(WordsPlan!BV32,ScaleDD,2,FALSE)</f>
        <v>3</v>
      </c>
      <c r="BW32" s="84">
        <f>VLOOKUP(WordsPlan!BW32,ScaleDD,2,FALSE)</f>
        <v>3</v>
      </c>
      <c r="BX32" s="84">
        <f>VLOOKUP(WordsPlan!BX32,ScaleDD,2,FALSE)</f>
        <v>3</v>
      </c>
      <c r="BY32" s="84">
        <f>VLOOKUP(WordsPlan!BY32,ScaleDD,2,FALSE)</f>
        <v>3</v>
      </c>
      <c r="BZ32" s="84">
        <f>VLOOKUP(WordsPlan!BZ32,ScaleDD,2,FALSE)</f>
        <v>3</v>
      </c>
      <c r="CA32" s="84">
        <f>VLOOKUP(WordsPlan!CA32,ScaleDD,2,FALSE)</f>
        <v>2</v>
      </c>
      <c r="CB32" s="84">
        <f>VLOOKUP(WordsPlan!CB32,ScaleDD,2,FALSE)</f>
        <v>3</v>
      </c>
      <c r="CC32" s="84">
        <f>VLOOKUP(WordsPlan!CC32,ScaleDD,2,FALSE)</f>
        <v>3</v>
      </c>
      <c r="CD32" s="84">
        <f>VLOOKUP(WordsPlan!CD32,ScaleDD,2,FALSE)</f>
        <v>3</v>
      </c>
      <c r="CF32" s="84">
        <f>VLOOKUP(WordsPlan!CF32,ScaleAA,2,FALSE)</f>
        <v>4</v>
      </c>
      <c r="CG32" s="84">
        <f>VLOOKUP(WordsPlan!CG32,ScaleAA,2,FALSE)</f>
        <v>3</v>
      </c>
      <c r="CH32" s="84">
        <f>VLOOKUP(WordsPlan!CH32,ScaleAA,2,FALSE)</f>
        <v>3</v>
      </c>
      <c r="CI32" s="84">
        <f>VLOOKUP(WordsPlan!CI32,ScaleAA,2,FALSE)</f>
        <v>3</v>
      </c>
      <c r="CJ32" s="84">
        <f>VLOOKUP(WordsPlan!CJ32,ScaleAA,2,FALSE)</f>
        <v>4</v>
      </c>
      <c r="CK32" s="84">
        <f>VLOOKUP(WordsPlan!CK32,ScaleAA,2,FALSE)</f>
        <v>4</v>
      </c>
      <c r="CL32" s="84">
        <f>VLOOKUP(WordsPlan!CL32,ScaleAA,2,FALSE)</f>
        <v>4</v>
      </c>
      <c r="CM32" s="84">
        <f>VLOOKUP(WordsPlan!CM32,ScaleAA,2,FALSE)</f>
        <v>3</v>
      </c>
      <c r="CN32" s="84">
        <f>VLOOKUP(WordsPlan!CN32,ScaleAA,2,FALSE)</f>
        <v>3</v>
      </c>
      <c r="CO32" s="84">
        <f>VLOOKUP(WordsPlan!CO32,ScaleAA,2,FALSE)</f>
        <v>4</v>
      </c>
      <c r="CP32" s="84">
        <f>VLOOKUP(WordsPlan!CP32,ScaleAA,2,FALSE)</f>
        <v>4</v>
      </c>
      <c r="CQ32" s="84">
        <f>VLOOKUP(WordsPlan!CQ32,ScaleAA,2,FALSE)</f>
        <v>2</v>
      </c>
      <c r="CR32" s="84">
        <f>VLOOKUP(WordsPlan!CR32,ScaleAA,2,FALSE)</f>
        <v>2</v>
      </c>
      <c r="CS32" s="84">
        <f>VLOOKUP(WordsPlan!CS32,ScaleAA,2,FALSE)</f>
        <v>3</v>
      </c>
      <c r="CT32" s="84">
        <f>VLOOKUP(WordsPlan!CT32,ScaleAA,2,FALSE)</f>
        <v>2</v>
      </c>
      <c r="CU32" s="84">
        <f>VLOOKUP(WordsPlan!CU32,ScaleAA,2,FALSE)</f>
        <v>3</v>
      </c>
      <c r="CV32" s="84">
        <f>VLOOKUP(WordsPlan!CV32,ScaleAA,2,FALSE)</f>
        <v>4</v>
      </c>
      <c r="CW32" s="84">
        <f>VLOOKUP(WordsPlan!CW32,ScaleAA,2,FALSE)</f>
        <v>3</v>
      </c>
      <c r="CX32" s="84">
        <f>VLOOKUP(WordsPlan!CX32,ScaleAA,2,FALSE)</f>
        <v>4</v>
      </c>
      <c r="CY32" s="84">
        <f>VLOOKUP(WordsPlan!CY32,ScaleAA,2,FALSE)</f>
        <v>2</v>
      </c>
      <c r="CZ32" s="84">
        <f>VLOOKUP(WordsPlan!CZ32,ScaleAA,2,FALSE)</f>
        <v>2</v>
      </c>
      <c r="DA32" s="84">
        <f>VLOOKUP(WordsPlan!DA32,ScaleAA,2,FALSE)</f>
        <v>2</v>
      </c>
      <c r="DB32" s="84">
        <f>VLOOKUP(WordsPlan!DB32,ScaleAA,2,FALSE)</f>
        <v>4</v>
      </c>
      <c r="DC32" s="84">
        <f>VLOOKUP(WordsPlan!DC32,ScaleAA,2,FALSE)</f>
        <v>4</v>
      </c>
      <c r="DD32" s="84">
        <f>VLOOKUP(WordsPlan!DD32,ScaleAA,2,FALSE)</f>
        <v>3</v>
      </c>
      <c r="DE32" s="84">
        <f>VLOOKUP(WordsPlan!DE32,ScaleAA,2,FALSE)</f>
        <v>4</v>
      </c>
      <c r="DF32" s="84">
        <f>VLOOKUP(WordsPlan!DF32,ScaleAA,2,FALSE)</f>
        <v>3</v>
      </c>
      <c r="DG32" s="84">
        <f>VLOOKUP(WordsPlan!DG32,ScaleAA,2,FALSE)</f>
        <v>3</v>
      </c>
      <c r="DH32" s="84">
        <f>VLOOKUP(WordsPlan!DH32,ScaleAA,2,FALSE)</f>
        <v>3</v>
      </c>
      <c r="DI32" s="84">
        <f>VLOOKUP(WordsPlan!DI32,ScaleAA,2,FALSE)</f>
        <v>3</v>
      </c>
      <c r="DJ32" s="84">
        <f>VLOOKUP(WordsPlan!DJ32,ScaleAA,2,FALSE)</f>
        <v>4</v>
      </c>
      <c r="DK32" s="84">
        <f>VLOOKUP(WordsPlan!DK32,ScaleAA,2,FALSE)</f>
        <v>4</v>
      </c>
      <c r="DM32" s="84">
        <f>VLOOKUP(WordsPlan!DM32,ScaleFF,2,FALSE)</f>
        <v>2</v>
      </c>
      <c r="DN32" s="84">
        <f>VLOOKUP(WordsPlan!DN32,ScaleFF,2,FALSE)</f>
        <v>3</v>
      </c>
      <c r="DO32" s="84">
        <f>VLOOKUP(WordsPlan!DO32,ScaleFF,2,FALSE)</f>
        <v>1</v>
      </c>
      <c r="DP32" s="84">
        <f>VLOOKUP(WordsPlan!DP32,ScaleFF,2,FALSE)</f>
        <v>2</v>
      </c>
      <c r="DQ32" s="84">
        <f>VLOOKUP(WordsPlan!DQ32,ScaleFF,2,FALSE)</f>
        <v>1</v>
      </c>
      <c r="DR32" s="84">
        <f>VLOOKUP(WordsPlan!DR32,ScaleFF,2,FALSE)</f>
        <v>1</v>
      </c>
      <c r="DS32" s="84">
        <f>VLOOKUP(WordsPlan!DS32,ScaleFF,2,FALSE)</f>
        <v>3</v>
      </c>
      <c r="DT32" s="84">
        <f>VLOOKUP(WordsPlan!DT32,ScaleFF,2,FALSE)</f>
        <v>3</v>
      </c>
      <c r="DU32" s="84">
        <f>VLOOKUP(WordsPlan!DU32,ScaleFF,2,FALSE)</f>
        <v>3</v>
      </c>
      <c r="DV32" s="84">
        <f>VLOOKUP(WordsPlan!DV32,ScaleFF,2,FALSE)</f>
        <v>1</v>
      </c>
      <c r="DW32" s="84">
        <f>VLOOKUP(WordsPlan!DW32,ScaleFF,2,FALSE)</f>
        <v>3</v>
      </c>
      <c r="DX32" s="84">
        <f>VLOOKUP(WordsPlan!DX32,ScaleFF,2,FALSE)</f>
        <v>1</v>
      </c>
      <c r="DY32" s="84">
        <f>VLOOKUP(WordsPlan!DY32,ScaleFF,2,FALSE)</f>
        <v>1</v>
      </c>
      <c r="DZ32" s="84">
        <f>VLOOKUP(WordsPlan!DZ32,ScaleFF,2,FALSE)</f>
        <v>2</v>
      </c>
      <c r="EA32" s="84">
        <f>VLOOKUP(WordsPlan!EA32,ScaleFF,2,FALSE)</f>
        <v>2</v>
      </c>
      <c r="EB32" s="84">
        <f>VLOOKUP(WordsPlan!EB32,ScaleFF,2,FALSE)</f>
        <v>3</v>
      </c>
      <c r="EC32" s="84">
        <f>VLOOKUP(WordsPlan!EC32,ScaleFF,2,FALSE)</f>
        <v>1</v>
      </c>
      <c r="ED32" s="84">
        <f>VLOOKUP(WordsPlan!ED32,ScaleFF,2,FALSE)</f>
        <v>2</v>
      </c>
      <c r="EE32" s="84">
        <f>VLOOKUP(WordsPlan!EE32,ScaleFF,2,FALSE)</f>
        <v>2</v>
      </c>
      <c r="EF32" s="84">
        <f>VLOOKUP(WordsPlan!EF32,ScaleFF,2,FALSE)</f>
        <v>2</v>
      </c>
      <c r="EG32" s="84">
        <f>VLOOKUP(WordsPlan!EG32,ScaleFF,2,FALSE)</f>
        <v>1</v>
      </c>
      <c r="EH32" s="84">
        <f>VLOOKUP(WordsPlan!EH32,ScaleFF,2,FALSE)</f>
        <v>3</v>
      </c>
      <c r="EI32" s="84">
        <f>VLOOKUP(WordsPlan!EI32,ScaleFF,2,FALSE)</f>
        <v>2</v>
      </c>
      <c r="EJ32" s="84">
        <f>VLOOKUP(WordsPlan!EJ32,ScaleFF,2,FALSE)</f>
        <v>1</v>
      </c>
      <c r="EK32" s="84">
        <f>VLOOKUP(WordsPlan!EK32,ScaleFF,2,FALSE)</f>
        <v>2</v>
      </c>
      <c r="EL32" s="84">
        <f>VLOOKUP(WordsPlan!EL32,ScaleFF,2,FALSE)</f>
        <v>3</v>
      </c>
      <c r="EM32" s="84">
        <f>VLOOKUP(WordsPlan!EM32,ScaleFF,2,FALSE)</f>
        <v>2</v>
      </c>
      <c r="EN32" s="84">
        <f>VLOOKUP(WordsPlan!EN32,ScaleFF,2,FALSE)</f>
        <v>0</v>
      </c>
      <c r="EO32" s="84">
        <f>VLOOKUP(WordsPlan!EO32,ScaleFF,2,FALSE)</f>
        <v>1</v>
      </c>
      <c r="EP32" s="84">
        <f>VLOOKUP(WordsPlan!EP32,ScaleFF,2,FALSE)</f>
        <v>1</v>
      </c>
      <c r="EQ32" s="84">
        <f>VLOOKUP(WordsPlan!EQ32,ScaleFF,2,FALSE)</f>
        <v>2</v>
      </c>
      <c r="ER32" s="84">
        <f>VLOOKUP(WordsPlan!ER32,ScaleFF,2,FALSE)</f>
        <v>2</v>
      </c>
      <c r="ES32" s="84">
        <f>VLOOKUP(WordsPlan!ES32,ScaleFF,2,FALSE)</f>
        <v>3</v>
      </c>
      <c r="ET32" s="84">
        <f>VLOOKUP(WordsPlan!ET32,ScaleFF,2,FALSE)</f>
        <v>3</v>
      </c>
      <c r="EU32" s="84">
        <f>VLOOKUP(WordsPlan!EU32,ScaleFF,2,FALSE)</f>
        <v>3</v>
      </c>
    </row>
    <row r="33" spans="1:151" x14ac:dyDescent="0.2">
      <c r="A33">
        <v>110002753809</v>
      </c>
      <c r="B33">
        <v>270114160</v>
      </c>
      <c r="C33" s="2">
        <v>43609.506655092591</v>
      </c>
      <c r="D33" s="2">
        <v>43609.522361111107</v>
      </c>
      <c r="E33" t="s">
        <v>1589</v>
      </c>
      <c r="J33">
        <v>0</v>
      </c>
      <c r="K33" s="84" t="s">
        <v>1588</v>
      </c>
      <c r="L33">
        <v>1</v>
      </c>
      <c r="M33">
        <v>2</v>
      </c>
      <c r="N33">
        <v>4</v>
      </c>
      <c r="O33">
        <v>3</v>
      </c>
      <c r="P33">
        <v>1</v>
      </c>
      <c r="Q33" s="84">
        <f>VLOOKUP(WordsPlan!Q33,ScaleII,2,FALSE)</f>
        <v>1</v>
      </c>
      <c r="R33" s="84">
        <f>VLOOKUP(WordsPlan!R33,ScaleII,2,FALSE)</f>
        <v>2</v>
      </c>
      <c r="S33" s="84">
        <f>VLOOKUP(WordsPlan!S33,ScaleII,2,FALSE)</f>
        <v>2</v>
      </c>
      <c r="T33" s="84">
        <f>VLOOKUP(WordsPlan!T33,ScaleII,2,FALSE)</f>
        <v>2</v>
      </c>
      <c r="U33" s="84">
        <f>VLOOKUP(WordsPlan!U33,ScaleII,2,FALSE)</f>
        <v>1</v>
      </c>
      <c r="V33" s="84">
        <f>VLOOKUP(WordsPlan!V33,ScaleII,2,FALSE)</f>
        <v>1</v>
      </c>
      <c r="W33" s="84">
        <f>VLOOKUP(WordsPlan!W33,ScaleDD,2,FALSE)</f>
        <v>3</v>
      </c>
      <c r="X33" s="84">
        <f>VLOOKUP(WordsPlan!X33,ScaleDD,2,FALSE)</f>
        <v>4</v>
      </c>
      <c r="Y33" s="84">
        <f>VLOOKUP(WordsPlan!Y33,ScaleDD,2,FALSE)</f>
        <v>3</v>
      </c>
      <c r="Z33" s="84">
        <f>VLOOKUP(WordsPlan!Z33,ScaleDD,2,FALSE)</f>
        <v>3</v>
      </c>
      <c r="AA33" s="84">
        <f>VLOOKUP(WordsPlan!AA33,ScaleDD,2,FALSE)</f>
        <v>2</v>
      </c>
      <c r="AB33" s="84">
        <f>VLOOKUP(WordsPlan!AB33,ScaleDD,2,FALSE)</f>
        <v>3</v>
      </c>
      <c r="AC33" s="84">
        <f>VLOOKUP(WordsPlan!AC33,ScaleDD,2,FALSE)</f>
        <v>4</v>
      </c>
      <c r="AD33" s="84">
        <f>VLOOKUP(WordsPlan!AD33,ScaleDD,2,FALSE)</f>
        <v>2</v>
      </c>
      <c r="AE33" s="84">
        <f>VLOOKUP(WordsPlan!AE33,ScaleDD,2,FALSE)</f>
        <v>3</v>
      </c>
      <c r="AG33" s="84">
        <f>VLOOKUP(WordsPlan!AG33,ScaleEE,2,FALSE)</f>
        <v>4</v>
      </c>
      <c r="AH33" s="84">
        <f>VLOOKUP(WordsPlan!AH33,ScaleEE,2,FALSE)</f>
        <v>4</v>
      </c>
      <c r="AI33" s="84">
        <f>VLOOKUP(WordsPlan!AI33,ScaleEE,2,FALSE)</f>
        <v>2</v>
      </c>
      <c r="AJ33" s="84">
        <f>VLOOKUP(WordsPlan!AJ33,ScaleEE,2,FALSE)</f>
        <v>4</v>
      </c>
      <c r="AK33" s="84">
        <f>VLOOKUP(WordsPlan!AK33,ScaleEE,2,FALSE)</f>
        <v>4</v>
      </c>
      <c r="AL33" s="84">
        <f>VLOOKUP(WordsPlan!AL33,ScaleEE,2,FALSE)</f>
        <v>4</v>
      </c>
      <c r="AM33" s="84">
        <f>VLOOKUP(WordsPlan!AM33,ScaleEE,2,FALSE)</f>
        <v>3</v>
      </c>
      <c r="AN33" s="84">
        <f>VLOOKUP(WordsPlan!AN33,ScaleEE,2,FALSE)</f>
        <v>3</v>
      </c>
      <c r="AO33" s="84">
        <f>VLOOKUP(WordsPlan!AO33,ScaleEE,2,FALSE)</f>
        <v>3</v>
      </c>
      <c r="AP33" s="84">
        <f>VLOOKUP(WordsPlan!AP33,ScaleEE,2,FALSE)</f>
        <v>1</v>
      </c>
      <c r="AR33" s="84">
        <f>VLOOKUP(WordsPlan!AR33,ScaleDD,2,FALSE)</f>
        <v>3</v>
      </c>
      <c r="AS33" s="84">
        <f>VLOOKUP(WordsPlan!AS33,ScaleDD,2,FALSE)</f>
        <v>3</v>
      </c>
      <c r="AT33" s="84">
        <f>VLOOKUP(WordsPlan!AT33,ScaleDD,2,FALSE)</f>
        <v>2</v>
      </c>
      <c r="AU33" s="84">
        <f>VLOOKUP(WordsPlan!AU33,ScaleDD,2,FALSE)</f>
        <v>1</v>
      </c>
      <c r="AV33" s="84">
        <f>VLOOKUP(WordsPlan!AV33,ScaleDD,2,FALSE)</f>
        <v>4</v>
      </c>
      <c r="AW33" s="84">
        <f>VLOOKUP(WordsPlan!AW33,ScaleDD,2,FALSE)</f>
        <v>3</v>
      </c>
      <c r="AX33" s="84">
        <f>VLOOKUP(WordsPlan!AX33,ScaleDD,2,FALSE)</f>
        <v>3</v>
      </c>
      <c r="AY33" s="84">
        <f>VLOOKUP(WordsPlan!AY33,ScaleDD,2,FALSE)</f>
        <v>1</v>
      </c>
      <c r="AZ33" s="84">
        <f>VLOOKUP(WordsPlan!AZ33,ScaleDD,2,FALSE)</f>
        <v>4</v>
      </c>
      <c r="BA33" s="84">
        <f>VLOOKUP(WordsPlan!BA33,ScaleDD,2,FALSE)</f>
        <v>2</v>
      </c>
      <c r="BB33" s="84">
        <f>VLOOKUP(WordsPlan!BB33,ScaleDD,2,FALSE)</f>
        <v>3</v>
      </c>
      <c r="BC33" s="84">
        <f>VLOOKUP(WordsPlan!BC33,ScaleDD,2,FALSE)</f>
        <v>1</v>
      </c>
      <c r="BD33" s="84">
        <f>VLOOKUP(WordsPlan!BD33,ScaleDD,2,FALSE)</f>
        <v>2</v>
      </c>
      <c r="BE33" s="84">
        <f>VLOOKUP(WordsPlan!BE33,ScaleDD,2,FALSE)</f>
        <v>4</v>
      </c>
      <c r="BF33" s="84">
        <f>VLOOKUP(WordsPlan!BF33,ScaleDD,2,FALSE)</f>
        <v>3</v>
      </c>
      <c r="BG33" s="84">
        <f>VLOOKUP(WordsPlan!BG33,ScaleDD,2,FALSE)</f>
        <v>1</v>
      </c>
      <c r="BH33" s="84">
        <f>VLOOKUP(WordsPlan!BH33,ScaleDD,2,FALSE)</f>
        <v>4</v>
      </c>
      <c r="BI33" s="84">
        <f>VLOOKUP(WordsPlan!BI33,ScaleDD,2,FALSE)</f>
        <v>3</v>
      </c>
      <c r="BJ33" s="84">
        <f>VLOOKUP(WordsPlan!BJ33,ScaleDD,2,FALSE)</f>
        <v>4</v>
      </c>
      <c r="BK33" s="84">
        <f>VLOOKUP(WordsPlan!BK33,ScaleDD,2,FALSE)</f>
        <v>3</v>
      </c>
      <c r="BL33" s="84">
        <f>VLOOKUP(WordsPlan!BL33,ScaleDD,2,FALSE)</f>
        <v>4</v>
      </c>
      <c r="BM33" s="84">
        <f>VLOOKUP(WordsPlan!BM33,ScaleDD,2,FALSE)</f>
        <v>4</v>
      </c>
      <c r="BN33" s="84">
        <f>VLOOKUP(WordsPlan!BN33,ScaleDD,2,FALSE)</f>
        <v>4</v>
      </c>
      <c r="BO33" s="84">
        <f>VLOOKUP(WordsPlan!BO33,ScaleDD,2,FALSE)</f>
        <v>4</v>
      </c>
      <c r="BP33" s="84">
        <f>VLOOKUP(WordsPlan!BP33,ScaleDD,2,FALSE)</f>
        <v>4</v>
      </c>
      <c r="BQ33" s="84">
        <f>VLOOKUP(WordsPlan!BQ33,ScaleDD,2,FALSE)</f>
        <v>4</v>
      </c>
      <c r="BR33" s="84">
        <f>VLOOKUP(WordsPlan!BR33,ScaleDD,2,FALSE)</f>
        <v>4</v>
      </c>
      <c r="BS33" s="84">
        <f>VLOOKUP(WordsPlan!BS33,ScaleDD,2,FALSE)</f>
        <v>4</v>
      </c>
      <c r="BT33" s="84">
        <f>VLOOKUP(WordsPlan!BT33,ScaleDD,2,FALSE)</f>
        <v>4</v>
      </c>
      <c r="BU33" s="84">
        <f>VLOOKUP(WordsPlan!BU33,ScaleDD,2,FALSE)</f>
        <v>3</v>
      </c>
      <c r="BV33" s="84">
        <f>VLOOKUP(WordsPlan!BV33,ScaleDD,2,FALSE)</f>
        <v>0</v>
      </c>
      <c r="BW33" s="84">
        <f>VLOOKUP(WordsPlan!BW33,ScaleDD,2,FALSE)</f>
        <v>4</v>
      </c>
      <c r="BX33" s="84">
        <f>VLOOKUP(WordsPlan!BX33,ScaleDD,2,FALSE)</f>
        <v>3</v>
      </c>
      <c r="BY33" s="84">
        <f>VLOOKUP(WordsPlan!BY33,ScaleDD,2,FALSE)</f>
        <v>3</v>
      </c>
      <c r="BZ33" s="84">
        <f>VLOOKUP(WordsPlan!BZ33,ScaleDD,2,FALSE)</f>
        <v>3</v>
      </c>
      <c r="CA33" s="84">
        <f>VLOOKUP(WordsPlan!CA33,ScaleDD,2,FALSE)</f>
        <v>4</v>
      </c>
      <c r="CB33" s="84">
        <f>VLOOKUP(WordsPlan!CB33,ScaleDD,2,FALSE)</f>
        <v>2</v>
      </c>
      <c r="CC33" s="84">
        <f>VLOOKUP(WordsPlan!CC33,ScaleDD,2,FALSE)</f>
        <v>4</v>
      </c>
      <c r="CD33" s="84">
        <f>VLOOKUP(WordsPlan!CD33,ScaleDD,2,FALSE)</f>
        <v>4</v>
      </c>
      <c r="CF33" s="84">
        <f>VLOOKUP(WordsPlan!CF33,ScaleAA,2,FALSE)</f>
        <v>4</v>
      </c>
      <c r="CG33" s="84">
        <f>VLOOKUP(WordsPlan!CG33,ScaleAA,2,FALSE)</f>
        <v>3</v>
      </c>
      <c r="CH33" s="84">
        <f>VLOOKUP(WordsPlan!CH33,ScaleAA,2,FALSE)</f>
        <v>4</v>
      </c>
      <c r="CI33" s="84">
        <f>VLOOKUP(WordsPlan!CI33,ScaleAA,2,FALSE)</f>
        <v>3</v>
      </c>
      <c r="CJ33" s="84">
        <f>VLOOKUP(WordsPlan!CJ33,ScaleAA,2,FALSE)</f>
        <v>2</v>
      </c>
      <c r="CK33" s="84">
        <f>VLOOKUP(WordsPlan!CK33,ScaleAA,2,FALSE)</f>
        <v>4</v>
      </c>
      <c r="CL33" s="84">
        <f>VLOOKUP(WordsPlan!CL33,ScaleAA,2,FALSE)</f>
        <v>3</v>
      </c>
      <c r="CM33" s="84">
        <f>VLOOKUP(WordsPlan!CM33,ScaleAA,2,FALSE)</f>
        <v>3</v>
      </c>
      <c r="CN33" s="84">
        <f>VLOOKUP(WordsPlan!CN33,ScaleAA,2,FALSE)</f>
        <v>4</v>
      </c>
      <c r="CO33" s="84">
        <f>VLOOKUP(WordsPlan!CO33,ScaleAA,2,FALSE)</f>
        <v>4</v>
      </c>
      <c r="CP33" s="84">
        <f>VLOOKUP(WordsPlan!CP33,ScaleAA,2,FALSE)</f>
        <v>4</v>
      </c>
      <c r="CQ33" s="84">
        <f>VLOOKUP(WordsPlan!CQ33,ScaleAA,2,FALSE)</f>
        <v>4</v>
      </c>
      <c r="CR33" s="84">
        <f>VLOOKUP(WordsPlan!CR33,ScaleAA,2,FALSE)</f>
        <v>4</v>
      </c>
      <c r="CS33" s="84">
        <f>VLOOKUP(WordsPlan!CS33,ScaleAA,2,FALSE)</f>
        <v>3</v>
      </c>
      <c r="CT33" s="84">
        <f>VLOOKUP(WordsPlan!CT33,ScaleAA,2,FALSE)</f>
        <v>3</v>
      </c>
      <c r="CU33" s="84">
        <f>VLOOKUP(WordsPlan!CU33,ScaleAA,2,FALSE)</f>
        <v>3</v>
      </c>
      <c r="CV33" s="84">
        <f>VLOOKUP(WordsPlan!CV33,ScaleAA,2,FALSE)</f>
        <v>4</v>
      </c>
      <c r="CW33" s="84">
        <f>VLOOKUP(WordsPlan!CW33,ScaleAA,2,FALSE)</f>
        <v>2</v>
      </c>
      <c r="CX33" s="84">
        <f>VLOOKUP(WordsPlan!CX33,ScaleAA,2,FALSE)</f>
        <v>3</v>
      </c>
      <c r="CY33" s="84">
        <f>VLOOKUP(WordsPlan!CY33,ScaleAA,2,FALSE)</f>
        <v>4</v>
      </c>
      <c r="CZ33" s="84">
        <f>VLOOKUP(WordsPlan!CZ33,ScaleAA,2,FALSE)</f>
        <v>3</v>
      </c>
      <c r="DA33" s="84">
        <f>VLOOKUP(WordsPlan!DA33,ScaleAA,2,FALSE)</f>
        <v>3</v>
      </c>
      <c r="DB33" s="84">
        <f>VLOOKUP(WordsPlan!DB33,ScaleAA,2,FALSE)</f>
        <v>4</v>
      </c>
      <c r="DC33" s="84">
        <f>VLOOKUP(WordsPlan!DC33,ScaleAA,2,FALSE)</f>
        <v>4</v>
      </c>
      <c r="DD33" s="84">
        <f>VLOOKUP(WordsPlan!DD33,ScaleAA,2,FALSE)</f>
        <v>4</v>
      </c>
      <c r="DE33" s="84">
        <f>VLOOKUP(WordsPlan!DE33,ScaleAA,2,FALSE)</f>
        <v>4</v>
      </c>
      <c r="DF33" s="84">
        <f>VLOOKUP(WordsPlan!DF33,ScaleAA,2,FALSE)</f>
        <v>3</v>
      </c>
      <c r="DG33" s="84">
        <f>VLOOKUP(WordsPlan!DG33,ScaleAA,2,FALSE)</f>
        <v>4</v>
      </c>
      <c r="DH33" s="84">
        <f>VLOOKUP(WordsPlan!DH33,ScaleAA,2,FALSE)</f>
        <v>4</v>
      </c>
      <c r="DI33" s="84">
        <f>VLOOKUP(WordsPlan!DI33,ScaleAA,2,FALSE)</f>
        <v>4</v>
      </c>
      <c r="DJ33" s="84">
        <f>VLOOKUP(WordsPlan!DJ33,ScaleAA,2,FALSE)</f>
        <v>3</v>
      </c>
      <c r="DK33" s="84">
        <f>VLOOKUP(WordsPlan!DK33,ScaleAA,2,FALSE)</f>
        <v>3</v>
      </c>
      <c r="DM33" s="84">
        <f>VLOOKUP(WordsPlan!DM33,ScaleFF,2,FALSE)</f>
        <v>3</v>
      </c>
      <c r="DN33" s="84">
        <f>VLOOKUP(WordsPlan!DN33,ScaleFF,2,FALSE)</f>
        <v>2</v>
      </c>
      <c r="DO33" s="84">
        <f>VLOOKUP(WordsPlan!DO33,ScaleFF,2,FALSE)</f>
        <v>4</v>
      </c>
      <c r="DP33" s="84">
        <f>VLOOKUP(WordsPlan!DP33,ScaleFF,2,FALSE)</f>
        <v>3</v>
      </c>
      <c r="DQ33" s="84">
        <f>VLOOKUP(WordsPlan!DQ33,ScaleFF,2,FALSE)</f>
        <v>3</v>
      </c>
      <c r="DR33" s="84">
        <f>VLOOKUP(WordsPlan!DR33,ScaleFF,2,FALSE)</f>
        <v>2</v>
      </c>
      <c r="DS33" s="84">
        <f>VLOOKUP(WordsPlan!DS33,ScaleFF,2,FALSE)</f>
        <v>4</v>
      </c>
      <c r="DT33" s="84">
        <f>VLOOKUP(WordsPlan!DT33,ScaleFF,2,FALSE)</f>
        <v>3</v>
      </c>
      <c r="DU33" s="84">
        <f>VLOOKUP(WordsPlan!DU33,ScaleFF,2,FALSE)</f>
        <v>4</v>
      </c>
      <c r="DV33" s="84">
        <f>VLOOKUP(WordsPlan!DV33,ScaleFF,2,FALSE)</f>
        <v>2</v>
      </c>
      <c r="DW33" s="84">
        <f>VLOOKUP(WordsPlan!DW33,ScaleFF,2,FALSE)</f>
        <v>4</v>
      </c>
      <c r="DX33" s="84">
        <f>VLOOKUP(WordsPlan!DX33,ScaleFF,2,FALSE)</f>
        <v>4</v>
      </c>
      <c r="DY33" s="84">
        <f>VLOOKUP(WordsPlan!DY33,ScaleFF,2,FALSE)</f>
        <v>4</v>
      </c>
      <c r="DZ33" s="84">
        <f>VLOOKUP(WordsPlan!DZ33,ScaleFF,2,FALSE)</f>
        <v>4</v>
      </c>
      <c r="EA33" s="84">
        <f>VLOOKUP(WordsPlan!EA33,ScaleFF,2,FALSE)</f>
        <v>4</v>
      </c>
      <c r="EB33" s="84">
        <f>VLOOKUP(WordsPlan!EB33,ScaleFF,2,FALSE)</f>
        <v>3</v>
      </c>
      <c r="EC33" s="84">
        <f>VLOOKUP(WordsPlan!EC33,ScaleFF,2,FALSE)</f>
        <v>3</v>
      </c>
      <c r="ED33" s="84">
        <f>VLOOKUP(WordsPlan!ED33,ScaleFF,2,FALSE)</f>
        <v>3</v>
      </c>
      <c r="EE33" s="84">
        <f>VLOOKUP(WordsPlan!EE33,ScaleFF,2,FALSE)</f>
        <v>1</v>
      </c>
      <c r="EF33" s="84">
        <f>VLOOKUP(WordsPlan!EF33,ScaleFF,2,FALSE)</f>
        <v>2</v>
      </c>
      <c r="EG33" s="84">
        <f>VLOOKUP(WordsPlan!EG33,ScaleFF,2,FALSE)</f>
        <v>3</v>
      </c>
      <c r="EH33" s="84">
        <f>VLOOKUP(WordsPlan!EH33,ScaleFF,2,FALSE)</f>
        <v>3</v>
      </c>
      <c r="EI33" s="84">
        <f>VLOOKUP(WordsPlan!EI33,ScaleFF,2,FALSE)</f>
        <v>2</v>
      </c>
      <c r="EJ33" s="84">
        <f>VLOOKUP(WordsPlan!EJ33,ScaleFF,2,FALSE)</f>
        <v>3</v>
      </c>
      <c r="EK33" s="84">
        <f>VLOOKUP(WordsPlan!EK33,ScaleFF,2,FALSE)</f>
        <v>3</v>
      </c>
      <c r="EL33" s="84">
        <f>VLOOKUP(WordsPlan!EL33,ScaleFF,2,FALSE)</f>
        <v>4</v>
      </c>
      <c r="EM33" s="84">
        <f>VLOOKUP(WordsPlan!EM33,ScaleFF,2,FALSE)</f>
        <v>1</v>
      </c>
      <c r="EN33" s="84">
        <f>VLOOKUP(WordsPlan!EN33,ScaleFF,2,FALSE)</f>
        <v>1</v>
      </c>
      <c r="EO33" s="84">
        <f>VLOOKUP(WordsPlan!EO33,ScaleFF,2,FALSE)</f>
        <v>3</v>
      </c>
      <c r="EP33" s="84">
        <f>VLOOKUP(WordsPlan!EP33,ScaleFF,2,FALSE)</f>
        <v>2</v>
      </c>
      <c r="EQ33" s="84">
        <f>VLOOKUP(WordsPlan!EQ33,ScaleFF,2,FALSE)</f>
        <v>3</v>
      </c>
      <c r="ER33" s="84">
        <f>VLOOKUP(WordsPlan!ER33,ScaleFF,2,FALSE)</f>
        <v>2</v>
      </c>
      <c r="ES33" s="84">
        <f>VLOOKUP(WordsPlan!ES33,ScaleFF,2,FALSE)</f>
        <v>3</v>
      </c>
      <c r="ET33" s="84">
        <f>VLOOKUP(WordsPlan!ET33,ScaleFF,2,FALSE)</f>
        <v>2</v>
      </c>
      <c r="EU33" s="84">
        <f>VLOOKUP(WordsPlan!EU33,ScaleFF,2,FALSE)</f>
        <v>3</v>
      </c>
    </row>
  </sheetData>
  <autoFilter ref="A21:EV33" xr:uid="{00000000-0009-0000-0000-000001000000}"/>
  <conditionalFormatting sqref="K22">
    <cfRule type="expression" dxfId="63" priority="53">
      <formula>OR(K22="Philippines",K22="Jordan",K22="Lebanon",K22="Malaysia",K22="Qatar",K22="Saudi Arabia",K22="Bahrain",K22="India",K22="Singapore",K22="Hong Kong",K22="Korea",K22="Pakistan")</formula>
    </cfRule>
    <cfRule type="expression" dxfId="62" priority="54">
      <formula>OR(K22="Australia",K22="New Zealand")</formula>
    </cfRule>
    <cfRule type="expression" dxfId="61" priority="55">
      <formula>OR(K22="Finland",K22="Germany",K22="Ireland",K22="Iceland",K22="Spain",K22="Switzerland",K22="Netherlands",K22="Denmark",K22="Sweden",K22="UK",K22="Cyprus")</formula>
    </cfRule>
    <cfRule type="expression" dxfId="60" priority="56">
      <formula>OR(K22="Canada",K22="USA")</formula>
    </cfRule>
  </conditionalFormatting>
  <conditionalFormatting sqref="K23">
    <cfRule type="expression" dxfId="59" priority="49">
      <formula>OR(K23="Philippines",K23="Jordan",K23="Lebanon",K23="Malaysia",K23="Qatar",K23="Saudi Arabia",K23="Bahrain",K23="India",K23="Singapore",K23="Hong Kong",K23="Korea",K23="Pakistan")</formula>
    </cfRule>
    <cfRule type="expression" dxfId="58" priority="50">
      <formula>OR(K23="Australia",K23="New Zealand")</formula>
    </cfRule>
    <cfRule type="expression" dxfId="57" priority="51">
      <formula>OR(K23="Finland",K23="Germany",K23="Ireland",K23="Iceland",K23="Spain",K23="Switzerland",K23="Netherlands",K23="Denmark",K23="Sweden",K23="UK",K23="Cyprus")</formula>
    </cfRule>
    <cfRule type="expression" dxfId="56" priority="52">
      <formula>OR(K23="Canada",K23="USA")</formula>
    </cfRule>
  </conditionalFormatting>
  <conditionalFormatting sqref="K24">
    <cfRule type="expression" dxfId="55" priority="45">
      <formula>OR(K24="Philippines",K24="Jordan",K24="Lebanon",K24="Malaysia",K24="Qatar",K24="Saudi Arabia",K24="Bahrain",K24="India",K24="Singapore",K24="Hong Kong",K24="Korea",K24="Pakistan")</formula>
    </cfRule>
    <cfRule type="expression" dxfId="54" priority="46">
      <formula>OR(K24="Australia",K24="New Zealand")</formula>
    </cfRule>
    <cfRule type="expression" dxfId="53" priority="47">
      <formula>OR(K24="Finland",K24="Germany",K24="Ireland",K24="Iceland",K24="Spain",K24="Switzerland",K24="Netherlands",K24="Denmark",K24="Sweden",K24="UK",K24="Cyprus")</formula>
    </cfRule>
    <cfRule type="expression" dxfId="52" priority="48">
      <formula>OR(K24="Canada",K24="USA")</formula>
    </cfRule>
  </conditionalFormatting>
  <conditionalFormatting sqref="K25">
    <cfRule type="expression" dxfId="51" priority="41">
      <formula>OR(K25="Philippines",K25="Jordan",K25="Lebanon",K25="Malaysia",K25="Qatar",K25="Saudi Arabia",K25="Bahrain",K25="India",K25="Singapore",K25="Hong Kong",K25="Korea",K25="Pakistan")</formula>
    </cfRule>
    <cfRule type="expression" dxfId="50" priority="42">
      <formula>OR(K25="Australia",K25="New Zealand")</formula>
    </cfRule>
    <cfRule type="expression" dxfId="49" priority="43">
      <formula>OR(K25="Finland",K25="Germany",K25="Ireland",K25="Iceland",K25="Spain",K25="Switzerland",K25="Netherlands",K25="Denmark",K25="Sweden",K25="UK",K25="Cyprus")</formula>
    </cfRule>
    <cfRule type="expression" dxfId="48" priority="44">
      <formula>OR(K25="Canada",K25="USA")</formula>
    </cfRule>
  </conditionalFormatting>
  <conditionalFormatting sqref="K26">
    <cfRule type="expression" dxfId="47" priority="37">
      <formula>OR(K26="Philippines",K26="Jordan",K26="Lebanon",K26="Malaysia",K26="Qatar",K26="Saudi Arabia",K26="Bahrain",K26="India",K26="Singapore",K26="Hong Kong",K26="Korea",K26="Pakistan")</formula>
    </cfRule>
    <cfRule type="expression" dxfId="46" priority="38">
      <formula>OR(K26="Australia",K26="New Zealand")</formula>
    </cfRule>
    <cfRule type="expression" dxfId="45" priority="39">
      <formula>OR(K26="Finland",K26="Germany",K26="Ireland",K26="Iceland",K26="Spain",K26="Switzerland",K26="Netherlands",K26="Denmark",K26="Sweden",K26="UK",K26="Cyprus")</formula>
    </cfRule>
    <cfRule type="expression" dxfId="44" priority="40">
      <formula>OR(K26="Canada",K26="USA")</formula>
    </cfRule>
  </conditionalFormatting>
  <conditionalFormatting sqref="K27">
    <cfRule type="expression" dxfId="43" priority="33">
      <formula>OR(K27="Philippines",K27="Jordan",K27="Lebanon",K27="Malaysia",K27="Qatar",K27="Saudi Arabia",K27="Bahrain",K27="India",K27="Singapore",K27="Hong Kong",K27="Korea",K27="Pakistan")</formula>
    </cfRule>
    <cfRule type="expression" dxfId="42" priority="34">
      <formula>OR(K27="Australia",K27="New Zealand")</formula>
    </cfRule>
    <cfRule type="expression" dxfId="41" priority="35">
      <formula>OR(K27="Finland",K27="Germany",K27="Ireland",K27="Iceland",K27="Spain",K27="Switzerland",K27="Netherlands",K27="Denmark",K27="Sweden",K27="UK",K27="Cyprus")</formula>
    </cfRule>
    <cfRule type="expression" dxfId="40" priority="36">
      <formula>OR(K27="Canada",K27="USA")</formula>
    </cfRule>
  </conditionalFormatting>
  <conditionalFormatting sqref="K29">
    <cfRule type="expression" dxfId="39" priority="29">
      <formula>OR(K29="Philippines",K29="Jordan",K29="Lebanon",K29="Malaysia",K29="Qatar",K29="Saudi Arabia",K29="Bahrain",K29="India",K29="Singapore",K29="Hong Kong",K29="Korea",K29="Pakistan")</formula>
    </cfRule>
    <cfRule type="expression" dxfId="38" priority="30">
      <formula>OR(K29="Australia",K29="New Zealand")</formula>
    </cfRule>
    <cfRule type="expression" dxfId="37" priority="31">
      <formula>OR(K29="Finland",K29="Germany",K29="Ireland",K29="Iceland",K29="Spain",K29="Switzerland",K29="Netherlands",K29="Denmark",K29="Sweden",K29="UK",K29="Cyprus")</formula>
    </cfRule>
    <cfRule type="expression" dxfId="36" priority="32">
      <formula>OR(K29="Canada",K29="USA")</formula>
    </cfRule>
  </conditionalFormatting>
  <conditionalFormatting sqref="K31">
    <cfRule type="expression" dxfId="35" priority="25">
      <formula>OR(K31="Philippines",K31="Jordan",K31="Lebanon",K31="Malaysia",K31="Qatar",K31="Saudi Arabia",K31="Bahrain",K31="India",K31="Singapore",K31="Hong Kong",K31="Korea",K31="Pakistan")</formula>
    </cfRule>
    <cfRule type="expression" dxfId="34" priority="26">
      <formula>OR(K31="Australia",K31="New Zealand")</formula>
    </cfRule>
    <cfRule type="expression" dxfId="33" priority="27">
      <formula>OR(K31="Finland",K31="Germany",K31="Ireland",K31="Iceland",K31="Spain",K31="Switzerland",K31="Netherlands",K31="Denmark",K31="Sweden",K31="UK",K31="Cyprus")</formula>
    </cfRule>
    <cfRule type="expression" dxfId="32" priority="28">
      <formula>OR(K31="Canada",K31="USA")</formula>
    </cfRule>
  </conditionalFormatting>
  <conditionalFormatting sqref="K32">
    <cfRule type="expression" dxfId="31" priority="21">
      <formula>OR(K32="Philippines",K32="Jordan",K32="Lebanon",K32="Malaysia",K32="Qatar",K32="Saudi Arabia",K32="Bahrain",K32="India",K32="Singapore",K32="Hong Kong",K32="Korea",K32="Pakistan")</formula>
    </cfRule>
    <cfRule type="expression" dxfId="30" priority="22">
      <formula>OR(K32="Australia",K32="New Zealand")</formula>
    </cfRule>
    <cfRule type="expression" dxfId="29" priority="23">
      <formula>OR(K32="Finland",K32="Germany",K32="Ireland",K32="Iceland",K32="Spain",K32="Switzerland",K32="Netherlands",K32="Denmark",K32="Sweden",K32="UK",K32="Cyprus")</formula>
    </cfRule>
    <cfRule type="expression" dxfId="28" priority="24">
      <formula>OR(K32="Canada",K32="USA")</formula>
    </cfRule>
  </conditionalFormatting>
  <conditionalFormatting sqref="K28">
    <cfRule type="expression" dxfId="27" priority="17">
      <formula>OR(K28="Philippines",K28="Jordan",K28="Lebanon",K28="Malaysia",K28="Qatar",K28="Saudi Arabia",K28="Bahrain",K28="India",K28="Singapore",K28="Hong Kong",K28="Korea",K28="Pakistan")</formula>
    </cfRule>
    <cfRule type="expression" dxfId="26" priority="18">
      <formula>OR(K28="Australia",K28="New Zealand")</formula>
    </cfRule>
    <cfRule type="expression" dxfId="25" priority="19">
      <formula>OR(K28="Finland",K28="Germany",K28="Ireland",K28="Iceland",K28="Spain",K28="Switzerland",K28="Netherlands",K28="Denmark",K28="Sweden",K28="UK",K28="Cyprus")</formula>
    </cfRule>
    <cfRule type="expression" dxfId="24" priority="20">
      <formula>OR(K28="Canada",K28="USA")</formula>
    </cfRule>
  </conditionalFormatting>
  <conditionalFormatting sqref="K30">
    <cfRule type="expression" dxfId="23" priority="13">
      <formula>OR(K30="Philippines",K30="Jordan",K30="Lebanon",K30="Malaysia",K30="Qatar",K30="Saudi Arabia",K30="Bahrain",K30="India",K30="Singapore",K30="Hong Kong",K30="Korea",K30="Pakistan")</formula>
    </cfRule>
    <cfRule type="expression" dxfId="22" priority="14">
      <formula>OR(K30="Australia",K30="New Zealand")</formula>
    </cfRule>
    <cfRule type="expression" dxfId="21" priority="15">
      <formula>OR(K30="Finland",K30="Germany",K30="Ireland",K30="Iceland",K30="Spain",K30="Switzerland",K30="Netherlands",K30="Denmark",K30="Sweden",K30="UK",K30="Cyprus")</formula>
    </cfRule>
    <cfRule type="expression" dxfId="20" priority="16">
      <formula>OR(K30="Canada",K30="USA")</formula>
    </cfRule>
  </conditionalFormatting>
  <conditionalFormatting sqref="K33">
    <cfRule type="expression" dxfId="19" priority="9">
      <formula>OR(K33="Philippines",K33="Jordan",K33="Lebanon",K33="Malaysia",K33="Qatar",K33="Saudi Arabia",K33="Bahrain",K33="India",K33="Singapore",K33="Hong Kong",K33="Korea",K33="Pakistan")</formula>
    </cfRule>
    <cfRule type="expression" dxfId="18" priority="10">
      <formula>OR(K33="Australia",K33="New Zealand")</formula>
    </cfRule>
    <cfRule type="expression" dxfId="17" priority="11">
      <formula>OR(K33="Finland",K33="Germany",K33="Ireland",K33="Iceland",K33="Spain",K33="Switzerland",K33="Netherlands",K33="Denmark",K33="Sweden",K33="UK",K33="Cyprus")</formula>
    </cfRule>
    <cfRule type="expression" dxfId="16" priority="12">
      <formula>OR(K33="Canada",K33="USA")</formula>
    </cfRule>
  </conditionalFormatting>
  <conditionalFormatting sqref="K12">
    <cfRule type="expression" dxfId="15" priority="5">
      <formula>OR(K12="Philippines",K12="Jordan",K12="Lebanon",K12="Malaysia",K12="Qatar",K12="Saudi Arabia",K12="Bahrain",K12="India",K12="Singapore",K12="Hong Kong",K12="Korea",K12="Pakistan")</formula>
    </cfRule>
    <cfRule type="expression" dxfId="14" priority="6">
      <formula>OR(K12="Australia",K12="New Zealand")</formula>
    </cfRule>
    <cfRule type="expression" dxfId="13" priority="7">
      <formula>OR(K12="Finland",K12="Germany",K12="Ireland",K12="Iceland",K12="Spain",K12="Switzerland",K12="Netherlands",K12="Denmark",K12="Sweden",K12="UK",K12="Cyprus")</formula>
    </cfRule>
    <cfRule type="expression" dxfId="12" priority="8">
      <formula>OR(K12="Canada",K12="USA")</formula>
    </cfRule>
  </conditionalFormatting>
  <conditionalFormatting sqref="K13:K18">
    <cfRule type="expression" dxfId="11" priority="1">
      <formula>OR(K13="Philippines",K13="Jordan",K13="Lebanon",K13="Malaysia",K13="Qatar",K13="Saudi Arabia",K13="Bahrain",K13="India",K13="Singapore",K13="Hong Kong",K13="Korea",K13="Pakistan")</formula>
    </cfRule>
    <cfRule type="expression" dxfId="10" priority="2">
      <formula>OR(K13="Australia",K13="New Zealand")</formula>
    </cfRule>
    <cfRule type="expression" dxfId="9" priority="3">
      <formula>OR(K13="Finland",K13="Germany",K13="Ireland",K13="Iceland",K13="Spain",K13="Switzerland",K13="Netherlands",K13="Denmark",K13="Sweden",K13="UK",K13="Cyprus")</formula>
    </cfRule>
    <cfRule type="expression" dxfId="8" priority="4">
      <formula>OR(K13="Canada",K13="USA")</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V21"/>
  <sheetViews>
    <sheetView workbookViewId="0">
      <pane xSplit="11" ySplit="21" topLeftCell="EE22" activePane="bottomRight" state="frozenSplit"/>
      <selection pane="topRight" activeCell="L1" sqref="L1"/>
      <selection pane="bottomLeft" activeCell="A22" sqref="A22"/>
      <selection pane="bottomRight" activeCell="CW19" sqref="CW19"/>
    </sheetView>
  </sheetViews>
  <sheetFormatPr baseColWidth="10" defaultRowHeight="15" x14ac:dyDescent="0.2"/>
  <cols>
    <col min="1" max="8" width="2.33203125" customWidth="1"/>
  </cols>
  <sheetData>
    <row r="1" spans="1:152" x14ac:dyDescent="0.2">
      <c r="J1" s="9" t="s">
        <v>1130</v>
      </c>
      <c r="K1" t="s">
        <v>1131</v>
      </c>
      <c r="L1" s="10" t="s">
        <v>1138</v>
      </c>
      <c r="M1" s="11" t="s">
        <v>1137</v>
      </c>
      <c r="N1" s="12" t="s">
        <v>1136</v>
      </c>
      <c r="O1" s="6" t="s">
        <v>1614</v>
      </c>
      <c r="P1" s="5" t="s">
        <v>1615</v>
      </c>
      <c r="Q1" s="4" t="s">
        <v>1616</v>
      </c>
      <c r="R1" s="3" t="s">
        <v>1145</v>
      </c>
      <c r="S1" s="4" t="s">
        <v>1146</v>
      </c>
      <c r="T1" s="3" t="s">
        <v>1147</v>
      </c>
      <c r="U1" s="4" t="s">
        <v>1148</v>
      </c>
      <c r="V1" s="3" t="s">
        <v>1489</v>
      </c>
      <c r="W1" s="17" t="s">
        <v>1617</v>
      </c>
      <c r="X1" s="18" t="s">
        <v>1157</v>
      </c>
      <c r="Y1" s="17" t="s">
        <v>1151</v>
      </c>
      <c r="Z1" s="18" t="s">
        <v>1152</v>
      </c>
      <c r="AA1" s="17" t="s">
        <v>1153</v>
      </c>
      <c r="AB1" s="18" t="s">
        <v>1154</v>
      </c>
      <c r="AC1" s="17" t="s">
        <v>1155</v>
      </c>
      <c r="AD1" s="18" t="s">
        <v>1156</v>
      </c>
      <c r="AE1" s="17" t="s">
        <v>1158</v>
      </c>
      <c r="AF1" s="18" t="s">
        <v>1488</v>
      </c>
      <c r="AG1" s="22" t="s">
        <v>1618</v>
      </c>
      <c r="AH1" s="5" t="s">
        <v>1241</v>
      </c>
      <c r="AI1" s="22" t="s">
        <v>1242</v>
      </c>
      <c r="AJ1" s="5" t="s">
        <v>1243</v>
      </c>
      <c r="AK1" s="22" t="s">
        <v>1244</v>
      </c>
      <c r="AL1" s="5" t="s">
        <v>1245</v>
      </c>
      <c r="AM1" s="22" t="s">
        <v>1246</v>
      </c>
      <c r="AN1" s="5" t="s">
        <v>1247</v>
      </c>
      <c r="AO1" s="22" t="s">
        <v>1248</v>
      </c>
      <c r="AP1" s="5" t="s">
        <v>1249</v>
      </c>
      <c r="AQ1" s="22" t="s">
        <v>1485</v>
      </c>
      <c r="AR1" s="3" t="s">
        <v>1619</v>
      </c>
      <c r="AS1" s="4" t="s">
        <v>1319</v>
      </c>
      <c r="AT1" s="3" t="s">
        <v>1320</v>
      </c>
      <c r="AU1" s="4" t="s">
        <v>1321</v>
      </c>
      <c r="AV1" s="3" t="s">
        <v>1323</v>
      </c>
      <c r="AW1" s="4" t="s">
        <v>1322</v>
      </c>
      <c r="AX1" s="3" t="s">
        <v>1324</v>
      </c>
      <c r="AY1" s="4" t="s">
        <v>1325</v>
      </c>
      <c r="AZ1" s="3" t="s">
        <v>1326</v>
      </c>
      <c r="BA1" s="4" t="s">
        <v>1327</v>
      </c>
      <c r="BB1" s="3" t="s">
        <v>1328</v>
      </c>
      <c r="BC1" s="4" t="s">
        <v>1329</v>
      </c>
      <c r="BD1" s="3" t="s">
        <v>1330</v>
      </c>
      <c r="BE1" s="4" t="s">
        <v>1331</v>
      </c>
      <c r="BF1" s="3" t="s">
        <v>1332</v>
      </c>
      <c r="BG1" s="4" t="s">
        <v>1333</v>
      </c>
      <c r="BH1" s="3" t="s">
        <v>1334</v>
      </c>
      <c r="BI1" s="4" t="s">
        <v>1491</v>
      </c>
      <c r="BJ1" s="13" t="s">
        <v>1620</v>
      </c>
      <c r="BK1" s="10" t="s">
        <v>1337</v>
      </c>
      <c r="BL1" s="13" t="s">
        <v>1338</v>
      </c>
      <c r="BM1" s="10" t="s">
        <v>1339</v>
      </c>
      <c r="BN1" s="13" t="s">
        <v>1340</v>
      </c>
      <c r="BO1" s="10" t="s">
        <v>1341</v>
      </c>
      <c r="BP1" s="13" t="s">
        <v>1342</v>
      </c>
      <c r="BQ1" s="10" t="s">
        <v>1492</v>
      </c>
      <c r="BR1" s="28" t="s">
        <v>1621</v>
      </c>
      <c r="BS1" s="29" t="s">
        <v>1345</v>
      </c>
      <c r="BT1" s="28" t="s">
        <v>1346</v>
      </c>
      <c r="BU1" s="29" t="s">
        <v>1347</v>
      </c>
      <c r="BV1" s="28" t="s">
        <v>1348</v>
      </c>
      <c r="BW1" s="29" t="s">
        <v>1349</v>
      </c>
      <c r="BX1" s="28" t="s">
        <v>1350</v>
      </c>
      <c r="BY1" s="29" t="s">
        <v>1351</v>
      </c>
      <c r="BZ1" s="28" t="s">
        <v>1352</v>
      </c>
      <c r="CA1" s="29" t="s">
        <v>1353</v>
      </c>
      <c r="CB1" s="28" t="s">
        <v>1354</v>
      </c>
      <c r="CC1" s="29" t="s">
        <v>1355</v>
      </c>
      <c r="CD1" s="28" t="s">
        <v>1493</v>
      </c>
      <c r="CE1" s="23" t="s">
        <v>1622</v>
      </c>
      <c r="CF1" s="19" t="s">
        <v>1623</v>
      </c>
      <c r="CG1" s="20" t="s">
        <v>1361</v>
      </c>
      <c r="CH1" s="19" t="s">
        <v>1362</v>
      </c>
      <c r="CI1" s="20" t="s">
        <v>1363</v>
      </c>
      <c r="CJ1" s="19" t="s">
        <v>1364</v>
      </c>
      <c r="CK1" s="20" t="s">
        <v>1365</v>
      </c>
      <c r="CL1" s="19" t="s">
        <v>1366</v>
      </c>
      <c r="CM1" s="20" t="s">
        <v>1367</v>
      </c>
      <c r="CN1" s="19" t="s">
        <v>1368</v>
      </c>
      <c r="CO1" s="20" t="s">
        <v>1369</v>
      </c>
      <c r="CP1" s="19" t="s">
        <v>1370</v>
      </c>
      <c r="CQ1" s="20" t="s">
        <v>1371</v>
      </c>
      <c r="CR1" s="19" t="s">
        <v>1372</v>
      </c>
      <c r="CS1" s="20" t="s">
        <v>1373</v>
      </c>
      <c r="CT1" s="19" t="s">
        <v>1374</v>
      </c>
      <c r="CU1" s="20" t="s">
        <v>1375</v>
      </c>
      <c r="CV1" s="19" t="s">
        <v>1376</v>
      </c>
      <c r="CW1" s="20" t="s">
        <v>1495</v>
      </c>
      <c r="CX1" s="12" t="s">
        <v>1624</v>
      </c>
      <c r="CY1" s="38" t="s">
        <v>1442</v>
      </c>
      <c r="CZ1" s="12" t="s">
        <v>1443</v>
      </c>
      <c r="DA1" s="38" t="s">
        <v>1444</v>
      </c>
      <c r="DB1" s="12" t="s">
        <v>1445</v>
      </c>
      <c r="DC1" s="38" t="s">
        <v>1446</v>
      </c>
      <c r="DD1" s="12" t="s">
        <v>1447</v>
      </c>
      <c r="DE1" s="38" t="s">
        <v>1448</v>
      </c>
      <c r="DF1" s="12" t="s">
        <v>1449</v>
      </c>
      <c r="DG1" s="38" t="s">
        <v>1450</v>
      </c>
      <c r="DH1" s="12" t="s">
        <v>1451</v>
      </c>
      <c r="DI1" s="38" t="s">
        <v>1452</v>
      </c>
      <c r="DJ1" s="12" t="s">
        <v>1453</v>
      </c>
      <c r="DK1" s="38" t="s">
        <v>1454</v>
      </c>
      <c r="DL1" s="12" t="s">
        <v>1496</v>
      </c>
      <c r="DM1" s="11" t="s">
        <v>1625</v>
      </c>
      <c r="DN1" s="89" t="s">
        <v>1473</v>
      </c>
      <c r="DO1" s="11" t="s">
        <v>1474</v>
      </c>
      <c r="DP1" s="89" t="s">
        <v>1475</v>
      </c>
      <c r="DQ1" s="11" t="s">
        <v>1476</v>
      </c>
      <c r="DR1" s="89" t="s">
        <v>1477</v>
      </c>
      <c r="DS1" s="11" t="s">
        <v>1478</v>
      </c>
      <c r="DT1" s="89" t="s">
        <v>1479</v>
      </c>
      <c r="DU1" s="11" t="s">
        <v>1480</v>
      </c>
      <c r="DV1" s="89" t="s">
        <v>1481</v>
      </c>
      <c r="DW1" s="11" t="s">
        <v>1481</v>
      </c>
      <c r="DX1" s="89" t="s">
        <v>1481</v>
      </c>
      <c r="DY1" s="11" t="s">
        <v>1481</v>
      </c>
      <c r="DZ1" s="89" t="s">
        <v>1481</v>
      </c>
      <c r="EA1" s="11" t="s">
        <v>1481</v>
      </c>
      <c r="EB1" s="89" t="s">
        <v>1481</v>
      </c>
      <c r="EC1" s="11" t="s">
        <v>1481</v>
      </c>
      <c r="ED1" s="89" t="s">
        <v>1481</v>
      </c>
      <c r="EE1" s="11" t="s">
        <v>1481</v>
      </c>
      <c r="EF1" s="89" t="s">
        <v>1481</v>
      </c>
      <c r="EG1" s="11" t="s">
        <v>1481</v>
      </c>
      <c r="EH1" s="89" t="s">
        <v>1481</v>
      </c>
      <c r="EI1" s="11" t="s">
        <v>1481</v>
      </c>
      <c r="EJ1" s="89" t="s">
        <v>1481</v>
      </c>
      <c r="EK1" s="11" t="s">
        <v>1481</v>
      </c>
      <c r="EL1" s="89" t="s">
        <v>1481</v>
      </c>
      <c r="EM1" s="11" t="s">
        <v>1481</v>
      </c>
      <c r="EN1" s="89" t="s">
        <v>1481</v>
      </c>
      <c r="EO1" s="11" t="s">
        <v>1481</v>
      </c>
      <c r="EP1" s="89" t="s">
        <v>1481</v>
      </c>
      <c r="EQ1" s="11" t="s">
        <v>1481</v>
      </c>
      <c r="ER1" s="89" t="s">
        <v>1481</v>
      </c>
      <c r="ES1" s="11" t="s">
        <v>1481</v>
      </c>
      <c r="ET1" s="89" t="s">
        <v>1481</v>
      </c>
      <c r="EU1" s="11" t="s">
        <v>1481</v>
      </c>
      <c r="EV1" s="89" t="s">
        <v>1497</v>
      </c>
    </row>
    <row r="2" spans="1:152" x14ac:dyDescent="0.2">
      <c r="A2" s="40"/>
      <c r="B2" s="40"/>
      <c r="C2" s="40"/>
      <c r="D2" s="40"/>
      <c r="E2" s="40"/>
      <c r="F2" s="40"/>
      <c r="G2" s="40"/>
      <c r="H2" s="40"/>
      <c r="I2" s="40" t="s">
        <v>1456</v>
      </c>
      <c r="J2" s="41">
        <f>NumericMain!J2</f>
        <v>112</v>
      </c>
      <c r="K2" s="40">
        <f>NumericMain!K2</f>
        <v>112</v>
      </c>
      <c r="L2" s="42">
        <f>NumericMain!L2</f>
        <v>112</v>
      </c>
      <c r="M2" s="43">
        <f>NumericMain!M2</f>
        <v>112</v>
      </c>
      <c r="N2" s="44">
        <f>NumericMain!N2</f>
        <v>112</v>
      </c>
      <c r="O2" s="49">
        <f>NumericMain!V2+NumericPlan!O2</f>
        <v>95</v>
      </c>
      <c r="P2" s="50">
        <f>NumericMain!W2+NumericPlan!P2</f>
        <v>95</v>
      </c>
      <c r="Q2" s="51">
        <f>NumericMain!X2+NumericPlan!Q2</f>
        <v>95</v>
      </c>
      <c r="R2" s="52">
        <f>NumericMain!Y2+NumericPlan!R2</f>
        <v>95</v>
      </c>
      <c r="S2" s="51">
        <f>NumericMain!Z2+NumericPlan!S2</f>
        <v>95</v>
      </c>
      <c r="T2" s="52">
        <f>NumericMain!AA2+NumericPlan!T2</f>
        <v>95</v>
      </c>
      <c r="U2" s="51">
        <f>NumericMain!AB2+NumericPlan!U2</f>
        <v>94</v>
      </c>
      <c r="V2" s="52">
        <f>NumericMain!AC2+NumericPlan!V2</f>
        <v>95</v>
      </c>
      <c r="W2" s="53">
        <f>NumericMain!AD2+NumericPlan!W2</f>
        <v>95</v>
      </c>
      <c r="X2" s="54">
        <f>NumericMain!AE2+NumericPlan!X2</f>
        <v>95</v>
      </c>
      <c r="Y2" s="53">
        <f>NumericMain!AF2+NumericPlan!Y2</f>
        <v>95</v>
      </c>
      <c r="Z2" s="54">
        <f>NumericMain!AG2+NumericPlan!Z2</f>
        <v>94</v>
      </c>
      <c r="AA2" s="53">
        <f>NumericMain!AH2+NumericPlan!AA2</f>
        <v>95</v>
      </c>
      <c r="AB2" s="54">
        <f>NumericMain!AI2+NumericPlan!AB2</f>
        <v>95</v>
      </c>
      <c r="AC2" s="53">
        <f>NumericMain!AJ2+NumericPlan!AC2</f>
        <v>95</v>
      </c>
      <c r="AD2" s="54">
        <f>NumericMain!AK2+NumericPlan!AD2</f>
        <v>95</v>
      </c>
      <c r="AE2" s="53">
        <f>NumericMain!AL2+NumericPlan!AE2</f>
        <v>95</v>
      </c>
      <c r="AF2" s="54">
        <f>NumericMain!AM2+NumericPlan!AF2</f>
        <v>7</v>
      </c>
      <c r="AG2" s="59">
        <f>NumericMain!DQ2+NumericPlan!AG2</f>
        <v>89</v>
      </c>
      <c r="AH2" s="50">
        <f>NumericMain!DR2+NumericPlan!AH2</f>
        <v>90</v>
      </c>
      <c r="AI2" s="59">
        <f>NumericMain!DS2+NumericPlan!AI2</f>
        <v>90</v>
      </c>
      <c r="AJ2" s="50">
        <f>NumericMain!DT2+NumericPlan!AJ2</f>
        <v>91</v>
      </c>
      <c r="AK2" s="59">
        <f>NumericMain!DU2+NumericPlan!AK2</f>
        <v>90</v>
      </c>
      <c r="AL2" s="50">
        <f>NumericMain!DV2+NumericPlan!AL2</f>
        <v>90</v>
      </c>
      <c r="AM2" s="59">
        <f>NumericMain!DW2+NumericPlan!AM2</f>
        <v>91</v>
      </c>
      <c r="AN2" s="50">
        <f>NumericMain!DX2+NumericPlan!AN2</f>
        <v>91</v>
      </c>
      <c r="AO2" s="59">
        <f>NumericMain!DY2+NumericPlan!AO2</f>
        <v>90</v>
      </c>
      <c r="AP2" s="50">
        <f>NumericMain!DZ2+NumericPlan!AP2</f>
        <v>89</v>
      </c>
      <c r="AQ2" s="50">
        <f>NumericMain!EA2+NumericPlan!AQ2</f>
        <v>7</v>
      </c>
      <c r="AR2" s="52">
        <v>12</v>
      </c>
      <c r="AS2" s="51">
        <v>12</v>
      </c>
      <c r="AT2" s="52">
        <v>12</v>
      </c>
      <c r="AU2" s="51">
        <v>12</v>
      </c>
      <c r="AV2" s="52">
        <v>12</v>
      </c>
      <c r="AW2" s="51">
        <v>12</v>
      </c>
      <c r="AX2" s="52">
        <v>12</v>
      </c>
      <c r="AY2" s="51">
        <v>12</v>
      </c>
      <c r="AZ2" s="52">
        <v>12</v>
      </c>
      <c r="BA2" s="51">
        <v>12</v>
      </c>
      <c r="BB2" s="52">
        <v>12</v>
      </c>
      <c r="BC2" s="51">
        <v>12</v>
      </c>
      <c r="BD2" s="52">
        <v>12</v>
      </c>
      <c r="BE2" s="51">
        <v>12</v>
      </c>
      <c r="BF2" s="52">
        <v>12</v>
      </c>
      <c r="BG2" s="51">
        <v>12</v>
      </c>
      <c r="BH2" s="52">
        <v>12</v>
      </c>
      <c r="BI2" s="51">
        <v>12</v>
      </c>
      <c r="BJ2" s="45">
        <v>12</v>
      </c>
      <c r="BK2" s="42">
        <v>12</v>
      </c>
      <c r="BL2" s="45">
        <v>12</v>
      </c>
      <c r="BM2" s="42">
        <v>12</v>
      </c>
      <c r="BN2" s="45">
        <v>12</v>
      </c>
      <c r="BO2" s="42">
        <v>12</v>
      </c>
      <c r="BP2" s="45">
        <v>12</v>
      </c>
      <c r="BQ2" s="42">
        <v>12</v>
      </c>
      <c r="BR2" s="64">
        <v>12</v>
      </c>
      <c r="BS2" s="65">
        <v>12</v>
      </c>
      <c r="BT2" s="64">
        <v>11</v>
      </c>
      <c r="BU2" s="65">
        <v>12</v>
      </c>
      <c r="BV2" s="64">
        <v>12</v>
      </c>
      <c r="BW2" s="65">
        <v>12</v>
      </c>
      <c r="BX2" s="64">
        <v>12</v>
      </c>
      <c r="BY2" s="65">
        <v>12</v>
      </c>
      <c r="BZ2" s="64">
        <v>12</v>
      </c>
      <c r="CA2" s="65">
        <v>12</v>
      </c>
      <c r="CB2" s="64">
        <v>12</v>
      </c>
      <c r="CC2" s="65">
        <v>12</v>
      </c>
      <c r="CD2" s="64">
        <v>12</v>
      </c>
      <c r="CE2" s="55">
        <v>0</v>
      </c>
      <c r="CF2" s="57">
        <f>NumericMain!YK2+NumericPlan!CF2</f>
        <v>77</v>
      </c>
      <c r="CG2" s="56">
        <f>NumericMain!YL2+NumericPlan!CG2</f>
        <v>77</v>
      </c>
      <c r="CH2" s="57">
        <f>NumericMain!YM2+NumericPlan!CH2</f>
        <v>77</v>
      </c>
      <c r="CI2" s="56">
        <f>NumericMain!YN2+NumericPlan!CI2</f>
        <v>76</v>
      </c>
      <c r="CJ2" s="57">
        <f>NumericMain!YO2+NumericPlan!CJ2</f>
        <v>77</v>
      </c>
      <c r="CK2" s="56">
        <f>NumericMain!YP2+NumericPlan!CK2</f>
        <v>77</v>
      </c>
      <c r="CL2" s="57">
        <f>NumericMain!YQ2+NumericPlan!CL2</f>
        <v>77</v>
      </c>
      <c r="CM2" s="56">
        <f>NumericMain!YR2+NumericPlan!CM2</f>
        <v>77</v>
      </c>
      <c r="CN2" s="57">
        <f>NumericMain!YS2+NumericPlan!CN2</f>
        <v>77</v>
      </c>
      <c r="CO2" s="56">
        <f>NumericMain!YT2+NumericPlan!CO2</f>
        <v>77</v>
      </c>
      <c r="CP2" s="57">
        <f>NumericMain!YU2+NumericPlan!CP2</f>
        <v>77</v>
      </c>
      <c r="CQ2" s="56">
        <f>NumericMain!YV2+NumericPlan!CQ2</f>
        <v>77</v>
      </c>
      <c r="CR2" s="57">
        <f>NumericMain!YW2+NumericPlan!CR2</f>
        <v>77</v>
      </c>
      <c r="CS2" s="56">
        <f>NumericMain!YX2+NumericPlan!CS2</f>
        <v>77</v>
      </c>
      <c r="CT2" s="57">
        <f>NumericMain!YY2+NumericPlan!CT2</f>
        <v>77</v>
      </c>
      <c r="CU2" s="56">
        <f>NumericMain!YZ2+NumericPlan!CU2</f>
        <v>77</v>
      </c>
      <c r="CV2" s="57">
        <f>NumericMain!ZA2+NumericPlan!CV2</f>
        <v>77</v>
      </c>
      <c r="CW2" s="56">
        <f>NumericMain!ZB2+NumericPlan!CW2</f>
        <v>77</v>
      </c>
      <c r="CX2" s="44">
        <f>NumericMain!ZC2+NumericPlan!CX2</f>
        <v>77</v>
      </c>
      <c r="CY2" s="68">
        <f>NumericMain!ZD2+NumericPlan!CY2</f>
        <v>77</v>
      </c>
      <c r="CZ2" s="44">
        <f>NumericMain!ZE2+NumericPlan!CZ2</f>
        <v>77</v>
      </c>
      <c r="DA2" s="68">
        <f>NumericMain!ZF2+NumericPlan!DA2</f>
        <v>77</v>
      </c>
      <c r="DB2" s="44">
        <f>NumericMain!ZG2+NumericPlan!DB2</f>
        <v>77</v>
      </c>
      <c r="DC2" s="68">
        <f>NumericMain!ZH2+NumericPlan!DC2</f>
        <v>77</v>
      </c>
      <c r="DD2" s="44">
        <f>NumericMain!ZI2+NumericPlan!DD2</f>
        <v>77</v>
      </c>
      <c r="DE2" s="68">
        <f>NumericMain!ZJ2+NumericPlan!DE2</f>
        <v>77</v>
      </c>
      <c r="DF2" s="44">
        <f>NumericMain!ZK2+NumericPlan!DF2</f>
        <v>77</v>
      </c>
      <c r="DG2" s="68">
        <f>NumericMain!ZL2+NumericPlan!DG2</f>
        <v>77</v>
      </c>
      <c r="DH2" s="44">
        <f>NumericMain!ZM2+NumericPlan!DH2</f>
        <v>77</v>
      </c>
      <c r="DI2" s="68">
        <f>NumericMain!ZN2+NumericPlan!DI2</f>
        <v>77</v>
      </c>
      <c r="DJ2" s="44">
        <f>NumericMain!ZO2+NumericPlan!DJ2</f>
        <v>77</v>
      </c>
      <c r="DK2" s="68">
        <f>NumericMain!ZP2+NumericPlan!DK2</f>
        <v>77</v>
      </c>
      <c r="DL2" s="44">
        <f>NumericMain!ZQ2+NumericPlan!DL2</f>
        <v>5</v>
      </c>
      <c r="DM2" s="43">
        <f>NumericMain!ZR2+NumericPlan!DM2</f>
        <v>78</v>
      </c>
      <c r="DN2" s="91">
        <f>NumericMain!ZS2+NumericPlan!DN2</f>
        <v>78</v>
      </c>
      <c r="DO2" s="43">
        <f>NumericMain!ZT2+NumericPlan!DO2</f>
        <v>78</v>
      </c>
      <c r="DP2" s="91">
        <f>NumericMain!ZU2+NumericPlan!DP2</f>
        <v>77</v>
      </c>
      <c r="DQ2" s="43">
        <f>NumericMain!ZV2+NumericPlan!DQ2</f>
        <v>77</v>
      </c>
      <c r="DR2" s="91">
        <f>NumericMain!ZW2+NumericPlan!DR2</f>
        <v>78</v>
      </c>
      <c r="DS2" s="43">
        <f>NumericMain!ZX2+NumericPlan!DS2</f>
        <v>78</v>
      </c>
      <c r="DT2" s="91">
        <f>NumericMain!ZY2+NumericPlan!DT2</f>
        <v>77</v>
      </c>
      <c r="DU2" s="43">
        <f>NumericMain!ZZ2+NumericPlan!DU2</f>
        <v>78</v>
      </c>
      <c r="DV2" s="91">
        <f>NumericMain!AAA2+NumericPlan!DV2</f>
        <v>77</v>
      </c>
      <c r="DW2" s="43">
        <f>NumericMain!AAB2+NumericPlan!DW2</f>
        <v>77</v>
      </c>
      <c r="DX2" s="91">
        <f>NumericMain!AAC2+NumericPlan!DX2</f>
        <v>78</v>
      </c>
      <c r="DY2" s="43">
        <f>NumericMain!AAD2+NumericPlan!DY2</f>
        <v>78</v>
      </c>
      <c r="DZ2" s="91">
        <f>NumericMain!AAE2+NumericPlan!DZ2</f>
        <v>77</v>
      </c>
      <c r="EA2" s="43">
        <f>NumericMain!AAF2+NumericPlan!EA2</f>
        <v>77</v>
      </c>
      <c r="EB2" s="91">
        <f>NumericMain!AAG2+NumericPlan!EB2</f>
        <v>78</v>
      </c>
      <c r="EC2" s="43">
        <f>NumericMain!AAH2+NumericPlan!EC2</f>
        <v>78</v>
      </c>
      <c r="ED2" s="91">
        <f>NumericMain!AAI2+NumericPlan!ED2</f>
        <v>78</v>
      </c>
      <c r="EE2" s="43">
        <f>NumericMain!AAJ2+NumericPlan!EE2</f>
        <v>78</v>
      </c>
      <c r="EF2" s="91">
        <f>NumericMain!AAK2+NumericPlan!EF2</f>
        <v>77</v>
      </c>
      <c r="EG2" s="43">
        <f>NumericMain!AAL2+NumericPlan!EG2</f>
        <v>78</v>
      </c>
      <c r="EH2" s="91">
        <f>NumericMain!AAM2+NumericPlan!EH2</f>
        <v>78</v>
      </c>
      <c r="EI2" s="43">
        <f>NumericMain!AAN2+NumericPlan!EI2</f>
        <v>78</v>
      </c>
      <c r="EJ2" s="91">
        <f>NumericMain!AAO2+NumericPlan!EJ2</f>
        <v>77</v>
      </c>
      <c r="EK2" s="43">
        <f>NumericMain!AAP2+NumericPlan!EK2</f>
        <v>77</v>
      </c>
      <c r="EL2" s="91">
        <f>NumericMain!AAQ2+NumericPlan!EL2</f>
        <v>78</v>
      </c>
      <c r="EM2" s="43">
        <f>NumericMain!AAR2+NumericPlan!EM2</f>
        <v>78</v>
      </c>
      <c r="EN2" s="91">
        <f>NumericMain!AAS2+NumericPlan!EN2</f>
        <v>78</v>
      </c>
      <c r="EO2" s="43">
        <f>NumericMain!AAT2+NumericPlan!EO2</f>
        <v>78</v>
      </c>
      <c r="EP2" s="91">
        <f>NumericMain!AAU2+NumericPlan!EP2</f>
        <v>78</v>
      </c>
      <c r="EQ2" s="43">
        <f>NumericMain!AAV2+NumericPlan!EQ2</f>
        <v>78</v>
      </c>
      <c r="ER2" s="91">
        <f>NumericMain!AAW2+NumericPlan!ER2</f>
        <v>78</v>
      </c>
      <c r="ES2" s="43">
        <f>NumericMain!AAX2+NumericPlan!ES2</f>
        <v>78</v>
      </c>
      <c r="ET2" s="91">
        <f>NumericMain!AAY2+NumericPlan!ET2</f>
        <v>77</v>
      </c>
      <c r="EU2" s="43">
        <f>NumericMain!AAZ2+NumericPlan!EU2</f>
        <v>78</v>
      </c>
      <c r="EV2" s="91">
        <f>NumericMain!ABA2+NumericPlan!EV2</f>
        <v>5</v>
      </c>
    </row>
    <row r="3" spans="1:152" x14ac:dyDescent="0.2">
      <c r="A3" s="40"/>
      <c r="B3" s="40"/>
      <c r="C3" s="40"/>
      <c r="D3" s="40"/>
      <c r="E3" s="40"/>
      <c r="F3" s="40"/>
      <c r="G3" s="40"/>
      <c r="H3" s="40"/>
      <c r="I3" s="40" t="s">
        <v>1458</v>
      </c>
      <c r="J3" s="39"/>
      <c r="K3" s="39"/>
      <c r="L3" s="39"/>
      <c r="M3" s="39"/>
      <c r="N3" s="39"/>
      <c r="O3" s="39"/>
      <c r="P3" s="39"/>
      <c r="Q3" s="73">
        <f>SUBTOTAL(1,NumericMain!X$22:X$239,NumericPlan!Q$22:Q$239)</f>
        <v>1.1368421052631579</v>
      </c>
      <c r="R3" s="74">
        <f>SUBTOTAL(1,NumericMain!Y$22:Y$239,NumericPlan!R$22:R$239)</f>
        <v>1.2421052631578948</v>
      </c>
      <c r="S3" s="73">
        <f>SUBTOTAL(1,NumericMain!Z$22:Z$239,NumericPlan!S$22:S$239)</f>
        <v>0.9263157894736842</v>
      </c>
      <c r="T3" s="74">
        <f>SUBTOTAL(1,NumericMain!AA$22:AA$239,NumericPlan!T$22:T$239)</f>
        <v>0.87368421052631584</v>
      </c>
      <c r="U3" s="73">
        <f>SUBTOTAL(1,NumericMain!AB$22:AB$239,NumericPlan!U$22:U$239)</f>
        <v>1.0106382978723405</v>
      </c>
      <c r="V3" s="74">
        <f>SUBTOTAL(1,NumericMain!AC$22:AC$239,NumericPlan!V$22:V$239)</f>
        <v>1</v>
      </c>
      <c r="W3" s="75">
        <f>SUBTOTAL(1,NumericMain!AD$22:AD$239,NumericPlan!W$22:W$239)</f>
        <v>0.69473684210526321</v>
      </c>
      <c r="X3" s="76">
        <f>SUBTOTAL(1,NumericMain!AE$22:AE$239,NumericPlan!X$22:X$239)</f>
        <v>2.8526315789473684</v>
      </c>
      <c r="Y3" s="75">
        <f>SUBTOTAL(1,NumericMain!AF$22:AF$239,NumericPlan!Y$22:Y$239)</f>
        <v>2.7473684210526317</v>
      </c>
      <c r="Z3" s="76">
        <f>SUBTOTAL(1,NumericMain!AG$22:AG$239,NumericPlan!Z$22:Z$239)</f>
        <v>2.1914893617021276</v>
      </c>
      <c r="AA3" s="75">
        <f>SUBTOTAL(1,NumericMain!AH$22:AH$239,NumericPlan!AA$22:AA$239)</f>
        <v>2.5578947368421052</v>
      </c>
      <c r="AB3" s="76">
        <f>SUBTOTAL(1,NumericMain!AI$22:AI$239,NumericPlan!AB$22:AB$239)</f>
        <v>2.6210526315789475</v>
      </c>
      <c r="AC3" s="75">
        <f>SUBTOTAL(1,NumericMain!AJ$22:AJ$239,NumericPlan!AC$22:AC$239)</f>
        <v>2.7684210526315791</v>
      </c>
      <c r="AD3" s="76">
        <f>SUBTOTAL(1,NumericMain!AK$22:AK$239,NumericPlan!AD$22:AD$239)</f>
        <v>2.905263157894737</v>
      </c>
      <c r="AE3" s="75">
        <f>SUBTOTAL(1,NumericMain!AL$22:AL$239,NumericPlan!AE$22:AE$239)</f>
        <v>2.7263157894736842</v>
      </c>
      <c r="AF3" s="39"/>
      <c r="AG3" s="80">
        <f>SUBTOTAL(1,NumericMain!DQ$22:DQ$239,NumericPlan!AG$22:AG$239)</f>
        <v>1.696629213483146</v>
      </c>
      <c r="AH3" s="81">
        <f>SUBTOTAL(1,NumericMain!DR$22:DR$239,NumericPlan!AH$22:AH$239)</f>
        <v>1.5555555555555556</v>
      </c>
      <c r="AI3" s="80">
        <f>SUBTOTAL(1,NumericMain!DS$22:DS$239,NumericPlan!AI$22:AI$239)</f>
        <v>1.9333333333333333</v>
      </c>
      <c r="AJ3" s="81">
        <f>SUBTOTAL(1,NumericMain!DT$22:DT$239,NumericPlan!AJ$22:AJ$239)</f>
        <v>2.1318681318681318</v>
      </c>
      <c r="AK3" s="80">
        <f>SUBTOTAL(1,NumericMain!DU$22:DU$239,NumericPlan!AK$22:AK$239)</f>
        <v>2.3666666666666667</v>
      </c>
      <c r="AL3" s="81">
        <f>SUBTOTAL(1,NumericMain!DV$22:DV$239,NumericPlan!AL$22:AL$239)</f>
        <v>2.1555555555555554</v>
      </c>
      <c r="AM3" s="80">
        <f>SUBTOTAL(1,NumericMain!DW$22:DW$239,NumericPlan!AM$22:AM$239)</f>
        <v>1.7252747252747254</v>
      </c>
      <c r="AN3" s="81">
        <f>SUBTOTAL(1,NumericMain!DX$22:DX$239,NumericPlan!AN$22:AN$239)</f>
        <v>1.5824175824175823</v>
      </c>
      <c r="AO3" s="80">
        <f>SUBTOTAL(1,NumericMain!DY$22:DY$239,NumericPlan!AO$22:AO$239)</f>
        <v>1.9333333333333333</v>
      </c>
      <c r="AP3" s="81">
        <f>SUBTOTAL(1,NumericMain!DZ$22:DZ$239,NumericPlan!AP$22:AP$239)</f>
        <v>1.9213483146067416</v>
      </c>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78">
        <f>SUBTOTAL(1,NumericMain!YK$22:YK$239,NumericPlan!CF$22:CF$239)</f>
        <v>3.3636363636363638</v>
      </c>
      <c r="CG3" s="77">
        <f>SUBTOTAL(1,NumericMain!YL$22:YL$239,NumericPlan!CG$22:CG$239)</f>
        <v>3.0389610389610389</v>
      </c>
      <c r="CH3" s="78">
        <f>SUBTOTAL(1,NumericMain!YM$22:YM$239,NumericPlan!CH$22:CH$239)</f>
        <v>3.051948051948052</v>
      </c>
      <c r="CI3" s="77">
        <f>SUBTOTAL(1,NumericMain!YN$22:YN$239,NumericPlan!CI$22:CI$239)</f>
        <v>3.0394736842105261</v>
      </c>
      <c r="CJ3" s="78">
        <f>SUBTOTAL(1,NumericMain!YO$22:YO$239,NumericPlan!CJ$22:CJ$239)</f>
        <v>3.0779220779220777</v>
      </c>
      <c r="CK3" s="77">
        <f>SUBTOTAL(1,NumericMain!YP$22:YP$239,NumericPlan!CK$22:CK$239)</f>
        <v>3.2077922077922079</v>
      </c>
      <c r="CL3" s="78">
        <f>SUBTOTAL(1,NumericMain!YQ$22:YQ$239,NumericPlan!CL$22:CL$239)</f>
        <v>3.0909090909090908</v>
      </c>
      <c r="CM3" s="77">
        <f>SUBTOTAL(1,NumericMain!YR$22:YR$239,NumericPlan!CM$22:CM$239)</f>
        <v>2.9740259740259742</v>
      </c>
      <c r="CN3" s="78">
        <f>SUBTOTAL(1,NumericMain!YS$22:YS$239,NumericPlan!CN$22:CN$239)</f>
        <v>2.831168831168831</v>
      </c>
      <c r="CO3" s="77">
        <f>SUBTOTAL(1,NumericMain!YT$22:YT$239,NumericPlan!CO$22:CO$239)</f>
        <v>3.1948051948051948</v>
      </c>
      <c r="CP3" s="78">
        <f>SUBTOTAL(1,NumericMain!YU$22:YU$239,NumericPlan!CP$22:CP$239)</f>
        <v>3.4935064935064934</v>
      </c>
      <c r="CQ3" s="77">
        <f>SUBTOTAL(1,NumericMain!YV$22:YV$239,NumericPlan!CQ$22:CQ$239)</f>
        <v>3.0259740259740258</v>
      </c>
      <c r="CR3" s="78">
        <f>SUBTOTAL(1,NumericMain!YW$22:YW$239,NumericPlan!CR$22:CR$239)</f>
        <v>2.8441558441558441</v>
      </c>
      <c r="CS3" s="77">
        <f>SUBTOTAL(1,NumericMain!YX$22:YX$239,NumericPlan!CS$22:CS$239)</f>
        <v>2.5714285714285716</v>
      </c>
      <c r="CT3" s="78">
        <f>SUBTOTAL(1,NumericMain!YY$22:YY$239,NumericPlan!CT$22:CT$239)</f>
        <v>2.2077922077922079</v>
      </c>
      <c r="CU3" s="77">
        <f>SUBTOTAL(1,NumericMain!YZ$22:YZ$239,NumericPlan!CU$22:CU$239)</f>
        <v>2.3636363636363638</v>
      </c>
      <c r="CV3" s="78">
        <f>SUBTOTAL(1,NumericMain!ZA$22:ZA$239,NumericPlan!CV$22:CV$239)</f>
        <v>3.3376623376623376</v>
      </c>
      <c r="CW3" s="77">
        <f>SUBTOTAL(1,NumericMain!ZB$22:ZB$239,NumericPlan!CW$22:CW$239)</f>
        <v>2.6493506493506493</v>
      </c>
      <c r="CX3" s="87">
        <f>SUBTOTAL(1,NumericMain!ZC$22:ZC$239,NumericPlan!CX$22:CX$239)</f>
        <v>3.4545454545454546</v>
      </c>
      <c r="CY3" s="88">
        <f>SUBTOTAL(1,NumericMain!ZD$22:ZD$239,NumericPlan!CY$22:CY$239)</f>
        <v>1.9610389610389611</v>
      </c>
      <c r="CZ3" s="87">
        <f>SUBTOTAL(1,NumericMain!ZE$22:ZE$239,NumericPlan!CZ$22:CZ$239)</f>
        <v>2.168831168831169</v>
      </c>
      <c r="DA3" s="88">
        <f>SUBTOTAL(1,NumericMain!ZF$22:ZF$239,NumericPlan!DA$22:DA$239)</f>
        <v>1.6883116883116882</v>
      </c>
      <c r="DB3" s="87">
        <f>SUBTOTAL(1,NumericMain!ZG$22:ZG$239,NumericPlan!DB$22:DB$239)</f>
        <v>3.1558441558441559</v>
      </c>
      <c r="DC3" s="88">
        <f>SUBTOTAL(1,NumericMain!ZH$22:ZH$239,NumericPlan!DC$22:DC$239)</f>
        <v>3.0909090909090908</v>
      </c>
      <c r="DD3" s="87">
        <f>SUBTOTAL(1,NumericMain!ZI$22:ZI$239,NumericPlan!DD$22:DD$239)</f>
        <v>2.883116883116883</v>
      </c>
      <c r="DE3" s="88">
        <f>SUBTOTAL(1,NumericMain!ZJ$22:ZJ$239,NumericPlan!DE$22:DE$239)</f>
        <v>3.4415584415584415</v>
      </c>
      <c r="DF3" s="87">
        <f>SUBTOTAL(1,NumericMain!ZK$22:ZK$239,NumericPlan!DF$22:DF$239)</f>
        <v>2.9740259740259742</v>
      </c>
      <c r="DG3" s="88">
        <f>SUBTOTAL(1,NumericMain!ZL$22:ZL$239,NumericPlan!DG$22:DG$239)</f>
        <v>2.8181818181818183</v>
      </c>
      <c r="DH3" s="87">
        <f>SUBTOTAL(1,NumericMain!ZM$22:ZM$239,NumericPlan!DH$22:DH$239)</f>
        <v>2.9220779220779223</v>
      </c>
      <c r="DI3" s="88">
        <f>SUBTOTAL(1,NumericMain!ZN$22:ZN$239,NumericPlan!DI$22:DI$239)</f>
        <v>2.9090909090909092</v>
      </c>
      <c r="DJ3" s="87">
        <f>SUBTOTAL(1,NumericMain!ZO$22:ZO$239,NumericPlan!DJ$22:DJ$239)</f>
        <v>2.831168831168831</v>
      </c>
      <c r="DK3" s="88">
        <f>SUBTOTAL(1,NumericMain!ZP$22:ZP$239,NumericPlan!DK$22:DK$239)</f>
        <v>3.3506493506493507</v>
      </c>
      <c r="DL3" s="39"/>
      <c r="DM3" s="90">
        <f>SUBTOTAL(1,NumericMain!ZR$22:ZR$239,NumericPlan!DM$22:DM$239)</f>
        <v>2.5897435897435899</v>
      </c>
      <c r="DN3" s="92">
        <f>SUBTOTAL(1,NumericMain!ZS$22:ZS$239,NumericPlan!DN$22:DN$239)</f>
        <v>2</v>
      </c>
      <c r="DO3" s="90">
        <f>SUBTOTAL(1,NumericMain!ZT$22:ZT$239,NumericPlan!DO$22:DO$239)</f>
        <v>1.0256410256410255</v>
      </c>
      <c r="DP3" s="92">
        <f>SUBTOTAL(1,NumericMain!ZU$22:ZU$239,NumericPlan!DP$22:DP$239)</f>
        <v>1.5064935064935066</v>
      </c>
      <c r="DQ3" s="90">
        <f>SUBTOTAL(1,NumericMain!ZV$22:ZV$239,NumericPlan!DQ$22:DQ$239)</f>
        <v>1.3766233766233766</v>
      </c>
      <c r="DR3" s="92">
        <f>SUBTOTAL(1,NumericMain!ZW$22:ZW$239,NumericPlan!DR$22:DR$239)</f>
        <v>1.1923076923076923</v>
      </c>
      <c r="DS3" s="90">
        <f>SUBTOTAL(1,NumericMain!ZX$22:ZX$239,NumericPlan!DS$22:DS$239)</f>
        <v>2.4615384615384617</v>
      </c>
      <c r="DT3" s="92">
        <f>SUBTOTAL(1,NumericMain!ZY$22:ZY$239,NumericPlan!DT$22:DT$239)</f>
        <v>2.2727272727272729</v>
      </c>
      <c r="DU3" s="90">
        <f>SUBTOTAL(1,NumericMain!ZZ$22:ZZ$239,NumericPlan!DU$22:DU$239)</f>
        <v>2.2564102564102564</v>
      </c>
      <c r="DV3" s="92">
        <f>SUBTOTAL(1,NumericMain!AAA$22:AAA$239,NumericPlan!DV$22:DV$239)</f>
        <v>1.4415584415584415</v>
      </c>
      <c r="DW3" s="90">
        <f>SUBTOTAL(1,NumericMain!AAB$22:AAB$239,NumericPlan!DW$22:DW$239)</f>
        <v>2.168831168831169</v>
      </c>
      <c r="DX3" s="92">
        <f>SUBTOTAL(1,NumericMain!AAC$22:AAC$239,NumericPlan!DX$22:DX$239)</f>
        <v>1.641025641025641</v>
      </c>
      <c r="DY3" s="90">
        <f>SUBTOTAL(1,NumericMain!AAD$22:AAD$239,NumericPlan!DY$22:DY$239)</f>
        <v>1.2179487179487178</v>
      </c>
      <c r="DZ3" s="92">
        <f>SUBTOTAL(1,NumericMain!AAE$22:AAE$239,NumericPlan!DZ$22:DZ$239)</f>
        <v>1.7662337662337662</v>
      </c>
      <c r="EA3" s="90">
        <f>SUBTOTAL(1,NumericMain!AAF$22:AAF$239,NumericPlan!EA$22:EA$239)</f>
        <v>1.7922077922077921</v>
      </c>
      <c r="EB3" s="92">
        <f>SUBTOTAL(1,NumericMain!AAG$22:AAG$239,NumericPlan!EB$22:EB$239)</f>
        <v>1.6538461538461537</v>
      </c>
      <c r="EC3" s="90">
        <f>SUBTOTAL(1,NumericMain!AAH$22:AAH$239,NumericPlan!EC$22:EC$239)</f>
        <v>1.9487179487179487</v>
      </c>
      <c r="ED3" s="92">
        <f>SUBTOTAL(1,NumericMain!AAI$22:AAI$239,NumericPlan!ED$22:ED$239)</f>
        <v>1.8333333333333333</v>
      </c>
      <c r="EE3" s="90">
        <f>SUBTOTAL(1,NumericMain!AAJ$22:AAJ$239,NumericPlan!EE$22:EE$239)</f>
        <v>1.0256410256410255</v>
      </c>
      <c r="EF3" s="92">
        <f>SUBTOTAL(1,NumericMain!AAK$22:AAK$239,NumericPlan!EF$22:EF$239)</f>
        <v>2.116883116883117</v>
      </c>
      <c r="EG3" s="90">
        <f>SUBTOTAL(1,NumericMain!AAL$22:AAL$239,NumericPlan!EG$22:EG$239)</f>
        <v>1.9102564102564104</v>
      </c>
      <c r="EH3" s="92">
        <f>SUBTOTAL(1,NumericMain!AAM$22:AAM$239,NumericPlan!EH$22:EH$239)</f>
        <v>2.2179487179487181</v>
      </c>
      <c r="EI3" s="90">
        <f>SUBTOTAL(1,NumericMain!AAN$22:AAN$239,NumericPlan!EI$22:EI$239)</f>
        <v>2.0769230769230771</v>
      </c>
      <c r="EJ3" s="92">
        <f>SUBTOTAL(1,NumericMain!AAO$22:AAO$239,NumericPlan!EJ$22:EJ$239)</f>
        <v>2.0389610389610389</v>
      </c>
      <c r="EK3" s="90">
        <f>SUBTOTAL(1,NumericMain!AAP$22:AAP$239,NumericPlan!EK$22:EK$239)</f>
        <v>1.5324675324675325</v>
      </c>
      <c r="EL3" s="92">
        <f>SUBTOTAL(1,NumericMain!AAQ$22:AAQ$239,NumericPlan!EL$22:EL$239)</f>
        <v>1.6794871794871795</v>
      </c>
      <c r="EM3" s="90">
        <f>SUBTOTAL(1,NumericMain!AAR$22:AAR$239,NumericPlan!EM$22:EM$239)</f>
        <v>1.7948717948717949</v>
      </c>
      <c r="EN3" s="92">
        <f>SUBTOTAL(1,NumericMain!AAS$22:AAS$239,NumericPlan!EN$22:EN$239)</f>
        <v>0.64102564102564108</v>
      </c>
      <c r="EO3" s="90">
        <f>SUBTOTAL(1,NumericMain!AAT$22:AAT$239,NumericPlan!EO$22:EO$239)</f>
        <v>1.7820512820512822</v>
      </c>
      <c r="EP3" s="92">
        <f>SUBTOTAL(1,NumericMain!AAU$22:AAU$239,NumericPlan!EP$22:EP$239)</f>
        <v>1.6666666666666667</v>
      </c>
      <c r="EQ3" s="90">
        <f>SUBTOTAL(1,NumericMain!AAV$22:AAV$239,NumericPlan!EQ$22:EQ$239)</f>
        <v>2.1923076923076925</v>
      </c>
      <c r="ER3" s="92">
        <f>SUBTOTAL(1,NumericMain!AAW$22:AAW$239,NumericPlan!ER$22:ER$239)</f>
        <v>1.7948717948717949</v>
      </c>
      <c r="ES3" s="90">
        <f>SUBTOTAL(1,NumericMain!AAX$22:AAX$239,NumericPlan!ES$22:ES$239)</f>
        <v>1.5641025641025641</v>
      </c>
      <c r="ET3" s="92">
        <f>SUBTOTAL(1,NumericMain!AAY$22:AAY$239,NumericPlan!ET$22:ET$239)</f>
        <v>2.1818181818181817</v>
      </c>
      <c r="EU3" s="90">
        <f>SUBTOTAL(1,NumericMain!AAZ$22:AAZ$239,NumericPlan!EU$22:EU$239)</f>
        <v>2.2948717948717947</v>
      </c>
      <c r="EV3" s="39"/>
    </row>
    <row r="4" spans="1:152" x14ac:dyDescent="0.2">
      <c r="A4" s="40"/>
      <c r="B4" s="40"/>
      <c r="C4" s="40"/>
      <c r="D4" s="40"/>
      <c r="E4" s="40"/>
      <c r="F4" s="40"/>
      <c r="G4" s="40"/>
      <c r="H4" s="40"/>
      <c r="I4" s="40" t="s">
        <v>1457</v>
      </c>
      <c r="J4" s="39"/>
      <c r="K4" s="39"/>
      <c r="L4" s="39"/>
      <c r="M4" s="39"/>
      <c r="N4" s="39"/>
      <c r="O4" s="39"/>
      <c r="P4" s="39"/>
      <c r="Q4" s="73">
        <f>SUBTOTAL(7,NumericMain!X$22:X$239,NumericPlan!Q$22:Q$239)</f>
        <v>0.61212094333727585</v>
      </c>
      <c r="R4" s="74">
        <f>SUBTOTAL(7,NumericMain!Y$22:Y$239,NumericPlan!R$22:R$239)</f>
        <v>0.59636825467555732</v>
      </c>
      <c r="S4" s="73">
        <f>SUBTOTAL(7,NumericMain!Z$22:Z$239,NumericPlan!S$22:S$239)</f>
        <v>0.68792171225717891</v>
      </c>
      <c r="T4" s="74">
        <f>SUBTOTAL(7,NumericMain!AA$22:AA$239,NumericPlan!T$22:T$239)</f>
        <v>0.70321609618916547</v>
      </c>
      <c r="U4" s="73">
        <f>SUBTOTAL(7,NumericMain!AB$22:AB$239,NumericPlan!U$22:U$239)</f>
        <v>0.63066240736695944</v>
      </c>
      <c r="V4" s="74">
        <f>SUBTOTAL(7,NumericMain!AC$22:AC$239,NumericPlan!V$22:V$239)</f>
        <v>0.69954392437334456</v>
      </c>
      <c r="W4" s="75">
        <f>SUBTOTAL(7,NumericMain!AD$22:AD$239,NumericPlan!W$22:W$239)</f>
        <v>1.1211096726441641</v>
      </c>
      <c r="X4" s="76">
        <f>SUBTOTAL(7,NumericMain!AE$22:AE$239,NumericPlan!X$22:X$239)</f>
        <v>0.95614942583472606</v>
      </c>
      <c r="Y4" s="75">
        <f>SUBTOTAL(7,NumericMain!AF$22:AF$239,NumericPlan!Y$22:Y$239)</f>
        <v>0.96721162124364346</v>
      </c>
      <c r="Z4" s="76">
        <f>SUBTOTAL(7,NumericMain!AG$22:AG$239,NumericPlan!Z$22:Z$239)</f>
        <v>1.0902953703053435</v>
      </c>
      <c r="AA4" s="75">
        <f>SUBTOTAL(7,NumericMain!AH$22:AH$239,NumericPlan!AA$22:AA$239)</f>
        <v>0.97539724012108719</v>
      </c>
      <c r="AB4" s="76">
        <f>SUBTOTAL(7,NumericMain!AI$22:AI$239,NumericPlan!AB$22:AB$239)</f>
        <v>0.93602767926455266</v>
      </c>
      <c r="AC4" s="75">
        <f>SUBTOTAL(7,NumericMain!AJ$22:AJ$239,NumericPlan!AC$22:AC$239)</f>
        <v>1.0153359320299959</v>
      </c>
      <c r="AD4" s="76">
        <f>SUBTOTAL(7,NumericMain!AK$22:AK$239,NumericPlan!AD$22:AD$239)</f>
        <v>0.99009653742221204</v>
      </c>
      <c r="AE4" s="75">
        <f>SUBTOTAL(7,NumericMain!AL$22:AL$239,NumericPlan!AE$22:AE$239)</f>
        <v>0.86838202769555051</v>
      </c>
      <c r="AF4" s="39"/>
      <c r="AG4" s="80">
        <f>SUBTOTAL(7,NumericMain!DQ$22:DQ$239,NumericPlan!AG$22:AG$239)</f>
        <v>1.1221377162081643</v>
      </c>
      <c r="AH4" s="81">
        <f>SUBTOTAL(7,NumericMain!DR$22:DR$239,NumericPlan!AH$22:AH$239)</f>
        <v>1.2188695362166961</v>
      </c>
      <c r="AI4" s="80">
        <f>SUBTOTAL(7,NumericMain!DS$22:DS$239,NumericPlan!AI$22:AI$239)</f>
        <v>1.0145015934665</v>
      </c>
      <c r="AJ4" s="81">
        <f>SUBTOTAL(7,NumericMain!DT$22:DT$239,NumericPlan!AJ$22:AJ$239)</f>
        <v>1.2037791529530029</v>
      </c>
      <c r="AK4" s="80">
        <f>SUBTOTAL(7,NumericMain!DU$22:DU$239,NumericPlan!AK$22:AK$239)</f>
        <v>1.1162738981676212</v>
      </c>
      <c r="AL4" s="81">
        <f>SUBTOTAL(7,NumericMain!DV$22:DV$239,NumericPlan!AL$22:AL$239)</f>
        <v>1.110836420477235</v>
      </c>
      <c r="AM4" s="80">
        <f>SUBTOTAL(7,NumericMain!DW$22:DW$239,NumericPlan!AM$22:AM$239)</f>
        <v>1.2654901032663992</v>
      </c>
      <c r="AN4" s="81">
        <f>SUBTOTAL(7,NumericMain!DX$22:DX$239,NumericPlan!AN$22:AN$239)</f>
        <v>1.2742399396061261</v>
      </c>
      <c r="AO4" s="80">
        <f>SUBTOTAL(7,NumericMain!DY$22:DY$239,NumericPlan!AO$22:AO$239)</f>
        <v>1.0892735441258934</v>
      </c>
      <c r="AP4" s="81">
        <f>SUBTOTAL(7,NumericMain!DZ$22:DZ$239,NumericPlan!AP$22:AP$239)</f>
        <v>1.0998421281455433</v>
      </c>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78">
        <f>SUBTOTAL(7,NumericMain!YK$22:YK$239,NumericPlan!CF$22:CF$239)</f>
        <v>0.79321283579554747</v>
      </c>
      <c r="CG4" s="77">
        <f>SUBTOTAL(7,NumericMain!YL$22:YL$239,NumericPlan!CG$22:CG$239)</f>
        <v>0.95202773126293039</v>
      </c>
      <c r="CH4" s="78">
        <f>SUBTOTAL(7,NumericMain!YM$22:YM$239,NumericPlan!CH$22:CH$239)</f>
        <v>0.75908712307862725</v>
      </c>
      <c r="CI4" s="77">
        <f>SUBTOTAL(7,NumericMain!YN$22:YN$239,NumericPlan!CI$22:CI$239)</f>
        <v>0.95834286799223334</v>
      </c>
      <c r="CJ4" s="78">
        <f>SUBTOTAL(7,NumericMain!YO$22:YO$239,NumericPlan!CJ$22:CJ$239)</f>
        <v>0.91430493828046588</v>
      </c>
      <c r="CK4" s="77">
        <f>SUBTOTAL(7,NumericMain!YP$22:YP$239,NumericPlan!CK$22:CK$239)</f>
        <v>0.87866019923970373</v>
      </c>
      <c r="CL4" s="78">
        <f>SUBTOTAL(7,NumericMain!YQ$22:YQ$239,NumericPlan!CL$22:CL$239)</f>
        <v>0.92026623982036315</v>
      </c>
      <c r="CM4" s="77">
        <f>SUBTOTAL(7,NumericMain!YR$22:YR$239,NumericPlan!CM$22:CM$239)</f>
        <v>0.77754718885442553</v>
      </c>
      <c r="CN4" s="78">
        <f>SUBTOTAL(7,NumericMain!YS$22:YS$239,NumericPlan!CN$22:CN$239)</f>
        <v>0.96521878352441548</v>
      </c>
      <c r="CO4" s="77">
        <f>SUBTOTAL(7,NumericMain!YT$22:YT$239,NumericPlan!CO$22:CO$239)</f>
        <v>0.82778971775129195</v>
      </c>
      <c r="CP4" s="78">
        <f>SUBTOTAL(7,NumericMain!YU$22:YU$239,NumericPlan!CP$22:CP$239)</f>
        <v>0.59875697168508146</v>
      </c>
      <c r="CQ4" s="77">
        <f>SUBTOTAL(7,NumericMain!YV$22:YV$239,NumericPlan!CQ$22:CQ$239)</f>
        <v>0.91729043173826774</v>
      </c>
      <c r="CR4" s="78">
        <f>SUBTOTAL(7,NumericMain!YW$22:YW$239,NumericPlan!CR$22:CR$239)</f>
        <v>0.87456658536393528</v>
      </c>
      <c r="CS4" s="77">
        <f>SUBTOTAL(7,NumericMain!YX$22:YX$239,NumericPlan!CS$22:CS$239)</f>
        <v>0.833959664375029</v>
      </c>
      <c r="CT4" s="78">
        <f>SUBTOTAL(7,NumericMain!YY$22:YY$239,NumericPlan!CT$22:CT$239)</f>
        <v>0.90811636075743341</v>
      </c>
      <c r="CU4" s="77">
        <f>SUBTOTAL(7,NumericMain!YZ$22:YZ$239,NumericPlan!CU$22:CU$239)</f>
        <v>0.88717604775654224</v>
      </c>
      <c r="CV4" s="78">
        <f>SUBTOTAL(7,NumericMain!ZA$22:ZA$239,NumericPlan!CV$22:CV$239)</f>
        <v>0.77136907696963741</v>
      </c>
      <c r="CW4" s="77">
        <f>SUBTOTAL(7,NumericMain!ZB$22:ZB$239,NumericPlan!CW$22:CW$239)</f>
        <v>1.0229759703695489</v>
      </c>
      <c r="CX4" s="87">
        <f>SUBTOTAL(7,NumericMain!ZC$22:ZC$239,NumericPlan!CX$22:CX$239)</f>
        <v>0.65985354326895429</v>
      </c>
      <c r="CY4" s="88">
        <f>SUBTOTAL(7,NumericMain!ZD$22:ZD$239,NumericPlan!CY$22:CY$239)</f>
        <v>0.93810501097689425</v>
      </c>
      <c r="CZ4" s="87">
        <f>SUBTOTAL(7,NumericMain!ZE$22:ZE$239,NumericPlan!CZ$22:CZ$239)</f>
        <v>0.93755838277996539</v>
      </c>
      <c r="DA4" s="88">
        <f>SUBTOTAL(7,NumericMain!ZF$22:ZF$239,NumericPlan!DA$22:DA$239)</f>
        <v>0.92137969000356168</v>
      </c>
      <c r="DB4" s="87">
        <f>SUBTOTAL(7,NumericMain!ZG$22:ZG$239,NumericPlan!DB$22:DB$239)</f>
        <v>0.72665301690144757</v>
      </c>
      <c r="DC4" s="88">
        <f>SUBTOTAL(7,NumericMain!ZH$22:ZH$239,NumericPlan!DC$22:DC$239)</f>
        <v>0.728766408713313</v>
      </c>
      <c r="DD4" s="87">
        <f>SUBTOTAL(7,NumericMain!ZI$22:ZI$239,NumericPlan!DD$22:DD$239)</f>
        <v>0.72500500858571115</v>
      </c>
      <c r="DE4" s="88">
        <f>SUBTOTAL(7,NumericMain!ZJ$22:ZJ$239,NumericPlan!DE$22:DE$239)</f>
        <v>0.67849497716611373</v>
      </c>
      <c r="DF4" s="87">
        <f>SUBTOTAL(7,NumericMain!ZK$22:ZK$239,NumericPlan!DF$22:DF$239)</f>
        <v>0.70662328931382024</v>
      </c>
      <c r="DG4" s="88">
        <f>SUBTOTAL(7,NumericMain!ZL$22:ZL$239,NumericPlan!DG$22:DG$239)</f>
        <v>0.83865921702241564</v>
      </c>
      <c r="DH4" s="87">
        <f>SUBTOTAL(7,NumericMain!ZM$22:ZM$239,NumericPlan!DH$22:DH$239)</f>
        <v>0.64412800636604772</v>
      </c>
      <c r="DI4" s="88">
        <f>SUBTOTAL(7,NumericMain!ZN$22:ZN$239,NumericPlan!DI$22:DI$239)</f>
        <v>0.84576060725520263</v>
      </c>
      <c r="DJ4" s="87">
        <f>SUBTOTAL(7,NumericMain!ZO$22:ZO$239,NumericPlan!DJ$22:DJ$239)</f>
        <v>0.65699870629123192</v>
      </c>
      <c r="DK4" s="88">
        <f>SUBTOTAL(7,NumericMain!ZP$22:ZP$239,NumericPlan!DK$22:DK$239)</f>
        <v>0.68376345875782774</v>
      </c>
      <c r="DL4" s="39"/>
      <c r="DM4" s="90">
        <f>SUBTOTAL(7,NumericMain!ZR$22:ZR$239,NumericPlan!DM$22:DM$239)</f>
        <v>0.94574779642296547</v>
      </c>
      <c r="DN4" s="92">
        <f>SUBTOTAL(7,NumericMain!ZS$22:ZS$239,NumericPlan!DN$22:DN$239)</f>
        <v>1.2483755678647186</v>
      </c>
      <c r="DO4" s="90">
        <f>SUBTOTAL(7,NumericMain!ZT$22:ZT$239,NumericPlan!DO$22:DO$239)</f>
        <v>1.2057692374079934</v>
      </c>
      <c r="DP4" s="92">
        <f>SUBTOTAL(7,NumericMain!ZU$22:ZU$239,NumericPlan!DP$22:DP$239)</f>
        <v>1.2206919588945899</v>
      </c>
      <c r="DQ4" s="90">
        <f>SUBTOTAL(7,NumericMain!ZV$22:ZV$239,NumericPlan!DQ$22:DQ$239)</f>
        <v>1.2569696332529388</v>
      </c>
      <c r="DR4" s="92">
        <f>SUBTOTAL(7,NumericMain!ZW$22:ZW$239,NumericPlan!DR$22:DR$239)</f>
        <v>1.1739343585234561</v>
      </c>
      <c r="DS4" s="90">
        <f>SUBTOTAL(7,NumericMain!ZX$22:ZX$239,NumericPlan!DS$22:DS$239)</f>
        <v>1.1246044925818428</v>
      </c>
      <c r="DT4" s="92">
        <f>SUBTOTAL(7,NumericMain!ZY$22:ZY$239,NumericPlan!DT$22:DT$239)</f>
        <v>1.0592495312144301</v>
      </c>
      <c r="DU4" s="90">
        <f>SUBTOTAL(7,NumericMain!ZZ$22:ZZ$239,NumericPlan!DU$22:DU$239)</f>
        <v>1.1100005550004162</v>
      </c>
      <c r="DV4" s="92">
        <f>SUBTOTAL(7,NumericMain!AAA$22:AAA$239,NumericPlan!DV$22:DV$239)</f>
        <v>1.1296658389647156</v>
      </c>
      <c r="DW4" s="90">
        <f>SUBTOTAL(7,NumericMain!AAB$22:AAB$239,NumericPlan!DW$22:DW$239)</f>
        <v>1.080966884474964</v>
      </c>
      <c r="DX4" s="92">
        <f>SUBTOTAL(7,NumericMain!AAC$22:AAC$239,NumericPlan!DX$22:DX$239)</f>
        <v>1.1618878388137772</v>
      </c>
      <c r="DY4" s="90">
        <f>SUBTOTAL(7,NumericMain!AAD$22:AAD$239,NumericPlan!DY$22:DY$239)</f>
        <v>1.2236568135453656</v>
      </c>
      <c r="DZ4" s="92">
        <f>SUBTOTAL(7,NumericMain!AAE$22:AAE$239,NumericPlan!DZ$22:DZ$239)</f>
        <v>1.2449487824605889</v>
      </c>
      <c r="EA4" s="90">
        <f>SUBTOTAL(7,NumericMain!AAF$22:AAF$239,NumericPlan!EA$22:EA$239)</f>
        <v>1.2390325421330943</v>
      </c>
      <c r="EB4" s="92">
        <f>SUBTOTAL(7,NumericMain!AAG$22:AAG$239,NumericPlan!EB$22:EB$239)</f>
        <v>1.1713786203136338</v>
      </c>
      <c r="EC4" s="90">
        <f>SUBTOTAL(7,NumericMain!AAH$22:AAH$239,NumericPlan!EC$22:EC$239)</f>
        <v>1.1941136570307809</v>
      </c>
      <c r="ED4" s="92">
        <f>SUBTOTAL(7,NumericMain!AAI$22:AAI$239,NumericPlan!ED$22:ED$239)</f>
        <v>0.9989171626493849</v>
      </c>
      <c r="EE4" s="90">
        <f>SUBTOTAL(7,NumericMain!AAJ$22:AAJ$239,NumericPlan!EE$22:EE$239)</f>
        <v>1.0565117681394354</v>
      </c>
      <c r="EF4" s="92">
        <f>SUBTOTAL(7,NumericMain!AAK$22:AAK$239,NumericPlan!EF$22:EF$239)</f>
        <v>1.2136723954704578</v>
      </c>
      <c r="EG4" s="90">
        <f>SUBTOTAL(7,NumericMain!AAL$22:AAL$239,NumericPlan!EG$22:EG$239)</f>
        <v>1.1187411459232879</v>
      </c>
      <c r="EH4" s="92">
        <f>SUBTOTAL(7,NumericMain!AAM$22:AAM$239,NumericPlan!EH$22:EH$239)</f>
        <v>1.0524854429993831</v>
      </c>
      <c r="EI4" s="90">
        <f>SUBTOTAL(7,NumericMain!AAN$22:AAN$239,NumericPlan!EI$22:EI$239)</f>
        <v>1.2143004053880055</v>
      </c>
      <c r="EJ4" s="92">
        <f>SUBTOTAL(7,NumericMain!AAO$22:AAO$239,NumericPlan!EJ$22:EJ$239)</f>
        <v>1.2715671892916696</v>
      </c>
      <c r="EK4" s="90">
        <f>SUBTOTAL(7,NumericMain!AAP$22:AAP$239,NumericPlan!EK$22:EK$239)</f>
        <v>1.1651114198404011</v>
      </c>
      <c r="EL4" s="92">
        <f>SUBTOTAL(7,NumericMain!AAQ$22:AAQ$239,NumericPlan!EL$22:EL$239)</f>
        <v>1.2113488215068222</v>
      </c>
      <c r="EM4" s="90">
        <f>SUBTOTAL(7,NumericMain!AAR$22:AAR$239,NumericPlan!EM$22:EM$239)</f>
        <v>1.3128631777949002</v>
      </c>
      <c r="EN4" s="92">
        <f>SUBTOTAL(7,NumericMain!AAS$22:AAS$239,NumericPlan!EN$22:EN$239)</f>
        <v>0.88235751175743871</v>
      </c>
      <c r="EO4" s="90">
        <f>SUBTOTAL(7,NumericMain!AAT$22:AAT$239,NumericPlan!EO$22:EO$239)</f>
        <v>1.2342244622879679</v>
      </c>
      <c r="EP4" s="92">
        <f>SUBTOTAL(7,NumericMain!AAU$22:AAU$239,NumericPlan!EP$22:EP$239)</f>
        <v>1.0771133460194244</v>
      </c>
      <c r="EQ4" s="90">
        <f>SUBTOTAL(7,NumericMain!AAV$22:AAV$239,NumericPlan!EQ$22:EQ$239)</f>
        <v>1.0937566897183746</v>
      </c>
      <c r="ER4" s="92">
        <f>SUBTOTAL(7,NumericMain!AAW$22:AAW$239,NumericPlan!ER$22:ER$239)</f>
        <v>1.1207485249052331</v>
      </c>
      <c r="ES4" s="90">
        <f>SUBTOTAL(7,NumericMain!AAX$22:AAX$239,NumericPlan!ES$22:ES$239)</f>
        <v>1.2441002965137287</v>
      </c>
      <c r="ET4" s="92">
        <f>SUBTOTAL(7,NumericMain!AAY$22:AAY$239,NumericPlan!ET$22:ET$239)</f>
        <v>1.1323853808300879</v>
      </c>
      <c r="EU4" s="90">
        <f>SUBTOTAL(7,NumericMain!AAZ$22:AAZ$239,NumericPlan!EU$22:EU$239)</f>
        <v>1.1521743910996407</v>
      </c>
      <c r="EV4" s="39"/>
    </row>
    <row r="5" spans="1:152" x14ac:dyDescent="0.2">
      <c r="A5" s="40"/>
      <c r="B5" s="40"/>
      <c r="C5" s="40"/>
      <c r="D5" s="40"/>
      <c r="E5" s="40"/>
      <c r="F5" s="40"/>
      <c r="G5" s="40"/>
      <c r="H5" s="40"/>
      <c r="I5" s="40" t="s">
        <v>1626</v>
      </c>
      <c r="J5" s="39"/>
      <c r="K5" s="39"/>
      <c r="L5" s="39"/>
      <c r="M5" s="39"/>
      <c r="N5" s="39"/>
      <c r="O5" s="39"/>
      <c r="P5" s="39"/>
      <c r="Q5" s="73">
        <f ca="1">(Q12+Q13)/Q2*100</f>
        <v>73.68421052631578</v>
      </c>
      <c r="R5" s="74">
        <f t="shared" ref="R5:V5" ca="1" si="0">(R12+R13)/R2*100</f>
        <v>67.368421052631575</v>
      </c>
      <c r="S5" s="73">
        <f t="shared" ca="1" si="0"/>
        <v>80</v>
      </c>
      <c r="T5" s="74">
        <f t="shared" ca="1" si="0"/>
        <v>81.05263157894737</v>
      </c>
      <c r="U5" s="73">
        <f t="shared" ca="1" si="0"/>
        <v>79.787234042553195</v>
      </c>
      <c r="V5" s="74">
        <f t="shared" ca="1" si="0"/>
        <v>75.789473684210535</v>
      </c>
      <c r="W5" s="75">
        <f t="shared" ref="W5:AE5" ca="1" si="1">(W12+W13)/W2*100</f>
        <v>81.05263157894737</v>
      </c>
      <c r="X5" s="76">
        <f t="shared" ca="1" si="1"/>
        <v>10.526315789473683</v>
      </c>
      <c r="Y5" s="75">
        <f t="shared" ca="1" si="1"/>
        <v>9.4736842105263168</v>
      </c>
      <c r="Z5" s="76">
        <f t="shared" ca="1" si="1"/>
        <v>27.659574468085108</v>
      </c>
      <c r="AA5" s="75">
        <f t="shared" ca="1" si="1"/>
        <v>12.631578947368421</v>
      </c>
      <c r="AB5" s="76">
        <f t="shared" ca="1" si="1"/>
        <v>11.578947368421053</v>
      </c>
      <c r="AC5" s="75">
        <f t="shared" ca="1" si="1"/>
        <v>11.578947368421053</v>
      </c>
      <c r="AD5" s="76">
        <f t="shared" ca="1" si="1"/>
        <v>8.4210526315789469</v>
      </c>
      <c r="AE5" s="75">
        <f t="shared" ca="1" si="1"/>
        <v>7.3684210526315779</v>
      </c>
      <c r="AF5" s="39"/>
      <c r="AG5" s="80">
        <f t="shared" ref="AG5:AP5" ca="1" si="2">(AG12+AG13)/AG2*100</f>
        <v>42.696629213483142</v>
      </c>
      <c r="AH5" s="81">
        <f t="shared" ca="1" si="2"/>
        <v>48.888888888888886</v>
      </c>
      <c r="AI5" s="80">
        <f t="shared" ca="1" si="2"/>
        <v>34.444444444444443</v>
      </c>
      <c r="AJ5" s="81">
        <f t="shared" ca="1" si="2"/>
        <v>35.164835164835168</v>
      </c>
      <c r="AK5" s="80">
        <f t="shared" ca="1" si="2"/>
        <v>22.222222222222221</v>
      </c>
      <c r="AL5" s="81">
        <f t="shared" ca="1" si="2"/>
        <v>31.111111111111111</v>
      </c>
      <c r="AM5" s="80">
        <f t="shared" ca="1" si="2"/>
        <v>46.153846153846153</v>
      </c>
      <c r="AN5" s="81">
        <f t="shared" ca="1" si="2"/>
        <v>51.648351648351657</v>
      </c>
      <c r="AO5" s="80">
        <f t="shared" ca="1" si="2"/>
        <v>34.444444444444443</v>
      </c>
      <c r="AP5" s="81">
        <f t="shared" ca="1" si="2"/>
        <v>37.078651685393261</v>
      </c>
      <c r="AQ5" s="39"/>
      <c r="AR5" s="12" t="s">
        <v>1659</v>
      </c>
      <c r="AS5" s="39"/>
      <c r="AT5" s="39"/>
      <c r="AU5" s="39"/>
      <c r="AV5" s="39"/>
      <c r="AW5" s="39"/>
      <c r="AX5" s="39"/>
      <c r="AY5" s="39"/>
      <c r="AZ5" s="39"/>
      <c r="BA5" s="39"/>
      <c r="BB5" s="39"/>
      <c r="BC5" s="39"/>
      <c r="BD5" s="39"/>
      <c r="BE5" s="39"/>
      <c r="BF5" s="39"/>
      <c r="BG5" s="39"/>
      <c r="BH5" s="39"/>
      <c r="BI5" s="39"/>
      <c r="BJ5" s="12" t="s">
        <v>1659</v>
      </c>
      <c r="BK5" s="39"/>
      <c r="BL5" s="39"/>
      <c r="BM5" s="39"/>
      <c r="BN5" s="39"/>
      <c r="BO5" s="39"/>
      <c r="BP5" s="39"/>
      <c r="BQ5" s="39"/>
      <c r="BR5" s="12" t="s">
        <v>1659</v>
      </c>
      <c r="BS5" s="39"/>
      <c r="BT5" s="39"/>
      <c r="BU5" s="39"/>
      <c r="BV5" s="39"/>
      <c r="BW5" s="39"/>
      <c r="BX5" s="39"/>
      <c r="BY5" s="39"/>
      <c r="BZ5" s="39"/>
      <c r="CA5" s="39"/>
      <c r="CB5" s="39"/>
      <c r="CC5" s="39"/>
      <c r="CD5" s="39"/>
      <c r="CE5" s="39"/>
      <c r="CF5" s="114">
        <f ca="1">(CF12+CF13)/CF2*100</f>
        <v>1.2987012987012987</v>
      </c>
      <c r="CG5" s="115">
        <f t="shared" ref="CG5:DK5" ca="1" si="3">(CG12+CG13)/CG2*100</f>
        <v>7.7922077922077921</v>
      </c>
      <c r="CH5" s="114">
        <f t="shared" ca="1" si="3"/>
        <v>3.8961038961038961</v>
      </c>
      <c r="CI5" s="115">
        <f t="shared" ca="1" si="3"/>
        <v>6.5789473684210522</v>
      </c>
      <c r="CJ5" s="114">
        <f t="shared" ca="1" si="3"/>
        <v>6.4935064935064926</v>
      </c>
      <c r="CK5" s="115">
        <f t="shared" ca="1" si="3"/>
        <v>5.1948051948051948</v>
      </c>
      <c r="CL5" s="114">
        <f t="shared" ca="1" si="3"/>
        <v>6.4935064935064926</v>
      </c>
      <c r="CM5" s="115">
        <f t="shared" ca="1" si="3"/>
        <v>3.8961038961038961</v>
      </c>
      <c r="CN5" s="114">
        <f t="shared" ca="1" si="3"/>
        <v>6.4935064935064926</v>
      </c>
      <c r="CO5" s="115">
        <f t="shared" ca="1" si="3"/>
        <v>2.5974025974025974</v>
      </c>
      <c r="CP5" s="114">
        <f t="shared" ca="1" si="3"/>
        <v>0</v>
      </c>
      <c r="CQ5" s="115">
        <f t="shared" ca="1" si="3"/>
        <v>5.1948051948051948</v>
      </c>
      <c r="CR5" s="114">
        <f t="shared" ca="1" si="3"/>
        <v>6.4935064935064926</v>
      </c>
      <c r="CS5" s="115">
        <f t="shared" ca="1" si="3"/>
        <v>10.38961038961039</v>
      </c>
      <c r="CT5" s="114">
        <f t="shared" ca="1" si="3"/>
        <v>23.376623376623375</v>
      </c>
      <c r="CU5" s="115">
        <f t="shared" ca="1" si="3"/>
        <v>15.584415584415584</v>
      </c>
      <c r="CV5" s="114">
        <f t="shared" ca="1" si="3"/>
        <v>2.5974025974025974</v>
      </c>
      <c r="CW5" s="115">
        <f t="shared" ca="1" si="3"/>
        <v>12.987012987012985</v>
      </c>
      <c r="CX5" s="116">
        <f t="shared" ca="1" si="3"/>
        <v>1.2987012987012987</v>
      </c>
      <c r="CY5" s="117">
        <f t="shared" ca="1" si="3"/>
        <v>24.675324675324674</v>
      </c>
      <c r="CZ5" s="116">
        <f t="shared" ca="1" si="3"/>
        <v>23.376623376623375</v>
      </c>
      <c r="DA5" s="117">
        <f t="shared" ca="1" si="3"/>
        <v>42.857142857142854</v>
      </c>
      <c r="DB5" s="116">
        <f t="shared" ca="1" si="3"/>
        <v>1.2987012987012987</v>
      </c>
      <c r="DC5" s="117">
        <f t="shared" ca="1" si="3"/>
        <v>1.2987012987012987</v>
      </c>
      <c r="DD5" s="116">
        <f t="shared" ca="1" si="3"/>
        <v>3.8961038961038961</v>
      </c>
      <c r="DE5" s="117">
        <f t="shared" ca="1" si="3"/>
        <v>1.2987012987012987</v>
      </c>
      <c r="DF5" s="116">
        <f t="shared" ca="1" si="3"/>
        <v>2.5974025974025974</v>
      </c>
      <c r="DG5" s="117">
        <f t="shared" ca="1" si="3"/>
        <v>7.7922077922077921</v>
      </c>
      <c r="DH5" s="116">
        <f t="shared" ca="1" si="3"/>
        <v>1.2987012987012987</v>
      </c>
      <c r="DI5" s="117">
        <f t="shared" ca="1" si="3"/>
        <v>3.8961038961038961</v>
      </c>
      <c r="DJ5" s="116">
        <f t="shared" ca="1" si="3"/>
        <v>2.5974025974025974</v>
      </c>
      <c r="DK5" s="117">
        <f t="shared" ca="1" si="3"/>
        <v>1.2987012987012987</v>
      </c>
      <c r="DL5" s="39"/>
      <c r="DM5" s="90">
        <f t="shared" ref="DM5:EU5" ca="1" si="4">(DM12+DM13)/DM2*100</f>
        <v>12.820512820512819</v>
      </c>
      <c r="DN5" s="92">
        <f t="shared" ca="1" si="4"/>
        <v>34.615384615384613</v>
      </c>
      <c r="DO5" s="90">
        <f t="shared" ca="1" si="4"/>
        <v>74.358974358974365</v>
      </c>
      <c r="DP5" s="92">
        <f t="shared" ca="1" si="4"/>
        <v>53.246753246753244</v>
      </c>
      <c r="DQ5" s="90">
        <f t="shared" ca="1" si="4"/>
        <v>58.441558441558442</v>
      </c>
      <c r="DR5" s="92">
        <f t="shared" ca="1" si="4"/>
        <v>65.384615384615387</v>
      </c>
      <c r="DS5" s="90">
        <f t="shared" ca="1" si="4"/>
        <v>19.230769230769234</v>
      </c>
      <c r="DT5" s="92">
        <f t="shared" ca="1" si="4"/>
        <v>24.675324675324674</v>
      </c>
      <c r="DU5" s="90">
        <f t="shared" ca="1" si="4"/>
        <v>25.641025641025639</v>
      </c>
      <c r="DV5" s="92">
        <f t="shared" ca="1" si="4"/>
        <v>55.844155844155843</v>
      </c>
      <c r="DW5" s="90">
        <f t="shared" ca="1" si="4"/>
        <v>22.077922077922079</v>
      </c>
      <c r="DX5" s="92">
        <f t="shared" ca="1" si="4"/>
        <v>47.435897435897431</v>
      </c>
      <c r="DY5" s="90">
        <f t="shared" ca="1" si="4"/>
        <v>67.948717948717956</v>
      </c>
      <c r="DZ5" s="92">
        <f t="shared" ca="1" si="4"/>
        <v>42.857142857142854</v>
      </c>
      <c r="EA5" s="90">
        <f t="shared" ca="1" si="4"/>
        <v>40.259740259740262</v>
      </c>
      <c r="EB5" s="92">
        <f t="shared" ca="1" si="4"/>
        <v>41.025641025641022</v>
      </c>
      <c r="EC5" s="90">
        <f t="shared" ca="1" si="4"/>
        <v>38.461538461538467</v>
      </c>
      <c r="ED5" s="92">
        <f t="shared" ca="1" si="4"/>
        <v>39.743589743589745</v>
      </c>
      <c r="EE5" s="90">
        <f t="shared" ca="1" si="4"/>
        <v>67.948717948717956</v>
      </c>
      <c r="EF5" s="92">
        <f t="shared" ca="1" si="4"/>
        <v>25.97402597402597</v>
      </c>
      <c r="EG5" s="90">
        <f t="shared" ca="1" si="4"/>
        <v>39.743589743589745</v>
      </c>
      <c r="EH5" s="92">
        <f t="shared" ca="1" si="4"/>
        <v>26.923076923076923</v>
      </c>
      <c r="EI5" s="90">
        <f t="shared" ca="1" si="4"/>
        <v>35.897435897435898</v>
      </c>
      <c r="EJ5" s="92">
        <f t="shared" ca="1" si="4"/>
        <v>37.662337662337663</v>
      </c>
      <c r="EK5" s="90">
        <f t="shared" ca="1" si="4"/>
        <v>45.454545454545453</v>
      </c>
      <c r="EL5" s="92">
        <f t="shared" ca="1" si="4"/>
        <v>44.871794871794876</v>
      </c>
      <c r="EM5" s="90">
        <f t="shared" ca="1" si="4"/>
        <v>47.435897435897431</v>
      </c>
      <c r="EN5" s="92">
        <f t="shared" ca="1" si="4"/>
        <v>85.897435897435898</v>
      </c>
      <c r="EO5" s="90">
        <f t="shared" ca="1" si="4"/>
        <v>39.743589743589745</v>
      </c>
      <c r="EP5" s="92">
        <f t="shared" ca="1" si="4"/>
        <v>44.871794871794876</v>
      </c>
      <c r="EQ5" s="90">
        <f t="shared" ca="1" si="4"/>
        <v>28.205128205128204</v>
      </c>
      <c r="ER5" s="92">
        <f t="shared" ca="1" si="4"/>
        <v>38.461538461538467</v>
      </c>
      <c r="ES5" s="90">
        <f t="shared" ca="1" si="4"/>
        <v>56.410256410256409</v>
      </c>
      <c r="ET5" s="92">
        <f t="shared" ca="1" si="4"/>
        <v>27.27272727272727</v>
      </c>
      <c r="EU5" s="90">
        <f t="shared" ca="1" si="4"/>
        <v>25.641025641025639</v>
      </c>
      <c r="EV5" s="39"/>
    </row>
    <row r="6" spans="1:152" x14ac:dyDescent="0.2">
      <c r="A6" s="40"/>
      <c r="B6" s="40"/>
      <c r="C6" s="40"/>
      <c r="D6" s="40"/>
      <c r="E6" s="40"/>
      <c r="F6" s="40"/>
      <c r="G6" s="40"/>
      <c r="H6" s="40"/>
      <c r="I6" s="40" t="s">
        <v>1627</v>
      </c>
      <c r="J6" s="39"/>
      <c r="K6" s="39"/>
      <c r="L6" s="39"/>
      <c r="M6" s="39"/>
      <c r="N6" s="39"/>
      <c r="O6" s="39"/>
      <c r="P6" s="39"/>
      <c r="Q6" s="73">
        <f>(Q15+Q16)/Q2*100</f>
        <v>0</v>
      </c>
      <c r="R6" s="74">
        <f t="shared" ref="R6:V6" si="5">(R15+R16)/R2*100</f>
        <v>0</v>
      </c>
      <c r="S6" s="73">
        <f t="shared" si="5"/>
        <v>0</v>
      </c>
      <c r="T6" s="74">
        <f t="shared" si="5"/>
        <v>0</v>
      </c>
      <c r="U6" s="73">
        <f t="shared" si="5"/>
        <v>0</v>
      </c>
      <c r="V6" s="74">
        <f t="shared" si="5"/>
        <v>0</v>
      </c>
      <c r="W6" s="75">
        <f t="shared" ref="W6:AE6" ca="1" si="6">(W15+W16)/W2*100</f>
        <v>11.578947368421053</v>
      </c>
      <c r="X6" s="76">
        <f t="shared" ca="1" si="6"/>
        <v>76.84210526315789</v>
      </c>
      <c r="Y6" s="75">
        <f t="shared" ca="1" si="6"/>
        <v>69.473684210526315</v>
      </c>
      <c r="Z6" s="76">
        <f t="shared" ca="1" si="6"/>
        <v>39.361702127659576</v>
      </c>
      <c r="AA6" s="75">
        <f t="shared" ca="1" si="6"/>
        <v>62.10526315789474</v>
      </c>
      <c r="AB6" s="76">
        <f t="shared" ca="1" si="6"/>
        <v>63.157894736842103</v>
      </c>
      <c r="AC6" s="75">
        <f t="shared" ca="1" si="6"/>
        <v>67.368421052631575</v>
      </c>
      <c r="AD6" s="76">
        <f t="shared" ca="1" si="6"/>
        <v>75.789473684210535</v>
      </c>
      <c r="AE6" s="75">
        <f t="shared" ca="1" si="6"/>
        <v>63.157894736842103</v>
      </c>
      <c r="AF6" s="39"/>
      <c r="AG6" s="80">
        <f t="shared" ref="AG6:AP6" ca="1" si="7">(AG15+AG16)/AG2*100</f>
        <v>23.595505617977526</v>
      </c>
      <c r="AH6" s="81">
        <f t="shared" ca="1" si="7"/>
        <v>24.444444444444443</v>
      </c>
      <c r="AI6" s="80">
        <f t="shared" ca="1" si="7"/>
        <v>27.777777777777779</v>
      </c>
      <c r="AJ6" s="81">
        <f t="shared" ca="1" si="7"/>
        <v>37.362637362637365</v>
      </c>
      <c r="AK6" s="80">
        <f t="shared" ca="1" si="7"/>
        <v>51.111111111111107</v>
      </c>
      <c r="AL6" s="81">
        <f t="shared" ca="1" si="7"/>
        <v>40</v>
      </c>
      <c r="AM6" s="80">
        <f t="shared" ca="1" si="7"/>
        <v>30.76923076923077</v>
      </c>
      <c r="AN6" s="81">
        <f t="shared" ca="1" si="7"/>
        <v>27.472527472527474</v>
      </c>
      <c r="AO6" s="80">
        <f t="shared" ca="1" si="7"/>
        <v>36.666666666666664</v>
      </c>
      <c r="AP6" s="81">
        <f t="shared" ca="1" si="7"/>
        <v>35.955056179775283</v>
      </c>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114">
        <f ca="1">(CF15+CF16)/CF2*100</f>
        <v>87.012987012987011</v>
      </c>
      <c r="CG6" s="115">
        <f t="shared" ref="CG6:DK6" ca="1" si="8">(CG15+CG16)/CG2*100</f>
        <v>80.519480519480524</v>
      </c>
      <c r="CH6" s="114">
        <f t="shared" ca="1" si="8"/>
        <v>85.714285714285708</v>
      </c>
      <c r="CI6" s="115">
        <f t="shared" ca="1" si="8"/>
        <v>77.631578947368425</v>
      </c>
      <c r="CJ6" s="114">
        <f t="shared" ca="1" si="8"/>
        <v>83.116883116883116</v>
      </c>
      <c r="CK6" s="115">
        <f t="shared" ca="1" si="8"/>
        <v>84.415584415584405</v>
      </c>
      <c r="CL6" s="114">
        <f t="shared" ca="1" si="8"/>
        <v>79.220779220779221</v>
      </c>
      <c r="CM6" s="115">
        <f t="shared" ca="1" si="8"/>
        <v>76.623376623376629</v>
      </c>
      <c r="CN6" s="114">
        <f t="shared" ca="1" si="8"/>
        <v>64.935064935064929</v>
      </c>
      <c r="CO6" s="115">
        <f t="shared" ca="1" si="8"/>
        <v>83.116883116883116</v>
      </c>
      <c r="CP6" s="114">
        <f t="shared" ca="1" si="8"/>
        <v>94.805194805194802</v>
      </c>
      <c r="CQ6" s="115">
        <f t="shared" ca="1" si="8"/>
        <v>74.025974025974023</v>
      </c>
      <c r="CR6" s="114">
        <f t="shared" ca="1" si="8"/>
        <v>70.129870129870127</v>
      </c>
      <c r="CS6" s="115">
        <f t="shared" ca="1" si="8"/>
        <v>59.740259740259738</v>
      </c>
      <c r="CT6" s="114">
        <f t="shared" ca="1" si="8"/>
        <v>38.961038961038966</v>
      </c>
      <c r="CU6" s="115">
        <f t="shared" ca="1" si="8"/>
        <v>48.051948051948052</v>
      </c>
      <c r="CV6" s="114">
        <f t="shared" ca="1" si="8"/>
        <v>90.909090909090907</v>
      </c>
      <c r="CW6" s="115">
        <f t="shared" ca="1" si="8"/>
        <v>62.337662337662337</v>
      </c>
      <c r="CX6" s="116">
        <f t="shared" ca="1" si="8"/>
        <v>93.506493506493499</v>
      </c>
      <c r="CY6" s="117">
        <f t="shared" ca="1" si="8"/>
        <v>27.27272727272727</v>
      </c>
      <c r="CZ6" s="116">
        <f t="shared" ca="1" si="8"/>
        <v>35.064935064935064</v>
      </c>
      <c r="DA6" s="117">
        <f t="shared" ca="1" si="8"/>
        <v>19.480519480519483</v>
      </c>
      <c r="DB6" s="116">
        <f t="shared" ca="1" si="8"/>
        <v>83.116883116883116</v>
      </c>
      <c r="DC6" s="117">
        <f t="shared" ca="1" si="8"/>
        <v>80.519480519480524</v>
      </c>
      <c r="DD6" s="116">
        <f t="shared" ca="1" si="8"/>
        <v>75.324675324675326</v>
      </c>
      <c r="DE6" s="117">
        <f t="shared" ca="1" si="8"/>
        <v>92.20779220779221</v>
      </c>
      <c r="DF6" s="116">
        <f t="shared" ca="1" si="8"/>
        <v>79.220779220779221</v>
      </c>
      <c r="DG6" s="117">
        <f t="shared" ca="1" si="8"/>
        <v>70.129870129870127</v>
      </c>
      <c r="DH6" s="116">
        <f t="shared" ca="1" si="8"/>
        <v>77.922077922077932</v>
      </c>
      <c r="DI6" s="117">
        <f t="shared" ca="1" si="8"/>
        <v>71.428571428571431</v>
      </c>
      <c r="DJ6" s="116">
        <f t="shared" ca="1" si="8"/>
        <v>74.025974025974023</v>
      </c>
      <c r="DK6" s="117">
        <f t="shared" ca="1" si="8"/>
        <v>90.909090909090907</v>
      </c>
      <c r="DL6" s="39"/>
      <c r="DM6" s="90">
        <f t="shared" ref="DM6:EU6" ca="1" si="9">(DM15+DM16)/DM2*100</f>
        <v>56.410256410256409</v>
      </c>
      <c r="DN6" s="92">
        <f t="shared" ca="1" si="9"/>
        <v>38.461538461538467</v>
      </c>
      <c r="DO6" s="90">
        <f t="shared" ca="1" si="9"/>
        <v>14.102564102564102</v>
      </c>
      <c r="DP6" s="92">
        <f t="shared" ca="1" si="9"/>
        <v>24.675324675324674</v>
      </c>
      <c r="DQ6" s="90">
        <f t="shared" ca="1" si="9"/>
        <v>19.480519480519483</v>
      </c>
      <c r="DR6" s="92">
        <f t="shared" ca="1" si="9"/>
        <v>12.820512820512819</v>
      </c>
      <c r="DS6" s="90">
        <f t="shared" ca="1" si="9"/>
        <v>46.153846153846153</v>
      </c>
      <c r="DT6" s="92">
        <f t="shared" ca="1" si="9"/>
        <v>50.649350649350644</v>
      </c>
      <c r="DU6" s="90">
        <f t="shared" ca="1" si="9"/>
        <v>44.871794871794876</v>
      </c>
      <c r="DV6" s="92">
        <f t="shared" ca="1" si="9"/>
        <v>19.480519480519483</v>
      </c>
      <c r="DW6" s="90">
        <f t="shared" ca="1" si="9"/>
        <v>37.662337662337663</v>
      </c>
      <c r="DX6" s="92">
        <f t="shared" ca="1" si="9"/>
        <v>21.794871794871796</v>
      </c>
      <c r="DY6" s="90">
        <f t="shared" ca="1" si="9"/>
        <v>17.948717948717949</v>
      </c>
      <c r="DZ6" s="92">
        <f t="shared" ca="1" si="9"/>
        <v>29.870129870129869</v>
      </c>
      <c r="EA6" s="90">
        <f t="shared" ca="1" si="9"/>
        <v>25.97402597402597</v>
      </c>
      <c r="EB6" s="92">
        <f t="shared" ca="1" si="9"/>
        <v>25.641025641025639</v>
      </c>
      <c r="EC6" s="90">
        <f t="shared" ca="1" si="9"/>
        <v>33.333333333333329</v>
      </c>
      <c r="ED6" s="92">
        <f t="shared" ca="1" si="9"/>
        <v>30.76923076923077</v>
      </c>
      <c r="EE6" s="90">
        <f t="shared" ca="1" si="9"/>
        <v>10.256410256410255</v>
      </c>
      <c r="EF6" s="92">
        <f t="shared" ca="1" si="9"/>
        <v>42.857142857142854</v>
      </c>
      <c r="EG6" s="90">
        <f t="shared" ca="1" si="9"/>
        <v>30.76923076923077</v>
      </c>
      <c r="EH6" s="92">
        <f t="shared" ca="1" si="9"/>
        <v>41.025641025641022</v>
      </c>
      <c r="EI6" s="90">
        <f t="shared" ca="1" si="9"/>
        <v>37.179487179487182</v>
      </c>
      <c r="EJ6" s="92">
        <f t="shared" ca="1" si="9"/>
        <v>36.363636363636367</v>
      </c>
      <c r="EK6" s="90">
        <f t="shared" ca="1" si="9"/>
        <v>24.675324675324674</v>
      </c>
      <c r="EL6" s="92">
        <f t="shared" ca="1" si="9"/>
        <v>25.641025641025639</v>
      </c>
      <c r="EM6" s="90">
        <f t="shared" ca="1" si="9"/>
        <v>30.76923076923077</v>
      </c>
      <c r="EN6" s="92">
        <f t="shared" ca="1" si="9"/>
        <v>6.4102564102564097</v>
      </c>
      <c r="EO6" s="90">
        <f t="shared" ca="1" si="9"/>
        <v>34.615384615384613</v>
      </c>
      <c r="EP6" s="92">
        <f t="shared" ca="1" si="9"/>
        <v>23.076923076923077</v>
      </c>
      <c r="EQ6" s="90">
        <f t="shared" ca="1" si="9"/>
        <v>39.743589743589745</v>
      </c>
      <c r="ER6" s="92">
        <f t="shared" ca="1" si="9"/>
        <v>24.358974358974358</v>
      </c>
      <c r="ES6" s="90">
        <f t="shared" ca="1" si="9"/>
        <v>26.923076923076923</v>
      </c>
      <c r="ET6" s="92">
        <f t="shared" ca="1" si="9"/>
        <v>44.155844155844157</v>
      </c>
      <c r="EU6" s="90">
        <f t="shared" ca="1" si="9"/>
        <v>48.717948717948715</v>
      </c>
      <c r="EV6" s="39"/>
    </row>
    <row r="7" spans="1:152" x14ac:dyDescent="0.2">
      <c r="A7" s="40"/>
      <c r="B7" s="40"/>
      <c r="C7" s="40"/>
      <c r="D7" s="40"/>
      <c r="E7" s="40"/>
      <c r="F7" s="40"/>
      <c r="G7" s="40"/>
      <c r="H7" s="40"/>
      <c r="I7" s="40" t="s">
        <v>1511</v>
      </c>
      <c r="J7" s="39"/>
      <c r="K7" s="39"/>
      <c r="L7" s="39"/>
      <c r="M7" s="39"/>
      <c r="N7" s="39"/>
      <c r="O7" s="39"/>
      <c r="P7" s="39"/>
      <c r="Q7" s="73">
        <f t="shared" ref="Q7:V7" si="10">Q3-_xlfn.CONFIDENCE.T(0.05,Q4,Q2)</f>
        <v>1.0121466988292507</v>
      </c>
      <c r="R7" s="74">
        <f t="shared" si="10"/>
        <v>1.1206188433408979</v>
      </c>
      <c r="S7" s="73">
        <f t="shared" si="10"/>
        <v>0.78617897756043209</v>
      </c>
      <c r="T7" s="74">
        <f t="shared" si="10"/>
        <v>0.73043177343912735</v>
      </c>
      <c r="U7" s="73">
        <f t="shared" si="10"/>
        <v>0.88146613823879483</v>
      </c>
      <c r="V7" s="74">
        <f t="shared" si="10"/>
        <v>0.85749562252758715</v>
      </c>
      <c r="W7" s="75">
        <f t="shared" ref="W7:AE7" si="11">W3-_xlfn.CONFIDENCE.T(0.05,W4,W2)</f>
        <v>0.46635513452117716</v>
      </c>
      <c r="X7" s="76">
        <f t="shared" si="11"/>
        <v>2.6578539903617182</v>
      </c>
      <c r="Y7" s="75">
        <f t="shared" si="11"/>
        <v>2.5503373481391201</v>
      </c>
      <c r="Z7" s="76">
        <f t="shared" si="11"/>
        <v>1.9681752621527464</v>
      </c>
      <c r="AA7" s="75">
        <f t="shared" si="11"/>
        <v>2.3591961681764126</v>
      </c>
      <c r="AB7" s="76">
        <f t="shared" si="11"/>
        <v>2.4303740521744701</v>
      </c>
      <c r="AC7" s="75">
        <f t="shared" si="11"/>
        <v>2.5615865567864171</v>
      </c>
      <c r="AD7" s="76">
        <f t="shared" si="11"/>
        <v>2.7035701893948163</v>
      </c>
      <c r="AE7" s="75">
        <f t="shared" si="11"/>
        <v>2.5494173332747536</v>
      </c>
      <c r="AF7" s="39"/>
      <c r="AG7" s="80">
        <f t="shared" ref="AG7:AP7" si="12">AG3-_xlfn.CONFIDENCE.T(0.05,AG4,AG2)</f>
        <v>1.4602483177457448</v>
      </c>
      <c r="AH7" s="81">
        <f t="shared" si="12"/>
        <v>1.300268273602087</v>
      </c>
      <c r="AI7" s="80">
        <f t="shared" si="12"/>
        <v>1.7208500882951365</v>
      </c>
      <c r="AJ7" s="81">
        <f t="shared" si="12"/>
        <v>1.8811689895905723</v>
      </c>
      <c r="AK7" s="80">
        <f t="shared" si="12"/>
        <v>2.1328676250864267</v>
      </c>
      <c r="AL7" s="81">
        <f t="shared" si="12"/>
        <v>1.9228953716290806</v>
      </c>
      <c r="AM7" s="80">
        <f t="shared" si="12"/>
        <v>1.4617236555694897</v>
      </c>
      <c r="AN7" s="81">
        <f t="shared" si="12"/>
        <v>1.317044271099292</v>
      </c>
      <c r="AO7" s="80">
        <f t="shared" si="12"/>
        <v>1.705189406423109</v>
      </c>
      <c r="AP7" s="81">
        <f t="shared" si="12"/>
        <v>1.6896640358719692</v>
      </c>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78">
        <f t="shared" ref="CF7:DK7" si="13">CF3-_xlfn.CONFIDENCE.T(0.05,CF4,CF2)</f>
        <v>3.1835991339762129</v>
      </c>
      <c r="CG7" s="77">
        <f t="shared" si="13"/>
        <v>2.8228772496407215</v>
      </c>
      <c r="CH7" s="78">
        <f t="shared" si="13"/>
        <v>2.8796564089709134</v>
      </c>
      <c r="CI7" s="77">
        <f t="shared" si="13"/>
        <v>2.8204829578449746</v>
      </c>
      <c r="CJ7" s="78">
        <f t="shared" si="13"/>
        <v>2.8704003123577109</v>
      </c>
      <c r="CK7" s="77">
        <f t="shared" si="13"/>
        <v>3.0083608055947191</v>
      </c>
      <c r="CL7" s="78">
        <f t="shared" si="13"/>
        <v>2.8820342758654682</v>
      </c>
      <c r="CM7" s="77">
        <f t="shared" si="13"/>
        <v>2.7975444100697007</v>
      </c>
      <c r="CN7" s="78">
        <f t="shared" si="13"/>
        <v>2.6120910402410153</v>
      </c>
      <c r="CO7" s="77">
        <f t="shared" si="13"/>
        <v>3.0069199756059501</v>
      </c>
      <c r="CP7" s="78">
        <f t="shared" si="13"/>
        <v>3.3576053310980867</v>
      </c>
      <c r="CQ7" s="77">
        <f t="shared" si="13"/>
        <v>2.8177746365147152</v>
      </c>
      <c r="CR7" s="78">
        <f t="shared" si="13"/>
        <v>2.6456535783366801</v>
      </c>
      <c r="CS7" s="77">
        <f t="shared" si="13"/>
        <v>2.3821429461249872</v>
      </c>
      <c r="CT7" s="78">
        <f t="shared" si="13"/>
        <v>2.0016750770276124</v>
      </c>
      <c r="CU7" s="77">
        <f t="shared" si="13"/>
        <v>2.1622721009177268</v>
      </c>
      <c r="CV7" s="78">
        <f t="shared" si="13"/>
        <v>3.1625830330973308</v>
      </c>
      <c r="CW7" s="77">
        <f t="shared" si="13"/>
        <v>2.4171635850433475</v>
      </c>
      <c r="CX7" s="87">
        <f t="shared" si="13"/>
        <v>3.3047770713946334</v>
      </c>
      <c r="CY7" s="88">
        <f t="shared" si="13"/>
        <v>1.7481152415971362</v>
      </c>
      <c r="CZ7" s="87">
        <f t="shared" si="13"/>
        <v>1.9560315187712149</v>
      </c>
      <c r="DA7" s="88">
        <f t="shared" si="13"/>
        <v>1.4791841510763648</v>
      </c>
      <c r="DB7" s="87">
        <f t="shared" si="13"/>
        <v>2.9909141519620102</v>
      </c>
      <c r="DC7" s="88">
        <f t="shared" si="13"/>
        <v>2.9254994059251977</v>
      </c>
      <c r="DD7" s="87">
        <f t="shared" si="13"/>
        <v>2.7185609312397387</v>
      </c>
      <c r="DE7" s="88">
        <f t="shared" si="13"/>
        <v>3.287558971914458</v>
      </c>
      <c r="DF7" s="87">
        <f t="shared" si="13"/>
        <v>2.8136421606528454</v>
      </c>
      <c r="DG7" s="88">
        <f t="shared" si="13"/>
        <v>2.6278295252688668</v>
      </c>
      <c r="DH7" s="87">
        <f t="shared" si="13"/>
        <v>2.7758787979848902</v>
      </c>
      <c r="DI7" s="88">
        <f t="shared" si="13"/>
        <v>2.7171267983069516</v>
      </c>
      <c r="DJ7" s="87">
        <f t="shared" si="13"/>
        <v>2.6820484165296197</v>
      </c>
      <c r="DK7" s="88">
        <f t="shared" si="13"/>
        <v>3.1954540823653512</v>
      </c>
      <c r="DL7" s="39"/>
      <c r="DM7" s="90">
        <f t="shared" ref="DM7:EU7" si="14">DM3-_xlfn.CONFIDENCE.T(0.05,DM4,DM2)</f>
        <v>2.3765104095137981</v>
      </c>
      <c r="DN7" s="92">
        <f t="shared" si="14"/>
        <v>1.7185348002249889</v>
      </c>
      <c r="DO7" s="90">
        <f t="shared" si="14"/>
        <v>0.75378206906908707</v>
      </c>
      <c r="DP7" s="92">
        <f t="shared" si="14"/>
        <v>1.2294304174584081</v>
      </c>
      <c r="DQ7" s="90">
        <f t="shared" si="14"/>
        <v>1.091326265526041</v>
      </c>
      <c r="DR7" s="92">
        <f t="shared" si="14"/>
        <v>0.92762639186401008</v>
      </c>
      <c r="DS7" s="90">
        <f t="shared" si="14"/>
        <v>2.2079793273158628</v>
      </c>
      <c r="DT7" s="92">
        <f t="shared" si="14"/>
        <v>2.0323071200107652</v>
      </c>
      <c r="DU7" s="90">
        <f t="shared" si="14"/>
        <v>2.0061438013418074</v>
      </c>
      <c r="DV7" s="92">
        <f t="shared" si="14"/>
        <v>1.1851557474631838</v>
      </c>
      <c r="DW7" s="90">
        <f t="shared" si="14"/>
        <v>1.9234817815635641</v>
      </c>
      <c r="DX7" s="92">
        <f t="shared" si="14"/>
        <v>1.3790604111010878</v>
      </c>
      <c r="DY7" s="90">
        <f t="shared" si="14"/>
        <v>0.94205673612332319</v>
      </c>
      <c r="DZ7" s="92">
        <f t="shared" si="14"/>
        <v>1.4836650535903488</v>
      </c>
      <c r="EA7" s="90">
        <f t="shared" si="14"/>
        <v>1.5109819014029768</v>
      </c>
      <c r="EB7" s="92">
        <f t="shared" si="14"/>
        <v>1.3897410833322439</v>
      </c>
      <c r="EC7" s="90">
        <f t="shared" si="14"/>
        <v>1.679486919465172</v>
      </c>
      <c r="ED7" s="92">
        <f t="shared" si="14"/>
        <v>1.6081123133283466</v>
      </c>
      <c r="EE7" s="90">
        <f t="shared" si="14"/>
        <v>0.78743442857292179</v>
      </c>
      <c r="EF7" s="92">
        <f t="shared" si="14"/>
        <v>1.8414132733116233</v>
      </c>
      <c r="EG7" s="90">
        <f t="shared" si="14"/>
        <v>1.6580192564386533</v>
      </c>
      <c r="EH7" s="92">
        <f t="shared" si="14"/>
        <v>1.9806499169309988</v>
      </c>
      <c r="EI7" s="90">
        <f t="shared" si="14"/>
        <v>1.8031406391795906</v>
      </c>
      <c r="EJ7" s="92">
        <f t="shared" si="14"/>
        <v>1.7503506890576443</v>
      </c>
      <c r="EK7" s="90">
        <f t="shared" si="14"/>
        <v>1.2680196783640498</v>
      </c>
      <c r="EL7" s="92">
        <f t="shared" si="14"/>
        <v>1.4063702210819269</v>
      </c>
      <c r="EM7" s="90">
        <f t="shared" si="14"/>
        <v>1.4988668856701906</v>
      </c>
      <c r="EN7" s="92">
        <f t="shared" si="14"/>
        <v>0.44208476160376659</v>
      </c>
      <c r="EO7" s="90">
        <f t="shared" si="14"/>
        <v>1.5037766635890808</v>
      </c>
      <c r="EP7" s="92">
        <f t="shared" si="14"/>
        <v>1.4238151315022576</v>
      </c>
      <c r="EQ7" s="90">
        <f t="shared" si="14"/>
        <v>1.9457036629582509</v>
      </c>
      <c r="ER7" s="92">
        <f t="shared" si="14"/>
        <v>1.5421820470264698</v>
      </c>
      <c r="ES7" s="90">
        <f t="shared" si="14"/>
        <v>1.2836012890757416</v>
      </c>
      <c r="ET7" s="92">
        <f t="shared" si="14"/>
        <v>1.9247982274350275</v>
      </c>
      <c r="EU7" s="90">
        <f t="shared" si="14"/>
        <v>2.0350966090106959</v>
      </c>
      <c r="EV7" s="39"/>
    </row>
    <row r="8" spans="1:152" x14ac:dyDescent="0.2">
      <c r="A8" s="40"/>
      <c r="B8" s="40"/>
      <c r="C8" s="40"/>
      <c r="D8" s="40"/>
      <c r="E8" s="40"/>
      <c r="F8" s="40"/>
      <c r="G8" s="40"/>
      <c r="H8" s="40"/>
      <c r="I8" s="40" t="s">
        <v>1512</v>
      </c>
      <c r="J8" s="39"/>
      <c r="K8" s="39"/>
      <c r="L8" s="39"/>
      <c r="M8" s="39"/>
      <c r="N8" s="39"/>
      <c r="O8" s="39"/>
      <c r="P8" s="39"/>
      <c r="Q8" s="73">
        <f t="shared" ref="Q8:V8" si="15">Q3+_xlfn.CONFIDENCE.T(0.05,Q4,Q2)</f>
        <v>1.2615375116970651</v>
      </c>
      <c r="R8" s="74">
        <f t="shared" si="15"/>
        <v>1.3635916829748918</v>
      </c>
      <c r="S8" s="73">
        <f t="shared" si="15"/>
        <v>1.0664526013869362</v>
      </c>
      <c r="T8" s="74">
        <f t="shared" si="15"/>
        <v>1.0169366476135042</v>
      </c>
      <c r="U8" s="73">
        <f t="shared" si="15"/>
        <v>1.1398104575058861</v>
      </c>
      <c r="V8" s="74">
        <f t="shared" si="15"/>
        <v>1.1425043774724128</v>
      </c>
      <c r="W8" s="75">
        <f t="shared" ref="W8:AE8" si="16">W3+_xlfn.CONFIDENCE.T(0.05,W4,W2)</f>
        <v>0.92311854968934925</v>
      </c>
      <c r="X8" s="76">
        <f t="shared" si="16"/>
        <v>3.0474091675330186</v>
      </c>
      <c r="Y8" s="75">
        <f t="shared" si="16"/>
        <v>2.9443994939661433</v>
      </c>
      <c r="Z8" s="76">
        <f t="shared" si="16"/>
        <v>2.414803461251509</v>
      </c>
      <c r="AA8" s="75">
        <f t="shared" si="16"/>
        <v>2.7565933055077978</v>
      </c>
      <c r="AB8" s="76">
        <f t="shared" si="16"/>
        <v>2.8117312109834249</v>
      </c>
      <c r="AC8" s="75">
        <f t="shared" si="16"/>
        <v>2.9752555484767411</v>
      </c>
      <c r="AD8" s="76">
        <f t="shared" si="16"/>
        <v>3.1069561263946577</v>
      </c>
      <c r="AE8" s="75">
        <f t="shared" si="16"/>
        <v>2.9032142456726149</v>
      </c>
      <c r="AF8" s="39"/>
      <c r="AG8" s="80">
        <f t="shared" ref="AG8:AP8" si="17">AG3+_xlfn.CONFIDENCE.T(0.05,AG4,AG2)</f>
        <v>1.9330101092205472</v>
      </c>
      <c r="AH8" s="81">
        <f t="shared" si="17"/>
        <v>1.8108428375090242</v>
      </c>
      <c r="AI8" s="80">
        <f t="shared" si="17"/>
        <v>2.1458165783715302</v>
      </c>
      <c r="AJ8" s="81">
        <f t="shared" si="17"/>
        <v>2.3825672741456914</v>
      </c>
      <c r="AK8" s="80">
        <f t="shared" si="17"/>
        <v>2.6004657082469067</v>
      </c>
      <c r="AL8" s="81">
        <f t="shared" si="17"/>
        <v>2.3882157394820305</v>
      </c>
      <c r="AM8" s="80">
        <f t="shared" si="17"/>
        <v>1.988825794979961</v>
      </c>
      <c r="AN8" s="81">
        <f t="shared" si="17"/>
        <v>1.8477908937358727</v>
      </c>
      <c r="AO8" s="80">
        <f t="shared" si="17"/>
        <v>2.1614772602435575</v>
      </c>
      <c r="AP8" s="81">
        <f t="shared" si="17"/>
        <v>2.1530325933415138</v>
      </c>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78">
        <f t="shared" ref="CF8:DK8" si="18">CF3+_xlfn.CONFIDENCE.T(0.05,CF4,CF2)</f>
        <v>3.5436735932965147</v>
      </c>
      <c r="CG8" s="77">
        <f t="shared" si="18"/>
        <v>3.2550448282813562</v>
      </c>
      <c r="CH8" s="78">
        <f t="shared" si="18"/>
        <v>3.2242396949251906</v>
      </c>
      <c r="CI8" s="77">
        <f t="shared" si="18"/>
        <v>3.2584644105760776</v>
      </c>
      <c r="CJ8" s="78">
        <f t="shared" si="18"/>
        <v>3.2854438434864446</v>
      </c>
      <c r="CK8" s="77">
        <f t="shared" si="18"/>
        <v>3.4072236099896966</v>
      </c>
      <c r="CL8" s="78">
        <f t="shared" si="18"/>
        <v>3.2997839059527134</v>
      </c>
      <c r="CM8" s="77">
        <f t="shared" si="18"/>
        <v>3.1505075379822478</v>
      </c>
      <c r="CN8" s="78">
        <f t="shared" si="18"/>
        <v>3.0502466220966467</v>
      </c>
      <c r="CO8" s="77">
        <f t="shared" si="18"/>
        <v>3.3826904140044394</v>
      </c>
      <c r="CP8" s="78">
        <f t="shared" si="18"/>
        <v>3.6294076559149002</v>
      </c>
      <c r="CQ8" s="77">
        <f t="shared" si="18"/>
        <v>3.2341734154333364</v>
      </c>
      <c r="CR8" s="78">
        <f t="shared" si="18"/>
        <v>3.0426581099750081</v>
      </c>
      <c r="CS8" s="77">
        <f t="shared" si="18"/>
        <v>2.760714196732156</v>
      </c>
      <c r="CT8" s="78">
        <f t="shared" si="18"/>
        <v>2.4139093385568033</v>
      </c>
      <c r="CU8" s="77">
        <f t="shared" si="18"/>
        <v>2.5650006263550007</v>
      </c>
      <c r="CV8" s="78">
        <f t="shared" si="18"/>
        <v>3.5127416422273443</v>
      </c>
      <c r="CW8" s="77">
        <f t="shared" si="18"/>
        <v>2.8815377136579512</v>
      </c>
      <c r="CX8" s="87">
        <f t="shared" si="18"/>
        <v>3.6043138376962758</v>
      </c>
      <c r="CY8" s="88">
        <f t="shared" si="18"/>
        <v>2.1739626804807859</v>
      </c>
      <c r="CZ8" s="87">
        <f t="shared" si="18"/>
        <v>2.3816308188911228</v>
      </c>
      <c r="DA8" s="88">
        <f t="shared" si="18"/>
        <v>1.8974392255470116</v>
      </c>
      <c r="DB8" s="87">
        <f t="shared" si="18"/>
        <v>3.3207741597263016</v>
      </c>
      <c r="DC8" s="88">
        <f t="shared" si="18"/>
        <v>3.2563187758929839</v>
      </c>
      <c r="DD8" s="87">
        <f t="shared" si="18"/>
        <v>3.0476728349940272</v>
      </c>
      <c r="DE8" s="88">
        <f t="shared" si="18"/>
        <v>3.595557911202425</v>
      </c>
      <c r="DF8" s="87">
        <f t="shared" si="18"/>
        <v>3.134409787399103</v>
      </c>
      <c r="DG8" s="88">
        <f t="shared" si="18"/>
        <v>3.0085341110947699</v>
      </c>
      <c r="DH8" s="87">
        <f t="shared" si="18"/>
        <v>3.0682770461709543</v>
      </c>
      <c r="DI8" s="88">
        <f t="shared" si="18"/>
        <v>3.1010550198748668</v>
      </c>
      <c r="DJ8" s="87">
        <f t="shared" si="18"/>
        <v>2.9802892458080423</v>
      </c>
      <c r="DK8" s="88">
        <f t="shared" si="18"/>
        <v>3.5058446189333501</v>
      </c>
      <c r="DL8" s="39"/>
      <c r="DM8" s="90">
        <f t="shared" ref="DM8:EU8" si="19">DM3+_xlfn.CONFIDENCE.T(0.05,DM4,DM2)</f>
        <v>2.8029767699733816</v>
      </c>
      <c r="DN8" s="92">
        <f t="shared" si="19"/>
        <v>2.2814651997750111</v>
      </c>
      <c r="DO8" s="90">
        <f t="shared" si="19"/>
        <v>1.297499982212964</v>
      </c>
      <c r="DP8" s="92">
        <f t="shared" si="19"/>
        <v>1.783556595528605</v>
      </c>
      <c r="DQ8" s="90">
        <f t="shared" si="19"/>
        <v>1.6619204877207123</v>
      </c>
      <c r="DR8" s="92">
        <f t="shared" si="19"/>
        <v>1.4569889927513744</v>
      </c>
      <c r="DS8" s="90">
        <f t="shared" si="19"/>
        <v>2.7150975957610606</v>
      </c>
      <c r="DT8" s="92">
        <f t="shared" si="19"/>
        <v>2.5131474254437807</v>
      </c>
      <c r="DU8" s="90">
        <f t="shared" si="19"/>
        <v>2.5066767114787054</v>
      </c>
      <c r="DV8" s="92">
        <f t="shared" si="19"/>
        <v>1.6979611356536992</v>
      </c>
      <c r="DW8" s="90">
        <f t="shared" si="19"/>
        <v>2.4141805560987741</v>
      </c>
      <c r="DX8" s="92">
        <f t="shared" si="19"/>
        <v>1.9029908709501941</v>
      </c>
      <c r="DY8" s="90">
        <f t="shared" si="19"/>
        <v>1.4938406997741125</v>
      </c>
      <c r="DZ8" s="92">
        <f t="shared" si="19"/>
        <v>2.0488024788771835</v>
      </c>
      <c r="EA8" s="90">
        <f t="shared" si="19"/>
        <v>2.0734336830126074</v>
      </c>
      <c r="EB8" s="92">
        <f t="shared" si="19"/>
        <v>1.9179512243600636</v>
      </c>
      <c r="EC8" s="90">
        <f t="shared" si="19"/>
        <v>2.2179489779707255</v>
      </c>
      <c r="ED8" s="92">
        <f t="shared" si="19"/>
        <v>2.0585543533383199</v>
      </c>
      <c r="EE8" s="90">
        <f t="shared" si="19"/>
        <v>1.2638476227091293</v>
      </c>
      <c r="EF8" s="92">
        <f t="shared" si="19"/>
        <v>2.3923529604546108</v>
      </c>
      <c r="EG8" s="90">
        <f t="shared" si="19"/>
        <v>2.1624935640741674</v>
      </c>
      <c r="EH8" s="92">
        <f t="shared" si="19"/>
        <v>2.4552475189664373</v>
      </c>
      <c r="EI8" s="90">
        <f t="shared" si="19"/>
        <v>2.3507055146665636</v>
      </c>
      <c r="EJ8" s="92">
        <f t="shared" si="19"/>
        <v>2.3275713888644334</v>
      </c>
      <c r="EK8" s="90">
        <f t="shared" si="19"/>
        <v>1.7969153865710152</v>
      </c>
      <c r="EL8" s="92">
        <f t="shared" si="19"/>
        <v>1.9526041378924321</v>
      </c>
      <c r="EM8" s="90">
        <f t="shared" si="19"/>
        <v>2.0908767040733993</v>
      </c>
      <c r="EN8" s="92">
        <f t="shared" si="19"/>
        <v>0.83996652044751552</v>
      </c>
      <c r="EO8" s="90">
        <f t="shared" si="19"/>
        <v>2.0603259005134835</v>
      </c>
      <c r="EP8" s="92">
        <f t="shared" si="19"/>
        <v>1.9095182018310759</v>
      </c>
      <c r="EQ8" s="90">
        <f t="shared" si="19"/>
        <v>2.4389117216571341</v>
      </c>
      <c r="ER8" s="92">
        <f t="shared" si="19"/>
        <v>2.0475615427171201</v>
      </c>
      <c r="ES8" s="90">
        <f t="shared" si="19"/>
        <v>1.8446038391293866</v>
      </c>
      <c r="ET8" s="92">
        <f t="shared" si="19"/>
        <v>2.4388381362013356</v>
      </c>
      <c r="EU8" s="90">
        <f t="shared" si="19"/>
        <v>2.5546469807328935</v>
      </c>
      <c r="EV8" s="39"/>
    </row>
    <row r="9" spans="1:152" x14ac:dyDescent="0.2">
      <c r="A9" s="40"/>
      <c r="B9" s="40"/>
      <c r="C9" s="40"/>
      <c r="D9" s="40"/>
      <c r="E9" s="40"/>
      <c r="F9" s="40"/>
      <c r="G9" s="40"/>
      <c r="H9" s="40"/>
      <c r="I9" s="85">
        <v>-3</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row>
    <row r="10" spans="1:152" x14ac:dyDescent="0.2">
      <c r="A10" s="40"/>
      <c r="B10" s="40"/>
      <c r="C10" s="40"/>
      <c r="D10" s="40"/>
      <c r="E10" s="40"/>
      <c r="F10" s="40"/>
      <c r="G10" s="40"/>
      <c r="H10" s="40"/>
      <c r="I10" s="85">
        <v>-2</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row>
    <row r="11" spans="1:152" x14ac:dyDescent="0.2">
      <c r="A11" s="40"/>
      <c r="B11" s="40"/>
      <c r="C11" s="40"/>
      <c r="D11" s="40"/>
      <c r="E11" s="40"/>
      <c r="F11" s="40"/>
      <c r="G11" s="40"/>
      <c r="H11" s="40"/>
      <c r="I11" s="85">
        <v>-1</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row>
    <row r="12" spans="1:152" x14ac:dyDescent="0.2">
      <c r="I12">
        <v>0</v>
      </c>
      <c r="J12" s="9">
        <f ca="1">NumericMain!J12</f>
        <v>39</v>
      </c>
      <c r="K12" s="119" t="s">
        <v>1669</v>
      </c>
      <c r="L12" s="39"/>
      <c r="M12" s="39"/>
      <c r="N12" s="39"/>
      <c r="O12" s="39"/>
      <c r="P12" s="39"/>
      <c r="Q12" s="51">
        <f ca="1">NumericMain!X12+NumericPlan!Q12</f>
        <v>12</v>
      </c>
      <c r="R12" s="3">
        <f ca="1">NumericMain!Y12+NumericPlan!R12</f>
        <v>8</v>
      </c>
      <c r="S12" s="4">
        <f ca="1">NumericMain!Z12+NumericPlan!S12</f>
        <v>26</v>
      </c>
      <c r="T12" s="3">
        <f ca="1">NumericMain!AA12+NumericPlan!T12</f>
        <v>30</v>
      </c>
      <c r="U12" s="4">
        <f ca="1">NumericMain!AB12+NumericPlan!U12</f>
        <v>18</v>
      </c>
      <c r="V12" s="3">
        <f ca="1">NumericMain!AC12+NumericPlan!V12</f>
        <v>23</v>
      </c>
      <c r="W12" s="17">
        <f ca="1">NumericMain!AD12+NumericPlan!W12</f>
        <v>61</v>
      </c>
      <c r="X12" s="18">
        <f ca="1">NumericMain!AE12+NumericPlan!X12</f>
        <v>3</v>
      </c>
      <c r="Y12" s="17">
        <f ca="1">NumericMain!AF12+NumericPlan!Y12</f>
        <v>4</v>
      </c>
      <c r="Z12" s="18">
        <f ca="1">NumericMain!AG12+NumericPlan!Z12</f>
        <v>5</v>
      </c>
      <c r="AA12" s="17">
        <f ca="1">NumericMain!AH12+NumericPlan!AA12</f>
        <v>5</v>
      </c>
      <c r="AB12" s="18">
        <f ca="1">NumericMain!AI12+NumericPlan!AB12</f>
        <v>3</v>
      </c>
      <c r="AC12" s="17">
        <f ca="1">NumericMain!AJ12+NumericPlan!AC12</f>
        <v>3</v>
      </c>
      <c r="AD12" s="18">
        <f ca="1">NumericMain!AK12+NumericPlan!AD12</f>
        <v>4</v>
      </c>
      <c r="AE12" s="17">
        <f ca="1">NumericMain!AL12+NumericPlan!AE12</f>
        <v>1</v>
      </c>
      <c r="AF12" s="39"/>
      <c r="AG12" s="22">
        <f ca="1">NumericMain!DQ12+NumericPlan!AG12</f>
        <v>15</v>
      </c>
      <c r="AH12" s="5">
        <f ca="1">NumericMain!DR12+NumericPlan!AH12</f>
        <v>23</v>
      </c>
      <c r="AI12" s="22">
        <f ca="1">NumericMain!DS12+NumericPlan!AI12</f>
        <v>6</v>
      </c>
      <c r="AJ12" s="5">
        <f ca="1">NumericMain!DT12+NumericPlan!AJ12</f>
        <v>6</v>
      </c>
      <c r="AK12" s="22">
        <f ca="1">NumericMain!DU12+NumericPlan!AK12</f>
        <v>6</v>
      </c>
      <c r="AL12" s="5">
        <f ca="1">NumericMain!DV12+NumericPlan!AL12</f>
        <v>5</v>
      </c>
      <c r="AM12" s="22">
        <f ca="1">NumericMain!DW12+NumericPlan!AM12</f>
        <v>19</v>
      </c>
      <c r="AN12" s="5">
        <f ca="1">NumericMain!DX12+NumericPlan!AN12</f>
        <v>23</v>
      </c>
      <c r="AO12" s="22">
        <f ca="1">NumericMain!DY12+NumericPlan!AO12</f>
        <v>11</v>
      </c>
      <c r="AP12" s="5">
        <f ca="1">NumericMain!DZ12+NumericPlan!AP12</f>
        <v>10</v>
      </c>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118">
        <f ca="1">NumericMain!YK12+NumericPlan!CF12</f>
        <v>1</v>
      </c>
      <c r="CG12" s="20">
        <f ca="1">NumericMain!YL12+NumericPlan!CG12</f>
        <v>2</v>
      </c>
      <c r="CH12" s="19">
        <f ca="1">NumericMain!YM12+NumericPlan!CH12</f>
        <v>1</v>
      </c>
      <c r="CI12" s="20">
        <f ca="1">NumericMain!YN12+NumericPlan!CI12</f>
        <v>2</v>
      </c>
      <c r="CJ12" s="19">
        <f ca="1">NumericMain!YO12+NumericPlan!CJ12</f>
        <v>2</v>
      </c>
      <c r="CK12" s="20">
        <f ca="1">NumericMain!YP12+NumericPlan!CK12</f>
        <v>1</v>
      </c>
      <c r="CL12" s="19">
        <f ca="1">NumericMain!YQ12+NumericPlan!CL12</f>
        <v>1</v>
      </c>
      <c r="CM12" s="20">
        <f ca="1">NumericMain!YR12+NumericPlan!CM12</f>
        <v>0</v>
      </c>
      <c r="CN12" s="19">
        <f ca="1">NumericMain!YS12+NumericPlan!CN12</f>
        <v>2</v>
      </c>
      <c r="CO12" s="20">
        <f ca="1">NumericMain!YT12+NumericPlan!CO12</f>
        <v>1</v>
      </c>
      <c r="CP12" s="19">
        <f ca="1">NumericMain!YU12+NumericPlan!CP12</f>
        <v>0</v>
      </c>
      <c r="CQ12" s="20">
        <f ca="1">NumericMain!YV12+NumericPlan!CQ12</f>
        <v>1</v>
      </c>
      <c r="CR12" s="19">
        <f ca="1">NumericMain!YW12+NumericPlan!CR12</f>
        <v>1</v>
      </c>
      <c r="CS12" s="20">
        <f ca="1">NumericMain!YX12+NumericPlan!CS12</f>
        <v>1</v>
      </c>
      <c r="CT12" s="19">
        <f ca="1">NumericMain!YY12+NumericPlan!CT12</f>
        <v>1</v>
      </c>
      <c r="CU12" s="20">
        <f ca="1">NumericMain!YZ12+NumericPlan!CU12</f>
        <v>2</v>
      </c>
      <c r="CV12" s="19">
        <f ca="1">NumericMain!ZA12+NumericPlan!CV12</f>
        <v>1</v>
      </c>
      <c r="CW12" s="20">
        <f ca="1">NumericMain!ZB12+NumericPlan!CW12</f>
        <v>3</v>
      </c>
      <c r="CX12" s="12">
        <f ca="1">NumericMain!ZC12+NumericPlan!CX12</f>
        <v>0</v>
      </c>
      <c r="CY12" s="38">
        <f ca="1">NumericMain!ZD12+NumericPlan!CY12</f>
        <v>7</v>
      </c>
      <c r="CZ12" s="12">
        <f ca="1">NumericMain!ZE12+NumericPlan!CZ12</f>
        <v>2</v>
      </c>
      <c r="DA12" s="38">
        <f ca="1">NumericMain!ZF12+NumericPlan!DA12</f>
        <v>7</v>
      </c>
      <c r="DB12" s="12">
        <f ca="1">NumericMain!ZG12+NumericPlan!DB12</f>
        <v>0</v>
      </c>
      <c r="DC12" s="38">
        <f ca="1">NumericMain!ZH12+NumericPlan!DC12</f>
        <v>0</v>
      </c>
      <c r="DD12" s="12">
        <f ca="1">NumericMain!ZI12+NumericPlan!DD12</f>
        <v>0</v>
      </c>
      <c r="DE12" s="38">
        <f ca="1">NumericMain!ZJ12+NumericPlan!DE12</f>
        <v>0</v>
      </c>
      <c r="DF12" s="12">
        <f ca="1">NumericMain!ZK12+NumericPlan!DF12</f>
        <v>0</v>
      </c>
      <c r="DG12" s="38">
        <f ca="1">NumericMain!ZL12+NumericPlan!DG12</f>
        <v>0</v>
      </c>
      <c r="DH12" s="12">
        <f ca="1">NumericMain!ZM12+NumericPlan!DH12</f>
        <v>0</v>
      </c>
      <c r="DI12" s="38">
        <f ca="1">NumericMain!ZN12+NumericPlan!DI12</f>
        <v>1</v>
      </c>
      <c r="DJ12" s="12">
        <f ca="1">NumericMain!ZO12+NumericPlan!DJ12</f>
        <v>0</v>
      </c>
      <c r="DK12" s="38">
        <f ca="1">NumericMain!ZP12+NumericPlan!DK12</f>
        <v>0</v>
      </c>
      <c r="DL12" s="39"/>
      <c r="DM12" s="11">
        <f ca="1">NumericMain!ZR12+NumericPlan!DM12</f>
        <v>1</v>
      </c>
      <c r="DN12" s="89">
        <f ca="1">NumericMain!ZS12+NumericPlan!DN12</f>
        <v>12</v>
      </c>
      <c r="DO12" s="11">
        <f ca="1">NumericMain!ZT12+NumericPlan!DO12</f>
        <v>34</v>
      </c>
      <c r="DP12" s="89">
        <f ca="1">NumericMain!ZU12+NumericPlan!DP12</f>
        <v>20</v>
      </c>
      <c r="DQ12" s="11">
        <f ca="1">NumericMain!ZV12+NumericPlan!DQ12</f>
        <v>24</v>
      </c>
      <c r="DR12" s="89">
        <f ca="1">NumericMain!ZW12+NumericPlan!DR12</f>
        <v>27</v>
      </c>
      <c r="DS12" s="11">
        <f ca="1">NumericMain!ZX12+NumericPlan!DS12</f>
        <v>3</v>
      </c>
      <c r="DT12" s="89">
        <f ca="1">NumericMain!ZY12+NumericPlan!DT12</f>
        <v>5</v>
      </c>
      <c r="DU12" s="11">
        <f ca="1">NumericMain!ZZ12+NumericPlan!DU12</f>
        <v>5</v>
      </c>
      <c r="DV12" s="89">
        <f ca="1">NumericMain!AAA12+NumericPlan!DV12</f>
        <v>18</v>
      </c>
      <c r="DW12" s="11">
        <f ca="1">NumericMain!AAB12+NumericPlan!DW12</f>
        <v>7</v>
      </c>
      <c r="DX12" s="89">
        <f ca="1">NumericMain!AAC12+NumericPlan!DX12</f>
        <v>14</v>
      </c>
      <c r="DY12" s="11">
        <f ca="1">NumericMain!AAD12+NumericPlan!DY12</f>
        <v>27</v>
      </c>
      <c r="DZ12" s="89">
        <f ca="1">NumericMain!AAE12+NumericPlan!DZ12</f>
        <v>15</v>
      </c>
      <c r="EA12" s="11">
        <f ca="1">NumericMain!AAF12+NumericPlan!EA12</f>
        <v>14</v>
      </c>
      <c r="EB12" s="89">
        <f ca="1">NumericMain!AAG12+NumericPlan!EB12</f>
        <v>18</v>
      </c>
      <c r="EC12" s="11">
        <f ca="1">NumericMain!AAH12+NumericPlan!EC12</f>
        <v>9</v>
      </c>
      <c r="ED12" s="89">
        <f ca="1">NumericMain!AAI12+NumericPlan!ED12</f>
        <v>7</v>
      </c>
      <c r="EE12" s="11">
        <f ca="1">NumericMain!AAJ12+NumericPlan!EE12</f>
        <v>32</v>
      </c>
      <c r="EF12" s="89">
        <f ca="1">NumericMain!AAK12+NumericPlan!EF12</f>
        <v>12</v>
      </c>
      <c r="EG12" s="11">
        <f ca="1">NumericMain!AAL12+NumericPlan!EG12</f>
        <v>7</v>
      </c>
      <c r="EH12" s="89">
        <f ca="1">NumericMain!AAM12+NumericPlan!EH12</f>
        <v>3</v>
      </c>
      <c r="EI12" s="11">
        <f ca="1">NumericMain!AAN12+NumericPlan!EI12</f>
        <v>7</v>
      </c>
      <c r="EJ12" s="89">
        <f ca="1">NumericMain!AAO12+NumericPlan!EJ12</f>
        <v>9</v>
      </c>
      <c r="EK12" s="11">
        <f ca="1">NumericMain!AAP12+NumericPlan!EK12</f>
        <v>21</v>
      </c>
      <c r="EL12" s="89">
        <f ca="1">NumericMain!AAQ12+NumericPlan!EL12</f>
        <v>16</v>
      </c>
      <c r="EM12" s="11">
        <f ca="1">NumericMain!AAR12+NumericPlan!EM12</f>
        <v>14</v>
      </c>
      <c r="EN12" s="89">
        <f ca="1">NumericMain!AAS12+NumericPlan!EN12</f>
        <v>44</v>
      </c>
      <c r="EO12" s="11">
        <f ca="1">NumericMain!AAT12+NumericPlan!EO12</f>
        <v>17</v>
      </c>
      <c r="EP12" s="89">
        <f ca="1">NumericMain!AAU12+NumericPlan!EP12</f>
        <v>12</v>
      </c>
      <c r="EQ12" s="11">
        <f ca="1">NumericMain!AAV12+NumericPlan!EQ12</f>
        <v>4</v>
      </c>
      <c r="ER12" s="89">
        <f ca="1">NumericMain!AAW12+NumericPlan!ER12</f>
        <v>11</v>
      </c>
      <c r="ES12" s="11">
        <f ca="1">NumericMain!AAX12+NumericPlan!ES12</f>
        <v>17</v>
      </c>
      <c r="ET12" s="89">
        <f ca="1">NumericMain!AAY12+NumericPlan!ET12</f>
        <v>7</v>
      </c>
      <c r="EU12" s="11">
        <f ca="1">NumericMain!AAZ12+NumericPlan!EU12</f>
        <v>6</v>
      </c>
      <c r="EV12" s="39"/>
    </row>
    <row r="13" spans="1:152" x14ac:dyDescent="0.2">
      <c r="I13">
        <v>1</v>
      </c>
      <c r="J13" s="9">
        <f ca="1">NumericMain!J13</f>
        <v>18</v>
      </c>
      <c r="K13" s="119" t="str">
        <f t="shared" ref="K13:K18" si="20">VLOOKUP(I13,CountryLookup,2,TRUE)</f>
        <v>Canada</v>
      </c>
      <c r="L13" s="10">
        <f ca="1">NumericMain!L13</f>
        <v>102</v>
      </c>
      <c r="M13" s="11">
        <f ca="1">NumericMain!M13</f>
        <v>6</v>
      </c>
      <c r="N13" s="146" t="str">
        <f ca="1">NumericMain!N13</f>
        <v>Yes EA   45</v>
      </c>
      <c r="O13" s="6">
        <f ca="1">NumericMain!V13+NumericPlan!O13</f>
        <v>15</v>
      </c>
      <c r="P13" s="5">
        <f ca="1">NumericMain!W13+NumericPlan!P13</f>
        <v>40</v>
      </c>
      <c r="Q13" s="51">
        <f ca="1">NumericMain!X13+NumericPlan!Q13</f>
        <v>58</v>
      </c>
      <c r="R13" s="3">
        <f ca="1">NumericMain!Y13+NumericPlan!R13</f>
        <v>56</v>
      </c>
      <c r="S13" s="4">
        <f ca="1">NumericMain!Z13+NumericPlan!S13</f>
        <v>50</v>
      </c>
      <c r="T13" s="3">
        <f ca="1">NumericMain!AA13+NumericPlan!T13</f>
        <v>47</v>
      </c>
      <c r="U13" s="4">
        <f ca="1">NumericMain!AB13+NumericPlan!U13</f>
        <v>57</v>
      </c>
      <c r="V13" s="3">
        <f ca="1">NumericMain!AC13+NumericPlan!V13</f>
        <v>49</v>
      </c>
      <c r="W13" s="17">
        <f ca="1">NumericMain!AD13+NumericPlan!W13</f>
        <v>16</v>
      </c>
      <c r="X13" s="18">
        <f ca="1">NumericMain!AE13+NumericPlan!X13</f>
        <v>7</v>
      </c>
      <c r="Y13" s="17">
        <f ca="1">NumericMain!AF13+NumericPlan!Y13</f>
        <v>5</v>
      </c>
      <c r="Z13" s="18">
        <f ca="1">NumericMain!AG13+NumericPlan!Z13</f>
        <v>21</v>
      </c>
      <c r="AA13" s="17">
        <f ca="1">NumericMain!AH13+NumericPlan!AA13</f>
        <v>7</v>
      </c>
      <c r="AB13" s="18">
        <f ca="1">NumericMain!AI13+NumericPlan!AB13</f>
        <v>8</v>
      </c>
      <c r="AC13" s="17">
        <f ca="1">NumericMain!AJ13+NumericPlan!AC13</f>
        <v>8</v>
      </c>
      <c r="AD13" s="18">
        <f ca="1">NumericMain!AK13+NumericPlan!AD13</f>
        <v>4</v>
      </c>
      <c r="AE13" s="17">
        <f ca="1">NumericMain!AL13+NumericPlan!AE13</f>
        <v>6</v>
      </c>
      <c r="AF13" s="39"/>
      <c r="AG13" s="22">
        <f ca="1">NumericMain!DQ13+NumericPlan!AG13</f>
        <v>23</v>
      </c>
      <c r="AH13" s="5">
        <f ca="1">NumericMain!DR13+NumericPlan!AH13</f>
        <v>21</v>
      </c>
      <c r="AI13" s="22">
        <f ca="1">NumericMain!DS13+NumericPlan!AI13</f>
        <v>25</v>
      </c>
      <c r="AJ13" s="5">
        <f ca="1">NumericMain!DT13+NumericPlan!AJ13</f>
        <v>26</v>
      </c>
      <c r="AK13" s="22">
        <f ca="1">NumericMain!DU13+NumericPlan!AK13</f>
        <v>14</v>
      </c>
      <c r="AL13" s="5">
        <f ca="1">NumericMain!DV13+NumericPlan!AL13</f>
        <v>23</v>
      </c>
      <c r="AM13" s="22">
        <f ca="1">NumericMain!DW13+NumericPlan!AM13</f>
        <v>23</v>
      </c>
      <c r="AN13" s="5">
        <f ca="1">NumericMain!DX13+NumericPlan!AN13</f>
        <v>24</v>
      </c>
      <c r="AO13" s="22">
        <f ca="1">NumericMain!DY13+NumericPlan!AO13</f>
        <v>20</v>
      </c>
      <c r="AP13" s="5">
        <f ca="1">NumericMain!DZ13+NumericPlan!AP13</f>
        <v>23</v>
      </c>
      <c r="AQ13" s="39"/>
      <c r="AR13" s="3">
        <v>0</v>
      </c>
      <c r="AS13" s="4">
        <v>0</v>
      </c>
      <c r="AT13" s="3">
        <v>0</v>
      </c>
      <c r="AU13" s="4">
        <v>0</v>
      </c>
      <c r="AV13" s="3">
        <v>1</v>
      </c>
      <c r="AW13" s="4">
        <v>0</v>
      </c>
      <c r="AX13" s="3">
        <v>1</v>
      </c>
      <c r="AY13" s="4">
        <v>0</v>
      </c>
      <c r="AZ13" s="3">
        <v>0</v>
      </c>
      <c r="BA13" s="4">
        <v>0</v>
      </c>
      <c r="BB13" s="3">
        <v>0</v>
      </c>
      <c r="BC13" s="4">
        <v>0</v>
      </c>
      <c r="BD13" s="3">
        <v>0</v>
      </c>
      <c r="BE13" s="4">
        <v>0</v>
      </c>
      <c r="BF13" s="3">
        <v>0</v>
      </c>
      <c r="BG13" s="4">
        <v>0</v>
      </c>
      <c r="BH13" s="3">
        <v>0</v>
      </c>
      <c r="BI13" s="4">
        <v>0</v>
      </c>
      <c r="BJ13" s="13">
        <v>0</v>
      </c>
      <c r="BK13" s="10">
        <v>0</v>
      </c>
      <c r="BL13" s="13">
        <v>0</v>
      </c>
      <c r="BM13" s="10">
        <v>0</v>
      </c>
      <c r="BN13" s="13">
        <v>0</v>
      </c>
      <c r="BO13" s="10">
        <v>0</v>
      </c>
      <c r="BP13" s="13">
        <v>0</v>
      </c>
      <c r="BQ13" s="10">
        <v>0</v>
      </c>
      <c r="BR13" s="28">
        <v>0</v>
      </c>
      <c r="BS13" s="29">
        <v>0</v>
      </c>
      <c r="BT13" s="28">
        <v>0</v>
      </c>
      <c r="BU13" s="29">
        <v>0</v>
      </c>
      <c r="BV13" s="28">
        <v>2</v>
      </c>
      <c r="BW13" s="29">
        <v>1</v>
      </c>
      <c r="BX13" s="28">
        <v>0</v>
      </c>
      <c r="BY13" s="29">
        <v>0</v>
      </c>
      <c r="BZ13" s="28">
        <v>0</v>
      </c>
      <c r="CA13" s="29">
        <v>0</v>
      </c>
      <c r="CB13" s="28">
        <v>2</v>
      </c>
      <c r="CC13" s="29">
        <v>0</v>
      </c>
      <c r="CD13" s="28">
        <v>0</v>
      </c>
      <c r="CE13" s="39"/>
      <c r="CF13" s="118">
        <f ca="1">NumericMain!YK13+NumericPlan!CF13</f>
        <v>0</v>
      </c>
      <c r="CG13" s="20">
        <f ca="1">NumericMain!YL13+NumericPlan!CG13</f>
        <v>4</v>
      </c>
      <c r="CH13" s="19">
        <f ca="1">NumericMain!YM13+NumericPlan!CH13</f>
        <v>2</v>
      </c>
      <c r="CI13" s="20">
        <f ca="1">NumericMain!YN13+NumericPlan!CI13</f>
        <v>3</v>
      </c>
      <c r="CJ13" s="19">
        <f ca="1">NumericMain!YO13+NumericPlan!CJ13</f>
        <v>3</v>
      </c>
      <c r="CK13" s="20">
        <f ca="1">NumericMain!YP13+NumericPlan!CK13</f>
        <v>3</v>
      </c>
      <c r="CL13" s="19">
        <f ca="1">NumericMain!YQ13+NumericPlan!CL13</f>
        <v>4</v>
      </c>
      <c r="CM13" s="20">
        <f ca="1">NumericMain!YR13+NumericPlan!CM13</f>
        <v>3</v>
      </c>
      <c r="CN13" s="19">
        <f ca="1">NumericMain!YS13+NumericPlan!CN13</f>
        <v>3</v>
      </c>
      <c r="CO13" s="20">
        <f ca="1">NumericMain!YT13+NumericPlan!CO13</f>
        <v>1</v>
      </c>
      <c r="CP13" s="19">
        <f ca="1">NumericMain!YU13+NumericPlan!CP13</f>
        <v>0</v>
      </c>
      <c r="CQ13" s="20">
        <f ca="1">NumericMain!YV13+NumericPlan!CQ13</f>
        <v>3</v>
      </c>
      <c r="CR13" s="19">
        <f ca="1">NumericMain!YW13+NumericPlan!CR13</f>
        <v>4</v>
      </c>
      <c r="CS13" s="20">
        <f ca="1">NumericMain!YX13+NumericPlan!CS13</f>
        <v>7</v>
      </c>
      <c r="CT13" s="19">
        <f ca="1">NumericMain!YY13+NumericPlan!CT13</f>
        <v>17</v>
      </c>
      <c r="CU13" s="20">
        <f ca="1">NumericMain!YZ13+NumericPlan!CU13</f>
        <v>10</v>
      </c>
      <c r="CV13" s="19">
        <f ca="1">NumericMain!ZA13+NumericPlan!CV13</f>
        <v>1</v>
      </c>
      <c r="CW13" s="20">
        <f ca="1">NumericMain!ZB13+NumericPlan!CW13</f>
        <v>7</v>
      </c>
      <c r="CX13" s="12">
        <f ca="1">NumericMain!ZC13+NumericPlan!CX13</f>
        <v>1</v>
      </c>
      <c r="CY13" s="38">
        <f ca="1">NumericMain!ZD13+NumericPlan!CY13</f>
        <v>12</v>
      </c>
      <c r="CZ13" s="12">
        <f ca="1">NumericMain!ZE13+NumericPlan!CZ13</f>
        <v>16</v>
      </c>
      <c r="DA13" s="38">
        <f ca="1">NumericMain!ZF13+NumericPlan!DA13</f>
        <v>26</v>
      </c>
      <c r="DB13" s="12">
        <f ca="1">NumericMain!ZG13+NumericPlan!DB13</f>
        <v>1</v>
      </c>
      <c r="DC13" s="38">
        <f ca="1">NumericMain!ZH13+NumericPlan!DC13</f>
        <v>1</v>
      </c>
      <c r="DD13" s="12">
        <f ca="1">NumericMain!ZI13+NumericPlan!DD13</f>
        <v>3</v>
      </c>
      <c r="DE13" s="38">
        <f ca="1">NumericMain!ZJ13+NumericPlan!DE13</f>
        <v>1</v>
      </c>
      <c r="DF13" s="12">
        <f ca="1">NumericMain!ZK13+NumericPlan!DF13</f>
        <v>2</v>
      </c>
      <c r="DG13" s="38">
        <f ca="1">NumericMain!ZL13+NumericPlan!DG13</f>
        <v>6</v>
      </c>
      <c r="DH13" s="12">
        <f ca="1">NumericMain!ZM13+NumericPlan!DH13</f>
        <v>1</v>
      </c>
      <c r="DI13" s="38">
        <f ca="1">NumericMain!ZN13+NumericPlan!DI13</f>
        <v>2</v>
      </c>
      <c r="DJ13" s="12">
        <f ca="1">NumericMain!ZO13+NumericPlan!DJ13</f>
        <v>2</v>
      </c>
      <c r="DK13" s="38">
        <f ca="1">NumericMain!ZP13+NumericPlan!DK13</f>
        <v>1</v>
      </c>
      <c r="DL13" s="39"/>
      <c r="DM13" s="11">
        <f ca="1">NumericMain!ZR13+NumericPlan!DM13</f>
        <v>9</v>
      </c>
      <c r="DN13" s="89">
        <f ca="1">NumericMain!ZS13+NumericPlan!DN13</f>
        <v>15</v>
      </c>
      <c r="DO13" s="11">
        <f ca="1">NumericMain!ZT13+NumericPlan!DO13</f>
        <v>24</v>
      </c>
      <c r="DP13" s="89">
        <f ca="1">NumericMain!ZU13+NumericPlan!DP13</f>
        <v>21</v>
      </c>
      <c r="DQ13" s="11">
        <f ca="1">NumericMain!ZV13+NumericPlan!DQ13</f>
        <v>21</v>
      </c>
      <c r="DR13" s="89">
        <f ca="1">NumericMain!ZW13+NumericPlan!DR13</f>
        <v>24</v>
      </c>
      <c r="DS13" s="11">
        <f ca="1">NumericMain!ZX13+NumericPlan!DS13</f>
        <v>12</v>
      </c>
      <c r="DT13" s="89">
        <f ca="1">NumericMain!ZY13+NumericPlan!DT13</f>
        <v>14</v>
      </c>
      <c r="DU13" s="11">
        <f ca="1">NumericMain!ZZ13+NumericPlan!DU13</f>
        <v>15</v>
      </c>
      <c r="DV13" s="89">
        <f ca="1">NumericMain!AAA13+NumericPlan!DV13</f>
        <v>25</v>
      </c>
      <c r="DW13" s="11">
        <f ca="1">NumericMain!AAB13+NumericPlan!DW13</f>
        <v>10</v>
      </c>
      <c r="DX13" s="89">
        <f ca="1">NumericMain!AAC13+NumericPlan!DX13</f>
        <v>23</v>
      </c>
      <c r="DY13" s="11">
        <f ca="1">NumericMain!AAD13+NumericPlan!DY13</f>
        <v>26</v>
      </c>
      <c r="DZ13" s="89">
        <f ca="1">NumericMain!AAE13+NumericPlan!DZ13</f>
        <v>18</v>
      </c>
      <c r="EA13" s="11">
        <f ca="1">NumericMain!AAF13+NumericPlan!EA13</f>
        <v>17</v>
      </c>
      <c r="EB13" s="89">
        <f ca="1">NumericMain!AAG13+NumericPlan!EB13</f>
        <v>14</v>
      </c>
      <c r="EC13" s="11">
        <f ca="1">NumericMain!AAH13+NumericPlan!EC13</f>
        <v>21</v>
      </c>
      <c r="ED13" s="89">
        <f ca="1">NumericMain!AAI13+NumericPlan!ED13</f>
        <v>24</v>
      </c>
      <c r="EE13" s="11">
        <f ca="1">NumericMain!AAJ13+NumericPlan!EE13</f>
        <v>21</v>
      </c>
      <c r="EF13" s="89">
        <f ca="1">NumericMain!AAK13+NumericPlan!EF13</f>
        <v>8</v>
      </c>
      <c r="EG13" s="11">
        <f ca="1">NumericMain!AAL13+NumericPlan!EG13</f>
        <v>24</v>
      </c>
      <c r="EH13" s="89">
        <f ca="1">NumericMain!AAM13+NumericPlan!EH13</f>
        <v>18</v>
      </c>
      <c r="EI13" s="11">
        <f ca="1">NumericMain!AAN13+NumericPlan!EI13</f>
        <v>21</v>
      </c>
      <c r="EJ13" s="89">
        <f ca="1">NumericMain!AAO13+NumericPlan!EJ13</f>
        <v>20</v>
      </c>
      <c r="EK13" s="11">
        <f ca="1">NumericMain!AAP13+NumericPlan!EK13</f>
        <v>14</v>
      </c>
      <c r="EL13" s="89">
        <f ca="1">NumericMain!AAQ13+NumericPlan!EL13</f>
        <v>19</v>
      </c>
      <c r="EM13" s="11">
        <f ca="1">NumericMain!AAR13+NumericPlan!EM13</f>
        <v>23</v>
      </c>
      <c r="EN13" s="89">
        <f ca="1">NumericMain!AAS13+NumericPlan!EN13</f>
        <v>23</v>
      </c>
      <c r="EO13" s="11">
        <f ca="1">NumericMain!AAT13+NumericPlan!EO13</f>
        <v>14</v>
      </c>
      <c r="EP13" s="89">
        <f ca="1">NumericMain!AAU13+NumericPlan!EP13</f>
        <v>23</v>
      </c>
      <c r="EQ13" s="11">
        <f ca="1">NumericMain!AAV13+NumericPlan!EQ13</f>
        <v>18</v>
      </c>
      <c r="ER13" s="89">
        <f ca="1">NumericMain!AAW13+NumericPlan!ER13</f>
        <v>19</v>
      </c>
      <c r="ES13" s="11">
        <f ca="1">NumericMain!AAX13+NumericPlan!ES13</f>
        <v>27</v>
      </c>
      <c r="ET13" s="89">
        <f ca="1">NumericMain!AAY13+NumericPlan!ET13</f>
        <v>14</v>
      </c>
      <c r="EU13" s="11">
        <f ca="1">NumericMain!AAZ13+NumericPlan!EU13</f>
        <v>14</v>
      </c>
      <c r="EV13" s="39"/>
    </row>
    <row r="14" spans="1:152" x14ac:dyDescent="0.2">
      <c r="I14">
        <v>2</v>
      </c>
      <c r="J14" s="9">
        <f ca="1">NumericMain!J14</f>
        <v>16</v>
      </c>
      <c r="K14" s="119" t="str">
        <f t="shared" si="20"/>
        <v>USA</v>
      </c>
      <c r="L14" s="10">
        <f ca="1">NumericMain!L14</f>
        <v>10</v>
      </c>
      <c r="M14" s="11">
        <f ca="1">NumericMain!M14</f>
        <v>18</v>
      </c>
      <c r="N14" s="146" t="str">
        <f ca="1">NumericMain!N14</f>
        <v>Yes dif name   12</v>
      </c>
      <c r="O14" s="6">
        <f ca="1">NumericMain!V14+NumericPlan!O14</f>
        <v>14</v>
      </c>
      <c r="P14" s="5">
        <f ca="1">NumericMain!W14+NumericPlan!P14</f>
        <v>49</v>
      </c>
      <c r="Q14" s="51">
        <f ca="1">NumericMain!X14+NumericPlan!Q14</f>
        <v>25</v>
      </c>
      <c r="R14" s="3">
        <f ca="1">NumericMain!Y14+NumericPlan!R14</f>
        <v>31</v>
      </c>
      <c r="S14" s="4">
        <f ca="1">NumericMain!Z14+NumericPlan!S14</f>
        <v>19</v>
      </c>
      <c r="T14" s="3">
        <f ca="1">NumericMain!AA14+NumericPlan!T14</f>
        <v>18</v>
      </c>
      <c r="U14" s="4">
        <f ca="1">NumericMain!AB14+NumericPlan!U14</f>
        <v>19</v>
      </c>
      <c r="V14" s="3">
        <f ca="1">NumericMain!AC14+NumericPlan!V14</f>
        <v>23</v>
      </c>
      <c r="W14" s="17">
        <f ca="1">NumericMain!AD14+NumericPlan!W14</f>
        <v>7</v>
      </c>
      <c r="X14" s="18">
        <f ca="1">NumericMain!AE14+NumericPlan!X14</f>
        <v>12</v>
      </c>
      <c r="Y14" s="17">
        <f ca="1">NumericMain!AF14+NumericPlan!Y14</f>
        <v>20</v>
      </c>
      <c r="Z14" s="18">
        <f ca="1">NumericMain!AG14+NumericPlan!Z14</f>
        <v>31</v>
      </c>
      <c r="AA14" s="17">
        <f ca="1">NumericMain!AH14+NumericPlan!AA14</f>
        <v>24</v>
      </c>
      <c r="AB14" s="18">
        <f ca="1">NumericMain!AI14+NumericPlan!AB14</f>
        <v>24</v>
      </c>
      <c r="AC14" s="17">
        <f ca="1">NumericMain!AJ14+NumericPlan!AC14</f>
        <v>20</v>
      </c>
      <c r="AD14" s="18">
        <f ca="1">NumericMain!AK14+NumericPlan!AD14</f>
        <v>15</v>
      </c>
      <c r="AE14" s="17">
        <f ca="1">NumericMain!AL14+NumericPlan!AE14</f>
        <v>28</v>
      </c>
      <c r="AF14" s="39"/>
      <c r="AG14" s="22">
        <f ca="1">NumericMain!DQ14+NumericPlan!AG14</f>
        <v>30</v>
      </c>
      <c r="AH14" s="5">
        <f ca="1">NumericMain!DR14+NumericPlan!AH14</f>
        <v>24</v>
      </c>
      <c r="AI14" s="22">
        <f ca="1">NumericMain!DS14+NumericPlan!AI14</f>
        <v>34</v>
      </c>
      <c r="AJ14" s="5">
        <f ca="1">NumericMain!DT14+NumericPlan!AJ14</f>
        <v>25</v>
      </c>
      <c r="AK14" s="22">
        <f ca="1">NumericMain!DU14+NumericPlan!AK14</f>
        <v>24</v>
      </c>
      <c r="AL14" s="5">
        <f ca="1">NumericMain!DV14+NumericPlan!AL14</f>
        <v>26</v>
      </c>
      <c r="AM14" s="22">
        <f ca="1">NumericMain!DW14+NumericPlan!AM14</f>
        <v>21</v>
      </c>
      <c r="AN14" s="5">
        <f ca="1">NumericMain!DX14+NumericPlan!AN14</f>
        <v>19</v>
      </c>
      <c r="AO14" s="22">
        <f ca="1">NumericMain!DY14+NumericPlan!AO14</f>
        <v>26</v>
      </c>
      <c r="AP14" s="5">
        <f ca="1">NumericMain!DZ14+NumericPlan!AP14</f>
        <v>24</v>
      </c>
      <c r="AQ14" s="39"/>
      <c r="AR14" s="3">
        <v>0</v>
      </c>
      <c r="AS14" s="4">
        <v>1</v>
      </c>
      <c r="AT14" s="3">
        <v>0</v>
      </c>
      <c r="AU14" s="4">
        <v>2</v>
      </c>
      <c r="AV14" s="3">
        <v>0</v>
      </c>
      <c r="AW14" s="4">
        <v>0</v>
      </c>
      <c r="AX14" s="3">
        <v>0</v>
      </c>
      <c r="AY14" s="4">
        <v>2</v>
      </c>
      <c r="AZ14" s="3">
        <v>0</v>
      </c>
      <c r="BA14" s="4">
        <v>1</v>
      </c>
      <c r="BB14" s="3">
        <v>1</v>
      </c>
      <c r="BC14" s="4">
        <v>1</v>
      </c>
      <c r="BD14" s="3">
        <v>3</v>
      </c>
      <c r="BE14" s="4">
        <v>0</v>
      </c>
      <c r="BF14" s="3">
        <v>1</v>
      </c>
      <c r="BG14" s="4">
        <v>1</v>
      </c>
      <c r="BH14" s="3">
        <v>3</v>
      </c>
      <c r="BI14" s="4">
        <v>2</v>
      </c>
      <c r="BJ14" s="13">
        <v>0</v>
      </c>
      <c r="BK14" s="10">
        <v>0</v>
      </c>
      <c r="BL14" s="13">
        <v>0</v>
      </c>
      <c r="BM14" s="10">
        <v>0</v>
      </c>
      <c r="BN14" s="13">
        <v>0</v>
      </c>
      <c r="BO14" s="10">
        <v>0</v>
      </c>
      <c r="BP14" s="13">
        <v>0</v>
      </c>
      <c r="BQ14" s="10">
        <v>0</v>
      </c>
      <c r="BR14" s="28">
        <v>1</v>
      </c>
      <c r="BS14" s="29">
        <v>0</v>
      </c>
      <c r="BT14" s="28">
        <v>1</v>
      </c>
      <c r="BU14" s="29">
        <v>1</v>
      </c>
      <c r="BV14" s="28">
        <v>1</v>
      </c>
      <c r="BW14" s="29">
        <v>1</v>
      </c>
      <c r="BX14" s="28">
        <v>1</v>
      </c>
      <c r="BY14" s="29">
        <v>0</v>
      </c>
      <c r="BZ14" s="28">
        <v>1</v>
      </c>
      <c r="CA14" s="29">
        <v>1</v>
      </c>
      <c r="CB14" s="28">
        <v>2</v>
      </c>
      <c r="CC14" s="29">
        <v>0</v>
      </c>
      <c r="CD14" s="28">
        <v>0</v>
      </c>
      <c r="CE14" s="39"/>
      <c r="CF14" s="118">
        <f ca="1">NumericMain!YK14+NumericPlan!CF14</f>
        <v>9</v>
      </c>
      <c r="CG14" s="20">
        <f ca="1">NumericMain!YL14+NumericPlan!CG14</f>
        <v>9</v>
      </c>
      <c r="CH14" s="19">
        <f ca="1">NumericMain!YM14+NumericPlan!CH14</f>
        <v>8</v>
      </c>
      <c r="CI14" s="20">
        <f ca="1">NumericMain!YN14+NumericPlan!CI14</f>
        <v>12</v>
      </c>
      <c r="CJ14" s="19">
        <f ca="1">NumericMain!YO14+NumericPlan!CJ14</f>
        <v>8</v>
      </c>
      <c r="CK14" s="20">
        <f ca="1">NumericMain!YP14+NumericPlan!CK14</f>
        <v>8</v>
      </c>
      <c r="CL14" s="19">
        <f ca="1">NumericMain!YQ14+NumericPlan!CL14</f>
        <v>11</v>
      </c>
      <c r="CM14" s="20">
        <f ca="1">NumericMain!YR14+NumericPlan!CM14</f>
        <v>15</v>
      </c>
      <c r="CN14" s="19">
        <f ca="1">NumericMain!YS14+NumericPlan!CN14</f>
        <v>22</v>
      </c>
      <c r="CO14" s="20">
        <f ca="1">NumericMain!YT14+NumericPlan!CO14</f>
        <v>11</v>
      </c>
      <c r="CP14" s="19">
        <f ca="1">NumericMain!YU14+NumericPlan!CP14</f>
        <v>4</v>
      </c>
      <c r="CQ14" s="20">
        <f ca="1">NumericMain!YV14+NumericPlan!CQ14</f>
        <v>16</v>
      </c>
      <c r="CR14" s="19">
        <f ca="1">NumericMain!YW14+NumericPlan!CR14</f>
        <v>18</v>
      </c>
      <c r="CS14" s="20">
        <f ca="1">NumericMain!YX14+NumericPlan!CS14</f>
        <v>23</v>
      </c>
      <c r="CT14" s="19">
        <f ca="1">NumericMain!YY14+NumericPlan!CT14</f>
        <v>29</v>
      </c>
      <c r="CU14" s="20">
        <f ca="1">NumericMain!YZ14+NumericPlan!CU14</f>
        <v>28</v>
      </c>
      <c r="CV14" s="19">
        <f ca="1">NumericMain!ZA14+NumericPlan!CV14</f>
        <v>5</v>
      </c>
      <c r="CW14" s="20">
        <f ca="1">NumericMain!ZB14+NumericPlan!CW14</f>
        <v>19</v>
      </c>
      <c r="CX14" s="12">
        <f ca="1">NumericMain!ZC14+NumericPlan!CX14</f>
        <v>4</v>
      </c>
      <c r="CY14" s="38">
        <f ca="1">NumericMain!ZD14+NumericPlan!CY14</f>
        <v>37</v>
      </c>
      <c r="CZ14" s="12">
        <f ca="1">NumericMain!ZE14+NumericPlan!CZ14</f>
        <v>32</v>
      </c>
      <c r="DA14" s="38">
        <f ca="1">NumericMain!ZF14+NumericPlan!DA14</f>
        <v>29</v>
      </c>
      <c r="DB14" s="12">
        <f ca="1">NumericMain!ZG14+NumericPlan!DB14</f>
        <v>12</v>
      </c>
      <c r="DC14" s="38">
        <f ca="1">NumericMain!ZH14+NumericPlan!DC14</f>
        <v>14</v>
      </c>
      <c r="DD14" s="12">
        <f ca="1">NumericMain!ZI14+NumericPlan!DD14</f>
        <v>16</v>
      </c>
      <c r="DE14" s="38">
        <f ca="1">NumericMain!ZJ14+NumericPlan!DE14</f>
        <v>5</v>
      </c>
      <c r="DF14" s="12">
        <f ca="1">NumericMain!ZK14+NumericPlan!DF14</f>
        <v>14</v>
      </c>
      <c r="DG14" s="38">
        <f ca="1">NumericMain!ZL14+NumericPlan!DG14</f>
        <v>17</v>
      </c>
      <c r="DH14" s="12">
        <f ca="1">NumericMain!ZM14+NumericPlan!DH14</f>
        <v>16</v>
      </c>
      <c r="DI14" s="38">
        <f ca="1">NumericMain!ZN14+NumericPlan!DI14</f>
        <v>19</v>
      </c>
      <c r="DJ14" s="12">
        <f ca="1">NumericMain!ZO14+NumericPlan!DJ14</f>
        <v>18</v>
      </c>
      <c r="DK14" s="38">
        <f ca="1">NumericMain!ZP14+NumericPlan!DK14</f>
        <v>6</v>
      </c>
      <c r="DL14" s="39"/>
      <c r="DM14" s="11">
        <f ca="1">NumericMain!ZR14+NumericPlan!DM14</f>
        <v>24</v>
      </c>
      <c r="DN14" s="89">
        <f ca="1">NumericMain!ZS14+NumericPlan!DN14</f>
        <v>21</v>
      </c>
      <c r="DO14" s="11">
        <f ca="1">NumericMain!ZT14+NumericPlan!DO14</f>
        <v>9</v>
      </c>
      <c r="DP14" s="89">
        <f ca="1">NumericMain!ZU14+NumericPlan!DP14</f>
        <v>17</v>
      </c>
      <c r="DQ14" s="11">
        <f ca="1">NumericMain!ZV14+NumericPlan!DQ14</f>
        <v>17</v>
      </c>
      <c r="DR14" s="89">
        <f ca="1">NumericMain!ZW14+NumericPlan!DR14</f>
        <v>17</v>
      </c>
      <c r="DS14" s="11">
        <f ca="1">NumericMain!ZX14+NumericPlan!DS14</f>
        <v>27</v>
      </c>
      <c r="DT14" s="89">
        <f ca="1">NumericMain!ZY14+NumericPlan!DT14</f>
        <v>19</v>
      </c>
      <c r="DU14" s="11">
        <f ca="1">NumericMain!ZZ14+NumericPlan!DU14</f>
        <v>23</v>
      </c>
      <c r="DV14" s="89">
        <f ca="1">NumericMain!AAA14+NumericPlan!DV14</f>
        <v>19</v>
      </c>
      <c r="DW14" s="11">
        <f ca="1">NumericMain!AAB14+NumericPlan!DW14</f>
        <v>31</v>
      </c>
      <c r="DX14" s="89">
        <f ca="1">NumericMain!AAC14+NumericPlan!DX14</f>
        <v>24</v>
      </c>
      <c r="DY14" s="11">
        <f ca="1">NumericMain!AAD14+NumericPlan!DY14</f>
        <v>11</v>
      </c>
      <c r="DZ14" s="89">
        <f ca="1">NumericMain!AAE14+NumericPlan!DZ14</f>
        <v>21</v>
      </c>
      <c r="EA14" s="11">
        <f ca="1">NumericMain!AAF14+NumericPlan!EA14</f>
        <v>26</v>
      </c>
      <c r="EB14" s="89">
        <f ca="1">NumericMain!AAG14+NumericPlan!EB14</f>
        <v>26</v>
      </c>
      <c r="EC14" s="11">
        <f ca="1">NumericMain!AAH14+NumericPlan!EC14</f>
        <v>22</v>
      </c>
      <c r="ED14" s="89">
        <f ca="1">NumericMain!AAI14+NumericPlan!ED14</f>
        <v>23</v>
      </c>
      <c r="EE14" s="11">
        <f ca="1">NumericMain!AAJ14+NumericPlan!EE14</f>
        <v>17</v>
      </c>
      <c r="EF14" s="89">
        <f ca="1">NumericMain!AAK14+NumericPlan!EF14</f>
        <v>24</v>
      </c>
      <c r="EG14" s="11">
        <f ca="1">NumericMain!AAL14+NumericPlan!EG14</f>
        <v>23</v>
      </c>
      <c r="EH14" s="89">
        <f ca="1">NumericMain!AAM14+NumericPlan!EH14</f>
        <v>25</v>
      </c>
      <c r="EI14" s="11">
        <f ca="1">NumericMain!AAN14+NumericPlan!EI14</f>
        <v>21</v>
      </c>
      <c r="EJ14" s="89">
        <f ca="1">NumericMain!AAO14+NumericPlan!EJ14</f>
        <v>20</v>
      </c>
      <c r="EK14" s="11">
        <f ca="1">NumericMain!AAP14+NumericPlan!EK14</f>
        <v>23</v>
      </c>
      <c r="EL14" s="89">
        <f ca="1">NumericMain!AAQ14+NumericPlan!EL14</f>
        <v>23</v>
      </c>
      <c r="EM14" s="11">
        <f ca="1">NumericMain!AAR14+NumericPlan!EM14</f>
        <v>17</v>
      </c>
      <c r="EN14" s="89">
        <f ca="1">NumericMain!AAS14+NumericPlan!EN14</f>
        <v>6</v>
      </c>
      <c r="EO14" s="11">
        <f ca="1">NumericMain!AAT14+NumericPlan!EO14</f>
        <v>20</v>
      </c>
      <c r="EP14" s="89">
        <f ca="1">NumericMain!AAU14+NumericPlan!EP14</f>
        <v>25</v>
      </c>
      <c r="EQ14" s="11">
        <f ca="1">NumericMain!AAV14+NumericPlan!EQ14</f>
        <v>25</v>
      </c>
      <c r="ER14" s="89">
        <f ca="1">NumericMain!AAW14+NumericPlan!ER14</f>
        <v>29</v>
      </c>
      <c r="ES14" s="11">
        <f ca="1">NumericMain!AAX14+NumericPlan!ES14</f>
        <v>13</v>
      </c>
      <c r="ET14" s="89">
        <f ca="1">NumericMain!AAY14+NumericPlan!ET14</f>
        <v>22</v>
      </c>
      <c r="EU14" s="11">
        <f ca="1">NumericMain!AAZ14+NumericPlan!EU14</f>
        <v>20</v>
      </c>
      <c r="EV14" s="39"/>
    </row>
    <row r="15" spans="1:152" x14ac:dyDescent="0.2">
      <c r="I15">
        <v>3</v>
      </c>
      <c r="J15" s="9">
        <f ca="1">NumericMain!J15</f>
        <v>15</v>
      </c>
      <c r="K15" s="119" t="str">
        <f t="shared" si="20"/>
        <v>UK</v>
      </c>
      <c r="L15" s="39"/>
      <c r="M15" s="11">
        <f ca="1">NumericMain!M15</f>
        <v>63</v>
      </c>
      <c r="N15" s="146" t="str">
        <f ca="1">NumericMain!N15</f>
        <v>Maybe, aspects   34</v>
      </c>
      <c r="O15" s="6">
        <f ca="1">NumericMain!V15+NumericPlan!O15</f>
        <v>66</v>
      </c>
      <c r="P15" s="5">
        <f ca="1">NumericMain!W15+NumericPlan!P15</f>
        <v>6</v>
      </c>
      <c r="Q15" s="39"/>
      <c r="R15" s="39"/>
      <c r="S15" s="39"/>
      <c r="T15" s="39"/>
      <c r="U15" s="39"/>
      <c r="V15" s="39"/>
      <c r="W15" s="17">
        <f ca="1">NumericMain!AD15+NumericPlan!W15</f>
        <v>8</v>
      </c>
      <c r="X15" s="18">
        <f ca="1">NumericMain!AE15+NumericPlan!X15</f>
        <v>52</v>
      </c>
      <c r="Y15" s="17">
        <f ca="1">NumericMain!AF15+NumericPlan!Y15</f>
        <v>48</v>
      </c>
      <c r="Z15" s="18">
        <f ca="1">NumericMain!AG15+NumericPlan!Z15</f>
        <v>25</v>
      </c>
      <c r="AA15" s="17">
        <f ca="1">NumericMain!AH15+NumericPlan!AA15</f>
        <v>48</v>
      </c>
      <c r="AB15" s="18">
        <f ca="1">NumericMain!AI15+NumericPlan!AB15</f>
        <v>47</v>
      </c>
      <c r="AC15" s="17">
        <f ca="1">NumericMain!AJ15+NumericPlan!AC15</f>
        <v>41</v>
      </c>
      <c r="AD15" s="18">
        <f ca="1">NumericMain!AK15+NumericPlan!AD15</f>
        <v>46</v>
      </c>
      <c r="AE15" s="17">
        <f ca="1">NumericMain!AL15+NumericPlan!AE15</f>
        <v>43</v>
      </c>
      <c r="AF15" s="39"/>
      <c r="AG15" s="22">
        <f ca="1">NumericMain!DQ15+NumericPlan!AG15</f>
        <v>16</v>
      </c>
      <c r="AH15" s="5">
        <f ca="1">NumericMain!DR15+NumericPlan!AH15</f>
        <v>17</v>
      </c>
      <c r="AI15" s="22">
        <f ca="1">NumericMain!DS15+NumericPlan!AI15</f>
        <v>19</v>
      </c>
      <c r="AJ15" s="5">
        <f ca="1">NumericMain!DT15+NumericPlan!AJ15</f>
        <v>18</v>
      </c>
      <c r="AK15" s="22">
        <f ca="1">NumericMain!DU15+NumericPlan!AK15</f>
        <v>33</v>
      </c>
      <c r="AL15" s="5">
        <f ca="1">NumericMain!DV15+NumericPlan!AL15</f>
        <v>25</v>
      </c>
      <c r="AM15" s="22">
        <f ca="1">NumericMain!DW15+NumericPlan!AM15</f>
        <v>20</v>
      </c>
      <c r="AN15" s="5">
        <f ca="1">NumericMain!DX15+NumericPlan!AN15</f>
        <v>18</v>
      </c>
      <c r="AO15" s="22">
        <f ca="1">NumericMain!DY15+NumericPlan!AO15</f>
        <v>30</v>
      </c>
      <c r="AP15" s="5">
        <f ca="1">NumericMain!DZ15+NumericPlan!AP15</f>
        <v>28</v>
      </c>
      <c r="AQ15" s="39"/>
      <c r="AR15" s="3">
        <v>3</v>
      </c>
      <c r="AS15" s="4">
        <v>2</v>
      </c>
      <c r="AT15" s="3">
        <v>4</v>
      </c>
      <c r="AU15" s="4">
        <v>3</v>
      </c>
      <c r="AV15" s="3">
        <v>2</v>
      </c>
      <c r="AW15" s="4">
        <v>2</v>
      </c>
      <c r="AX15" s="3">
        <v>6</v>
      </c>
      <c r="AY15" s="4">
        <v>3</v>
      </c>
      <c r="AZ15" s="3">
        <v>4</v>
      </c>
      <c r="BA15" s="4">
        <v>5</v>
      </c>
      <c r="BB15" s="3">
        <v>3</v>
      </c>
      <c r="BC15" s="4">
        <v>3</v>
      </c>
      <c r="BD15" s="3">
        <v>6</v>
      </c>
      <c r="BE15" s="4">
        <v>2</v>
      </c>
      <c r="BF15" s="3">
        <v>4</v>
      </c>
      <c r="BG15" s="4">
        <v>3</v>
      </c>
      <c r="BH15" s="3">
        <v>3</v>
      </c>
      <c r="BI15" s="4">
        <v>1</v>
      </c>
      <c r="BJ15" s="13">
        <v>1</v>
      </c>
      <c r="BK15" s="10">
        <v>1</v>
      </c>
      <c r="BL15" s="13">
        <v>4</v>
      </c>
      <c r="BM15" s="10">
        <v>1</v>
      </c>
      <c r="BN15" s="13">
        <v>3</v>
      </c>
      <c r="BO15" s="10">
        <v>0</v>
      </c>
      <c r="BP15" s="13">
        <v>2</v>
      </c>
      <c r="BQ15" s="10">
        <v>0</v>
      </c>
      <c r="BR15" s="28">
        <v>2</v>
      </c>
      <c r="BS15" s="29">
        <v>0</v>
      </c>
      <c r="BT15" s="28">
        <v>7</v>
      </c>
      <c r="BU15" s="29">
        <v>4</v>
      </c>
      <c r="BV15" s="28">
        <v>1</v>
      </c>
      <c r="BW15" s="29">
        <v>6</v>
      </c>
      <c r="BX15" s="28">
        <v>2</v>
      </c>
      <c r="BY15" s="29">
        <v>4</v>
      </c>
      <c r="BZ15" s="28">
        <v>4</v>
      </c>
      <c r="CA15" s="29">
        <v>5</v>
      </c>
      <c r="CB15" s="28">
        <v>3</v>
      </c>
      <c r="CC15" s="29">
        <v>0</v>
      </c>
      <c r="CD15" s="28">
        <v>2</v>
      </c>
      <c r="CE15" s="39"/>
      <c r="CF15" s="118">
        <f ca="1">NumericMain!YK15+NumericPlan!CF15</f>
        <v>27</v>
      </c>
      <c r="CG15" s="20">
        <f ca="1">NumericMain!YL15+NumericPlan!CG15</f>
        <v>36</v>
      </c>
      <c r="CH15" s="19">
        <f ca="1">NumericMain!YM15+NumericPlan!CH15</f>
        <v>47</v>
      </c>
      <c r="CI15" s="20">
        <f ca="1">NumericMain!YN15+NumericPlan!CI15</f>
        <v>32</v>
      </c>
      <c r="CJ15" s="19">
        <f ca="1">NumericMain!YO15+NumericPlan!CJ15</f>
        <v>38</v>
      </c>
      <c r="CK15" s="20">
        <f ca="1">NumericMain!YP15+NumericPlan!CK15</f>
        <v>32</v>
      </c>
      <c r="CL15" s="19">
        <f ca="1">NumericMain!YQ15+NumericPlan!CL15</f>
        <v>32</v>
      </c>
      <c r="CM15" s="20">
        <f ca="1">NumericMain!YR15+NumericPlan!CM15</f>
        <v>40</v>
      </c>
      <c r="CN15" s="19">
        <f ca="1">NumericMain!YS15+NumericPlan!CN15</f>
        <v>29</v>
      </c>
      <c r="CO15" s="20">
        <f ca="1">NumericMain!YT15+NumericPlan!CO15</f>
        <v>33</v>
      </c>
      <c r="CP15" s="19">
        <f ca="1">NumericMain!YU15+NumericPlan!CP15</f>
        <v>31</v>
      </c>
      <c r="CQ15" s="20">
        <f ca="1">NumericMain!YV15+NumericPlan!CQ15</f>
        <v>30</v>
      </c>
      <c r="CR15" s="19">
        <f ca="1">NumericMain!YW15+NumericPlan!CR15</f>
        <v>37</v>
      </c>
      <c r="CS15" s="20">
        <f ca="1">NumericMain!YX15+NumericPlan!CS15</f>
        <v>39</v>
      </c>
      <c r="CT15" s="19">
        <f ca="1">NumericMain!YY15+NumericPlan!CT15</f>
        <v>25</v>
      </c>
      <c r="CU15" s="20">
        <f ca="1">NumericMain!YZ15+NumericPlan!CU15</f>
        <v>32</v>
      </c>
      <c r="CV15" s="19">
        <f ca="1">NumericMain!ZA15+NumericPlan!CV15</f>
        <v>34</v>
      </c>
      <c r="CW15" s="20">
        <f ca="1">NumericMain!ZB15+NumericPlan!CW15</f>
        <v>33</v>
      </c>
      <c r="CX15" s="12">
        <f ca="1">NumericMain!ZC15+NumericPlan!CX15</f>
        <v>31</v>
      </c>
      <c r="CY15" s="38">
        <f ca="1">NumericMain!ZD15+NumericPlan!CY15</f>
        <v>19</v>
      </c>
      <c r="CZ15" s="12">
        <f ca="1">NumericMain!ZE15+NumericPlan!CZ15</f>
        <v>21</v>
      </c>
      <c r="DA15" s="38">
        <f ca="1">NumericMain!ZF15+NumericPlan!DA15</f>
        <v>14</v>
      </c>
      <c r="DB15" s="12">
        <f ca="1">NumericMain!ZG15+NumericPlan!DB15</f>
        <v>38</v>
      </c>
      <c r="DC15" s="38">
        <f ca="1">NumericMain!ZH15+NumericPlan!DC15</f>
        <v>39</v>
      </c>
      <c r="DD15" s="12">
        <f ca="1">NumericMain!ZI15+NumericPlan!DD15</f>
        <v>45</v>
      </c>
      <c r="DE15" s="38">
        <f ca="1">NumericMain!ZJ15+NumericPlan!DE15</f>
        <v>30</v>
      </c>
      <c r="DF15" s="12">
        <f ca="1">NumericMain!ZK15+NumericPlan!DF15</f>
        <v>45</v>
      </c>
      <c r="DG15" s="38">
        <f ca="1">NumericMain!ZL15+NumericPlan!DG15</f>
        <v>39</v>
      </c>
      <c r="DH15" s="12">
        <f ca="1">NumericMain!ZM15+NumericPlan!DH15</f>
        <v>48</v>
      </c>
      <c r="DI15" s="38">
        <f ca="1">NumericMain!ZN15+NumericPlan!DI15</f>
        <v>36</v>
      </c>
      <c r="DJ15" s="12">
        <f ca="1">NumericMain!ZO15+NumericPlan!DJ15</f>
        <v>48</v>
      </c>
      <c r="DK15" s="38">
        <f ca="1">NumericMain!ZP15+NumericPlan!DK15</f>
        <v>35</v>
      </c>
      <c r="DL15" s="39"/>
      <c r="DM15" s="11">
        <f ca="1">NumericMain!ZR15+NumericPlan!DM15</f>
        <v>31</v>
      </c>
      <c r="DN15" s="89">
        <f ca="1">NumericMain!ZS15+NumericPlan!DN15</f>
        <v>21</v>
      </c>
      <c r="DO15" s="11">
        <f ca="1">NumericMain!ZT15+NumericPlan!DO15</f>
        <v>6</v>
      </c>
      <c r="DP15" s="89">
        <f ca="1">NumericMain!ZU15+NumericPlan!DP15</f>
        <v>15</v>
      </c>
      <c r="DQ15" s="11">
        <f ca="1">NumericMain!ZV15+NumericPlan!DQ15</f>
        <v>9</v>
      </c>
      <c r="DR15" s="89">
        <f ca="1">NumericMain!ZW15+NumericPlan!DR15</f>
        <v>5</v>
      </c>
      <c r="DS15" s="11">
        <f ca="1">NumericMain!ZX15+NumericPlan!DS15</f>
        <v>18</v>
      </c>
      <c r="DT15" s="89">
        <f ca="1">NumericMain!ZY15+NumericPlan!DT15</f>
        <v>33</v>
      </c>
      <c r="DU15" s="11">
        <f ca="1">NumericMain!ZZ15+NumericPlan!DU15</f>
        <v>25</v>
      </c>
      <c r="DV15" s="89">
        <f ca="1">NumericMain!AAA15+NumericPlan!DV15</f>
        <v>12</v>
      </c>
      <c r="DW15" s="11">
        <f ca="1">NumericMain!AAB15+NumericPlan!DW15</f>
        <v>21</v>
      </c>
      <c r="DX15" s="89">
        <f ca="1">NumericMain!AAC15+NumericPlan!DX15</f>
        <v>11</v>
      </c>
      <c r="DY15" s="11">
        <f ca="1">NumericMain!AAD15+NumericPlan!DY15</f>
        <v>9</v>
      </c>
      <c r="DZ15" s="89">
        <f ca="1">NumericMain!AAE15+NumericPlan!DZ15</f>
        <v>16</v>
      </c>
      <c r="EA15" s="11">
        <f ca="1">NumericMain!AAF15+NumericPlan!EA15</f>
        <v>11</v>
      </c>
      <c r="EB15" s="89">
        <f ca="1">NumericMain!AAG15+NumericPlan!EB15</f>
        <v>17</v>
      </c>
      <c r="EC15" s="11">
        <f ca="1">NumericMain!AAH15+NumericPlan!EC15</f>
        <v>17</v>
      </c>
      <c r="ED15" s="89">
        <f ca="1">NumericMain!AAI15+NumericPlan!ED15</f>
        <v>23</v>
      </c>
      <c r="EE15" s="11">
        <f ca="1">NumericMain!AAJ15+NumericPlan!EE15</f>
        <v>7</v>
      </c>
      <c r="EF15" s="89">
        <f ca="1">NumericMain!AAK15+NumericPlan!EF15</f>
        <v>25</v>
      </c>
      <c r="EG15" s="11">
        <f ca="1">NumericMain!AAL15+NumericPlan!EG15</f>
        <v>17</v>
      </c>
      <c r="EH15" s="89">
        <f ca="1">NumericMain!AAM15+NumericPlan!EH15</f>
        <v>23</v>
      </c>
      <c r="EI15" s="11">
        <f ca="1">NumericMain!AAN15+NumericPlan!EI15</f>
        <v>17</v>
      </c>
      <c r="EJ15" s="89">
        <f ca="1">NumericMain!AAO15+NumericPlan!EJ15</f>
        <v>15</v>
      </c>
      <c r="EK15" s="11">
        <f ca="1">NumericMain!AAP15+NumericPlan!EK15</f>
        <v>18</v>
      </c>
      <c r="EL15" s="89">
        <f ca="1">NumericMain!AAQ15+NumericPlan!EL15</f>
        <v>14</v>
      </c>
      <c r="EM15" s="11">
        <f ca="1">NumericMain!AAR15+NumericPlan!EM15</f>
        <v>13</v>
      </c>
      <c r="EN15" s="89">
        <f ca="1">NumericMain!AAS15+NumericPlan!EN15</f>
        <v>5</v>
      </c>
      <c r="EO15" s="11">
        <f ca="1">NumericMain!AAT15+NumericPlan!EO15</f>
        <v>23</v>
      </c>
      <c r="EP15" s="89">
        <f ca="1">NumericMain!AAU15+NumericPlan!EP15</f>
        <v>15</v>
      </c>
      <c r="EQ15" s="11">
        <f ca="1">NumericMain!AAV15+NumericPlan!EQ15</f>
        <v>21</v>
      </c>
      <c r="ER15" s="89">
        <f ca="1">NumericMain!AAW15+NumericPlan!ER15</f>
        <v>13</v>
      </c>
      <c r="ES15" s="11">
        <f ca="1">NumericMain!AAX15+NumericPlan!ES15</f>
        <v>15</v>
      </c>
      <c r="ET15" s="89">
        <f ca="1">NumericMain!AAY15+NumericPlan!ET15</f>
        <v>26</v>
      </c>
      <c r="EU15" s="11">
        <f ca="1">NumericMain!AAZ15+NumericPlan!EU15</f>
        <v>27</v>
      </c>
      <c r="EV15" s="39"/>
    </row>
    <row r="16" spans="1:152" x14ac:dyDescent="0.2">
      <c r="I16">
        <v>4</v>
      </c>
      <c r="J16" s="9">
        <f ca="1">NumericMain!J16</f>
        <v>11</v>
      </c>
      <c r="K16" s="119" t="str">
        <f t="shared" si="20"/>
        <v>Australia</v>
      </c>
      <c r="L16" s="39"/>
      <c r="M16" s="11">
        <f ca="1">NumericMain!M16</f>
        <v>25</v>
      </c>
      <c r="N16" s="146" t="str">
        <f ca="1">NumericMain!N16</f>
        <v>No, plan   15</v>
      </c>
      <c r="O16" s="39"/>
      <c r="P16" s="39"/>
      <c r="Q16" s="39"/>
      <c r="R16" s="39"/>
      <c r="S16" s="39"/>
      <c r="T16" s="39"/>
      <c r="U16" s="39"/>
      <c r="V16" s="39"/>
      <c r="W16" s="17">
        <f ca="1">NumericMain!AD16+NumericPlan!W16</f>
        <v>3</v>
      </c>
      <c r="X16" s="18">
        <f ca="1">NumericMain!AE16+NumericPlan!X16</f>
        <v>21</v>
      </c>
      <c r="Y16" s="17">
        <f ca="1">NumericMain!AF16+NumericPlan!Y16</f>
        <v>18</v>
      </c>
      <c r="Z16" s="18">
        <f ca="1">NumericMain!AG16+NumericPlan!Z16</f>
        <v>12</v>
      </c>
      <c r="AA16" s="17">
        <f ca="1">NumericMain!AH16+NumericPlan!AA16</f>
        <v>11</v>
      </c>
      <c r="AB16" s="18">
        <f ca="1">NumericMain!AI16+NumericPlan!AB16</f>
        <v>13</v>
      </c>
      <c r="AC16" s="17">
        <f ca="1">NumericMain!AJ16+NumericPlan!AC16</f>
        <v>23</v>
      </c>
      <c r="AD16" s="18">
        <f ca="1">NumericMain!AK16+NumericPlan!AD16</f>
        <v>26</v>
      </c>
      <c r="AE16" s="17">
        <f ca="1">NumericMain!AL16+NumericPlan!AE16</f>
        <v>17</v>
      </c>
      <c r="AF16" s="39"/>
      <c r="AG16" s="22">
        <f ca="1">NumericMain!DQ16+NumericPlan!AG16</f>
        <v>5</v>
      </c>
      <c r="AH16" s="5">
        <f ca="1">NumericMain!DR16+NumericPlan!AH16</f>
        <v>5</v>
      </c>
      <c r="AI16" s="22">
        <f ca="1">NumericMain!DS16+NumericPlan!AI16</f>
        <v>6</v>
      </c>
      <c r="AJ16" s="5">
        <f ca="1">NumericMain!DT16+NumericPlan!AJ16</f>
        <v>16</v>
      </c>
      <c r="AK16" s="22">
        <f ca="1">NumericMain!DU16+NumericPlan!AK16</f>
        <v>13</v>
      </c>
      <c r="AL16" s="5">
        <f ca="1">NumericMain!DV16+NumericPlan!AL16</f>
        <v>11</v>
      </c>
      <c r="AM16" s="22">
        <f ca="1">NumericMain!DW16+NumericPlan!AM16</f>
        <v>8</v>
      </c>
      <c r="AN16" s="5">
        <f ca="1">NumericMain!DX16+NumericPlan!AN16</f>
        <v>7</v>
      </c>
      <c r="AO16" s="22">
        <f ca="1">NumericMain!DY16+NumericPlan!AO16</f>
        <v>3</v>
      </c>
      <c r="AP16" s="5">
        <f ca="1">NumericMain!DZ16+NumericPlan!AP16</f>
        <v>4</v>
      </c>
      <c r="AQ16" s="39"/>
      <c r="AR16" s="3">
        <v>6</v>
      </c>
      <c r="AS16" s="4">
        <v>9</v>
      </c>
      <c r="AT16" s="3">
        <v>6</v>
      </c>
      <c r="AU16" s="4">
        <v>5</v>
      </c>
      <c r="AV16" s="3">
        <v>6</v>
      </c>
      <c r="AW16" s="4">
        <v>7</v>
      </c>
      <c r="AX16" s="3">
        <v>4</v>
      </c>
      <c r="AY16" s="4">
        <v>5</v>
      </c>
      <c r="AZ16" s="3">
        <v>4</v>
      </c>
      <c r="BA16" s="4">
        <v>3</v>
      </c>
      <c r="BB16" s="3">
        <v>7</v>
      </c>
      <c r="BC16" s="4">
        <v>6</v>
      </c>
      <c r="BD16" s="3">
        <v>3</v>
      </c>
      <c r="BE16" s="4">
        <v>5</v>
      </c>
      <c r="BF16" s="3">
        <v>5</v>
      </c>
      <c r="BG16" s="4">
        <v>8</v>
      </c>
      <c r="BH16" s="3">
        <v>3</v>
      </c>
      <c r="BI16" s="4">
        <v>6</v>
      </c>
      <c r="BJ16" s="13">
        <v>5</v>
      </c>
      <c r="BK16" s="10">
        <v>8</v>
      </c>
      <c r="BL16" s="13">
        <v>3</v>
      </c>
      <c r="BM16" s="10">
        <v>6</v>
      </c>
      <c r="BN16" s="13">
        <v>4</v>
      </c>
      <c r="BO16" s="10">
        <v>2</v>
      </c>
      <c r="BP16" s="13">
        <v>4</v>
      </c>
      <c r="BQ16" s="10">
        <v>7</v>
      </c>
      <c r="BR16" s="28">
        <v>8</v>
      </c>
      <c r="BS16" s="29">
        <v>11</v>
      </c>
      <c r="BT16" s="28">
        <v>2</v>
      </c>
      <c r="BU16" s="29">
        <v>7</v>
      </c>
      <c r="BV16" s="28">
        <v>7</v>
      </c>
      <c r="BW16" s="29">
        <v>3</v>
      </c>
      <c r="BX16" s="28">
        <v>8</v>
      </c>
      <c r="BY16" s="29">
        <v>4</v>
      </c>
      <c r="BZ16" s="28">
        <v>5</v>
      </c>
      <c r="CA16" s="29">
        <v>5</v>
      </c>
      <c r="CB16" s="28">
        <v>4</v>
      </c>
      <c r="CC16" s="29">
        <v>6</v>
      </c>
      <c r="CD16" s="28">
        <v>7</v>
      </c>
      <c r="CE16" s="39"/>
      <c r="CF16" s="118">
        <f ca="1">NumericMain!YK16+NumericPlan!CF16</f>
        <v>40</v>
      </c>
      <c r="CG16" s="20">
        <f ca="1">NumericMain!YL16+NumericPlan!CG16</f>
        <v>26</v>
      </c>
      <c r="CH16" s="19">
        <f ca="1">NumericMain!YM16+NumericPlan!CH16</f>
        <v>19</v>
      </c>
      <c r="CI16" s="20">
        <f ca="1">NumericMain!YN16+NumericPlan!CI16</f>
        <v>27</v>
      </c>
      <c r="CJ16" s="19">
        <f ca="1">NumericMain!YO16+NumericPlan!CJ16</f>
        <v>26</v>
      </c>
      <c r="CK16" s="20">
        <f ca="1">NumericMain!YP16+NumericPlan!CK16</f>
        <v>33</v>
      </c>
      <c r="CL16" s="19">
        <f ca="1">NumericMain!YQ16+NumericPlan!CL16</f>
        <v>29</v>
      </c>
      <c r="CM16" s="20">
        <f ca="1">NumericMain!YR16+NumericPlan!CM16</f>
        <v>19</v>
      </c>
      <c r="CN16" s="19">
        <f ca="1">NumericMain!YS16+NumericPlan!CN16</f>
        <v>21</v>
      </c>
      <c r="CO16" s="20">
        <f ca="1">NumericMain!YT16+NumericPlan!CO16</f>
        <v>31</v>
      </c>
      <c r="CP16" s="19">
        <f ca="1">NumericMain!YU16+NumericPlan!CP16</f>
        <v>42</v>
      </c>
      <c r="CQ16" s="20">
        <f ca="1">NumericMain!YV16+NumericPlan!CQ16</f>
        <v>27</v>
      </c>
      <c r="CR16" s="19">
        <f ca="1">NumericMain!YW16+NumericPlan!CR16</f>
        <v>17</v>
      </c>
      <c r="CS16" s="20">
        <f ca="1">NumericMain!YX16+NumericPlan!CS16</f>
        <v>7</v>
      </c>
      <c r="CT16" s="19">
        <f ca="1">NumericMain!YY16+NumericPlan!CT16</f>
        <v>5</v>
      </c>
      <c r="CU16" s="20">
        <f ca="1">NumericMain!YZ16+NumericPlan!CU16</f>
        <v>5</v>
      </c>
      <c r="CV16" s="19">
        <f ca="1">NumericMain!ZA16+NumericPlan!CV16</f>
        <v>36</v>
      </c>
      <c r="CW16" s="20">
        <f ca="1">NumericMain!ZB16+NumericPlan!CW16</f>
        <v>15</v>
      </c>
      <c r="CX16" s="12">
        <f ca="1">NumericMain!ZC16+NumericPlan!CX16</f>
        <v>41</v>
      </c>
      <c r="CY16" s="38">
        <f ca="1">NumericMain!ZD16+NumericPlan!CY16</f>
        <v>2</v>
      </c>
      <c r="CZ16" s="12">
        <f ca="1">NumericMain!ZE16+NumericPlan!CZ16</f>
        <v>6</v>
      </c>
      <c r="DA16" s="38">
        <f ca="1">NumericMain!ZF16+NumericPlan!DA16</f>
        <v>1</v>
      </c>
      <c r="DB16" s="12">
        <f ca="1">NumericMain!ZG16+NumericPlan!DB16</f>
        <v>26</v>
      </c>
      <c r="DC16" s="38">
        <f ca="1">NumericMain!ZH16+NumericPlan!DC16</f>
        <v>23</v>
      </c>
      <c r="DD16" s="12">
        <f ca="1">NumericMain!ZI16+NumericPlan!DD16</f>
        <v>13</v>
      </c>
      <c r="DE16" s="38">
        <f ca="1">NumericMain!ZJ16+NumericPlan!DE16</f>
        <v>41</v>
      </c>
      <c r="DF16" s="12">
        <f ca="1">NumericMain!ZK16+NumericPlan!DF16</f>
        <v>16</v>
      </c>
      <c r="DG16" s="38">
        <f ca="1">NumericMain!ZL16+NumericPlan!DG16</f>
        <v>15</v>
      </c>
      <c r="DH16" s="12">
        <f ca="1">NumericMain!ZM16+NumericPlan!DH16</f>
        <v>12</v>
      </c>
      <c r="DI16" s="38">
        <f ca="1">NumericMain!ZN16+NumericPlan!DI16</f>
        <v>19</v>
      </c>
      <c r="DJ16" s="12">
        <f ca="1">NumericMain!ZO16+NumericPlan!DJ16</f>
        <v>9</v>
      </c>
      <c r="DK16" s="38">
        <f ca="1">NumericMain!ZP16+NumericPlan!DK16</f>
        <v>35</v>
      </c>
      <c r="DL16" s="39"/>
      <c r="DM16" s="11">
        <f ca="1">NumericMain!ZR16+NumericPlan!DM16</f>
        <v>13</v>
      </c>
      <c r="DN16" s="89">
        <f ca="1">NumericMain!ZS16+NumericPlan!DN16</f>
        <v>9</v>
      </c>
      <c r="DO16" s="11">
        <f ca="1">NumericMain!ZT16+NumericPlan!DO16</f>
        <v>5</v>
      </c>
      <c r="DP16" s="89">
        <f ca="1">NumericMain!ZU16+NumericPlan!DP16</f>
        <v>4</v>
      </c>
      <c r="DQ16" s="11">
        <f ca="1">NumericMain!ZV16+NumericPlan!DQ16</f>
        <v>6</v>
      </c>
      <c r="DR16" s="89">
        <f ca="1">NumericMain!ZW16+NumericPlan!DR16</f>
        <v>5</v>
      </c>
      <c r="DS16" s="11">
        <f ca="1">NumericMain!ZX16+NumericPlan!DS16</f>
        <v>18</v>
      </c>
      <c r="DT16" s="89">
        <f ca="1">NumericMain!ZY16+NumericPlan!DT16</f>
        <v>6</v>
      </c>
      <c r="DU16" s="11">
        <f ca="1">NumericMain!ZZ16+NumericPlan!DU16</f>
        <v>10</v>
      </c>
      <c r="DV16" s="89">
        <f ca="1">NumericMain!AAA16+NumericPlan!DV16</f>
        <v>3</v>
      </c>
      <c r="DW16" s="11">
        <f ca="1">NumericMain!AAB16+NumericPlan!DW16</f>
        <v>8</v>
      </c>
      <c r="DX16" s="89">
        <f ca="1">NumericMain!AAC16+NumericPlan!DX16</f>
        <v>6</v>
      </c>
      <c r="DY16" s="11">
        <f ca="1">NumericMain!AAD16+NumericPlan!DY16</f>
        <v>5</v>
      </c>
      <c r="DZ16" s="89">
        <f ca="1">NumericMain!AAE16+NumericPlan!DZ16</f>
        <v>7</v>
      </c>
      <c r="EA16" s="11">
        <f ca="1">NumericMain!AAF16+NumericPlan!EA16</f>
        <v>9</v>
      </c>
      <c r="EB16" s="89">
        <f ca="1">NumericMain!AAG16+NumericPlan!EB16</f>
        <v>3</v>
      </c>
      <c r="EC16" s="11">
        <f ca="1">NumericMain!AAH16+NumericPlan!EC16</f>
        <v>9</v>
      </c>
      <c r="ED16" s="89">
        <f ca="1">NumericMain!AAI16+NumericPlan!ED16</f>
        <v>1</v>
      </c>
      <c r="EE16" s="11">
        <f ca="1">NumericMain!AAJ16+NumericPlan!EE16</f>
        <v>1</v>
      </c>
      <c r="EF16" s="89">
        <f ca="1">NumericMain!AAK16+NumericPlan!EF16</f>
        <v>8</v>
      </c>
      <c r="EG16" s="11">
        <f ca="1">NumericMain!AAL16+NumericPlan!EG16</f>
        <v>7</v>
      </c>
      <c r="EH16" s="89">
        <f ca="1">NumericMain!AAM16+NumericPlan!EH16</f>
        <v>9</v>
      </c>
      <c r="EI16" s="11">
        <f ca="1">NumericMain!AAN16+NumericPlan!EI16</f>
        <v>12</v>
      </c>
      <c r="EJ16" s="89">
        <f ca="1">NumericMain!AAO16+NumericPlan!EJ16</f>
        <v>13</v>
      </c>
      <c r="EK16" s="11">
        <f ca="1">NumericMain!AAP16+NumericPlan!EK16</f>
        <v>1</v>
      </c>
      <c r="EL16" s="89">
        <f ca="1">NumericMain!AAQ16+NumericPlan!EL16</f>
        <v>6</v>
      </c>
      <c r="EM16" s="11">
        <f ca="1">NumericMain!AAR16+NumericPlan!EM16</f>
        <v>11</v>
      </c>
      <c r="EN16" s="89">
        <f ca="1">NumericMain!AAS16+NumericPlan!EN16</f>
        <v>0</v>
      </c>
      <c r="EO16" s="11">
        <f ca="1">NumericMain!AAT16+NumericPlan!EO16</f>
        <v>4</v>
      </c>
      <c r="EP16" s="89">
        <f ca="1">NumericMain!AAU16+NumericPlan!EP16</f>
        <v>3</v>
      </c>
      <c r="EQ16" s="11">
        <f ca="1">NumericMain!AAV16+NumericPlan!EQ16</f>
        <v>10</v>
      </c>
      <c r="ER16" s="89">
        <f ca="1">NumericMain!AAW16+NumericPlan!ER16</f>
        <v>6</v>
      </c>
      <c r="ES16" s="11">
        <f ca="1">NumericMain!AAX16+NumericPlan!ES16</f>
        <v>6</v>
      </c>
      <c r="ET16" s="89">
        <f ca="1">NumericMain!AAY16+NumericPlan!ET16</f>
        <v>8</v>
      </c>
      <c r="EU16" s="11">
        <f ca="1">NumericMain!AAZ16+NumericPlan!EU16</f>
        <v>11</v>
      </c>
      <c r="EV16" s="39"/>
    </row>
    <row r="17" spans="1:152" x14ac:dyDescent="0.2">
      <c r="I17">
        <v>5</v>
      </c>
      <c r="J17" s="9">
        <f ca="1">NumericMain!J17</f>
        <v>6</v>
      </c>
      <c r="K17" s="119" t="str">
        <f t="shared" si="20"/>
        <v>New Zealand</v>
      </c>
      <c r="L17" s="39"/>
      <c r="M17" s="39"/>
      <c r="N17" s="146" t="str">
        <f ca="1">NumericMain!N17</f>
        <v>No, no plan   6</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
        <v>3</v>
      </c>
      <c r="AS17" s="4">
        <v>0</v>
      </c>
      <c r="AT17" s="3">
        <v>2</v>
      </c>
      <c r="AU17" s="4">
        <v>2</v>
      </c>
      <c r="AV17" s="3">
        <v>3</v>
      </c>
      <c r="AW17" s="4">
        <v>3</v>
      </c>
      <c r="AX17" s="3">
        <v>1</v>
      </c>
      <c r="AY17" s="4">
        <v>2</v>
      </c>
      <c r="AZ17" s="3">
        <v>4</v>
      </c>
      <c r="BA17" s="4">
        <v>3</v>
      </c>
      <c r="BB17" s="3">
        <v>1</v>
      </c>
      <c r="BC17" s="4">
        <v>2</v>
      </c>
      <c r="BD17" s="3">
        <v>0</v>
      </c>
      <c r="BE17" s="4">
        <v>5</v>
      </c>
      <c r="BF17" s="3">
        <v>2</v>
      </c>
      <c r="BG17" s="4">
        <v>0</v>
      </c>
      <c r="BH17" s="3">
        <v>3</v>
      </c>
      <c r="BI17" s="4">
        <v>3</v>
      </c>
      <c r="BJ17" s="13">
        <v>6</v>
      </c>
      <c r="BK17" s="39">
        <v>3</v>
      </c>
      <c r="BL17" s="39">
        <v>5</v>
      </c>
      <c r="BM17" s="39">
        <v>5</v>
      </c>
      <c r="BN17" s="39">
        <v>5</v>
      </c>
      <c r="BO17" s="39">
        <v>10</v>
      </c>
      <c r="BP17" s="39">
        <v>6</v>
      </c>
      <c r="BQ17" s="39">
        <v>5</v>
      </c>
      <c r="BR17" s="28">
        <v>1</v>
      </c>
      <c r="BS17" s="39">
        <v>1</v>
      </c>
      <c r="BT17" s="39">
        <v>1</v>
      </c>
      <c r="BU17" s="39">
        <v>0</v>
      </c>
      <c r="BV17" s="39">
        <v>1</v>
      </c>
      <c r="BW17" s="39">
        <v>1</v>
      </c>
      <c r="BX17" s="39">
        <v>1</v>
      </c>
      <c r="BY17" s="39">
        <v>4</v>
      </c>
      <c r="BZ17" s="39">
        <v>2</v>
      </c>
      <c r="CA17" s="39">
        <v>1</v>
      </c>
      <c r="CB17" s="39">
        <v>1</v>
      </c>
      <c r="CC17" s="39">
        <v>6</v>
      </c>
      <c r="CD17" s="39">
        <v>3</v>
      </c>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EV17" s="39"/>
    </row>
    <row r="18" spans="1:152" x14ac:dyDescent="0.2">
      <c r="I18">
        <v>6</v>
      </c>
      <c r="J18" s="9">
        <f ca="1">NumericMain!J18</f>
        <v>7</v>
      </c>
      <c r="K18" s="119" t="str">
        <f t="shared" si="20"/>
        <v>Saudi Arabia</v>
      </c>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52" x14ac:dyDescent="0.2">
      <c r="I19">
        <v>7</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row>
    <row r="20" spans="1:152" x14ac:dyDescent="0.2">
      <c r="A20" s="1" t="s">
        <v>0</v>
      </c>
      <c r="B20" s="1" t="s">
        <v>1</v>
      </c>
      <c r="C20" s="1" t="s">
        <v>2</v>
      </c>
      <c r="D20" s="1" t="s">
        <v>3</v>
      </c>
      <c r="E20" s="1" t="s">
        <v>4</v>
      </c>
      <c r="F20" s="1" t="s">
        <v>5</v>
      </c>
      <c r="G20" s="1" t="s">
        <v>6</v>
      </c>
      <c r="H20" s="1" t="s">
        <v>7</v>
      </c>
      <c r="I20" s="1" t="s">
        <v>8</v>
      </c>
      <c r="J20" s="1" t="s">
        <v>9</v>
      </c>
      <c r="K20" s="1"/>
      <c r="L20" s="1" t="s">
        <v>10</v>
      </c>
      <c r="M20" s="1" t="s">
        <v>11</v>
      </c>
      <c r="N20" s="1" t="s">
        <v>12</v>
      </c>
      <c r="O20" s="1" t="s">
        <v>18</v>
      </c>
      <c r="P20" s="1" t="s">
        <v>19</v>
      </c>
      <c r="Q20" s="1" t="s">
        <v>1606</v>
      </c>
      <c r="R20" s="1"/>
      <c r="S20" s="1"/>
      <c r="T20" s="1"/>
      <c r="U20" s="1"/>
      <c r="V20" s="1"/>
      <c r="W20" s="1" t="s">
        <v>21</v>
      </c>
      <c r="X20" s="1"/>
      <c r="Y20" s="1"/>
      <c r="Z20" s="1"/>
      <c r="AA20" s="1"/>
      <c r="AB20" s="1"/>
      <c r="AC20" s="1"/>
      <c r="AD20" s="1"/>
      <c r="AE20" s="1"/>
      <c r="AF20" s="1"/>
      <c r="AG20" s="1" t="s">
        <v>1607</v>
      </c>
      <c r="AH20" s="1"/>
      <c r="AI20" s="1"/>
      <c r="AJ20" s="1"/>
      <c r="AK20" s="1"/>
      <c r="AL20" s="1"/>
      <c r="AM20" s="1"/>
      <c r="AN20" s="1"/>
      <c r="AO20" s="1"/>
      <c r="AP20" s="1"/>
      <c r="AQ20" s="1"/>
      <c r="AR20" s="113" t="s">
        <v>1608</v>
      </c>
      <c r="AS20" s="1"/>
      <c r="AT20" s="1"/>
      <c r="AU20" s="1"/>
      <c r="AV20" s="1"/>
      <c r="AW20" s="1"/>
      <c r="AX20" s="1"/>
      <c r="AY20" s="1"/>
      <c r="AZ20" s="1"/>
      <c r="BA20" s="1"/>
      <c r="BB20" s="1"/>
      <c r="BC20" s="1"/>
      <c r="BD20" s="1"/>
      <c r="BE20" s="1"/>
      <c r="BF20" s="1"/>
      <c r="BG20" s="1"/>
      <c r="BH20" s="1"/>
      <c r="BI20" s="1"/>
      <c r="BJ20" s="1" t="s">
        <v>1609</v>
      </c>
      <c r="BK20" s="1"/>
      <c r="BL20" s="1"/>
      <c r="BM20" s="1"/>
      <c r="BN20" s="1"/>
      <c r="BO20" s="1"/>
      <c r="BP20" s="1"/>
      <c r="BQ20" s="1"/>
      <c r="BR20" s="1" t="s">
        <v>1610</v>
      </c>
      <c r="BS20" s="1"/>
      <c r="BT20" s="1"/>
      <c r="BU20" s="1"/>
      <c r="BV20" s="1"/>
      <c r="BW20" s="1"/>
      <c r="BX20" s="1"/>
      <c r="BY20" s="1"/>
      <c r="BZ20" s="1"/>
      <c r="CA20" s="1"/>
      <c r="CB20" s="1"/>
      <c r="CC20" s="1"/>
      <c r="CD20" s="1"/>
      <c r="CE20" s="1" t="s">
        <v>31</v>
      </c>
      <c r="CF20" s="1" t="s">
        <v>1611</v>
      </c>
      <c r="CG20" s="1"/>
      <c r="CH20" s="1"/>
      <c r="CI20" s="1"/>
      <c r="CJ20" s="1"/>
      <c r="CK20" s="1"/>
      <c r="CL20" s="1"/>
      <c r="CM20" s="1"/>
      <c r="CN20" s="1"/>
      <c r="CO20" s="1"/>
      <c r="CP20" s="1"/>
      <c r="CQ20" s="1"/>
      <c r="CR20" s="1"/>
      <c r="CS20" s="1"/>
      <c r="CT20" s="1"/>
      <c r="CU20" s="1"/>
      <c r="CV20" s="1"/>
      <c r="CW20" s="1"/>
      <c r="CX20" s="1" t="s">
        <v>1612</v>
      </c>
      <c r="CY20" s="1"/>
      <c r="CZ20" s="1"/>
      <c r="DA20" s="1"/>
      <c r="DB20" s="1"/>
      <c r="DC20" s="1"/>
      <c r="DD20" s="1"/>
      <c r="DE20" s="1"/>
      <c r="DF20" s="1"/>
      <c r="DG20" s="1"/>
      <c r="DH20" s="1"/>
      <c r="DI20" s="1"/>
      <c r="DJ20" s="1"/>
      <c r="DK20" s="1"/>
      <c r="DL20" s="1"/>
      <c r="DM20" s="1" t="s">
        <v>1613</v>
      </c>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x14ac:dyDescent="0.2">
      <c r="A21" s="1"/>
      <c r="B21" s="1"/>
      <c r="C21" s="1"/>
      <c r="D21" s="1"/>
      <c r="E21" s="1"/>
      <c r="F21" s="1"/>
      <c r="G21" s="1"/>
      <c r="H21" s="1"/>
      <c r="I21" s="1"/>
      <c r="J21" s="1" t="s">
        <v>42</v>
      </c>
      <c r="K21" s="1" t="s">
        <v>43</v>
      </c>
      <c r="L21" s="1" t="s">
        <v>42</v>
      </c>
      <c r="M21" s="1" t="s">
        <v>42</v>
      </c>
      <c r="N21" s="1" t="s">
        <v>42</v>
      </c>
      <c r="O21" s="1" t="s">
        <v>42</v>
      </c>
      <c r="P21" s="1" t="s">
        <v>42</v>
      </c>
      <c r="Q21" s="1" t="s">
        <v>44</v>
      </c>
      <c r="R21" s="1" t="s">
        <v>45</v>
      </c>
      <c r="S21" s="1" t="s">
        <v>46</v>
      </c>
      <c r="T21" s="1" t="s">
        <v>47</v>
      </c>
      <c r="U21" s="1" t="s">
        <v>48</v>
      </c>
      <c r="V21" s="1" t="s">
        <v>49</v>
      </c>
      <c r="W21" s="1" t="s">
        <v>50</v>
      </c>
      <c r="X21" s="1" t="s">
        <v>51</v>
      </c>
      <c r="Y21" s="1" t="s">
        <v>52</v>
      </c>
      <c r="Z21" s="1" t="s">
        <v>53</v>
      </c>
      <c r="AA21" s="1" t="s">
        <v>54</v>
      </c>
      <c r="AB21" s="1" t="s">
        <v>55</v>
      </c>
      <c r="AC21" s="1" t="s">
        <v>56</v>
      </c>
      <c r="AD21" s="1" t="s">
        <v>57</v>
      </c>
      <c r="AE21" s="1" t="s">
        <v>58</v>
      </c>
      <c r="AF21" s="1" t="s">
        <v>43</v>
      </c>
      <c r="AG21" s="1" t="s">
        <v>139</v>
      </c>
      <c r="AH21" s="1" t="s">
        <v>140</v>
      </c>
      <c r="AI21" s="1" t="s">
        <v>141</v>
      </c>
      <c r="AJ21" s="1" t="s">
        <v>142</v>
      </c>
      <c r="AK21" s="1" t="s">
        <v>143</v>
      </c>
      <c r="AL21" s="1" t="s">
        <v>144</v>
      </c>
      <c r="AM21" s="1" t="s">
        <v>145</v>
      </c>
      <c r="AN21" s="1" t="s">
        <v>146</v>
      </c>
      <c r="AO21" s="1" t="s">
        <v>147</v>
      </c>
      <c r="AP21" s="1" t="s">
        <v>148</v>
      </c>
      <c r="AQ21" s="1" t="s">
        <v>43</v>
      </c>
      <c r="AR21" s="1" t="s">
        <v>635</v>
      </c>
      <c r="AS21" s="1" t="s">
        <v>636</v>
      </c>
      <c r="AT21" s="1" t="s">
        <v>637</v>
      </c>
      <c r="AU21" s="1" t="s">
        <v>638</v>
      </c>
      <c r="AV21" s="1" t="s">
        <v>639</v>
      </c>
      <c r="AW21" s="1" t="s">
        <v>640</v>
      </c>
      <c r="AX21" s="1" t="s">
        <v>641</v>
      </c>
      <c r="AY21" s="1" t="s">
        <v>642</v>
      </c>
      <c r="AZ21" s="1" t="s">
        <v>643</v>
      </c>
      <c r="BA21" s="1" t="s">
        <v>644</v>
      </c>
      <c r="BB21" s="1" t="s">
        <v>645</v>
      </c>
      <c r="BC21" s="1" t="s">
        <v>646</v>
      </c>
      <c r="BD21" s="1" t="s">
        <v>647</v>
      </c>
      <c r="BE21" s="1" t="s">
        <v>648</v>
      </c>
      <c r="BF21" s="1" t="s">
        <v>649</v>
      </c>
      <c r="BG21" s="1" t="s">
        <v>650</v>
      </c>
      <c r="BH21" s="1" t="s">
        <v>651</v>
      </c>
      <c r="BI21" s="1" t="s">
        <v>652</v>
      </c>
      <c r="BJ21" s="1" t="s">
        <v>653</v>
      </c>
      <c r="BK21" s="1" t="s">
        <v>654</v>
      </c>
      <c r="BL21" s="1" t="s">
        <v>655</v>
      </c>
      <c r="BM21" s="1" t="s">
        <v>656</v>
      </c>
      <c r="BN21" s="1" t="s">
        <v>657</v>
      </c>
      <c r="BO21" s="1" t="s">
        <v>658</v>
      </c>
      <c r="BP21" s="1" t="s">
        <v>659</v>
      </c>
      <c r="BQ21" s="1" t="s">
        <v>660</v>
      </c>
      <c r="BR21" s="1" t="s">
        <v>661</v>
      </c>
      <c r="BS21" s="1" t="s">
        <v>662</v>
      </c>
      <c r="BT21" s="1" t="s">
        <v>663</v>
      </c>
      <c r="BU21" s="1" t="s">
        <v>664</v>
      </c>
      <c r="BV21" s="1" t="s">
        <v>665</v>
      </c>
      <c r="BW21" s="1" t="s">
        <v>666</v>
      </c>
      <c r="BX21" s="1" t="s">
        <v>667</v>
      </c>
      <c r="BY21" s="1" t="s">
        <v>668</v>
      </c>
      <c r="BZ21" s="1" t="s">
        <v>669</v>
      </c>
      <c r="CA21" s="1" t="s">
        <v>670</v>
      </c>
      <c r="CB21" s="1" t="s">
        <v>671</v>
      </c>
      <c r="CC21" s="1" t="s">
        <v>672</v>
      </c>
      <c r="CD21" s="1" t="s">
        <v>673</v>
      </c>
      <c r="CE21" s="1" t="s">
        <v>674</v>
      </c>
      <c r="CF21" s="1" t="s">
        <v>675</v>
      </c>
      <c r="CG21" s="1" t="s">
        <v>676</v>
      </c>
      <c r="CH21" s="1" t="s">
        <v>677</v>
      </c>
      <c r="CI21" s="1" t="s">
        <v>678</v>
      </c>
      <c r="CJ21" s="1" t="s">
        <v>679</v>
      </c>
      <c r="CK21" s="1" t="s">
        <v>680</v>
      </c>
      <c r="CL21" s="1" t="s">
        <v>681</v>
      </c>
      <c r="CM21" s="1" t="s">
        <v>682</v>
      </c>
      <c r="CN21" s="1" t="s">
        <v>683</v>
      </c>
      <c r="CO21" s="1" t="s">
        <v>684</v>
      </c>
      <c r="CP21" s="1" t="s">
        <v>685</v>
      </c>
      <c r="CQ21" s="1" t="s">
        <v>686</v>
      </c>
      <c r="CR21" s="1" t="s">
        <v>687</v>
      </c>
      <c r="CS21" s="1" t="s">
        <v>688</v>
      </c>
      <c r="CT21" s="1" t="s">
        <v>689</v>
      </c>
      <c r="CU21" s="1" t="s">
        <v>690</v>
      </c>
      <c r="CV21" s="1" t="s">
        <v>691</v>
      </c>
      <c r="CW21" s="1" t="s">
        <v>692</v>
      </c>
      <c r="CX21" s="1" t="s">
        <v>693</v>
      </c>
      <c r="CY21" s="1" t="s">
        <v>694</v>
      </c>
      <c r="CZ21" s="1" t="s">
        <v>695</v>
      </c>
      <c r="DA21" s="1" t="s">
        <v>696</v>
      </c>
      <c r="DB21" s="1" t="s">
        <v>697</v>
      </c>
      <c r="DC21" s="1" t="s">
        <v>698</v>
      </c>
      <c r="DD21" s="1" t="s">
        <v>699</v>
      </c>
      <c r="DE21" s="1" t="s">
        <v>700</v>
      </c>
      <c r="DF21" s="1" t="s">
        <v>701</v>
      </c>
      <c r="DG21" s="1" t="s">
        <v>702</v>
      </c>
      <c r="DH21" s="1" t="s">
        <v>703</v>
      </c>
      <c r="DI21" s="1" t="s">
        <v>704</v>
      </c>
      <c r="DJ21" s="1" t="s">
        <v>705</v>
      </c>
      <c r="DK21" s="1" t="s">
        <v>706</v>
      </c>
      <c r="DL21" s="1" t="s">
        <v>43</v>
      </c>
      <c r="DM21" s="1" t="s">
        <v>707</v>
      </c>
      <c r="DN21" s="1" t="s">
        <v>708</v>
      </c>
      <c r="DO21" s="1" t="s">
        <v>709</v>
      </c>
      <c r="DP21" s="1" t="s">
        <v>710</v>
      </c>
      <c r="DQ21" s="1" t="s">
        <v>711</v>
      </c>
      <c r="DR21" s="1" t="s">
        <v>712</v>
      </c>
      <c r="DS21" s="1" t="s">
        <v>713</v>
      </c>
      <c r="DT21" s="1" t="s">
        <v>714</v>
      </c>
      <c r="DU21" s="1" t="s">
        <v>715</v>
      </c>
      <c r="DV21" s="1" t="s">
        <v>716</v>
      </c>
      <c r="DW21" s="1" t="s">
        <v>717</v>
      </c>
      <c r="DX21" s="1" t="s">
        <v>718</v>
      </c>
      <c r="DY21" s="1" t="s">
        <v>719</v>
      </c>
      <c r="DZ21" s="1" t="s">
        <v>720</v>
      </c>
      <c r="EA21" s="1" t="s">
        <v>721</v>
      </c>
      <c r="EB21" s="1" t="s">
        <v>722</v>
      </c>
      <c r="EC21" s="1" t="s">
        <v>723</v>
      </c>
      <c r="ED21" s="1" t="s">
        <v>724</v>
      </c>
      <c r="EE21" s="1" t="s">
        <v>725</v>
      </c>
      <c r="EF21" s="1" t="s">
        <v>726</v>
      </c>
      <c r="EG21" s="1" t="s">
        <v>727</v>
      </c>
      <c r="EH21" s="1" t="s">
        <v>728</v>
      </c>
      <c r="EI21" s="1" t="s">
        <v>729</v>
      </c>
      <c r="EJ21" s="1" t="s">
        <v>730</v>
      </c>
      <c r="EK21" s="1" t="s">
        <v>731</v>
      </c>
      <c r="EL21" s="1" t="s">
        <v>732</v>
      </c>
      <c r="EM21" s="1" t="s">
        <v>733</v>
      </c>
      <c r="EN21" s="1" t="s">
        <v>734</v>
      </c>
      <c r="EO21" s="1" t="s">
        <v>735</v>
      </c>
      <c r="EP21" s="1" t="s">
        <v>736</v>
      </c>
      <c r="EQ21" s="1" t="s">
        <v>737</v>
      </c>
      <c r="ER21" s="1" t="s">
        <v>738</v>
      </c>
      <c r="ES21" s="1" t="s">
        <v>739</v>
      </c>
      <c r="ET21" s="1" t="s">
        <v>740</v>
      </c>
      <c r="EU21" s="1" t="s">
        <v>741</v>
      </c>
      <c r="EV21" s="1" t="s">
        <v>43</v>
      </c>
    </row>
  </sheetData>
  <conditionalFormatting sqref="K12">
    <cfRule type="expression" dxfId="7" priority="5">
      <formula>OR(K12="Philippines",K12="Jordan",K12="Lebanon",K12="Malaysia",K12="Qatar",K12="Saudi Arabia",K12="Bahrain",K12="India",K12="Singapore",K12="Hong Kong",K12="Korea",K12="Pakistan")</formula>
    </cfRule>
    <cfRule type="expression" dxfId="6" priority="6">
      <formula>OR(K12="Australia",K12="New Zealand")</formula>
    </cfRule>
    <cfRule type="expression" dxfId="5" priority="7">
      <formula>OR(K12="Finland",K12="Germany",K12="Ireland",K12="Iceland",K12="Spain",K12="Switzerland",K12="Netherlands",K12="Denmark",K12="Sweden",K12="UK",K12="Cyprus")</formula>
    </cfRule>
    <cfRule type="expression" dxfId="4" priority="8">
      <formula>OR(K12="Canada",K12="USA")</formula>
    </cfRule>
  </conditionalFormatting>
  <conditionalFormatting sqref="K13:K18">
    <cfRule type="expression" dxfId="3" priority="1">
      <formula>OR(K13="Philippines",K13="Jordan",K13="Lebanon",K13="Malaysia",K13="Qatar",K13="Saudi Arabia",K13="Bahrain",K13="India",K13="Singapore",K13="Hong Kong",K13="Korea",K13="Pakistan")</formula>
    </cfRule>
    <cfRule type="expression" dxfId="2" priority="2">
      <formula>OR(K13="Australia",K13="New Zealand")</formula>
    </cfRule>
    <cfRule type="expression" dxfId="1" priority="3">
      <formula>OR(K13="Finland",K13="Germany",K13="Ireland",K13="Iceland",K13="Spain",K13="Switzerland",K13="Netherlands",K13="Denmark",K13="Sweden",K13="UK",K13="Cyprus")</formula>
    </cfRule>
    <cfRule type="expression" dxfId="0" priority="4">
      <formula>OR(K13="Canada",K13="USA")</formula>
    </cfRule>
  </conditionalFormatting>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X133"/>
  <sheetViews>
    <sheetView topLeftCell="XJ1" workbookViewId="0">
      <pane ySplit="21" topLeftCell="A22" activePane="bottomLeft" state="frozenSplit"/>
      <selection activeCell="YR1" sqref="YR1"/>
      <selection pane="bottomLeft" activeCell="XU31" sqref="XU31"/>
    </sheetView>
  </sheetViews>
  <sheetFormatPr baseColWidth="10" defaultColWidth="8.83203125" defaultRowHeight="15" x14ac:dyDescent="0.2"/>
  <sheetData>
    <row r="1" spans="10:804" x14ac:dyDescent="0.2">
      <c r="J1" s="9" t="s">
        <v>1130</v>
      </c>
      <c r="K1" t="s">
        <v>1131</v>
      </c>
      <c r="L1" s="10" t="s">
        <v>1138</v>
      </c>
      <c r="M1" s="11" t="s">
        <v>1137</v>
      </c>
      <c r="N1" s="12" t="s">
        <v>1136</v>
      </c>
      <c r="O1" s="13" t="s">
        <v>1135</v>
      </c>
      <c r="P1" s="71" t="s">
        <v>1134</v>
      </c>
      <c r="Q1" s="16" t="s">
        <v>1133</v>
      </c>
      <c r="R1" t="s">
        <v>1132</v>
      </c>
      <c r="S1" s="8" t="s">
        <v>1139</v>
      </c>
      <c r="T1" s="7" t="s">
        <v>1140</v>
      </c>
      <c r="U1" t="s">
        <v>1141</v>
      </c>
      <c r="V1" s="6" t="s">
        <v>1142</v>
      </c>
      <c r="W1" s="5" t="s">
        <v>1143</v>
      </c>
      <c r="X1" s="4" t="s">
        <v>1144</v>
      </c>
      <c r="Y1" s="3" t="s">
        <v>1145</v>
      </c>
      <c r="Z1" s="4" t="s">
        <v>1146</v>
      </c>
      <c r="AA1" s="3" t="s">
        <v>1147</v>
      </c>
      <c r="AB1" s="4" t="s">
        <v>1148</v>
      </c>
      <c r="AC1" s="3" t="s">
        <v>1149</v>
      </c>
      <c r="AD1" s="17" t="s">
        <v>1150</v>
      </c>
      <c r="AE1" s="18" t="s">
        <v>1157</v>
      </c>
      <c r="AF1" s="17" t="s">
        <v>1151</v>
      </c>
      <c r="AG1" s="18" t="s">
        <v>1152</v>
      </c>
      <c r="AH1" s="17" t="s">
        <v>1153</v>
      </c>
      <c r="AI1" s="18" t="s">
        <v>1154</v>
      </c>
      <c r="AJ1" s="17" t="s">
        <v>1155</v>
      </c>
      <c r="AK1" s="18" t="s">
        <v>1156</v>
      </c>
      <c r="AL1" s="17" t="s">
        <v>1158</v>
      </c>
      <c r="AM1" s="23" t="s">
        <v>1159</v>
      </c>
      <c r="AN1" s="20" t="s">
        <v>1160</v>
      </c>
      <c r="AO1" s="19" t="s">
        <v>1161</v>
      </c>
      <c r="AP1" s="20" t="s">
        <v>1162</v>
      </c>
      <c r="AQ1" s="19" t="s">
        <v>1163</v>
      </c>
      <c r="AR1" s="20" t="s">
        <v>1164</v>
      </c>
      <c r="AS1" s="19" t="s">
        <v>1165</v>
      </c>
      <c r="AT1" s="20" t="s">
        <v>1166</v>
      </c>
      <c r="AU1" s="19" t="s">
        <v>1167</v>
      </c>
      <c r="AV1" t="s">
        <v>1168</v>
      </c>
      <c r="AW1" s="21" t="s">
        <v>1177</v>
      </c>
      <c r="AX1" s="21" t="s">
        <v>1176</v>
      </c>
      <c r="AY1" s="21" t="s">
        <v>1175</v>
      </c>
      <c r="AZ1" s="21" t="s">
        <v>1174</v>
      </c>
      <c r="BA1" s="21" t="s">
        <v>1173</v>
      </c>
      <c r="BB1" s="21" t="s">
        <v>1172</v>
      </c>
      <c r="BC1" s="21" t="s">
        <v>1171</v>
      </c>
      <c r="BD1" s="21" t="s">
        <v>1170</v>
      </c>
      <c r="BE1" s="21" t="s">
        <v>1169</v>
      </c>
      <c r="BF1" s="7" t="s">
        <v>1178</v>
      </c>
      <c r="BG1" s="7" t="s">
        <v>1179</v>
      </c>
      <c r="BH1" s="7" t="s">
        <v>1180</v>
      </c>
      <c r="BI1" s="7" t="s">
        <v>1181</v>
      </c>
      <c r="BJ1" s="7" t="s">
        <v>1182</v>
      </c>
      <c r="BK1" s="7" t="s">
        <v>1183</v>
      </c>
      <c r="BL1" s="7" t="s">
        <v>1184</v>
      </c>
      <c r="BM1" s="7" t="s">
        <v>1185</v>
      </c>
      <c r="BN1" s="7" t="s">
        <v>1186</v>
      </c>
      <c r="BO1" s="21" t="s">
        <v>1187</v>
      </c>
      <c r="BP1" s="21" t="s">
        <v>1188</v>
      </c>
      <c r="BQ1" s="21" t="s">
        <v>1189</v>
      </c>
      <c r="BR1" s="21" t="s">
        <v>1190</v>
      </c>
      <c r="BS1" s="21" t="s">
        <v>1191</v>
      </c>
      <c r="BT1" s="21" t="s">
        <v>1192</v>
      </c>
      <c r="BU1" s="21" t="s">
        <v>1193</v>
      </c>
      <c r="BV1" s="21" t="s">
        <v>1194</v>
      </c>
      <c r="BW1" s="21" t="s">
        <v>1195</v>
      </c>
      <c r="BX1" s="7" t="s">
        <v>1196</v>
      </c>
      <c r="BY1" s="7" t="s">
        <v>1197</v>
      </c>
      <c r="BZ1" s="7" t="s">
        <v>1198</v>
      </c>
      <c r="CA1" s="7" t="s">
        <v>1199</v>
      </c>
      <c r="CB1" s="7" t="s">
        <v>1200</v>
      </c>
      <c r="CC1" s="7" t="s">
        <v>1201</v>
      </c>
      <c r="CD1" s="7" t="s">
        <v>1202</v>
      </c>
      <c r="CE1" s="7" t="s">
        <v>1203</v>
      </c>
      <c r="CF1" s="7" t="s">
        <v>1204</v>
      </c>
      <c r="CG1" s="21" t="s">
        <v>1205</v>
      </c>
      <c r="CH1" s="21" t="s">
        <v>1206</v>
      </c>
      <c r="CI1" s="21" t="s">
        <v>1207</v>
      </c>
      <c r="CJ1" s="21" t="s">
        <v>1208</v>
      </c>
      <c r="CK1" s="21" t="s">
        <v>1209</v>
      </c>
      <c r="CL1" s="21" t="s">
        <v>1210</v>
      </c>
      <c r="CM1" s="21" t="s">
        <v>1211</v>
      </c>
      <c r="CN1" s="21" t="s">
        <v>1212</v>
      </c>
      <c r="CO1" s="21" t="s">
        <v>1213</v>
      </c>
      <c r="CP1" s="7" t="s">
        <v>1214</v>
      </c>
      <c r="CQ1" s="7" t="s">
        <v>1215</v>
      </c>
      <c r="CR1" s="7" t="s">
        <v>1216</v>
      </c>
      <c r="CS1" s="7" t="s">
        <v>1217</v>
      </c>
      <c r="CT1" s="7" t="s">
        <v>1218</v>
      </c>
      <c r="CU1" s="7" t="s">
        <v>1219</v>
      </c>
      <c r="CV1" s="7" t="s">
        <v>1220</v>
      </c>
      <c r="CW1" s="7" t="s">
        <v>1221</v>
      </c>
      <c r="CX1" s="7" t="s">
        <v>1222</v>
      </c>
      <c r="CY1" s="21" t="s">
        <v>1223</v>
      </c>
      <c r="CZ1" s="21" t="s">
        <v>1224</v>
      </c>
      <c r="DA1" s="21" t="s">
        <v>1225</v>
      </c>
      <c r="DB1" s="21" t="s">
        <v>1226</v>
      </c>
      <c r="DC1" s="21" t="s">
        <v>1227</v>
      </c>
      <c r="DD1" s="21" t="s">
        <v>1228</v>
      </c>
      <c r="DE1" s="21" t="s">
        <v>1229</v>
      </c>
      <c r="DF1" s="21" t="s">
        <v>1230</v>
      </c>
      <c r="DG1" s="21" t="s">
        <v>1231</v>
      </c>
      <c r="DH1" s="7" t="s">
        <v>1232</v>
      </c>
      <c r="DI1" s="7" t="s">
        <v>1215</v>
      </c>
      <c r="DJ1" s="7" t="s">
        <v>1233</v>
      </c>
      <c r="DK1" s="7" t="s">
        <v>1234</v>
      </c>
      <c r="DL1" s="7" t="s">
        <v>1235</v>
      </c>
      <c r="DM1" s="7" t="s">
        <v>1236</v>
      </c>
      <c r="DN1" s="7" t="s">
        <v>1237</v>
      </c>
      <c r="DO1" s="7" t="s">
        <v>1238</v>
      </c>
      <c r="DP1" s="7" t="s">
        <v>1239</v>
      </c>
      <c r="DQ1" s="22" t="s">
        <v>1240</v>
      </c>
      <c r="DR1" s="5" t="s">
        <v>1241</v>
      </c>
      <c r="DS1" s="22" t="s">
        <v>1242</v>
      </c>
      <c r="DT1" s="5" t="s">
        <v>1243</v>
      </c>
      <c r="DU1" s="22" t="s">
        <v>1244</v>
      </c>
      <c r="DV1" s="5" t="s">
        <v>1245</v>
      </c>
      <c r="DW1" s="22" t="s">
        <v>1246</v>
      </c>
      <c r="DX1" s="5" t="s">
        <v>1247</v>
      </c>
      <c r="DY1" s="22" t="s">
        <v>1248</v>
      </c>
      <c r="DZ1" s="5" t="s">
        <v>1249</v>
      </c>
      <c r="EA1" s="23" t="s">
        <v>1250</v>
      </c>
      <c r="EB1" s="24" t="s">
        <v>1251</v>
      </c>
      <c r="EC1" s="25" t="s">
        <v>1252</v>
      </c>
      <c r="ED1" s="24" t="s">
        <v>1253</v>
      </c>
      <c r="EE1" s="25" t="s">
        <v>1254</v>
      </c>
      <c r="EF1" s="24" t="s">
        <v>1255</v>
      </c>
      <c r="EG1" s="25" t="s">
        <v>1256</v>
      </c>
      <c r="EH1" s="24" t="s">
        <v>1257</v>
      </c>
      <c r="EI1" s="25" t="s">
        <v>1258</v>
      </c>
      <c r="EJ1" s="24" t="s">
        <v>1259</v>
      </c>
      <c r="EK1" s="25" t="s">
        <v>1260</v>
      </c>
      <c r="EL1" s="24" t="s">
        <v>1261</v>
      </c>
      <c r="EM1" s="25" t="s">
        <v>1262</v>
      </c>
      <c r="EN1" s="24" t="s">
        <v>1263</v>
      </c>
      <c r="EO1" s="25" t="s">
        <v>1264</v>
      </c>
      <c r="EP1" s="24" t="s">
        <v>1265</v>
      </c>
      <c r="EQ1" s="25" t="s">
        <v>1266</v>
      </c>
      <c r="ER1" s="24" t="s">
        <v>1267</v>
      </c>
      <c r="ES1" s="25" t="s">
        <v>1268</v>
      </c>
      <c r="ET1" t="s">
        <v>1269</v>
      </c>
      <c r="EU1" s="26" t="s">
        <v>1270</v>
      </c>
      <c r="EV1" s="26" t="s">
        <v>1271</v>
      </c>
      <c r="EW1" s="26" t="s">
        <v>1272</v>
      </c>
      <c r="EX1" s="26" t="s">
        <v>1273</v>
      </c>
      <c r="EY1" s="26" t="s">
        <v>1274</v>
      </c>
      <c r="EZ1" s="26" t="s">
        <v>1275</v>
      </c>
      <c r="FA1" s="26" t="s">
        <v>1276</v>
      </c>
      <c r="FB1" s="26" t="s">
        <v>1277</v>
      </c>
      <c r="FC1" s="26" t="s">
        <v>1278</v>
      </c>
      <c r="FD1" s="26" t="s">
        <v>1279</v>
      </c>
      <c r="FE1" s="26" t="s">
        <v>1280</v>
      </c>
      <c r="FF1" s="26" t="s">
        <v>1281</v>
      </c>
      <c r="FG1" s="27" t="s">
        <v>1282</v>
      </c>
      <c r="FH1" s="27" t="s">
        <v>1283</v>
      </c>
      <c r="FI1" s="27" t="s">
        <v>1284</v>
      </c>
      <c r="FJ1" s="27" t="s">
        <v>1285</v>
      </c>
      <c r="FK1" s="27" t="s">
        <v>1286</v>
      </c>
      <c r="FL1" s="27" t="s">
        <v>1287</v>
      </c>
      <c r="FM1" s="27" t="s">
        <v>1288</v>
      </c>
      <c r="FN1" s="27" t="s">
        <v>1289</v>
      </c>
      <c r="FO1" s="27" t="s">
        <v>1290</v>
      </c>
      <c r="FP1" s="27" t="s">
        <v>1291</v>
      </c>
      <c r="FQ1" s="27" t="s">
        <v>1292</v>
      </c>
      <c r="FR1" s="27" t="s">
        <v>1293</v>
      </c>
      <c r="FS1" s="26" t="s">
        <v>1294</v>
      </c>
      <c r="FT1" s="26" t="s">
        <v>1295</v>
      </c>
      <c r="FU1" s="26" t="s">
        <v>1296</v>
      </c>
      <c r="FV1" s="26" t="s">
        <v>1297</v>
      </c>
      <c r="FW1" s="26" t="s">
        <v>1298</v>
      </c>
      <c r="FX1" s="26" t="s">
        <v>1299</v>
      </c>
      <c r="FY1" s="26" t="s">
        <v>1300</v>
      </c>
      <c r="FZ1" s="26" t="s">
        <v>1301</v>
      </c>
      <c r="GA1" s="26" t="s">
        <v>1302</v>
      </c>
      <c r="GB1" s="26" t="s">
        <v>1303</v>
      </c>
      <c r="GC1" s="26" t="s">
        <v>1304</v>
      </c>
      <c r="GD1" s="26" t="s">
        <v>1305</v>
      </c>
      <c r="GE1" s="27" t="s">
        <v>1306</v>
      </c>
      <c r="GF1" s="27" t="s">
        <v>1307</v>
      </c>
      <c r="GG1" s="27" t="s">
        <v>1308</v>
      </c>
      <c r="GH1" s="27" t="s">
        <v>1309</v>
      </c>
      <c r="GI1" s="27" t="s">
        <v>1310</v>
      </c>
      <c r="GJ1" s="27" t="s">
        <v>1311</v>
      </c>
      <c r="GK1" s="27" t="s">
        <v>1312</v>
      </c>
      <c r="GL1" s="27" t="s">
        <v>1313</v>
      </c>
      <c r="GM1" s="27" t="s">
        <v>1314</v>
      </c>
      <c r="GN1" s="27" t="s">
        <v>1315</v>
      </c>
      <c r="GO1" s="27" t="s">
        <v>1316</v>
      </c>
      <c r="GP1" s="27" t="s">
        <v>1317</v>
      </c>
      <c r="GQ1" s="26" t="s">
        <v>1294</v>
      </c>
      <c r="GR1" s="26" t="s">
        <v>1295</v>
      </c>
      <c r="GS1" s="26" t="s">
        <v>1296</v>
      </c>
      <c r="GT1" s="26" t="s">
        <v>1297</v>
      </c>
      <c r="GU1" s="26" t="s">
        <v>1298</v>
      </c>
      <c r="GV1" s="26" t="s">
        <v>1299</v>
      </c>
      <c r="GW1" s="26" t="s">
        <v>1300</v>
      </c>
      <c r="GX1" s="26" t="s">
        <v>1301</v>
      </c>
      <c r="GY1" s="26" t="s">
        <v>1302</v>
      </c>
      <c r="GZ1" s="26" t="s">
        <v>1303</v>
      </c>
      <c r="HA1" s="26" t="s">
        <v>1304</v>
      </c>
      <c r="HB1" s="26" t="s">
        <v>1305</v>
      </c>
      <c r="HC1" s="27" t="s">
        <v>1306</v>
      </c>
      <c r="HD1" s="27" t="s">
        <v>1307</v>
      </c>
      <c r="HE1" s="27" t="s">
        <v>1308</v>
      </c>
      <c r="HF1" s="27" t="s">
        <v>1309</v>
      </c>
      <c r="HG1" s="27" t="s">
        <v>1310</v>
      </c>
      <c r="HH1" s="27" t="s">
        <v>1311</v>
      </c>
      <c r="HI1" s="27" t="s">
        <v>1312</v>
      </c>
      <c r="HJ1" s="27" t="s">
        <v>1313</v>
      </c>
      <c r="HK1" s="27" t="s">
        <v>1314</v>
      </c>
      <c r="HL1" s="27" t="s">
        <v>1315</v>
      </c>
      <c r="HM1" s="27" t="s">
        <v>1316</v>
      </c>
      <c r="HN1" s="27" t="s">
        <v>1317</v>
      </c>
      <c r="HO1" s="26" t="s">
        <v>1294</v>
      </c>
      <c r="HP1" s="26" t="s">
        <v>1295</v>
      </c>
      <c r="HQ1" s="26" t="s">
        <v>1296</v>
      </c>
      <c r="HR1" s="26" t="s">
        <v>1297</v>
      </c>
      <c r="HS1" s="26" t="s">
        <v>1298</v>
      </c>
      <c r="HT1" s="26" t="s">
        <v>1299</v>
      </c>
      <c r="HU1" s="26" t="s">
        <v>1300</v>
      </c>
      <c r="HV1" s="26" t="s">
        <v>1301</v>
      </c>
      <c r="HW1" s="26" t="s">
        <v>1302</v>
      </c>
      <c r="HX1" s="26" t="s">
        <v>1303</v>
      </c>
      <c r="HY1" s="26" t="s">
        <v>1304</v>
      </c>
      <c r="HZ1" s="26" t="s">
        <v>1305</v>
      </c>
      <c r="IA1" s="27" t="s">
        <v>1306</v>
      </c>
      <c r="IB1" s="27" t="s">
        <v>1307</v>
      </c>
      <c r="IC1" s="27" t="s">
        <v>1308</v>
      </c>
      <c r="ID1" s="27" t="s">
        <v>1309</v>
      </c>
      <c r="IE1" s="27" t="s">
        <v>1310</v>
      </c>
      <c r="IF1" s="27" t="s">
        <v>1311</v>
      </c>
      <c r="IG1" s="27" t="s">
        <v>1312</v>
      </c>
      <c r="IH1" s="27" t="s">
        <v>1313</v>
      </c>
      <c r="II1" s="27" t="s">
        <v>1314</v>
      </c>
      <c r="IJ1" s="27" t="s">
        <v>1315</v>
      </c>
      <c r="IK1" s="27" t="s">
        <v>1316</v>
      </c>
      <c r="IL1" s="27" t="s">
        <v>1317</v>
      </c>
      <c r="IM1" s="26" t="s">
        <v>1294</v>
      </c>
      <c r="IN1" s="26" t="s">
        <v>1295</v>
      </c>
      <c r="IO1" s="26" t="s">
        <v>1296</v>
      </c>
      <c r="IP1" s="26" t="s">
        <v>1297</v>
      </c>
      <c r="IQ1" s="26" t="s">
        <v>1298</v>
      </c>
      <c r="IR1" s="26" t="s">
        <v>1299</v>
      </c>
      <c r="IS1" s="26" t="s">
        <v>1300</v>
      </c>
      <c r="IT1" s="26" t="s">
        <v>1301</v>
      </c>
      <c r="IU1" s="26" t="s">
        <v>1302</v>
      </c>
      <c r="IV1" s="26" t="s">
        <v>1303</v>
      </c>
      <c r="IW1" s="26" t="s">
        <v>1304</v>
      </c>
      <c r="IX1" s="26" t="s">
        <v>1305</v>
      </c>
      <c r="IY1" s="27" t="s">
        <v>1306</v>
      </c>
      <c r="IZ1" s="27" t="s">
        <v>1307</v>
      </c>
      <c r="JA1" s="27" t="s">
        <v>1308</v>
      </c>
      <c r="JB1" s="27" t="s">
        <v>1309</v>
      </c>
      <c r="JC1" s="27" t="s">
        <v>1310</v>
      </c>
      <c r="JD1" s="27" t="s">
        <v>1311</v>
      </c>
      <c r="JE1" s="27" t="s">
        <v>1312</v>
      </c>
      <c r="JF1" s="27" t="s">
        <v>1313</v>
      </c>
      <c r="JG1" s="27" t="s">
        <v>1314</v>
      </c>
      <c r="JH1" s="27" t="s">
        <v>1315</v>
      </c>
      <c r="JI1" s="27" t="s">
        <v>1316</v>
      </c>
      <c r="JJ1" s="27" t="s">
        <v>1317</v>
      </c>
      <c r="JK1" s="26" t="s">
        <v>1294</v>
      </c>
      <c r="JL1" s="26" t="s">
        <v>1295</v>
      </c>
      <c r="JM1" s="26" t="s">
        <v>1296</v>
      </c>
      <c r="JN1" s="26" t="s">
        <v>1297</v>
      </c>
      <c r="JO1" s="26" t="s">
        <v>1298</v>
      </c>
      <c r="JP1" s="26" t="s">
        <v>1299</v>
      </c>
      <c r="JQ1" s="26" t="s">
        <v>1300</v>
      </c>
      <c r="JR1" s="26" t="s">
        <v>1301</v>
      </c>
      <c r="JS1" s="26" t="s">
        <v>1302</v>
      </c>
      <c r="JT1" s="26" t="s">
        <v>1303</v>
      </c>
      <c r="JU1" s="26" t="s">
        <v>1304</v>
      </c>
      <c r="JV1" s="26" t="s">
        <v>1305</v>
      </c>
      <c r="JW1" s="27" t="s">
        <v>1306</v>
      </c>
      <c r="JX1" s="27" t="s">
        <v>1307</v>
      </c>
      <c r="JY1" s="27" t="s">
        <v>1308</v>
      </c>
      <c r="JZ1" s="27" t="s">
        <v>1309</v>
      </c>
      <c r="KA1" s="27" t="s">
        <v>1310</v>
      </c>
      <c r="KB1" s="27" t="s">
        <v>1311</v>
      </c>
      <c r="KC1" s="27" t="s">
        <v>1312</v>
      </c>
      <c r="KD1" s="27" t="s">
        <v>1313</v>
      </c>
      <c r="KE1" s="27" t="s">
        <v>1314</v>
      </c>
      <c r="KF1" s="27" t="s">
        <v>1315</v>
      </c>
      <c r="KG1" s="27" t="s">
        <v>1316</v>
      </c>
      <c r="KH1" s="27" t="s">
        <v>1317</v>
      </c>
      <c r="KI1" s="26" t="s">
        <v>1294</v>
      </c>
      <c r="KJ1" s="26" t="s">
        <v>1295</v>
      </c>
      <c r="KK1" s="26" t="s">
        <v>1296</v>
      </c>
      <c r="KL1" s="26" t="s">
        <v>1297</v>
      </c>
      <c r="KM1" s="26" t="s">
        <v>1298</v>
      </c>
      <c r="KN1" s="26" t="s">
        <v>1299</v>
      </c>
      <c r="KO1" s="26" t="s">
        <v>1300</v>
      </c>
      <c r="KP1" s="26" t="s">
        <v>1301</v>
      </c>
      <c r="KQ1" s="26" t="s">
        <v>1302</v>
      </c>
      <c r="KR1" s="26" t="s">
        <v>1303</v>
      </c>
      <c r="KS1" s="26" t="s">
        <v>1304</v>
      </c>
      <c r="KT1" s="26" t="s">
        <v>1305</v>
      </c>
      <c r="KU1" s="27" t="s">
        <v>1306</v>
      </c>
      <c r="KV1" s="27" t="s">
        <v>1307</v>
      </c>
      <c r="KW1" s="27" t="s">
        <v>1308</v>
      </c>
      <c r="KX1" s="27" t="s">
        <v>1309</v>
      </c>
      <c r="KY1" s="27" t="s">
        <v>1310</v>
      </c>
      <c r="KZ1" s="27" t="s">
        <v>1311</v>
      </c>
      <c r="LA1" s="27" t="s">
        <v>1312</v>
      </c>
      <c r="LB1" s="27" t="s">
        <v>1313</v>
      </c>
      <c r="LC1" s="27" t="s">
        <v>1314</v>
      </c>
      <c r="LD1" s="27" t="s">
        <v>1315</v>
      </c>
      <c r="LE1" s="27" t="s">
        <v>1316</v>
      </c>
      <c r="LF1" s="27" t="s">
        <v>1317</v>
      </c>
      <c r="LG1" s="26" t="s">
        <v>1294</v>
      </c>
      <c r="LH1" s="26" t="s">
        <v>1295</v>
      </c>
      <c r="LI1" s="26" t="s">
        <v>1296</v>
      </c>
      <c r="LJ1" s="26" t="s">
        <v>1297</v>
      </c>
      <c r="LK1" s="26" t="s">
        <v>1298</v>
      </c>
      <c r="LL1" s="26" t="s">
        <v>1299</v>
      </c>
      <c r="LM1" s="26" t="s">
        <v>1300</v>
      </c>
      <c r="LN1" s="26" t="s">
        <v>1301</v>
      </c>
      <c r="LO1" s="26" t="s">
        <v>1302</v>
      </c>
      <c r="LP1" s="26" t="s">
        <v>1303</v>
      </c>
      <c r="LQ1" s="26" t="s">
        <v>1304</v>
      </c>
      <c r="LR1" s="26" t="s">
        <v>1305</v>
      </c>
      <c r="LS1" s="27" t="s">
        <v>1306</v>
      </c>
      <c r="LT1" s="27" t="s">
        <v>1307</v>
      </c>
      <c r="LU1" s="27" t="s">
        <v>1308</v>
      </c>
      <c r="LV1" s="27" t="s">
        <v>1309</v>
      </c>
      <c r="LW1" s="27" t="s">
        <v>1310</v>
      </c>
      <c r="LX1" s="27" t="s">
        <v>1311</v>
      </c>
      <c r="LY1" s="27" t="s">
        <v>1312</v>
      </c>
      <c r="LZ1" s="27" t="s">
        <v>1313</v>
      </c>
      <c r="MA1" s="27" t="s">
        <v>1314</v>
      </c>
      <c r="MB1" s="27" t="s">
        <v>1315</v>
      </c>
      <c r="MC1" s="27" t="s">
        <v>1316</v>
      </c>
      <c r="MD1" s="27" t="s">
        <v>1317</v>
      </c>
      <c r="ME1" s="26" t="s">
        <v>1294</v>
      </c>
      <c r="MF1" s="26" t="s">
        <v>1295</v>
      </c>
      <c r="MG1" s="26" t="s">
        <v>1296</v>
      </c>
      <c r="MH1" s="26" t="s">
        <v>1297</v>
      </c>
      <c r="MI1" s="26" t="s">
        <v>1298</v>
      </c>
      <c r="MJ1" s="26" t="s">
        <v>1299</v>
      </c>
      <c r="MK1" s="26" t="s">
        <v>1300</v>
      </c>
      <c r="ML1" s="26" t="s">
        <v>1301</v>
      </c>
      <c r="MM1" s="26" t="s">
        <v>1302</v>
      </c>
      <c r="MN1" s="26" t="s">
        <v>1303</v>
      </c>
      <c r="MO1" s="26" t="s">
        <v>1304</v>
      </c>
      <c r="MP1" s="26" t="s">
        <v>1305</v>
      </c>
      <c r="MQ1" s="27" t="s">
        <v>1306</v>
      </c>
      <c r="MR1" s="27" t="s">
        <v>1307</v>
      </c>
      <c r="MS1" s="27" t="s">
        <v>1308</v>
      </c>
      <c r="MT1" s="27" t="s">
        <v>1309</v>
      </c>
      <c r="MU1" s="27" t="s">
        <v>1310</v>
      </c>
      <c r="MV1" s="27" t="s">
        <v>1311</v>
      </c>
      <c r="MW1" s="27" t="s">
        <v>1312</v>
      </c>
      <c r="MX1" s="27" t="s">
        <v>1313</v>
      </c>
      <c r="MY1" s="27" t="s">
        <v>1314</v>
      </c>
      <c r="MZ1" s="27" t="s">
        <v>1315</v>
      </c>
      <c r="NA1" s="27" t="s">
        <v>1316</v>
      </c>
      <c r="NB1" s="27" t="s">
        <v>1317</v>
      </c>
      <c r="WU1" s="3" t="s">
        <v>1318</v>
      </c>
      <c r="WV1" s="4" t="s">
        <v>1319</v>
      </c>
      <c r="WW1" s="3" t="s">
        <v>1320</v>
      </c>
      <c r="WX1" s="4" t="s">
        <v>1321</v>
      </c>
      <c r="WY1" s="3" t="s">
        <v>1323</v>
      </c>
      <c r="WZ1" s="4" t="s">
        <v>1322</v>
      </c>
      <c r="XA1" s="3" t="s">
        <v>1324</v>
      </c>
      <c r="XB1" s="4" t="s">
        <v>1325</v>
      </c>
      <c r="XC1" s="3" t="s">
        <v>1326</v>
      </c>
      <c r="XD1" s="4" t="s">
        <v>1327</v>
      </c>
      <c r="XE1" s="3" t="s">
        <v>1328</v>
      </c>
      <c r="XF1" s="4" t="s">
        <v>1329</v>
      </c>
      <c r="XG1" s="3" t="s">
        <v>1330</v>
      </c>
      <c r="XH1" s="4" t="s">
        <v>1331</v>
      </c>
      <c r="XI1" s="3" t="s">
        <v>1332</v>
      </c>
      <c r="XJ1" s="4" t="s">
        <v>1333</v>
      </c>
      <c r="XK1" s="3" t="s">
        <v>1334</v>
      </c>
      <c r="XL1" s="4" t="s">
        <v>1335</v>
      </c>
      <c r="XM1" s="13" t="s">
        <v>1336</v>
      </c>
      <c r="XN1" s="10" t="s">
        <v>1337</v>
      </c>
      <c r="XO1" s="13" t="s">
        <v>1338</v>
      </c>
      <c r="XP1" s="10" t="s">
        <v>1339</v>
      </c>
      <c r="XQ1" s="13" t="s">
        <v>1340</v>
      </c>
      <c r="XR1" s="10" t="s">
        <v>1341</v>
      </c>
      <c r="XS1" s="13" t="s">
        <v>1342</v>
      </c>
      <c r="XT1" s="10" t="s">
        <v>1343</v>
      </c>
      <c r="XU1" s="28" t="s">
        <v>1344</v>
      </c>
      <c r="XV1" s="29" t="s">
        <v>1345</v>
      </c>
      <c r="XW1" s="28" t="s">
        <v>1346</v>
      </c>
      <c r="XX1" s="29" t="s">
        <v>1347</v>
      </c>
      <c r="XY1" s="28" t="s">
        <v>1348</v>
      </c>
      <c r="XZ1" s="29" t="s">
        <v>1349</v>
      </c>
      <c r="YA1" s="28" t="s">
        <v>1350</v>
      </c>
      <c r="YB1" s="29" t="s">
        <v>1351</v>
      </c>
      <c r="YC1" s="28" t="s">
        <v>1352</v>
      </c>
      <c r="YD1" s="29" t="s">
        <v>1353</v>
      </c>
      <c r="YE1" s="28" t="s">
        <v>1354</v>
      </c>
      <c r="YF1" s="29" t="s">
        <v>1355</v>
      </c>
      <c r="YG1" s="28" t="s">
        <v>1356</v>
      </c>
      <c r="YH1" s="23" t="s">
        <v>1357</v>
      </c>
      <c r="YI1" s="30" t="s">
        <v>1358</v>
      </c>
      <c r="YJ1" s="31" t="s">
        <v>1359</v>
      </c>
      <c r="YK1" s="19" t="s">
        <v>1360</v>
      </c>
      <c r="YL1" s="20" t="s">
        <v>1361</v>
      </c>
      <c r="YM1" s="19" t="s">
        <v>1362</v>
      </c>
      <c r="YN1" s="20" t="s">
        <v>1363</v>
      </c>
      <c r="YO1" s="19" t="s">
        <v>1364</v>
      </c>
      <c r="YP1" s="20" t="s">
        <v>1365</v>
      </c>
      <c r="YQ1" s="19" t="s">
        <v>1366</v>
      </c>
      <c r="YR1" s="20" t="s">
        <v>1367</v>
      </c>
      <c r="YS1" s="19" t="s">
        <v>1368</v>
      </c>
      <c r="YT1" s="20" t="s">
        <v>1369</v>
      </c>
      <c r="YU1" s="19" t="s">
        <v>1370</v>
      </c>
      <c r="YV1" s="20" t="s">
        <v>1371</v>
      </c>
      <c r="YW1" s="19" t="s">
        <v>1372</v>
      </c>
      <c r="YX1" s="20" t="s">
        <v>1373</v>
      </c>
      <c r="YY1" s="19" t="s">
        <v>1374</v>
      </c>
      <c r="YZ1" s="20" t="s">
        <v>1375</v>
      </c>
      <c r="ZA1" s="19" t="s">
        <v>1376</v>
      </c>
      <c r="ZB1" s="20" t="s">
        <v>1377</v>
      </c>
      <c r="ZC1" s="12" t="s">
        <v>1441</v>
      </c>
      <c r="ZD1" s="38" t="s">
        <v>1442</v>
      </c>
      <c r="ZE1" s="12" t="s">
        <v>1443</v>
      </c>
      <c r="ZF1" s="38" t="s">
        <v>1444</v>
      </c>
      <c r="ZG1" s="12" t="s">
        <v>1445</v>
      </c>
      <c r="ZH1" s="38" t="s">
        <v>1446</v>
      </c>
      <c r="ZI1" s="12" t="s">
        <v>1447</v>
      </c>
      <c r="ZJ1" s="38" t="s">
        <v>1448</v>
      </c>
      <c r="ZK1" s="12" t="s">
        <v>1449</v>
      </c>
      <c r="ZL1" s="38" t="s">
        <v>1450</v>
      </c>
      <c r="ZM1" s="12" t="s">
        <v>1451</v>
      </c>
      <c r="ZN1" s="38" t="s">
        <v>1452</v>
      </c>
      <c r="ZO1" s="12" t="s">
        <v>1453</v>
      </c>
      <c r="ZP1" s="38" t="s">
        <v>1454</v>
      </c>
      <c r="ZQ1" s="23" t="s">
        <v>1455</v>
      </c>
      <c r="ABO1" t="s">
        <v>1411</v>
      </c>
      <c r="ABP1" t="s">
        <v>1412</v>
      </c>
      <c r="ABQ1" t="s">
        <v>1413</v>
      </c>
      <c r="ABR1" t="s">
        <v>1414</v>
      </c>
      <c r="ABS1" t="s">
        <v>1415</v>
      </c>
      <c r="ABT1" t="s">
        <v>1416</v>
      </c>
      <c r="ABU1" t="s">
        <v>1417</v>
      </c>
      <c r="ABV1" t="s">
        <v>1418</v>
      </c>
      <c r="ABW1" t="s">
        <v>1419</v>
      </c>
      <c r="ABX1" t="s">
        <v>1420</v>
      </c>
      <c r="ABY1" t="s">
        <v>1421</v>
      </c>
      <c r="ABZ1" t="s">
        <v>1423</v>
      </c>
      <c r="ACA1" t="s">
        <v>1424</v>
      </c>
      <c r="ACB1" t="s">
        <v>1425</v>
      </c>
      <c r="ACC1" t="s">
        <v>1426</v>
      </c>
      <c r="ACD1" t="s">
        <v>1427</v>
      </c>
      <c r="ACE1" t="s">
        <v>1428</v>
      </c>
      <c r="ACF1" t="s">
        <v>1429</v>
      </c>
      <c r="ACG1" t="s">
        <v>1430</v>
      </c>
      <c r="ACH1" t="s">
        <v>1431</v>
      </c>
      <c r="ACI1" t="s">
        <v>1432</v>
      </c>
      <c r="ACJ1" t="s">
        <v>1433</v>
      </c>
      <c r="ACK1" t="s">
        <v>1434</v>
      </c>
      <c r="ACL1" t="s">
        <v>1435</v>
      </c>
      <c r="ACM1" t="s">
        <v>1436</v>
      </c>
      <c r="ACN1" t="s">
        <v>1437</v>
      </c>
      <c r="ACO1" t="s">
        <v>1438</v>
      </c>
      <c r="ACP1" t="s">
        <v>1439</v>
      </c>
      <c r="ACQ1" t="s">
        <v>1440</v>
      </c>
      <c r="ACR1" s="3" t="s">
        <v>1409</v>
      </c>
      <c r="ACS1" s="32" t="s">
        <v>1408</v>
      </c>
      <c r="ACT1" s="15" t="s">
        <v>1407</v>
      </c>
      <c r="ACU1" s="32" t="s">
        <v>1406</v>
      </c>
      <c r="ACV1" s="15" t="s">
        <v>1405</v>
      </c>
      <c r="ACW1" s="32" t="s">
        <v>1404</v>
      </c>
      <c r="ACX1" s="15" t="s">
        <v>1403</v>
      </c>
      <c r="ACY1" s="32" t="s">
        <v>1402</v>
      </c>
      <c r="ACZ1" s="15" t="s">
        <v>1401</v>
      </c>
      <c r="ADA1" s="32" t="s">
        <v>1400</v>
      </c>
      <c r="ADB1" s="15" t="s">
        <v>1399</v>
      </c>
      <c r="ADC1" s="32" t="s">
        <v>1398</v>
      </c>
      <c r="ADD1" s="15" t="s">
        <v>1397</v>
      </c>
      <c r="ADE1" s="32" t="s">
        <v>1396</v>
      </c>
      <c r="ADF1" s="15" t="s">
        <v>1395</v>
      </c>
      <c r="ADG1" s="32" t="s">
        <v>1394</v>
      </c>
      <c r="ADH1" s="15" t="s">
        <v>1393</v>
      </c>
      <c r="ADI1" s="32" t="s">
        <v>1392</v>
      </c>
      <c r="ADJ1" s="15" t="s">
        <v>1391</v>
      </c>
      <c r="ADK1" s="32" t="s">
        <v>1390</v>
      </c>
      <c r="ADL1" s="15" t="s">
        <v>1389</v>
      </c>
      <c r="ADM1" s="32" t="s">
        <v>1388</v>
      </c>
      <c r="ADN1" s="15" t="s">
        <v>1387</v>
      </c>
      <c r="ADO1" s="32" t="s">
        <v>1386</v>
      </c>
      <c r="ADP1" s="15" t="s">
        <v>1385</v>
      </c>
      <c r="ADQ1" s="32" t="s">
        <v>1384</v>
      </c>
      <c r="ADR1" s="15" t="s">
        <v>1383</v>
      </c>
      <c r="ADS1" s="32" t="s">
        <v>1382</v>
      </c>
      <c r="ADT1" s="15" t="s">
        <v>1381</v>
      </c>
      <c r="ADU1" s="32" t="s">
        <v>1380</v>
      </c>
      <c r="ADV1" s="15" t="s">
        <v>1379</v>
      </c>
      <c r="ADW1" t="s">
        <v>1410</v>
      </c>
      <c r="ADX1" t="s">
        <v>1378</v>
      </c>
    </row>
    <row r="2" spans="10:804" x14ac:dyDescent="0.2">
      <c r="J2" s="9"/>
      <c r="L2" s="10"/>
      <c r="M2" s="11"/>
      <c r="N2" s="12"/>
      <c r="O2" s="13"/>
      <c r="P2" s="14"/>
      <c r="Q2" s="16"/>
      <c r="S2" s="8"/>
      <c r="T2" s="7"/>
      <c r="V2" s="6"/>
      <c r="W2" s="5"/>
      <c r="X2" s="4"/>
      <c r="Y2" s="3"/>
      <c r="Z2" s="4"/>
      <c r="AA2" s="3"/>
      <c r="AB2" s="4"/>
      <c r="AC2" s="3"/>
      <c r="AD2" s="17"/>
      <c r="AE2" s="18"/>
      <c r="AF2" s="17"/>
      <c r="AG2" s="18"/>
      <c r="AH2" s="17"/>
      <c r="AI2" s="18"/>
      <c r="AJ2" s="17"/>
      <c r="AK2" s="18"/>
      <c r="AL2" s="17"/>
      <c r="AM2" s="19"/>
      <c r="AN2" s="20"/>
      <c r="AO2" s="19"/>
      <c r="AP2" s="20"/>
      <c r="AQ2" s="19"/>
      <c r="AR2" s="20"/>
      <c r="AS2" s="19"/>
      <c r="AT2" s="20"/>
      <c r="AU2" s="19"/>
      <c r="AW2" s="21"/>
      <c r="AX2" s="21"/>
      <c r="AY2" s="21"/>
      <c r="AZ2" s="21"/>
      <c r="BA2" s="21"/>
      <c r="BB2" s="21"/>
      <c r="BC2" s="21"/>
      <c r="BD2" s="21"/>
      <c r="BE2" s="21"/>
      <c r="BF2" s="7"/>
      <c r="BG2" s="7"/>
      <c r="BH2" s="7"/>
      <c r="BI2" s="7"/>
      <c r="BJ2" s="7"/>
      <c r="BK2" s="7"/>
      <c r="BL2" s="7"/>
      <c r="BM2" s="7"/>
      <c r="BN2" s="7"/>
      <c r="BO2" s="21"/>
      <c r="BP2" s="21"/>
      <c r="BQ2" s="21"/>
      <c r="BR2" s="21"/>
      <c r="BS2" s="21"/>
      <c r="BT2" s="21"/>
      <c r="BU2" s="21"/>
      <c r="BV2" s="21"/>
      <c r="BW2" s="21"/>
      <c r="BX2" s="7"/>
      <c r="BY2" s="7"/>
      <c r="BZ2" s="7"/>
      <c r="CA2" s="7"/>
      <c r="CB2" s="7"/>
      <c r="CC2" s="7"/>
      <c r="CD2" s="7"/>
      <c r="CE2" s="7"/>
      <c r="CF2" s="7"/>
      <c r="CG2" s="21"/>
      <c r="CH2" s="21"/>
      <c r="CI2" s="21"/>
      <c r="CJ2" s="21"/>
      <c r="CK2" s="21"/>
      <c r="CL2" s="21"/>
      <c r="CM2" s="21"/>
      <c r="CN2" s="21"/>
      <c r="CO2" s="21"/>
      <c r="CP2" s="7"/>
      <c r="CQ2" s="7"/>
      <c r="CR2" s="7"/>
      <c r="CS2" s="7"/>
      <c r="CT2" s="7"/>
      <c r="CU2" s="7"/>
      <c r="CV2" s="7"/>
      <c r="CW2" s="7"/>
      <c r="CX2" s="7"/>
      <c r="CY2" s="21"/>
      <c r="CZ2" s="21"/>
      <c r="DA2" s="21"/>
      <c r="DB2" s="21"/>
      <c r="DC2" s="21"/>
      <c r="DD2" s="21"/>
      <c r="DE2" s="21"/>
      <c r="DF2" s="21"/>
      <c r="DG2" s="21"/>
      <c r="DH2" s="7"/>
      <c r="DI2" s="7"/>
      <c r="DJ2" s="7"/>
      <c r="DK2" s="7"/>
      <c r="DL2" s="7"/>
      <c r="DM2" s="7"/>
      <c r="DN2" s="7"/>
      <c r="DO2" s="7"/>
      <c r="DP2" s="7"/>
      <c r="DQ2" s="22"/>
      <c r="DR2" s="5"/>
      <c r="DS2" s="22"/>
      <c r="DT2" s="5"/>
      <c r="DU2" s="22"/>
      <c r="DV2" s="5"/>
      <c r="DW2" s="22"/>
      <c r="DX2" s="5"/>
      <c r="DY2" s="22"/>
      <c r="DZ2" s="5"/>
      <c r="EA2" s="23"/>
      <c r="EB2" s="24"/>
      <c r="EC2" s="25"/>
      <c r="ED2" s="24"/>
      <c r="EE2" s="25"/>
      <c r="EF2" s="24"/>
      <c r="EG2" s="25"/>
      <c r="EH2" s="24"/>
      <c r="EI2" s="25"/>
      <c r="EJ2" s="24"/>
      <c r="EK2" s="25"/>
      <c r="EL2" s="24"/>
      <c r="EM2" s="25"/>
      <c r="EN2" s="24"/>
      <c r="EO2" s="25"/>
      <c r="EP2" s="24"/>
      <c r="EQ2" s="25"/>
      <c r="ER2" s="24"/>
      <c r="ES2" s="23"/>
      <c r="EU2" s="26"/>
      <c r="EV2" s="26"/>
      <c r="EW2" s="26"/>
      <c r="EX2" s="26"/>
      <c r="EY2" s="26"/>
      <c r="EZ2" s="26"/>
      <c r="FA2" s="26"/>
      <c r="FB2" s="26"/>
      <c r="FC2" s="26"/>
      <c r="FD2" s="26"/>
      <c r="FE2" s="26"/>
      <c r="FF2" s="26"/>
      <c r="FG2" s="27"/>
      <c r="FH2" s="27"/>
      <c r="FI2" s="27"/>
      <c r="FJ2" s="27"/>
      <c r="FK2" s="27"/>
      <c r="FL2" s="27"/>
      <c r="FM2" s="27"/>
      <c r="FN2" s="27"/>
      <c r="FO2" s="27"/>
      <c r="FP2" s="27"/>
      <c r="FQ2" s="27"/>
      <c r="FR2" s="27"/>
      <c r="FS2" s="26"/>
      <c r="FT2" s="26"/>
      <c r="FU2" s="26"/>
      <c r="FV2" s="26"/>
      <c r="FW2" s="26"/>
      <c r="FX2" s="26"/>
      <c r="FY2" s="26"/>
      <c r="FZ2" s="26"/>
      <c r="GA2" s="26"/>
      <c r="GB2" s="26"/>
      <c r="GC2" s="26"/>
      <c r="GD2" s="26"/>
      <c r="GE2" s="27"/>
      <c r="GF2" s="27"/>
      <c r="GG2" s="27"/>
      <c r="GH2" s="27"/>
      <c r="GI2" s="27"/>
      <c r="GJ2" s="27"/>
      <c r="GK2" s="27"/>
      <c r="GL2" s="27"/>
      <c r="GM2" s="27"/>
      <c r="GN2" s="27"/>
      <c r="GO2" s="27"/>
      <c r="GP2" s="27"/>
      <c r="GQ2" s="26"/>
      <c r="GR2" s="26"/>
      <c r="GS2" s="26"/>
      <c r="GT2" s="26"/>
      <c r="GU2" s="26"/>
      <c r="GV2" s="26"/>
      <c r="GW2" s="26"/>
      <c r="GX2" s="26"/>
      <c r="GY2" s="26"/>
      <c r="GZ2" s="26"/>
      <c r="HA2" s="26"/>
      <c r="HB2" s="26"/>
      <c r="HC2" s="27"/>
      <c r="HD2" s="27"/>
      <c r="HE2" s="27"/>
      <c r="HF2" s="27"/>
      <c r="HG2" s="27"/>
      <c r="HH2" s="27"/>
      <c r="HI2" s="27"/>
      <c r="HJ2" s="27"/>
      <c r="HK2" s="27"/>
      <c r="HL2" s="27"/>
      <c r="HM2" s="27"/>
      <c r="HN2" s="27"/>
      <c r="HO2" s="26"/>
      <c r="HP2" s="26"/>
      <c r="HQ2" s="26"/>
      <c r="HR2" s="26"/>
      <c r="HS2" s="26"/>
      <c r="HT2" s="26"/>
      <c r="HU2" s="26"/>
      <c r="HV2" s="26"/>
      <c r="HW2" s="26"/>
      <c r="HX2" s="26"/>
      <c r="HY2" s="26"/>
      <c r="HZ2" s="26"/>
      <c r="IA2" s="27"/>
      <c r="IB2" s="27"/>
      <c r="IC2" s="27"/>
      <c r="ID2" s="27"/>
      <c r="IE2" s="27"/>
      <c r="IF2" s="27"/>
      <c r="IG2" s="27"/>
      <c r="IH2" s="27"/>
      <c r="II2" s="27"/>
      <c r="IJ2" s="27"/>
      <c r="IK2" s="27"/>
      <c r="IL2" s="27"/>
      <c r="IM2" s="26"/>
      <c r="IN2" s="26"/>
      <c r="IO2" s="26"/>
      <c r="IP2" s="26"/>
      <c r="IQ2" s="26"/>
      <c r="IR2" s="26"/>
      <c r="IS2" s="26"/>
      <c r="IT2" s="26"/>
      <c r="IU2" s="26"/>
      <c r="IV2" s="26"/>
      <c r="IW2" s="26"/>
      <c r="IX2" s="26"/>
      <c r="IY2" s="27"/>
      <c r="IZ2" s="27"/>
      <c r="JA2" s="27"/>
      <c r="JB2" s="27"/>
      <c r="JC2" s="27"/>
      <c r="JD2" s="27"/>
      <c r="JE2" s="27"/>
      <c r="JF2" s="27"/>
      <c r="JG2" s="27"/>
      <c r="JH2" s="27"/>
      <c r="JI2" s="27"/>
      <c r="JJ2" s="27"/>
      <c r="JK2" s="26"/>
      <c r="JL2" s="26"/>
      <c r="JM2" s="26"/>
      <c r="JN2" s="26"/>
      <c r="JO2" s="26"/>
      <c r="JP2" s="26"/>
      <c r="JQ2" s="26"/>
      <c r="JR2" s="26"/>
      <c r="JS2" s="26"/>
      <c r="JT2" s="26"/>
      <c r="JU2" s="26"/>
      <c r="JV2" s="26"/>
      <c r="JW2" s="27"/>
      <c r="JX2" s="27"/>
      <c r="JY2" s="27"/>
      <c r="JZ2" s="27"/>
      <c r="KA2" s="27"/>
      <c r="KB2" s="27"/>
      <c r="KC2" s="27"/>
      <c r="KD2" s="27"/>
      <c r="KE2" s="27"/>
      <c r="KF2" s="27"/>
      <c r="KG2" s="27"/>
      <c r="KH2" s="27"/>
      <c r="KI2" s="26"/>
      <c r="KJ2" s="26"/>
      <c r="KK2" s="26"/>
      <c r="KL2" s="26"/>
      <c r="KM2" s="26"/>
      <c r="KN2" s="26"/>
      <c r="KO2" s="26"/>
      <c r="KP2" s="26"/>
      <c r="KQ2" s="26"/>
      <c r="KR2" s="26"/>
      <c r="KS2" s="26"/>
      <c r="KT2" s="26"/>
      <c r="KU2" s="27"/>
      <c r="KV2" s="27"/>
      <c r="KW2" s="27"/>
      <c r="KX2" s="27"/>
      <c r="KY2" s="27"/>
      <c r="KZ2" s="27"/>
      <c r="LA2" s="27"/>
      <c r="LB2" s="27"/>
      <c r="LC2" s="27"/>
      <c r="LD2" s="27"/>
      <c r="LE2" s="27"/>
      <c r="LF2" s="27"/>
      <c r="LG2" s="26"/>
      <c r="LH2" s="26"/>
      <c r="LI2" s="26"/>
      <c r="LJ2" s="26"/>
      <c r="LK2" s="26"/>
      <c r="LL2" s="26"/>
      <c r="LM2" s="26"/>
      <c r="LN2" s="26"/>
      <c r="LO2" s="26"/>
      <c r="LP2" s="26"/>
      <c r="LQ2" s="26"/>
      <c r="LR2" s="26"/>
      <c r="LS2" s="27"/>
      <c r="LT2" s="27"/>
      <c r="LU2" s="27"/>
      <c r="LV2" s="27"/>
      <c r="LW2" s="27"/>
      <c r="LX2" s="27"/>
      <c r="LY2" s="27"/>
      <c r="LZ2" s="27"/>
      <c r="MA2" s="27"/>
      <c r="MB2" s="27"/>
      <c r="MC2" s="27"/>
      <c r="MD2" s="27"/>
      <c r="ME2" s="26"/>
      <c r="MF2" s="26"/>
      <c r="MG2" s="26"/>
      <c r="MH2" s="26"/>
      <c r="MI2" s="26"/>
      <c r="MJ2" s="26"/>
      <c r="MK2" s="26"/>
      <c r="ML2" s="26"/>
      <c r="MM2" s="26"/>
      <c r="MN2" s="26"/>
      <c r="MO2" s="26"/>
      <c r="MP2" s="26"/>
      <c r="MQ2" s="27"/>
      <c r="MR2" s="27"/>
      <c r="MS2" s="27"/>
      <c r="MT2" s="27"/>
      <c r="MU2" s="27"/>
      <c r="MV2" s="27"/>
      <c r="MW2" s="27"/>
      <c r="MX2" s="27"/>
      <c r="MY2" s="27"/>
      <c r="MZ2" s="27"/>
      <c r="NA2" s="27"/>
      <c r="NB2" s="27"/>
      <c r="WU2" s="3"/>
      <c r="WV2" s="4"/>
      <c r="WW2" s="3"/>
      <c r="WX2" s="4"/>
      <c r="WY2" s="3"/>
      <c r="WZ2" s="4"/>
      <c r="XA2" s="3"/>
      <c r="XB2" s="4"/>
      <c r="XC2" s="3"/>
      <c r="XD2" s="4"/>
      <c r="XE2" s="3"/>
      <c r="XF2" s="4"/>
      <c r="XG2" s="3"/>
      <c r="XH2" s="4"/>
      <c r="XI2" s="3"/>
      <c r="XJ2" s="4"/>
      <c r="XK2" s="3"/>
      <c r="XL2" s="4"/>
      <c r="XM2" s="13"/>
      <c r="XN2" s="10"/>
      <c r="XO2" s="13"/>
      <c r="XP2" s="10"/>
      <c r="XQ2" s="13"/>
      <c r="XR2" s="10"/>
      <c r="XS2" s="13"/>
      <c r="XT2" s="10"/>
      <c r="XU2" s="28"/>
      <c r="XV2" s="29"/>
      <c r="XW2" s="28"/>
      <c r="XX2" s="29"/>
      <c r="XY2" s="28"/>
      <c r="XZ2" s="29"/>
      <c r="YA2" s="28"/>
      <c r="YB2" s="29"/>
      <c r="YC2" s="28"/>
      <c r="YD2" s="29"/>
      <c r="YE2" s="28"/>
      <c r="YF2" s="29"/>
      <c r="YG2" s="28"/>
      <c r="YH2" s="23"/>
      <c r="YI2" s="30"/>
      <c r="YJ2" s="31"/>
      <c r="YK2" s="19"/>
      <c r="YL2" s="20"/>
      <c r="YM2" s="19"/>
      <c r="YN2" s="20"/>
      <c r="YO2" s="19"/>
      <c r="YP2" s="20"/>
      <c r="YQ2" s="19"/>
      <c r="YR2" s="20"/>
      <c r="YS2" s="19"/>
      <c r="YT2" s="20"/>
      <c r="YU2" s="19"/>
      <c r="YV2" s="20"/>
      <c r="YW2" s="19"/>
      <c r="YX2" s="20"/>
      <c r="YY2" s="19"/>
      <c r="YZ2" s="20"/>
      <c r="ZA2" s="19"/>
      <c r="ZB2" s="20"/>
      <c r="ZC2" s="12"/>
      <c r="ZD2" s="38"/>
      <c r="ZE2" s="12"/>
      <c r="ZF2" s="38"/>
      <c r="ZG2" s="12"/>
      <c r="ZH2" s="38"/>
      <c r="ZI2" s="12"/>
      <c r="ZJ2" s="38"/>
      <c r="ZK2" s="12"/>
      <c r="ZL2" s="38"/>
      <c r="ZM2" s="12"/>
      <c r="ZN2" s="38"/>
      <c r="ZO2" s="12"/>
      <c r="ZP2" s="38"/>
      <c r="ZQ2" s="23"/>
      <c r="ACR2" s="3"/>
      <c r="ACS2" s="32"/>
      <c r="ACT2" s="15"/>
      <c r="ACU2" s="32"/>
      <c r="ACV2" s="15"/>
      <c r="ACW2" s="32"/>
      <c r="ACX2" s="15"/>
      <c r="ACY2" s="32"/>
      <c r="ACZ2" s="15"/>
      <c r="ADA2" s="32"/>
      <c r="ADB2" s="15"/>
      <c r="ADC2" s="32"/>
      <c r="ADD2" s="15"/>
      <c r="ADE2" s="32"/>
      <c r="ADF2" s="15"/>
      <c r="ADG2" s="32"/>
      <c r="ADH2" s="15"/>
      <c r="ADI2" s="32"/>
      <c r="ADJ2" s="15"/>
      <c r="ADK2" s="32"/>
      <c r="ADL2" s="15"/>
      <c r="ADM2" s="32"/>
      <c r="ADN2" s="15"/>
      <c r="ADO2" s="32"/>
      <c r="ADP2" s="15"/>
      <c r="ADQ2" s="32"/>
      <c r="ADR2" s="15"/>
      <c r="ADS2" s="32"/>
      <c r="ADT2" s="15"/>
      <c r="ADU2" s="32"/>
      <c r="ADV2" s="15"/>
    </row>
    <row r="3" spans="10:804" x14ac:dyDescent="0.2">
      <c r="J3" s="9"/>
      <c r="L3" s="10"/>
      <c r="M3" s="11"/>
      <c r="N3" s="12"/>
      <c r="O3" s="13"/>
      <c r="P3" s="14"/>
      <c r="Q3" s="16"/>
      <c r="S3" s="8"/>
      <c r="T3" s="7"/>
      <c r="V3" s="6"/>
      <c r="W3" s="5"/>
      <c r="X3" s="4"/>
      <c r="Y3" s="3"/>
      <c r="Z3" s="4"/>
      <c r="AA3" s="3"/>
      <c r="AB3" s="4"/>
      <c r="AC3" s="3"/>
      <c r="AD3" s="17"/>
      <c r="AE3" s="18"/>
      <c r="AF3" s="17"/>
      <c r="AG3" s="18"/>
      <c r="AH3" s="17"/>
      <c r="AI3" s="18"/>
      <c r="AJ3" s="17"/>
      <c r="AK3" s="18"/>
      <c r="AL3" s="17"/>
      <c r="AM3" s="19"/>
      <c r="AN3" s="20"/>
      <c r="AO3" s="19"/>
      <c r="AP3" s="20"/>
      <c r="AQ3" s="19"/>
      <c r="AR3" s="20"/>
      <c r="AS3" s="19"/>
      <c r="AT3" s="20"/>
      <c r="AU3" s="19"/>
      <c r="AW3" s="21"/>
      <c r="AX3" s="21"/>
      <c r="AY3" s="21"/>
      <c r="AZ3" s="21"/>
      <c r="BA3" s="21"/>
      <c r="BB3" s="21"/>
      <c r="BC3" s="21"/>
      <c r="BD3" s="21"/>
      <c r="BE3" s="21"/>
      <c r="BF3" s="7"/>
      <c r="BG3" s="7"/>
      <c r="BH3" s="7"/>
      <c r="BI3" s="7"/>
      <c r="BJ3" s="7"/>
      <c r="BK3" s="7"/>
      <c r="BL3" s="7"/>
      <c r="BM3" s="7"/>
      <c r="BN3" s="7"/>
      <c r="BO3" s="21"/>
      <c r="BP3" s="21"/>
      <c r="BQ3" s="21"/>
      <c r="BR3" s="21"/>
      <c r="BS3" s="21"/>
      <c r="BT3" s="21"/>
      <c r="BU3" s="21"/>
      <c r="BV3" s="21"/>
      <c r="BW3" s="21"/>
      <c r="BX3" s="7"/>
      <c r="BY3" s="7"/>
      <c r="BZ3" s="7"/>
      <c r="CA3" s="7"/>
      <c r="CB3" s="7"/>
      <c r="CC3" s="7"/>
      <c r="CD3" s="7"/>
      <c r="CE3" s="7"/>
      <c r="CF3" s="7"/>
      <c r="CG3" s="21"/>
      <c r="CH3" s="21"/>
      <c r="CI3" s="21"/>
      <c r="CJ3" s="21"/>
      <c r="CK3" s="21"/>
      <c r="CL3" s="21"/>
      <c r="CM3" s="21"/>
      <c r="CN3" s="21"/>
      <c r="CO3" s="21"/>
      <c r="CP3" s="7"/>
      <c r="CQ3" s="7"/>
      <c r="CR3" s="7"/>
      <c r="CS3" s="7"/>
      <c r="CT3" s="7"/>
      <c r="CU3" s="7"/>
      <c r="CV3" s="7"/>
      <c r="CW3" s="7"/>
      <c r="CX3" s="7"/>
      <c r="CY3" s="21"/>
      <c r="CZ3" s="21"/>
      <c r="DA3" s="21"/>
      <c r="DB3" s="21"/>
      <c r="DC3" s="21"/>
      <c r="DD3" s="21"/>
      <c r="DE3" s="21"/>
      <c r="DF3" s="21"/>
      <c r="DG3" s="21"/>
      <c r="DH3" s="7"/>
      <c r="DI3" s="7"/>
      <c r="DJ3" s="7"/>
      <c r="DK3" s="7"/>
      <c r="DL3" s="7"/>
      <c r="DM3" s="7"/>
      <c r="DN3" s="7"/>
      <c r="DO3" s="7"/>
      <c r="DP3" s="7"/>
      <c r="DQ3" s="22"/>
      <c r="DR3" s="5"/>
      <c r="DS3" s="22"/>
      <c r="DT3" s="5"/>
      <c r="DU3" s="22"/>
      <c r="DV3" s="5"/>
      <c r="DW3" s="22"/>
      <c r="DX3" s="5"/>
      <c r="DY3" s="22"/>
      <c r="DZ3" s="5"/>
      <c r="EA3" s="23"/>
      <c r="EB3" s="24"/>
      <c r="EC3" s="25"/>
      <c r="ED3" s="24"/>
      <c r="EE3" s="25"/>
      <c r="EF3" s="24"/>
      <c r="EG3" s="25"/>
      <c r="EH3" s="24"/>
      <c r="EI3" s="25"/>
      <c r="EJ3" s="24"/>
      <c r="EK3" s="25"/>
      <c r="EL3" s="24"/>
      <c r="EM3" s="25"/>
      <c r="EN3" s="24"/>
      <c r="EO3" s="25"/>
      <c r="EP3" s="24"/>
      <c r="EQ3" s="25"/>
      <c r="ER3" s="24"/>
      <c r="ES3" s="23"/>
      <c r="EU3" s="26"/>
      <c r="EV3" s="26"/>
      <c r="EW3" s="26"/>
      <c r="EX3" s="26"/>
      <c r="EY3" s="26"/>
      <c r="EZ3" s="26"/>
      <c r="FA3" s="26"/>
      <c r="FB3" s="26"/>
      <c r="FC3" s="26"/>
      <c r="FD3" s="26"/>
      <c r="FE3" s="26"/>
      <c r="FF3" s="26"/>
      <c r="FG3" s="27"/>
      <c r="FH3" s="27"/>
      <c r="FI3" s="27"/>
      <c r="FJ3" s="27"/>
      <c r="FK3" s="27"/>
      <c r="FL3" s="27"/>
      <c r="FM3" s="27"/>
      <c r="FN3" s="27"/>
      <c r="FO3" s="27"/>
      <c r="FP3" s="27"/>
      <c r="FQ3" s="27"/>
      <c r="FR3" s="27"/>
      <c r="FS3" s="26"/>
      <c r="FT3" s="26"/>
      <c r="FU3" s="26"/>
      <c r="FV3" s="26"/>
      <c r="FW3" s="26"/>
      <c r="FX3" s="26"/>
      <c r="FY3" s="26"/>
      <c r="FZ3" s="26"/>
      <c r="GA3" s="26"/>
      <c r="GB3" s="26"/>
      <c r="GC3" s="26"/>
      <c r="GD3" s="26"/>
      <c r="GE3" s="27"/>
      <c r="GF3" s="27"/>
      <c r="GG3" s="27"/>
      <c r="GH3" s="27"/>
      <c r="GI3" s="27"/>
      <c r="GJ3" s="27"/>
      <c r="GK3" s="27"/>
      <c r="GL3" s="27"/>
      <c r="GM3" s="27"/>
      <c r="GN3" s="27"/>
      <c r="GO3" s="27"/>
      <c r="GP3" s="27"/>
      <c r="GQ3" s="26"/>
      <c r="GR3" s="26"/>
      <c r="GS3" s="26"/>
      <c r="GT3" s="26"/>
      <c r="GU3" s="26"/>
      <c r="GV3" s="26"/>
      <c r="GW3" s="26"/>
      <c r="GX3" s="26"/>
      <c r="GY3" s="26"/>
      <c r="GZ3" s="26"/>
      <c r="HA3" s="26"/>
      <c r="HB3" s="26"/>
      <c r="HC3" s="27"/>
      <c r="HD3" s="27"/>
      <c r="HE3" s="27"/>
      <c r="HF3" s="27"/>
      <c r="HG3" s="27"/>
      <c r="HH3" s="27"/>
      <c r="HI3" s="27"/>
      <c r="HJ3" s="27"/>
      <c r="HK3" s="27"/>
      <c r="HL3" s="27"/>
      <c r="HM3" s="27"/>
      <c r="HN3" s="27"/>
      <c r="HO3" s="26"/>
      <c r="HP3" s="26"/>
      <c r="HQ3" s="26"/>
      <c r="HR3" s="26"/>
      <c r="HS3" s="26"/>
      <c r="HT3" s="26"/>
      <c r="HU3" s="26"/>
      <c r="HV3" s="26"/>
      <c r="HW3" s="26"/>
      <c r="HX3" s="26"/>
      <c r="HY3" s="26"/>
      <c r="HZ3" s="26"/>
      <c r="IA3" s="27"/>
      <c r="IB3" s="27"/>
      <c r="IC3" s="27"/>
      <c r="ID3" s="27"/>
      <c r="IE3" s="27"/>
      <c r="IF3" s="27"/>
      <c r="IG3" s="27"/>
      <c r="IH3" s="27"/>
      <c r="II3" s="27"/>
      <c r="IJ3" s="27"/>
      <c r="IK3" s="27"/>
      <c r="IL3" s="27"/>
      <c r="IM3" s="26"/>
      <c r="IN3" s="26"/>
      <c r="IO3" s="26"/>
      <c r="IP3" s="26"/>
      <c r="IQ3" s="26"/>
      <c r="IR3" s="26"/>
      <c r="IS3" s="26"/>
      <c r="IT3" s="26"/>
      <c r="IU3" s="26"/>
      <c r="IV3" s="26"/>
      <c r="IW3" s="26"/>
      <c r="IX3" s="26"/>
      <c r="IY3" s="27"/>
      <c r="IZ3" s="27"/>
      <c r="JA3" s="27"/>
      <c r="JB3" s="27"/>
      <c r="JC3" s="27"/>
      <c r="JD3" s="27"/>
      <c r="JE3" s="27"/>
      <c r="JF3" s="27"/>
      <c r="JG3" s="27"/>
      <c r="JH3" s="27"/>
      <c r="JI3" s="27"/>
      <c r="JJ3" s="27"/>
      <c r="JK3" s="26"/>
      <c r="JL3" s="26"/>
      <c r="JM3" s="26"/>
      <c r="JN3" s="26"/>
      <c r="JO3" s="26"/>
      <c r="JP3" s="26"/>
      <c r="JQ3" s="26"/>
      <c r="JR3" s="26"/>
      <c r="JS3" s="26"/>
      <c r="JT3" s="26"/>
      <c r="JU3" s="26"/>
      <c r="JV3" s="26"/>
      <c r="JW3" s="27"/>
      <c r="JX3" s="27"/>
      <c r="JY3" s="27"/>
      <c r="JZ3" s="27"/>
      <c r="KA3" s="27"/>
      <c r="KB3" s="27"/>
      <c r="KC3" s="27"/>
      <c r="KD3" s="27"/>
      <c r="KE3" s="27"/>
      <c r="KF3" s="27"/>
      <c r="KG3" s="27"/>
      <c r="KH3" s="27"/>
      <c r="KI3" s="26"/>
      <c r="KJ3" s="26"/>
      <c r="KK3" s="26"/>
      <c r="KL3" s="26"/>
      <c r="KM3" s="26"/>
      <c r="KN3" s="26"/>
      <c r="KO3" s="26"/>
      <c r="KP3" s="26"/>
      <c r="KQ3" s="26"/>
      <c r="KR3" s="26"/>
      <c r="KS3" s="26"/>
      <c r="KT3" s="26"/>
      <c r="KU3" s="27"/>
      <c r="KV3" s="27"/>
      <c r="KW3" s="27"/>
      <c r="KX3" s="27"/>
      <c r="KY3" s="27"/>
      <c r="KZ3" s="27"/>
      <c r="LA3" s="27"/>
      <c r="LB3" s="27"/>
      <c r="LC3" s="27"/>
      <c r="LD3" s="27"/>
      <c r="LE3" s="27"/>
      <c r="LF3" s="27"/>
      <c r="LG3" s="26"/>
      <c r="LH3" s="26"/>
      <c r="LI3" s="26"/>
      <c r="LJ3" s="26"/>
      <c r="LK3" s="26"/>
      <c r="LL3" s="26"/>
      <c r="LM3" s="26"/>
      <c r="LN3" s="26"/>
      <c r="LO3" s="26"/>
      <c r="LP3" s="26"/>
      <c r="LQ3" s="26"/>
      <c r="LR3" s="26"/>
      <c r="LS3" s="27"/>
      <c r="LT3" s="27"/>
      <c r="LU3" s="27"/>
      <c r="LV3" s="27"/>
      <c r="LW3" s="27"/>
      <c r="LX3" s="27"/>
      <c r="LY3" s="27"/>
      <c r="LZ3" s="27"/>
      <c r="MA3" s="27"/>
      <c r="MB3" s="27"/>
      <c r="MC3" s="27"/>
      <c r="MD3" s="27"/>
      <c r="ME3" s="26"/>
      <c r="MF3" s="26"/>
      <c r="MG3" s="26"/>
      <c r="MH3" s="26"/>
      <c r="MI3" s="26"/>
      <c r="MJ3" s="26"/>
      <c r="MK3" s="26"/>
      <c r="ML3" s="26"/>
      <c r="MM3" s="26"/>
      <c r="MN3" s="26"/>
      <c r="MO3" s="26"/>
      <c r="MP3" s="26"/>
      <c r="MQ3" s="27"/>
      <c r="MR3" s="27"/>
      <c r="MS3" s="27"/>
      <c r="MT3" s="27"/>
      <c r="MU3" s="27"/>
      <c r="MV3" s="27"/>
      <c r="MW3" s="27"/>
      <c r="MX3" s="27"/>
      <c r="MY3" s="27"/>
      <c r="MZ3" s="27"/>
      <c r="NA3" s="27"/>
      <c r="NB3" s="27"/>
      <c r="WU3" s="3"/>
      <c r="WV3" s="4"/>
      <c r="WW3" s="3"/>
      <c r="WX3" s="4"/>
      <c r="WY3" s="3"/>
      <c r="WZ3" s="4"/>
      <c r="XA3" s="3"/>
      <c r="XB3" s="4"/>
      <c r="XC3" s="3"/>
      <c r="XD3" s="4"/>
      <c r="XE3" s="3"/>
      <c r="XF3" s="4"/>
      <c r="XG3" s="3"/>
      <c r="XH3" s="4"/>
      <c r="XI3" s="3"/>
      <c r="XJ3" s="4"/>
      <c r="XK3" s="3"/>
      <c r="XL3" s="4"/>
      <c r="XM3" s="13"/>
      <c r="XN3" s="10"/>
      <c r="XO3" s="13"/>
      <c r="XP3" s="10"/>
      <c r="XQ3" s="13"/>
      <c r="XR3" s="10"/>
      <c r="XS3" s="13"/>
      <c r="XT3" s="10"/>
      <c r="XU3" s="28"/>
      <c r="XV3" s="29"/>
      <c r="XW3" s="28"/>
      <c r="XX3" s="29"/>
      <c r="XY3" s="28"/>
      <c r="XZ3" s="29"/>
      <c r="YA3" s="28"/>
      <c r="YB3" s="29"/>
      <c r="YC3" s="28"/>
      <c r="YD3" s="29"/>
      <c r="YE3" s="28"/>
      <c r="YF3" s="29"/>
      <c r="YG3" s="28"/>
      <c r="YH3" s="23"/>
      <c r="YI3" s="30"/>
      <c r="YJ3" s="31"/>
      <c r="YK3" s="19"/>
      <c r="YL3" s="20"/>
      <c r="YM3" s="19"/>
      <c r="YN3" s="20"/>
      <c r="YO3" s="19"/>
      <c r="YP3" s="20"/>
      <c r="YQ3" s="19"/>
      <c r="YR3" s="20"/>
      <c r="YS3" s="19"/>
      <c r="YT3" s="20"/>
      <c r="YU3" s="19"/>
      <c r="YV3" s="20"/>
      <c r="YW3" s="19"/>
      <c r="YX3" s="20"/>
      <c r="YY3" s="19"/>
      <c r="YZ3" s="20"/>
      <c r="ZA3" s="19"/>
      <c r="ZB3" s="20"/>
      <c r="ZC3" s="12"/>
      <c r="ZD3" s="38"/>
      <c r="ZE3" s="12"/>
      <c r="ZF3" s="38"/>
      <c r="ZG3" s="12"/>
      <c r="ZH3" s="38"/>
      <c r="ZI3" s="12"/>
      <c r="ZJ3" s="38"/>
      <c r="ZK3" s="12"/>
      <c r="ZL3" s="38"/>
      <c r="ZM3" s="12"/>
      <c r="ZN3" s="38"/>
      <c r="ZO3" s="12"/>
      <c r="ZP3" s="38"/>
      <c r="ZQ3" s="23"/>
      <c r="ACR3" s="3"/>
      <c r="ACS3" s="32"/>
      <c r="ACT3" s="15"/>
      <c r="ACU3" s="32"/>
      <c r="ACV3" s="15"/>
      <c r="ACW3" s="32"/>
      <c r="ACX3" s="15"/>
      <c r="ACY3" s="32"/>
      <c r="ACZ3" s="15"/>
      <c r="ADA3" s="32"/>
      <c r="ADB3" s="15"/>
      <c r="ADC3" s="32"/>
      <c r="ADD3" s="15"/>
      <c r="ADE3" s="32"/>
      <c r="ADF3" s="15"/>
      <c r="ADG3" s="32"/>
      <c r="ADH3" s="15"/>
      <c r="ADI3" s="32"/>
      <c r="ADJ3" s="15"/>
      <c r="ADK3" s="32"/>
      <c r="ADL3" s="15"/>
      <c r="ADM3" s="32"/>
      <c r="ADN3" s="15"/>
      <c r="ADO3" s="32"/>
      <c r="ADP3" s="15"/>
      <c r="ADQ3" s="32"/>
      <c r="ADR3" s="15"/>
      <c r="ADS3" s="32"/>
      <c r="ADT3" s="15"/>
      <c r="ADU3" s="32"/>
      <c r="ADV3" s="15"/>
    </row>
    <row r="4" spans="10:804" x14ac:dyDescent="0.2">
      <c r="J4" s="9"/>
      <c r="L4" s="10"/>
      <c r="M4" s="11"/>
      <c r="N4" s="12"/>
      <c r="O4" s="13"/>
      <c r="P4" s="14"/>
      <c r="Q4" s="16"/>
      <c r="S4" s="8"/>
      <c r="T4" s="7"/>
      <c r="V4" s="6"/>
      <c r="W4" s="5"/>
      <c r="X4" s="4"/>
      <c r="Y4" s="3"/>
      <c r="Z4" s="4"/>
      <c r="AA4" s="3"/>
      <c r="AB4" s="4"/>
      <c r="AC4" s="3"/>
      <c r="AD4" s="17"/>
      <c r="AE4" s="18"/>
      <c r="AF4" s="17"/>
      <c r="AG4" s="18"/>
      <c r="AH4" s="17"/>
      <c r="AI4" s="18"/>
      <c r="AJ4" s="17"/>
      <c r="AK4" s="18"/>
      <c r="AL4" s="17"/>
      <c r="AM4" s="19"/>
      <c r="AN4" s="20"/>
      <c r="AO4" s="19"/>
      <c r="AP4" s="20"/>
      <c r="AQ4" s="19"/>
      <c r="AR4" s="20"/>
      <c r="AS4" s="19"/>
      <c r="AT4" s="20"/>
      <c r="AU4" s="19"/>
      <c r="AW4" s="21"/>
      <c r="AX4" s="21"/>
      <c r="AY4" s="21"/>
      <c r="AZ4" s="21"/>
      <c r="BA4" s="21"/>
      <c r="BB4" s="21"/>
      <c r="BC4" s="21"/>
      <c r="BD4" s="21"/>
      <c r="BE4" s="21"/>
      <c r="BF4" s="7"/>
      <c r="BG4" s="7"/>
      <c r="BH4" s="7"/>
      <c r="BI4" s="7"/>
      <c r="BJ4" s="7"/>
      <c r="BK4" s="7"/>
      <c r="BL4" s="7"/>
      <c r="BM4" s="7"/>
      <c r="BN4" s="7"/>
      <c r="BO4" s="21"/>
      <c r="BP4" s="21"/>
      <c r="BQ4" s="21"/>
      <c r="BR4" s="21"/>
      <c r="BS4" s="21"/>
      <c r="BT4" s="21"/>
      <c r="BU4" s="21"/>
      <c r="BV4" s="21"/>
      <c r="BW4" s="21"/>
      <c r="BX4" s="7"/>
      <c r="BY4" s="7"/>
      <c r="BZ4" s="7"/>
      <c r="CA4" s="7"/>
      <c r="CB4" s="7"/>
      <c r="CC4" s="7"/>
      <c r="CD4" s="7"/>
      <c r="CE4" s="7"/>
      <c r="CF4" s="7"/>
      <c r="CG4" s="21"/>
      <c r="CH4" s="21"/>
      <c r="CI4" s="21"/>
      <c r="CJ4" s="21"/>
      <c r="CK4" s="21"/>
      <c r="CL4" s="21"/>
      <c r="CM4" s="21"/>
      <c r="CN4" s="21"/>
      <c r="CO4" s="21"/>
      <c r="CP4" s="7"/>
      <c r="CQ4" s="7"/>
      <c r="CR4" s="7"/>
      <c r="CS4" s="7"/>
      <c r="CT4" s="7"/>
      <c r="CU4" s="7"/>
      <c r="CV4" s="7"/>
      <c r="CW4" s="7"/>
      <c r="CX4" s="7"/>
      <c r="CY4" s="21"/>
      <c r="CZ4" s="21"/>
      <c r="DA4" s="21"/>
      <c r="DB4" s="21"/>
      <c r="DC4" s="21"/>
      <c r="DD4" s="21"/>
      <c r="DE4" s="21"/>
      <c r="DF4" s="21"/>
      <c r="DG4" s="21"/>
      <c r="DH4" s="7"/>
      <c r="DI4" s="7"/>
      <c r="DJ4" s="7"/>
      <c r="DK4" s="7"/>
      <c r="DL4" s="7"/>
      <c r="DM4" s="7"/>
      <c r="DN4" s="7"/>
      <c r="DO4" s="7"/>
      <c r="DP4" s="7"/>
      <c r="DQ4" s="22"/>
      <c r="DR4" s="5"/>
      <c r="DS4" s="22"/>
      <c r="DT4" s="5"/>
      <c r="DU4" s="22"/>
      <c r="DV4" s="5"/>
      <c r="DW4" s="22"/>
      <c r="DX4" s="5"/>
      <c r="DY4" s="22"/>
      <c r="DZ4" s="5"/>
      <c r="EA4" s="23"/>
      <c r="EB4" s="24"/>
      <c r="EC4" s="25"/>
      <c r="ED4" s="24"/>
      <c r="EE4" s="25"/>
      <c r="EF4" s="24"/>
      <c r="EG4" s="25"/>
      <c r="EH4" s="24"/>
      <c r="EI4" s="25"/>
      <c r="EJ4" s="24"/>
      <c r="EK4" s="25"/>
      <c r="EL4" s="24"/>
      <c r="EM4" s="25"/>
      <c r="EN4" s="24"/>
      <c r="EO4" s="25"/>
      <c r="EP4" s="24"/>
      <c r="EQ4" s="25"/>
      <c r="ER4" s="24"/>
      <c r="ES4" s="23"/>
      <c r="EU4" s="26"/>
      <c r="EV4" s="26"/>
      <c r="EW4" s="26"/>
      <c r="EX4" s="26"/>
      <c r="EY4" s="26"/>
      <c r="EZ4" s="26"/>
      <c r="FA4" s="26"/>
      <c r="FB4" s="26"/>
      <c r="FC4" s="26"/>
      <c r="FD4" s="26"/>
      <c r="FE4" s="26"/>
      <c r="FF4" s="26"/>
      <c r="FG4" s="27"/>
      <c r="FH4" s="27"/>
      <c r="FI4" s="27"/>
      <c r="FJ4" s="27"/>
      <c r="FK4" s="27"/>
      <c r="FL4" s="27"/>
      <c r="FM4" s="27"/>
      <c r="FN4" s="27"/>
      <c r="FO4" s="27"/>
      <c r="FP4" s="27"/>
      <c r="FQ4" s="27"/>
      <c r="FR4" s="27"/>
      <c r="FS4" s="26"/>
      <c r="FT4" s="26"/>
      <c r="FU4" s="26"/>
      <c r="FV4" s="26"/>
      <c r="FW4" s="26"/>
      <c r="FX4" s="26"/>
      <c r="FY4" s="26"/>
      <c r="FZ4" s="26"/>
      <c r="GA4" s="26"/>
      <c r="GB4" s="26"/>
      <c r="GC4" s="26"/>
      <c r="GD4" s="26"/>
      <c r="GE4" s="27"/>
      <c r="GF4" s="27"/>
      <c r="GG4" s="27"/>
      <c r="GH4" s="27"/>
      <c r="GI4" s="27"/>
      <c r="GJ4" s="27"/>
      <c r="GK4" s="27"/>
      <c r="GL4" s="27"/>
      <c r="GM4" s="27"/>
      <c r="GN4" s="27"/>
      <c r="GO4" s="27"/>
      <c r="GP4" s="27"/>
      <c r="GQ4" s="26"/>
      <c r="GR4" s="26"/>
      <c r="GS4" s="26"/>
      <c r="GT4" s="26"/>
      <c r="GU4" s="26"/>
      <c r="GV4" s="26"/>
      <c r="GW4" s="26"/>
      <c r="GX4" s="26"/>
      <c r="GY4" s="26"/>
      <c r="GZ4" s="26"/>
      <c r="HA4" s="26"/>
      <c r="HB4" s="26"/>
      <c r="HC4" s="27"/>
      <c r="HD4" s="27"/>
      <c r="HE4" s="27"/>
      <c r="HF4" s="27"/>
      <c r="HG4" s="27"/>
      <c r="HH4" s="27"/>
      <c r="HI4" s="27"/>
      <c r="HJ4" s="27"/>
      <c r="HK4" s="27"/>
      <c r="HL4" s="27"/>
      <c r="HM4" s="27"/>
      <c r="HN4" s="27"/>
      <c r="HO4" s="26"/>
      <c r="HP4" s="26"/>
      <c r="HQ4" s="26"/>
      <c r="HR4" s="26"/>
      <c r="HS4" s="26"/>
      <c r="HT4" s="26"/>
      <c r="HU4" s="26"/>
      <c r="HV4" s="26"/>
      <c r="HW4" s="26"/>
      <c r="HX4" s="26"/>
      <c r="HY4" s="26"/>
      <c r="HZ4" s="26"/>
      <c r="IA4" s="27"/>
      <c r="IB4" s="27"/>
      <c r="IC4" s="27"/>
      <c r="ID4" s="27"/>
      <c r="IE4" s="27"/>
      <c r="IF4" s="27"/>
      <c r="IG4" s="27"/>
      <c r="IH4" s="27"/>
      <c r="II4" s="27"/>
      <c r="IJ4" s="27"/>
      <c r="IK4" s="27"/>
      <c r="IL4" s="27"/>
      <c r="IM4" s="26"/>
      <c r="IN4" s="26"/>
      <c r="IO4" s="26"/>
      <c r="IP4" s="26"/>
      <c r="IQ4" s="26"/>
      <c r="IR4" s="26"/>
      <c r="IS4" s="26"/>
      <c r="IT4" s="26"/>
      <c r="IU4" s="26"/>
      <c r="IV4" s="26"/>
      <c r="IW4" s="26"/>
      <c r="IX4" s="26"/>
      <c r="IY4" s="27"/>
      <c r="IZ4" s="27"/>
      <c r="JA4" s="27"/>
      <c r="JB4" s="27"/>
      <c r="JC4" s="27"/>
      <c r="JD4" s="27"/>
      <c r="JE4" s="27"/>
      <c r="JF4" s="27"/>
      <c r="JG4" s="27"/>
      <c r="JH4" s="27"/>
      <c r="JI4" s="27"/>
      <c r="JJ4" s="27"/>
      <c r="JK4" s="26"/>
      <c r="JL4" s="26"/>
      <c r="JM4" s="26"/>
      <c r="JN4" s="26"/>
      <c r="JO4" s="26"/>
      <c r="JP4" s="26"/>
      <c r="JQ4" s="26"/>
      <c r="JR4" s="26"/>
      <c r="JS4" s="26"/>
      <c r="JT4" s="26"/>
      <c r="JU4" s="26"/>
      <c r="JV4" s="26"/>
      <c r="JW4" s="27"/>
      <c r="JX4" s="27"/>
      <c r="JY4" s="27"/>
      <c r="JZ4" s="27"/>
      <c r="KA4" s="27"/>
      <c r="KB4" s="27"/>
      <c r="KC4" s="27"/>
      <c r="KD4" s="27"/>
      <c r="KE4" s="27"/>
      <c r="KF4" s="27"/>
      <c r="KG4" s="27"/>
      <c r="KH4" s="27"/>
      <c r="KI4" s="26"/>
      <c r="KJ4" s="26"/>
      <c r="KK4" s="26"/>
      <c r="KL4" s="26"/>
      <c r="KM4" s="26"/>
      <c r="KN4" s="26"/>
      <c r="KO4" s="26"/>
      <c r="KP4" s="26"/>
      <c r="KQ4" s="26"/>
      <c r="KR4" s="26"/>
      <c r="KS4" s="26"/>
      <c r="KT4" s="26"/>
      <c r="KU4" s="27"/>
      <c r="KV4" s="27"/>
      <c r="KW4" s="27"/>
      <c r="KX4" s="27"/>
      <c r="KY4" s="27"/>
      <c r="KZ4" s="27"/>
      <c r="LA4" s="27"/>
      <c r="LB4" s="27"/>
      <c r="LC4" s="27"/>
      <c r="LD4" s="27"/>
      <c r="LE4" s="27"/>
      <c r="LF4" s="27"/>
      <c r="LG4" s="26"/>
      <c r="LH4" s="26"/>
      <c r="LI4" s="26"/>
      <c r="LJ4" s="26"/>
      <c r="LK4" s="26"/>
      <c r="LL4" s="26"/>
      <c r="LM4" s="26"/>
      <c r="LN4" s="26"/>
      <c r="LO4" s="26"/>
      <c r="LP4" s="26"/>
      <c r="LQ4" s="26"/>
      <c r="LR4" s="26"/>
      <c r="LS4" s="27"/>
      <c r="LT4" s="27"/>
      <c r="LU4" s="27"/>
      <c r="LV4" s="27"/>
      <c r="LW4" s="27"/>
      <c r="LX4" s="27"/>
      <c r="LY4" s="27"/>
      <c r="LZ4" s="27"/>
      <c r="MA4" s="27"/>
      <c r="MB4" s="27"/>
      <c r="MC4" s="27"/>
      <c r="MD4" s="27"/>
      <c r="ME4" s="26"/>
      <c r="MF4" s="26"/>
      <c r="MG4" s="26"/>
      <c r="MH4" s="26"/>
      <c r="MI4" s="26"/>
      <c r="MJ4" s="26"/>
      <c r="MK4" s="26"/>
      <c r="ML4" s="26"/>
      <c r="MM4" s="26"/>
      <c r="MN4" s="26"/>
      <c r="MO4" s="26"/>
      <c r="MP4" s="26"/>
      <c r="MQ4" s="27"/>
      <c r="MR4" s="27"/>
      <c r="MS4" s="27"/>
      <c r="MT4" s="27"/>
      <c r="MU4" s="27"/>
      <c r="MV4" s="27"/>
      <c r="MW4" s="27"/>
      <c r="MX4" s="27"/>
      <c r="MY4" s="27"/>
      <c r="MZ4" s="27"/>
      <c r="NA4" s="27"/>
      <c r="NB4" s="27"/>
      <c r="WU4" s="3"/>
      <c r="WV4" s="4"/>
      <c r="WW4" s="3"/>
      <c r="WX4" s="4"/>
      <c r="WY4" s="3"/>
      <c r="WZ4" s="4"/>
      <c r="XA4" s="3"/>
      <c r="XB4" s="4"/>
      <c r="XC4" s="3"/>
      <c r="XD4" s="4"/>
      <c r="XE4" s="3"/>
      <c r="XF4" s="4"/>
      <c r="XG4" s="3"/>
      <c r="XH4" s="4"/>
      <c r="XI4" s="3"/>
      <c r="XJ4" s="4"/>
      <c r="XK4" s="3"/>
      <c r="XL4" s="4"/>
      <c r="XM4" s="13"/>
      <c r="XN4" s="10"/>
      <c r="XO4" s="13"/>
      <c r="XP4" s="10"/>
      <c r="XQ4" s="13"/>
      <c r="XR4" s="10"/>
      <c r="XS4" s="13"/>
      <c r="XT4" s="10"/>
      <c r="XU4" s="28"/>
      <c r="XV4" s="29"/>
      <c r="XW4" s="28"/>
      <c r="XX4" s="29"/>
      <c r="XY4" s="28"/>
      <c r="XZ4" s="29"/>
      <c r="YA4" s="28"/>
      <c r="YB4" s="29"/>
      <c r="YC4" s="28"/>
      <c r="YD4" s="29"/>
      <c r="YE4" s="28"/>
      <c r="YF4" s="29"/>
      <c r="YG4" s="28"/>
      <c r="YH4" s="23"/>
      <c r="YI4" s="30"/>
      <c r="YJ4" s="31"/>
      <c r="YK4" s="19"/>
      <c r="YL4" s="20"/>
      <c r="YM4" s="19"/>
      <c r="YN4" s="20"/>
      <c r="YO4" s="19"/>
      <c r="YP4" s="20"/>
      <c r="YQ4" s="19"/>
      <c r="YR4" s="20"/>
      <c r="YS4" s="19"/>
      <c r="YT4" s="20"/>
      <c r="YU4" s="19"/>
      <c r="YV4" s="20"/>
      <c r="YW4" s="19"/>
      <c r="YX4" s="20"/>
      <c r="YY4" s="19"/>
      <c r="YZ4" s="20"/>
      <c r="ZA4" s="19"/>
      <c r="ZB4" s="20"/>
      <c r="ZC4" s="12"/>
      <c r="ZD4" s="38"/>
      <c r="ZE4" s="12"/>
      <c r="ZF4" s="38"/>
      <c r="ZG4" s="12"/>
      <c r="ZH4" s="38"/>
      <c r="ZI4" s="12"/>
      <c r="ZJ4" s="38"/>
      <c r="ZK4" s="12"/>
      <c r="ZL4" s="38"/>
      <c r="ZM4" s="12"/>
      <c r="ZN4" s="38"/>
      <c r="ZO4" s="12"/>
      <c r="ZP4" s="38"/>
      <c r="ZQ4" s="23"/>
      <c r="ACR4" s="3"/>
      <c r="ACS4" s="32"/>
      <c r="ACT4" s="15"/>
      <c r="ACU4" s="32"/>
      <c r="ACV4" s="15"/>
      <c r="ACW4" s="32"/>
      <c r="ACX4" s="15"/>
      <c r="ACY4" s="32"/>
      <c r="ACZ4" s="15"/>
      <c r="ADA4" s="32"/>
      <c r="ADB4" s="15"/>
      <c r="ADC4" s="32"/>
      <c r="ADD4" s="15"/>
      <c r="ADE4" s="32"/>
      <c r="ADF4" s="15"/>
      <c r="ADG4" s="32"/>
      <c r="ADH4" s="15"/>
      <c r="ADI4" s="32"/>
      <c r="ADJ4" s="15"/>
      <c r="ADK4" s="32"/>
      <c r="ADL4" s="15"/>
      <c r="ADM4" s="32"/>
      <c r="ADN4" s="15"/>
      <c r="ADO4" s="32"/>
      <c r="ADP4" s="15"/>
      <c r="ADQ4" s="32"/>
      <c r="ADR4" s="15"/>
      <c r="ADS4" s="32"/>
      <c r="ADT4" s="15"/>
      <c r="ADU4" s="32"/>
      <c r="ADV4" s="15"/>
    </row>
    <row r="5" spans="10:804" x14ac:dyDescent="0.2">
      <c r="J5" s="9"/>
      <c r="L5" s="10"/>
      <c r="M5" s="11"/>
      <c r="N5" s="12"/>
      <c r="O5" s="13"/>
      <c r="P5" s="14"/>
      <c r="Q5" s="16"/>
      <c r="S5" s="8"/>
      <c r="T5" s="7"/>
      <c r="V5" s="6"/>
      <c r="W5" s="5"/>
      <c r="X5" s="4"/>
      <c r="Y5" s="3"/>
      <c r="Z5" s="4"/>
      <c r="AA5" s="3"/>
      <c r="AB5" s="4"/>
      <c r="AC5" s="3"/>
      <c r="AD5" s="17"/>
      <c r="AE5" s="18"/>
      <c r="AF5" s="17"/>
      <c r="AG5" s="18"/>
      <c r="AH5" s="17"/>
      <c r="AI5" s="18"/>
      <c r="AJ5" s="17"/>
      <c r="AK5" s="18"/>
      <c r="AL5" s="17"/>
      <c r="AM5" s="19"/>
      <c r="AN5" s="20"/>
      <c r="AO5" s="19"/>
      <c r="AP5" s="20"/>
      <c r="AQ5" s="19"/>
      <c r="AR5" s="20"/>
      <c r="AS5" s="19"/>
      <c r="AT5" s="20"/>
      <c r="AU5" s="19"/>
      <c r="AW5" s="21"/>
      <c r="AX5" s="21"/>
      <c r="AY5" s="21"/>
      <c r="AZ5" s="21"/>
      <c r="BA5" s="21"/>
      <c r="BB5" s="21"/>
      <c r="BC5" s="21"/>
      <c r="BD5" s="21"/>
      <c r="BE5" s="21"/>
      <c r="BF5" s="7"/>
      <c r="BG5" s="7"/>
      <c r="BH5" s="7"/>
      <c r="BI5" s="7"/>
      <c r="BJ5" s="7"/>
      <c r="BK5" s="7"/>
      <c r="BL5" s="7"/>
      <c r="BM5" s="7"/>
      <c r="BN5" s="7"/>
      <c r="BO5" s="21"/>
      <c r="BP5" s="21"/>
      <c r="BQ5" s="21"/>
      <c r="BR5" s="21"/>
      <c r="BS5" s="21"/>
      <c r="BT5" s="21"/>
      <c r="BU5" s="21"/>
      <c r="BV5" s="21"/>
      <c r="BW5" s="21"/>
      <c r="BX5" s="7"/>
      <c r="BY5" s="7"/>
      <c r="BZ5" s="7"/>
      <c r="CA5" s="7"/>
      <c r="CB5" s="7"/>
      <c r="CC5" s="7"/>
      <c r="CD5" s="7"/>
      <c r="CE5" s="7"/>
      <c r="CF5" s="7"/>
      <c r="CG5" s="21"/>
      <c r="CH5" s="21"/>
      <c r="CI5" s="21"/>
      <c r="CJ5" s="21"/>
      <c r="CK5" s="21"/>
      <c r="CL5" s="21"/>
      <c r="CM5" s="21"/>
      <c r="CN5" s="21"/>
      <c r="CO5" s="21"/>
      <c r="CP5" s="7"/>
      <c r="CQ5" s="7"/>
      <c r="CR5" s="7"/>
      <c r="CS5" s="7"/>
      <c r="CT5" s="7"/>
      <c r="CU5" s="7"/>
      <c r="CV5" s="7"/>
      <c r="CW5" s="7"/>
      <c r="CX5" s="7"/>
      <c r="CY5" s="21"/>
      <c r="CZ5" s="21"/>
      <c r="DA5" s="21"/>
      <c r="DB5" s="21"/>
      <c r="DC5" s="21"/>
      <c r="DD5" s="21"/>
      <c r="DE5" s="21"/>
      <c r="DF5" s="21"/>
      <c r="DG5" s="21"/>
      <c r="DH5" s="7"/>
      <c r="DI5" s="7"/>
      <c r="DJ5" s="7"/>
      <c r="DK5" s="7"/>
      <c r="DL5" s="7"/>
      <c r="DM5" s="7"/>
      <c r="DN5" s="7"/>
      <c r="DO5" s="7"/>
      <c r="DP5" s="7"/>
      <c r="DQ5" s="22"/>
      <c r="DR5" s="5"/>
      <c r="DS5" s="22"/>
      <c r="DT5" s="5"/>
      <c r="DU5" s="22"/>
      <c r="DV5" s="5"/>
      <c r="DW5" s="22"/>
      <c r="DX5" s="5"/>
      <c r="DY5" s="22"/>
      <c r="DZ5" s="5"/>
      <c r="EA5" s="23"/>
      <c r="EB5" s="24"/>
      <c r="EC5" s="25"/>
      <c r="ED5" s="24"/>
      <c r="EE5" s="25"/>
      <c r="EF5" s="24"/>
      <c r="EG5" s="25"/>
      <c r="EH5" s="24"/>
      <c r="EI5" s="25"/>
      <c r="EJ5" s="24"/>
      <c r="EK5" s="25"/>
      <c r="EL5" s="24"/>
      <c r="EM5" s="25"/>
      <c r="EN5" s="24"/>
      <c r="EO5" s="25"/>
      <c r="EP5" s="24"/>
      <c r="EQ5" s="25"/>
      <c r="ER5" s="24"/>
      <c r="ES5" s="23"/>
      <c r="EU5" s="26"/>
      <c r="EV5" s="26"/>
      <c r="EW5" s="26"/>
      <c r="EX5" s="26"/>
      <c r="EY5" s="26"/>
      <c r="EZ5" s="26"/>
      <c r="FA5" s="26"/>
      <c r="FB5" s="26"/>
      <c r="FC5" s="26"/>
      <c r="FD5" s="26"/>
      <c r="FE5" s="26"/>
      <c r="FF5" s="26"/>
      <c r="FG5" s="27"/>
      <c r="FH5" s="27"/>
      <c r="FI5" s="27"/>
      <c r="FJ5" s="27"/>
      <c r="FK5" s="27"/>
      <c r="FL5" s="27"/>
      <c r="FM5" s="27"/>
      <c r="FN5" s="27"/>
      <c r="FO5" s="27"/>
      <c r="FP5" s="27"/>
      <c r="FQ5" s="27"/>
      <c r="FR5" s="27"/>
      <c r="FS5" s="26"/>
      <c r="FT5" s="26"/>
      <c r="FU5" s="26"/>
      <c r="FV5" s="26"/>
      <c r="FW5" s="26"/>
      <c r="FX5" s="26"/>
      <c r="FY5" s="26"/>
      <c r="FZ5" s="26"/>
      <c r="GA5" s="26"/>
      <c r="GB5" s="26"/>
      <c r="GC5" s="26"/>
      <c r="GD5" s="26"/>
      <c r="GE5" s="27"/>
      <c r="GF5" s="27"/>
      <c r="GG5" s="27"/>
      <c r="GH5" s="27"/>
      <c r="GI5" s="27"/>
      <c r="GJ5" s="27"/>
      <c r="GK5" s="27"/>
      <c r="GL5" s="27"/>
      <c r="GM5" s="27"/>
      <c r="GN5" s="27"/>
      <c r="GO5" s="27"/>
      <c r="GP5" s="27"/>
      <c r="GQ5" s="26"/>
      <c r="GR5" s="26"/>
      <c r="GS5" s="26"/>
      <c r="GT5" s="26"/>
      <c r="GU5" s="26"/>
      <c r="GV5" s="26"/>
      <c r="GW5" s="26"/>
      <c r="GX5" s="26"/>
      <c r="GY5" s="26"/>
      <c r="GZ5" s="26"/>
      <c r="HA5" s="26"/>
      <c r="HB5" s="26"/>
      <c r="HC5" s="27"/>
      <c r="HD5" s="27"/>
      <c r="HE5" s="27"/>
      <c r="HF5" s="27"/>
      <c r="HG5" s="27"/>
      <c r="HH5" s="27"/>
      <c r="HI5" s="27"/>
      <c r="HJ5" s="27"/>
      <c r="HK5" s="27"/>
      <c r="HL5" s="27"/>
      <c r="HM5" s="27"/>
      <c r="HN5" s="27"/>
      <c r="HO5" s="26"/>
      <c r="HP5" s="26"/>
      <c r="HQ5" s="26"/>
      <c r="HR5" s="26"/>
      <c r="HS5" s="26"/>
      <c r="HT5" s="26"/>
      <c r="HU5" s="26"/>
      <c r="HV5" s="26"/>
      <c r="HW5" s="26"/>
      <c r="HX5" s="26"/>
      <c r="HY5" s="26"/>
      <c r="HZ5" s="26"/>
      <c r="IA5" s="27"/>
      <c r="IB5" s="27"/>
      <c r="IC5" s="27"/>
      <c r="ID5" s="27"/>
      <c r="IE5" s="27"/>
      <c r="IF5" s="27"/>
      <c r="IG5" s="27"/>
      <c r="IH5" s="27"/>
      <c r="II5" s="27"/>
      <c r="IJ5" s="27"/>
      <c r="IK5" s="27"/>
      <c r="IL5" s="27"/>
      <c r="IM5" s="26"/>
      <c r="IN5" s="26"/>
      <c r="IO5" s="26"/>
      <c r="IP5" s="26"/>
      <c r="IQ5" s="26"/>
      <c r="IR5" s="26"/>
      <c r="IS5" s="26"/>
      <c r="IT5" s="26"/>
      <c r="IU5" s="26"/>
      <c r="IV5" s="26"/>
      <c r="IW5" s="26"/>
      <c r="IX5" s="26"/>
      <c r="IY5" s="27"/>
      <c r="IZ5" s="27"/>
      <c r="JA5" s="27"/>
      <c r="JB5" s="27"/>
      <c r="JC5" s="27"/>
      <c r="JD5" s="27"/>
      <c r="JE5" s="27"/>
      <c r="JF5" s="27"/>
      <c r="JG5" s="27"/>
      <c r="JH5" s="27"/>
      <c r="JI5" s="27"/>
      <c r="JJ5" s="27"/>
      <c r="JK5" s="26"/>
      <c r="JL5" s="26"/>
      <c r="JM5" s="26"/>
      <c r="JN5" s="26"/>
      <c r="JO5" s="26"/>
      <c r="JP5" s="26"/>
      <c r="JQ5" s="26"/>
      <c r="JR5" s="26"/>
      <c r="JS5" s="26"/>
      <c r="JT5" s="26"/>
      <c r="JU5" s="26"/>
      <c r="JV5" s="26"/>
      <c r="JW5" s="27"/>
      <c r="JX5" s="27"/>
      <c r="JY5" s="27"/>
      <c r="JZ5" s="27"/>
      <c r="KA5" s="27"/>
      <c r="KB5" s="27"/>
      <c r="KC5" s="27"/>
      <c r="KD5" s="27"/>
      <c r="KE5" s="27"/>
      <c r="KF5" s="27"/>
      <c r="KG5" s="27"/>
      <c r="KH5" s="27"/>
      <c r="KI5" s="26"/>
      <c r="KJ5" s="26"/>
      <c r="KK5" s="26"/>
      <c r="KL5" s="26"/>
      <c r="KM5" s="26"/>
      <c r="KN5" s="26"/>
      <c r="KO5" s="26"/>
      <c r="KP5" s="26"/>
      <c r="KQ5" s="26"/>
      <c r="KR5" s="26"/>
      <c r="KS5" s="26"/>
      <c r="KT5" s="26"/>
      <c r="KU5" s="27"/>
      <c r="KV5" s="27"/>
      <c r="KW5" s="27"/>
      <c r="KX5" s="27"/>
      <c r="KY5" s="27"/>
      <c r="KZ5" s="27"/>
      <c r="LA5" s="27"/>
      <c r="LB5" s="27"/>
      <c r="LC5" s="27"/>
      <c r="LD5" s="27"/>
      <c r="LE5" s="27"/>
      <c r="LF5" s="27"/>
      <c r="LG5" s="26"/>
      <c r="LH5" s="26"/>
      <c r="LI5" s="26"/>
      <c r="LJ5" s="26"/>
      <c r="LK5" s="26"/>
      <c r="LL5" s="26"/>
      <c r="LM5" s="26"/>
      <c r="LN5" s="26"/>
      <c r="LO5" s="26"/>
      <c r="LP5" s="26"/>
      <c r="LQ5" s="26"/>
      <c r="LR5" s="26"/>
      <c r="LS5" s="27"/>
      <c r="LT5" s="27"/>
      <c r="LU5" s="27"/>
      <c r="LV5" s="27"/>
      <c r="LW5" s="27"/>
      <c r="LX5" s="27"/>
      <c r="LY5" s="27"/>
      <c r="LZ5" s="27"/>
      <c r="MA5" s="27"/>
      <c r="MB5" s="27"/>
      <c r="MC5" s="27"/>
      <c r="MD5" s="27"/>
      <c r="ME5" s="26"/>
      <c r="MF5" s="26"/>
      <c r="MG5" s="26"/>
      <c r="MH5" s="26"/>
      <c r="MI5" s="26"/>
      <c r="MJ5" s="26"/>
      <c r="MK5" s="26"/>
      <c r="ML5" s="26"/>
      <c r="MM5" s="26"/>
      <c r="MN5" s="26"/>
      <c r="MO5" s="26"/>
      <c r="MP5" s="26"/>
      <c r="MQ5" s="27"/>
      <c r="MR5" s="27"/>
      <c r="MS5" s="27"/>
      <c r="MT5" s="27"/>
      <c r="MU5" s="27"/>
      <c r="MV5" s="27"/>
      <c r="MW5" s="27"/>
      <c r="MX5" s="27"/>
      <c r="MY5" s="27"/>
      <c r="MZ5" s="27"/>
      <c r="NA5" s="27"/>
      <c r="NB5" s="27"/>
      <c r="WU5" s="3"/>
      <c r="WV5" s="4"/>
      <c r="WW5" s="3"/>
      <c r="WX5" s="4"/>
      <c r="WY5" s="3"/>
      <c r="WZ5" s="4"/>
      <c r="XA5" s="3"/>
      <c r="XB5" s="4"/>
      <c r="XC5" s="3"/>
      <c r="XD5" s="4"/>
      <c r="XE5" s="3"/>
      <c r="XF5" s="4"/>
      <c r="XG5" s="3"/>
      <c r="XH5" s="4"/>
      <c r="XI5" s="3"/>
      <c r="XJ5" s="4"/>
      <c r="XK5" s="3"/>
      <c r="XL5" s="4"/>
      <c r="XM5" s="13"/>
      <c r="XN5" s="10"/>
      <c r="XO5" s="13"/>
      <c r="XP5" s="10"/>
      <c r="XQ5" s="13"/>
      <c r="XR5" s="10"/>
      <c r="XS5" s="13"/>
      <c r="XT5" s="10"/>
      <c r="XU5" s="28"/>
      <c r="XV5" s="29"/>
      <c r="XW5" s="28"/>
      <c r="XX5" s="29"/>
      <c r="XY5" s="28"/>
      <c r="XZ5" s="29"/>
      <c r="YA5" s="28"/>
      <c r="YB5" s="29"/>
      <c r="YC5" s="28"/>
      <c r="YD5" s="29"/>
      <c r="YE5" s="28"/>
      <c r="YF5" s="29"/>
      <c r="YG5" s="28"/>
      <c r="YH5" s="23"/>
      <c r="YI5" s="30"/>
      <c r="YJ5" s="31"/>
      <c r="YK5" s="19"/>
      <c r="YL5" s="20"/>
      <c r="YM5" s="19"/>
      <c r="YN5" s="20"/>
      <c r="YO5" s="19"/>
      <c r="YP5" s="20"/>
      <c r="YQ5" s="19"/>
      <c r="YR5" s="20"/>
      <c r="YS5" s="19"/>
      <c r="YT5" s="20"/>
      <c r="YU5" s="19"/>
      <c r="YV5" s="20"/>
      <c r="YW5" s="19"/>
      <c r="YX5" s="20"/>
      <c r="YY5" s="19"/>
      <c r="YZ5" s="20"/>
      <c r="ZA5" s="19"/>
      <c r="ZB5" s="20"/>
      <c r="ZC5" s="12"/>
      <c r="ZD5" s="38"/>
      <c r="ZE5" s="12"/>
      <c r="ZF5" s="38"/>
      <c r="ZG5" s="12"/>
      <c r="ZH5" s="38"/>
      <c r="ZI5" s="12"/>
      <c r="ZJ5" s="38"/>
      <c r="ZK5" s="12"/>
      <c r="ZL5" s="38"/>
      <c r="ZM5" s="12"/>
      <c r="ZN5" s="38"/>
      <c r="ZO5" s="12"/>
      <c r="ZP5" s="38"/>
      <c r="ZQ5" s="23"/>
      <c r="ACR5" s="3"/>
      <c r="ACS5" s="32"/>
      <c r="ACT5" s="15"/>
      <c r="ACU5" s="32"/>
      <c r="ACV5" s="15"/>
      <c r="ACW5" s="32"/>
      <c r="ACX5" s="15"/>
      <c r="ACY5" s="32"/>
      <c r="ACZ5" s="15"/>
      <c r="ADA5" s="32"/>
      <c r="ADB5" s="15"/>
      <c r="ADC5" s="32"/>
      <c r="ADD5" s="15"/>
      <c r="ADE5" s="32"/>
      <c r="ADF5" s="15"/>
      <c r="ADG5" s="32"/>
      <c r="ADH5" s="15"/>
      <c r="ADI5" s="32"/>
      <c r="ADJ5" s="15"/>
      <c r="ADK5" s="32"/>
      <c r="ADL5" s="15"/>
      <c r="ADM5" s="32"/>
      <c r="ADN5" s="15"/>
      <c r="ADO5" s="32"/>
      <c r="ADP5" s="15"/>
      <c r="ADQ5" s="32"/>
      <c r="ADR5" s="15"/>
      <c r="ADS5" s="32"/>
      <c r="ADT5" s="15"/>
      <c r="ADU5" s="32"/>
      <c r="ADV5" s="15"/>
    </row>
    <row r="6" spans="10:804" x14ac:dyDescent="0.2">
      <c r="J6" s="9"/>
      <c r="L6" s="10"/>
      <c r="M6" s="11"/>
      <c r="N6" s="12"/>
      <c r="O6" s="13"/>
      <c r="P6" s="14"/>
      <c r="Q6" s="16"/>
      <c r="S6" s="8"/>
      <c r="T6" s="7"/>
      <c r="V6" s="6"/>
      <c r="W6" s="5"/>
      <c r="X6" s="4"/>
      <c r="Y6" s="3"/>
      <c r="Z6" s="4"/>
      <c r="AA6" s="3"/>
      <c r="AB6" s="4"/>
      <c r="AC6" s="3"/>
      <c r="AD6" s="17"/>
      <c r="AE6" s="18"/>
      <c r="AF6" s="17"/>
      <c r="AG6" s="18"/>
      <c r="AH6" s="17"/>
      <c r="AI6" s="18"/>
      <c r="AJ6" s="17"/>
      <c r="AK6" s="18"/>
      <c r="AL6" s="17"/>
      <c r="AM6" s="19"/>
      <c r="AN6" s="20"/>
      <c r="AO6" s="19"/>
      <c r="AP6" s="20"/>
      <c r="AQ6" s="19"/>
      <c r="AR6" s="20"/>
      <c r="AS6" s="19"/>
      <c r="AT6" s="20"/>
      <c r="AU6" s="19"/>
      <c r="AW6" s="21"/>
      <c r="AX6" s="21"/>
      <c r="AY6" s="21"/>
      <c r="AZ6" s="21"/>
      <c r="BA6" s="21"/>
      <c r="BB6" s="21"/>
      <c r="BC6" s="21"/>
      <c r="BD6" s="21"/>
      <c r="BE6" s="21"/>
      <c r="BF6" s="7"/>
      <c r="BG6" s="7"/>
      <c r="BH6" s="7"/>
      <c r="BI6" s="7"/>
      <c r="BJ6" s="7"/>
      <c r="BK6" s="7"/>
      <c r="BL6" s="7"/>
      <c r="BM6" s="7"/>
      <c r="BN6" s="7"/>
      <c r="BO6" s="21"/>
      <c r="BP6" s="21"/>
      <c r="BQ6" s="21"/>
      <c r="BR6" s="21"/>
      <c r="BS6" s="21"/>
      <c r="BT6" s="21"/>
      <c r="BU6" s="21"/>
      <c r="BV6" s="21"/>
      <c r="BW6" s="21"/>
      <c r="BX6" s="7"/>
      <c r="BY6" s="7"/>
      <c r="BZ6" s="7"/>
      <c r="CA6" s="7"/>
      <c r="CB6" s="7"/>
      <c r="CC6" s="7"/>
      <c r="CD6" s="7"/>
      <c r="CE6" s="7"/>
      <c r="CF6" s="7"/>
      <c r="CG6" s="21"/>
      <c r="CH6" s="21"/>
      <c r="CI6" s="21"/>
      <c r="CJ6" s="21"/>
      <c r="CK6" s="21"/>
      <c r="CL6" s="21"/>
      <c r="CM6" s="21"/>
      <c r="CN6" s="21"/>
      <c r="CO6" s="21"/>
      <c r="CP6" s="7"/>
      <c r="CQ6" s="7"/>
      <c r="CR6" s="7"/>
      <c r="CS6" s="7"/>
      <c r="CT6" s="7"/>
      <c r="CU6" s="7"/>
      <c r="CV6" s="7"/>
      <c r="CW6" s="7"/>
      <c r="CX6" s="7"/>
      <c r="CY6" s="21"/>
      <c r="CZ6" s="21"/>
      <c r="DA6" s="21"/>
      <c r="DB6" s="21"/>
      <c r="DC6" s="21"/>
      <c r="DD6" s="21"/>
      <c r="DE6" s="21"/>
      <c r="DF6" s="21"/>
      <c r="DG6" s="21"/>
      <c r="DH6" s="7"/>
      <c r="DI6" s="7"/>
      <c r="DJ6" s="7"/>
      <c r="DK6" s="7"/>
      <c r="DL6" s="7"/>
      <c r="DM6" s="7"/>
      <c r="DN6" s="7"/>
      <c r="DO6" s="7"/>
      <c r="DP6" s="7"/>
      <c r="DQ6" s="22"/>
      <c r="DR6" s="5"/>
      <c r="DS6" s="22"/>
      <c r="DT6" s="5"/>
      <c r="DU6" s="22"/>
      <c r="DV6" s="5"/>
      <c r="DW6" s="22"/>
      <c r="DX6" s="5"/>
      <c r="DY6" s="22"/>
      <c r="DZ6" s="5"/>
      <c r="EA6" s="23"/>
      <c r="EB6" s="24"/>
      <c r="EC6" s="25"/>
      <c r="ED6" s="24"/>
      <c r="EE6" s="25"/>
      <c r="EF6" s="24"/>
      <c r="EG6" s="25"/>
      <c r="EH6" s="24"/>
      <c r="EI6" s="25"/>
      <c r="EJ6" s="24"/>
      <c r="EK6" s="25"/>
      <c r="EL6" s="24"/>
      <c r="EM6" s="25"/>
      <c r="EN6" s="24"/>
      <c r="EO6" s="25"/>
      <c r="EP6" s="24"/>
      <c r="EQ6" s="25"/>
      <c r="ER6" s="24"/>
      <c r="ES6" s="23"/>
      <c r="EU6" s="26"/>
      <c r="EV6" s="26"/>
      <c r="EW6" s="26"/>
      <c r="EX6" s="26"/>
      <c r="EY6" s="26"/>
      <c r="EZ6" s="26"/>
      <c r="FA6" s="26"/>
      <c r="FB6" s="26"/>
      <c r="FC6" s="26"/>
      <c r="FD6" s="26"/>
      <c r="FE6" s="26"/>
      <c r="FF6" s="26"/>
      <c r="FG6" s="27"/>
      <c r="FH6" s="27"/>
      <c r="FI6" s="27"/>
      <c r="FJ6" s="27"/>
      <c r="FK6" s="27"/>
      <c r="FL6" s="27"/>
      <c r="FM6" s="27"/>
      <c r="FN6" s="27"/>
      <c r="FO6" s="27"/>
      <c r="FP6" s="27"/>
      <c r="FQ6" s="27"/>
      <c r="FR6" s="27"/>
      <c r="FS6" s="26"/>
      <c r="FT6" s="26"/>
      <c r="FU6" s="26"/>
      <c r="FV6" s="26"/>
      <c r="FW6" s="26"/>
      <c r="FX6" s="26"/>
      <c r="FY6" s="26"/>
      <c r="FZ6" s="26"/>
      <c r="GA6" s="26"/>
      <c r="GB6" s="26"/>
      <c r="GC6" s="26"/>
      <c r="GD6" s="26"/>
      <c r="GE6" s="27"/>
      <c r="GF6" s="27"/>
      <c r="GG6" s="27"/>
      <c r="GH6" s="27"/>
      <c r="GI6" s="27"/>
      <c r="GJ6" s="27"/>
      <c r="GK6" s="27"/>
      <c r="GL6" s="27"/>
      <c r="GM6" s="27"/>
      <c r="GN6" s="27"/>
      <c r="GO6" s="27"/>
      <c r="GP6" s="27"/>
      <c r="GQ6" s="26"/>
      <c r="GR6" s="26"/>
      <c r="GS6" s="26"/>
      <c r="GT6" s="26"/>
      <c r="GU6" s="26"/>
      <c r="GV6" s="26"/>
      <c r="GW6" s="26"/>
      <c r="GX6" s="26"/>
      <c r="GY6" s="26"/>
      <c r="GZ6" s="26"/>
      <c r="HA6" s="26"/>
      <c r="HB6" s="26"/>
      <c r="HC6" s="27"/>
      <c r="HD6" s="27"/>
      <c r="HE6" s="27"/>
      <c r="HF6" s="27"/>
      <c r="HG6" s="27"/>
      <c r="HH6" s="27"/>
      <c r="HI6" s="27"/>
      <c r="HJ6" s="27"/>
      <c r="HK6" s="27"/>
      <c r="HL6" s="27"/>
      <c r="HM6" s="27"/>
      <c r="HN6" s="27"/>
      <c r="HO6" s="26"/>
      <c r="HP6" s="26"/>
      <c r="HQ6" s="26"/>
      <c r="HR6" s="26"/>
      <c r="HS6" s="26"/>
      <c r="HT6" s="26"/>
      <c r="HU6" s="26"/>
      <c r="HV6" s="26"/>
      <c r="HW6" s="26"/>
      <c r="HX6" s="26"/>
      <c r="HY6" s="26"/>
      <c r="HZ6" s="26"/>
      <c r="IA6" s="27"/>
      <c r="IB6" s="27"/>
      <c r="IC6" s="27"/>
      <c r="ID6" s="27"/>
      <c r="IE6" s="27"/>
      <c r="IF6" s="27"/>
      <c r="IG6" s="27"/>
      <c r="IH6" s="27"/>
      <c r="II6" s="27"/>
      <c r="IJ6" s="27"/>
      <c r="IK6" s="27"/>
      <c r="IL6" s="27"/>
      <c r="IM6" s="26"/>
      <c r="IN6" s="26"/>
      <c r="IO6" s="26"/>
      <c r="IP6" s="26"/>
      <c r="IQ6" s="26"/>
      <c r="IR6" s="26"/>
      <c r="IS6" s="26"/>
      <c r="IT6" s="26"/>
      <c r="IU6" s="26"/>
      <c r="IV6" s="26"/>
      <c r="IW6" s="26"/>
      <c r="IX6" s="26"/>
      <c r="IY6" s="27"/>
      <c r="IZ6" s="27"/>
      <c r="JA6" s="27"/>
      <c r="JB6" s="27"/>
      <c r="JC6" s="27"/>
      <c r="JD6" s="27"/>
      <c r="JE6" s="27"/>
      <c r="JF6" s="27"/>
      <c r="JG6" s="27"/>
      <c r="JH6" s="27"/>
      <c r="JI6" s="27"/>
      <c r="JJ6" s="27"/>
      <c r="JK6" s="26"/>
      <c r="JL6" s="26"/>
      <c r="JM6" s="26"/>
      <c r="JN6" s="26"/>
      <c r="JO6" s="26"/>
      <c r="JP6" s="26"/>
      <c r="JQ6" s="26"/>
      <c r="JR6" s="26"/>
      <c r="JS6" s="26"/>
      <c r="JT6" s="26"/>
      <c r="JU6" s="26"/>
      <c r="JV6" s="26"/>
      <c r="JW6" s="27"/>
      <c r="JX6" s="27"/>
      <c r="JY6" s="27"/>
      <c r="JZ6" s="27"/>
      <c r="KA6" s="27"/>
      <c r="KB6" s="27"/>
      <c r="KC6" s="27"/>
      <c r="KD6" s="27"/>
      <c r="KE6" s="27"/>
      <c r="KF6" s="27"/>
      <c r="KG6" s="27"/>
      <c r="KH6" s="27"/>
      <c r="KI6" s="26"/>
      <c r="KJ6" s="26"/>
      <c r="KK6" s="26"/>
      <c r="KL6" s="26"/>
      <c r="KM6" s="26"/>
      <c r="KN6" s="26"/>
      <c r="KO6" s="26"/>
      <c r="KP6" s="26"/>
      <c r="KQ6" s="26"/>
      <c r="KR6" s="26"/>
      <c r="KS6" s="26"/>
      <c r="KT6" s="26"/>
      <c r="KU6" s="27"/>
      <c r="KV6" s="27"/>
      <c r="KW6" s="27"/>
      <c r="KX6" s="27"/>
      <c r="KY6" s="27"/>
      <c r="KZ6" s="27"/>
      <c r="LA6" s="27"/>
      <c r="LB6" s="27"/>
      <c r="LC6" s="27"/>
      <c r="LD6" s="27"/>
      <c r="LE6" s="27"/>
      <c r="LF6" s="27"/>
      <c r="LG6" s="26"/>
      <c r="LH6" s="26"/>
      <c r="LI6" s="26"/>
      <c r="LJ6" s="26"/>
      <c r="LK6" s="26"/>
      <c r="LL6" s="26"/>
      <c r="LM6" s="26"/>
      <c r="LN6" s="26"/>
      <c r="LO6" s="26"/>
      <c r="LP6" s="26"/>
      <c r="LQ6" s="26"/>
      <c r="LR6" s="26"/>
      <c r="LS6" s="27"/>
      <c r="LT6" s="27"/>
      <c r="LU6" s="27"/>
      <c r="LV6" s="27"/>
      <c r="LW6" s="27"/>
      <c r="LX6" s="27"/>
      <c r="LY6" s="27"/>
      <c r="LZ6" s="27"/>
      <c r="MA6" s="27"/>
      <c r="MB6" s="27"/>
      <c r="MC6" s="27"/>
      <c r="MD6" s="27"/>
      <c r="ME6" s="26"/>
      <c r="MF6" s="26"/>
      <c r="MG6" s="26"/>
      <c r="MH6" s="26"/>
      <c r="MI6" s="26"/>
      <c r="MJ6" s="26"/>
      <c r="MK6" s="26"/>
      <c r="ML6" s="26"/>
      <c r="MM6" s="26"/>
      <c r="MN6" s="26"/>
      <c r="MO6" s="26"/>
      <c r="MP6" s="26"/>
      <c r="MQ6" s="27"/>
      <c r="MR6" s="27"/>
      <c r="MS6" s="27"/>
      <c r="MT6" s="27"/>
      <c r="MU6" s="27"/>
      <c r="MV6" s="27"/>
      <c r="MW6" s="27"/>
      <c r="MX6" s="27"/>
      <c r="MY6" s="27"/>
      <c r="MZ6" s="27"/>
      <c r="NA6" s="27"/>
      <c r="NB6" s="27"/>
      <c r="WU6" s="3"/>
      <c r="WV6" s="4"/>
      <c r="WW6" s="3"/>
      <c r="WX6" s="4"/>
      <c r="WY6" s="3"/>
      <c r="WZ6" s="4"/>
      <c r="XA6" s="3"/>
      <c r="XB6" s="4"/>
      <c r="XC6" s="3"/>
      <c r="XD6" s="4"/>
      <c r="XE6" s="3"/>
      <c r="XF6" s="4"/>
      <c r="XG6" s="3"/>
      <c r="XH6" s="4"/>
      <c r="XI6" s="3"/>
      <c r="XJ6" s="4"/>
      <c r="XK6" s="3"/>
      <c r="XL6" s="4"/>
      <c r="XM6" s="13"/>
      <c r="XN6" s="10"/>
      <c r="XO6" s="13"/>
      <c r="XP6" s="10"/>
      <c r="XQ6" s="13"/>
      <c r="XR6" s="10"/>
      <c r="XS6" s="13"/>
      <c r="XT6" s="10"/>
      <c r="XU6" s="28"/>
      <c r="XV6" s="29"/>
      <c r="XW6" s="28"/>
      <c r="XX6" s="29"/>
      <c r="XY6" s="28"/>
      <c r="XZ6" s="29"/>
      <c r="YA6" s="28"/>
      <c r="YB6" s="29"/>
      <c r="YC6" s="28"/>
      <c r="YD6" s="29"/>
      <c r="YE6" s="28"/>
      <c r="YF6" s="29"/>
      <c r="YG6" s="28"/>
      <c r="YH6" s="23"/>
      <c r="YI6" s="30"/>
      <c r="YJ6" s="31"/>
      <c r="YK6" s="19"/>
      <c r="YL6" s="20"/>
      <c r="YM6" s="19"/>
      <c r="YN6" s="20"/>
      <c r="YO6" s="19"/>
      <c r="YP6" s="20"/>
      <c r="YQ6" s="19"/>
      <c r="YR6" s="20"/>
      <c r="YS6" s="19"/>
      <c r="YT6" s="20"/>
      <c r="YU6" s="19"/>
      <c r="YV6" s="20"/>
      <c r="YW6" s="19"/>
      <c r="YX6" s="20"/>
      <c r="YY6" s="19"/>
      <c r="YZ6" s="20"/>
      <c r="ZA6" s="19"/>
      <c r="ZB6" s="20"/>
      <c r="ZC6" s="12"/>
      <c r="ZD6" s="38"/>
      <c r="ZE6" s="12"/>
      <c r="ZF6" s="38"/>
      <c r="ZG6" s="12"/>
      <c r="ZH6" s="38"/>
      <c r="ZI6" s="12"/>
      <c r="ZJ6" s="38"/>
      <c r="ZK6" s="12"/>
      <c r="ZL6" s="38"/>
      <c r="ZM6" s="12"/>
      <c r="ZN6" s="38"/>
      <c r="ZO6" s="12"/>
      <c r="ZP6" s="38"/>
      <c r="ZQ6" s="23"/>
      <c r="ACR6" s="3"/>
      <c r="ACS6" s="32"/>
      <c r="ACT6" s="15"/>
      <c r="ACU6" s="32"/>
      <c r="ACV6" s="15"/>
      <c r="ACW6" s="32"/>
      <c r="ACX6" s="15"/>
      <c r="ACY6" s="32"/>
      <c r="ACZ6" s="15"/>
      <c r="ADA6" s="32"/>
      <c r="ADB6" s="15"/>
      <c r="ADC6" s="32"/>
      <c r="ADD6" s="15"/>
      <c r="ADE6" s="32"/>
      <c r="ADF6" s="15"/>
      <c r="ADG6" s="32"/>
      <c r="ADH6" s="15"/>
      <c r="ADI6" s="32"/>
      <c r="ADJ6" s="15"/>
      <c r="ADK6" s="32"/>
      <c r="ADL6" s="15"/>
      <c r="ADM6" s="32"/>
      <c r="ADN6" s="15"/>
      <c r="ADO6" s="32"/>
      <c r="ADP6" s="15"/>
      <c r="ADQ6" s="32"/>
      <c r="ADR6" s="15"/>
      <c r="ADS6" s="32"/>
      <c r="ADT6" s="15"/>
      <c r="ADU6" s="32"/>
      <c r="ADV6" s="15"/>
    </row>
    <row r="7" spans="10:804" x14ac:dyDescent="0.2">
      <c r="J7" s="9"/>
      <c r="L7" s="10"/>
      <c r="M7" s="11"/>
      <c r="N7" s="12"/>
      <c r="O7" s="13"/>
      <c r="P7" s="14"/>
      <c r="Q7" s="16"/>
      <c r="S7" s="8"/>
      <c r="T7" s="7"/>
      <c r="V7" s="6"/>
      <c r="W7" s="5"/>
      <c r="X7" s="4"/>
      <c r="Y7" s="3"/>
      <c r="Z7" s="4"/>
      <c r="AA7" s="3"/>
      <c r="AB7" s="4"/>
      <c r="AC7" s="3"/>
      <c r="AD7" s="17"/>
      <c r="AE7" s="18"/>
      <c r="AF7" s="17"/>
      <c r="AG7" s="18"/>
      <c r="AH7" s="17"/>
      <c r="AI7" s="18"/>
      <c r="AJ7" s="17"/>
      <c r="AK7" s="18"/>
      <c r="AL7" s="17"/>
      <c r="AM7" s="19"/>
      <c r="AN7" s="20"/>
      <c r="AO7" s="19"/>
      <c r="AP7" s="20"/>
      <c r="AQ7" s="19"/>
      <c r="AR7" s="20"/>
      <c r="AS7" s="19"/>
      <c r="AT7" s="20"/>
      <c r="AU7" s="19"/>
      <c r="AW7" s="21"/>
      <c r="AX7" s="21"/>
      <c r="AY7" s="21"/>
      <c r="AZ7" s="21"/>
      <c r="BA7" s="21"/>
      <c r="BB7" s="21"/>
      <c r="BC7" s="21"/>
      <c r="BD7" s="21"/>
      <c r="BE7" s="21"/>
      <c r="BF7" s="7"/>
      <c r="BG7" s="7"/>
      <c r="BH7" s="7"/>
      <c r="BI7" s="7"/>
      <c r="BJ7" s="7"/>
      <c r="BK7" s="7"/>
      <c r="BL7" s="7"/>
      <c r="BM7" s="7"/>
      <c r="BN7" s="7"/>
      <c r="BO7" s="21"/>
      <c r="BP7" s="21"/>
      <c r="BQ7" s="21"/>
      <c r="BR7" s="21"/>
      <c r="BS7" s="21"/>
      <c r="BT7" s="21"/>
      <c r="BU7" s="21"/>
      <c r="BV7" s="21"/>
      <c r="BW7" s="21"/>
      <c r="BX7" s="7"/>
      <c r="BY7" s="7"/>
      <c r="BZ7" s="7"/>
      <c r="CA7" s="7"/>
      <c r="CB7" s="7"/>
      <c r="CC7" s="7"/>
      <c r="CD7" s="7"/>
      <c r="CE7" s="7"/>
      <c r="CF7" s="7"/>
      <c r="CG7" s="21"/>
      <c r="CH7" s="21"/>
      <c r="CI7" s="21"/>
      <c r="CJ7" s="21"/>
      <c r="CK7" s="21"/>
      <c r="CL7" s="21"/>
      <c r="CM7" s="21"/>
      <c r="CN7" s="21"/>
      <c r="CO7" s="21"/>
      <c r="CP7" s="7"/>
      <c r="CQ7" s="7"/>
      <c r="CR7" s="7"/>
      <c r="CS7" s="7"/>
      <c r="CT7" s="7"/>
      <c r="CU7" s="7"/>
      <c r="CV7" s="7"/>
      <c r="CW7" s="7"/>
      <c r="CX7" s="7"/>
      <c r="CY7" s="21"/>
      <c r="CZ7" s="21"/>
      <c r="DA7" s="21"/>
      <c r="DB7" s="21"/>
      <c r="DC7" s="21"/>
      <c r="DD7" s="21"/>
      <c r="DE7" s="21"/>
      <c r="DF7" s="21"/>
      <c r="DG7" s="21"/>
      <c r="DH7" s="7"/>
      <c r="DI7" s="7"/>
      <c r="DJ7" s="7"/>
      <c r="DK7" s="7"/>
      <c r="DL7" s="7"/>
      <c r="DM7" s="7"/>
      <c r="DN7" s="7"/>
      <c r="DO7" s="7"/>
      <c r="DP7" s="7"/>
      <c r="DQ7" s="22"/>
      <c r="DR7" s="5"/>
      <c r="DS7" s="22"/>
      <c r="DT7" s="5"/>
      <c r="DU7" s="22"/>
      <c r="DV7" s="5"/>
      <c r="DW7" s="22"/>
      <c r="DX7" s="5"/>
      <c r="DY7" s="22"/>
      <c r="DZ7" s="5"/>
      <c r="EA7" s="23"/>
      <c r="EB7" s="24"/>
      <c r="EC7" s="25"/>
      <c r="ED7" s="24"/>
      <c r="EE7" s="25"/>
      <c r="EF7" s="24"/>
      <c r="EG7" s="25"/>
      <c r="EH7" s="24"/>
      <c r="EI7" s="25"/>
      <c r="EJ7" s="24"/>
      <c r="EK7" s="25"/>
      <c r="EL7" s="24"/>
      <c r="EM7" s="25"/>
      <c r="EN7" s="24"/>
      <c r="EO7" s="25"/>
      <c r="EP7" s="24"/>
      <c r="EQ7" s="25"/>
      <c r="ER7" s="24"/>
      <c r="ES7" s="23"/>
      <c r="EU7" s="26"/>
      <c r="EV7" s="26"/>
      <c r="EW7" s="26"/>
      <c r="EX7" s="26"/>
      <c r="EY7" s="26"/>
      <c r="EZ7" s="26"/>
      <c r="FA7" s="26"/>
      <c r="FB7" s="26"/>
      <c r="FC7" s="26"/>
      <c r="FD7" s="26"/>
      <c r="FE7" s="26"/>
      <c r="FF7" s="26"/>
      <c r="FG7" s="27"/>
      <c r="FH7" s="27"/>
      <c r="FI7" s="27"/>
      <c r="FJ7" s="27"/>
      <c r="FK7" s="27"/>
      <c r="FL7" s="27"/>
      <c r="FM7" s="27"/>
      <c r="FN7" s="27"/>
      <c r="FO7" s="27"/>
      <c r="FP7" s="27"/>
      <c r="FQ7" s="27"/>
      <c r="FR7" s="27"/>
      <c r="FS7" s="26"/>
      <c r="FT7" s="26"/>
      <c r="FU7" s="26"/>
      <c r="FV7" s="26"/>
      <c r="FW7" s="26"/>
      <c r="FX7" s="26"/>
      <c r="FY7" s="26"/>
      <c r="FZ7" s="26"/>
      <c r="GA7" s="26"/>
      <c r="GB7" s="26"/>
      <c r="GC7" s="26"/>
      <c r="GD7" s="26"/>
      <c r="GE7" s="27"/>
      <c r="GF7" s="27"/>
      <c r="GG7" s="27"/>
      <c r="GH7" s="27"/>
      <c r="GI7" s="27"/>
      <c r="GJ7" s="27"/>
      <c r="GK7" s="27"/>
      <c r="GL7" s="27"/>
      <c r="GM7" s="27"/>
      <c r="GN7" s="27"/>
      <c r="GO7" s="27"/>
      <c r="GP7" s="27"/>
      <c r="GQ7" s="26"/>
      <c r="GR7" s="26"/>
      <c r="GS7" s="26"/>
      <c r="GT7" s="26"/>
      <c r="GU7" s="26"/>
      <c r="GV7" s="26"/>
      <c r="GW7" s="26"/>
      <c r="GX7" s="26"/>
      <c r="GY7" s="26"/>
      <c r="GZ7" s="26"/>
      <c r="HA7" s="26"/>
      <c r="HB7" s="26"/>
      <c r="HC7" s="27"/>
      <c r="HD7" s="27"/>
      <c r="HE7" s="27"/>
      <c r="HF7" s="27"/>
      <c r="HG7" s="27"/>
      <c r="HH7" s="27"/>
      <c r="HI7" s="27"/>
      <c r="HJ7" s="27"/>
      <c r="HK7" s="27"/>
      <c r="HL7" s="27"/>
      <c r="HM7" s="27"/>
      <c r="HN7" s="27"/>
      <c r="HO7" s="26"/>
      <c r="HP7" s="26"/>
      <c r="HQ7" s="26"/>
      <c r="HR7" s="26"/>
      <c r="HS7" s="26"/>
      <c r="HT7" s="26"/>
      <c r="HU7" s="26"/>
      <c r="HV7" s="26"/>
      <c r="HW7" s="26"/>
      <c r="HX7" s="26"/>
      <c r="HY7" s="26"/>
      <c r="HZ7" s="26"/>
      <c r="IA7" s="27"/>
      <c r="IB7" s="27"/>
      <c r="IC7" s="27"/>
      <c r="ID7" s="27"/>
      <c r="IE7" s="27"/>
      <c r="IF7" s="27"/>
      <c r="IG7" s="27"/>
      <c r="IH7" s="27"/>
      <c r="II7" s="27"/>
      <c r="IJ7" s="27"/>
      <c r="IK7" s="27"/>
      <c r="IL7" s="27"/>
      <c r="IM7" s="26"/>
      <c r="IN7" s="26"/>
      <c r="IO7" s="26"/>
      <c r="IP7" s="26"/>
      <c r="IQ7" s="26"/>
      <c r="IR7" s="26"/>
      <c r="IS7" s="26"/>
      <c r="IT7" s="26"/>
      <c r="IU7" s="26"/>
      <c r="IV7" s="26"/>
      <c r="IW7" s="26"/>
      <c r="IX7" s="26"/>
      <c r="IY7" s="27"/>
      <c r="IZ7" s="27"/>
      <c r="JA7" s="27"/>
      <c r="JB7" s="27"/>
      <c r="JC7" s="27"/>
      <c r="JD7" s="27"/>
      <c r="JE7" s="27"/>
      <c r="JF7" s="27"/>
      <c r="JG7" s="27"/>
      <c r="JH7" s="27"/>
      <c r="JI7" s="27"/>
      <c r="JJ7" s="27"/>
      <c r="JK7" s="26"/>
      <c r="JL7" s="26"/>
      <c r="JM7" s="26"/>
      <c r="JN7" s="26"/>
      <c r="JO7" s="26"/>
      <c r="JP7" s="26"/>
      <c r="JQ7" s="26"/>
      <c r="JR7" s="26"/>
      <c r="JS7" s="26"/>
      <c r="JT7" s="26"/>
      <c r="JU7" s="26"/>
      <c r="JV7" s="26"/>
      <c r="JW7" s="27"/>
      <c r="JX7" s="27"/>
      <c r="JY7" s="27"/>
      <c r="JZ7" s="27"/>
      <c r="KA7" s="27"/>
      <c r="KB7" s="27"/>
      <c r="KC7" s="27"/>
      <c r="KD7" s="27"/>
      <c r="KE7" s="27"/>
      <c r="KF7" s="27"/>
      <c r="KG7" s="27"/>
      <c r="KH7" s="27"/>
      <c r="KI7" s="26"/>
      <c r="KJ7" s="26"/>
      <c r="KK7" s="26"/>
      <c r="KL7" s="26"/>
      <c r="KM7" s="26"/>
      <c r="KN7" s="26"/>
      <c r="KO7" s="26"/>
      <c r="KP7" s="26"/>
      <c r="KQ7" s="26"/>
      <c r="KR7" s="26"/>
      <c r="KS7" s="26"/>
      <c r="KT7" s="26"/>
      <c r="KU7" s="27"/>
      <c r="KV7" s="27"/>
      <c r="KW7" s="27"/>
      <c r="KX7" s="27"/>
      <c r="KY7" s="27"/>
      <c r="KZ7" s="27"/>
      <c r="LA7" s="27"/>
      <c r="LB7" s="27"/>
      <c r="LC7" s="27"/>
      <c r="LD7" s="27"/>
      <c r="LE7" s="27"/>
      <c r="LF7" s="27"/>
      <c r="LG7" s="26"/>
      <c r="LH7" s="26"/>
      <c r="LI7" s="26"/>
      <c r="LJ7" s="26"/>
      <c r="LK7" s="26"/>
      <c r="LL7" s="26"/>
      <c r="LM7" s="26"/>
      <c r="LN7" s="26"/>
      <c r="LO7" s="26"/>
      <c r="LP7" s="26"/>
      <c r="LQ7" s="26"/>
      <c r="LR7" s="26"/>
      <c r="LS7" s="27"/>
      <c r="LT7" s="27"/>
      <c r="LU7" s="27"/>
      <c r="LV7" s="27"/>
      <c r="LW7" s="27"/>
      <c r="LX7" s="27"/>
      <c r="LY7" s="27"/>
      <c r="LZ7" s="27"/>
      <c r="MA7" s="27"/>
      <c r="MB7" s="27"/>
      <c r="MC7" s="27"/>
      <c r="MD7" s="27"/>
      <c r="ME7" s="26"/>
      <c r="MF7" s="26"/>
      <c r="MG7" s="26"/>
      <c r="MH7" s="26"/>
      <c r="MI7" s="26"/>
      <c r="MJ7" s="26"/>
      <c r="MK7" s="26"/>
      <c r="ML7" s="26"/>
      <c r="MM7" s="26"/>
      <c r="MN7" s="26"/>
      <c r="MO7" s="26"/>
      <c r="MP7" s="26"/>
      <c r="MQ7" s="27"/>
      <c r="MR7" s="27"/>
      <c r="MS7" s="27"/>
      <c r="MT7" s="27"/>
      <c r="MU7" s="27"/>
      <c r="MV7" s="27"/>
      <c r="MW7" s="27"/>
      <c r="MX7" s="27"/>
      <c r="MY7" s="27"/>
      <c r="MZ7" s="27"/>
      <c r="NA7" s="27"/>
      <c r="NB7" s="27"/>
      <c r="WU7" s="3"/>
      <c r="WV7" s="4"/>
      <c r="WW7" s="3"/>
      <c r="WX7" s="4"/>
      <c r="WY7" s="3"/>
      <c r="WZ7" s="4"/>
      <c r="XA7" s="3"/>
      <c r="XB7" s="4"/>
      <c r="XC7" s="3"/>
      <c r="XD7" s="4"/>
      <c r="XE7" s="3"/>
      <c r="XF7" s="4"/>
      <c r="XG7" s="3"/>
      <c r="XH7" s="4"/>
      <c r="XI7" s="3"/>
      <c r="XJ7" s="4"/>
      <c r="XK7" s="3"/>
      <c r="XL7" s="4"/>
      <c r="XM7" s="13"/>
      <c r="XN7" s="10"/>
      <c r="XO7" s="13"/>
      <c r="XP7" s="10"/>
      <c r="XQ7" s="13"/>
      <c r="XR7" s="10"/>
      <c r="XS7" s="13"/>
      <c r="XT7" s="10"/>
      <c r="XU7" s="28"/>
      <c r="XV7" s="29"/>
      <c r="XW7" s="28"/>
      <c r="XX7" s="29"/>
      <c r="XY7" s="28"/>
      <c r="XZ7" s="29"/>
      <c r="YA7" s="28"/>
      <c r="YB7" s="29"/>
      <c r="YC7" s="28"/>
      <c r="YD7" s="29"/>
      <c r="YE7" s="28"/>
      <c r="YF7" s="29"/>
      <c r="YG7" s="28"/>
      <c r="YH7" s="23"/>
      <c r="YI7" s="30"/>
      <c r="YJ7" s="31"/>
      <c r="YK7" s="19"/>
      <c r="YL7" s="20"/>
      <c r="YM7" s="19"/>
      <c r="YN7" s="20"/>
      <c r="YO7" s="19"/>
      <c r="YP7" s="20"/>
      <c r="YQ7" s="19"/>
      <c r="YR7" s="20"/>
      <c r="YS7" s="19"/>
      <c r="YT7" s="20"/>
      <c r="YU7" s="19"/>
      <c r="YV7" s="20"/>
      <c r="YW7" s="19"/>
      <c r="YX7" s="20"/>
      <c r="YY7" s="19"/>
      <c r="YZ7" s="20"/>
      <c r="ZA7" s="19"/>
      <c r="ZB7" s="20"/>
      <c r="ZC7" s="12"/>
      <c r="ZD7" s="38"/>
      <c r="ZE7" s="12"/>
      <c r="ZF7" s="38"/>
      <c r="ZG7" s="12"/>
      <c r="ZH7" s="38"/>
      <c r="ZI7" s="12"/>
      <c r="ZJ7" s="38"/>
      <c r="ZK7" s="12"/>
      <c r="ZL7" s="38"/>
      <c r="ZM7" s="12"/>
      <c r="ZN7" s="38"/>
      <c r="ZO7" s="12"/>
      <c r="ZP7" s="38"/>
      <c r="ZQ7" s="23"/>
      <c r="ACR7" s="3"/>
      <c r="ACS7" s="32"/>
      <c r="ACT7" s="15"/>
      <c r="ACU7" s="32"/>
      <c r="ACV7" s="15"/>
      <c r="ACW7" s="32"/>
      <c r="ACX7" s="15"/>
      <c r="ACY7" s="32"/>
      <c r="ACZ7" s="15"/>
      <c r="ADA7" s="32"/>
      <c r="ADB7" s="15"/>
      <c r="ADC7" s="32"/>
      <c r="ADD7" s="15"/>
      <c r="ADE7" s="32"/>
      <c r="ADF7" s="15"/>
      <c r="ADG7" s="32"/>
      <c r="ADH7" s="15"/>
      <c r="ADI7" s="32"/>
      <c r="ADJ7" s="15"/>
      <c r="ADK7" s="32"/>
      <c r="ADL7" s="15"/>
      <c r="ADM7" s="32"/>
      <c r="ADN7" s="15"/>
      <c r="ADO7" s="32"/>
      <c r="ADP7" s="15"/>
      <c r="ADQ7" s="32"/>
      <c r="ADR7" s="15"/>
      <c r="ADS7" s="32"/>
      <c r="ADT7" s="15"/>
      <c r="ADU7" s="32"/>
      <c r="ADV7" s="15"/>
    </row>
    <row r="8" spans="10:804" x14ac:dyDescent="0.2">
      <c r="J8" s="9"/>
      <c r="L8" s="10"/>
      <c r="M8" s="11"/>
      <c r="N8" s="12"/>
      <c r="O8" s="13"/>
      <c r="P8" s="14"/>
      <c r="Q8" s="16"/>
      <c r="S8" s="8"/>
      <c r="T8" s="7"/>
      <c r="V8" s="6"/>
      <c r="W8" s="5"/>
      <c r="X8" s="4"/>
      <c r="Y8" s="3"/>
      <c r="Z8" s="4"/>
      <c r="AA8" s="3"/>
      <c r="AB8" s="4"/>
      <c r="AC8" s="3"/>
      <c r="AD8" s="17"/>
      <c r="AE8" s="18"/>
      <c r="AF8" s="17"/>
      <c r="AG8" s="18"/>
      <c r="AH8" s="17"/>
      <c r="AI8" s="18"/>
      <c r="AJ8" s="17"/>
      <c r="AK8" s="18"/>
      <c r="AL8" s="17"/>
      <c r="AM8" s="19"/>
      <c r="AN8" s="20"/>
      <c r="AO8" s="19"/>
      <c r="AP8" s="20"/>
      <c r="AQ8" s="19"/>
      <c r="AR8" s="20"/>
      <c r="AS8" s="19"/>
      <c r="AT8" s="20"/>
      <c r="AU8" s="19"/>
      <c r="AW8" s="21"/>
      <c r="AX8" s="21"/>
      <c r="AY8" s="21"/>
      <c r="AZ8" s="21"/>
      <c r="BA8" s="21"/>
      <c r="BB8" s="21"/>
      <c r="BC8" s="21"/>
      <c r="BD8" s="21"/>
      <c r="BE8" s="21"/>
      <c r="BF8" s="7"/>
      <c r="BG8" s="7"/>
      <c r="BH8" s="7"/>
      <c r="BI8" s="7"/>
      <c r="BJ8" s="7"/>
      <c r="BK8" s="7"/>
      <c r="BL8" s="7"/>
      <c r="BM8" s="7"/>
      <c r="BN8" s="7"/>
      <c r="BO8" s="21"/>
      <c r="BP8" s="21"/>
      <c r="BQ8" s="21"/>
      <c r="BR8" s="21"/>
      <c r="BS8" s="21"/>
      <c r="BT8" s="21"/>
      <c r="BU8" s="21"/>
      <c r="BV8" s="21"/>
      <c r="BW8" s="21"/>
      <c r="BX8" s="7"/>
      <c r="BY8" s="7"/>
      <c r="BZ8" s="7"/>
      <c r="CA8" s="7"/>
      <c r="CB8" s="7"/>
      <c r="CC8" s="7"/>
      <c r="CD8" s="7"/>
      <c r="CE8" s="7"/>
      <c r="CF8" s="7"/>
      <c r="CG8" s="21"/>
      <c r="CH8" s="21"/>
      <c r="CI8" s="21"/>
      <c r="CJ8" s="21"/>
      <c r="CK8" s="21"/>
      <c r="CL8" s="21"/>
      <c r="CM8" s="21"/>
      <c r="CN8" s="21"/>
      <c r="CO8" s="21"/>
      <c r="CP8" s="7"/>
      <c r="CQ8" s="7"/>
      <c r="CR8" s="7"/>
      <c r="CS8" s="7"/>
      <c r="CT8" s="7"/>
      <c r="CU8" s="7"/>
      <c r="CV8" s="7"/>
      <c r="CW8" s="7"/>
      <c r="CX8" s="7"/>
      <c r="CY8" s="21"/>
      <c r="CZ8" s="21"/>
      <c r="DA8" s="21"/>
      <c r="DB8" s="21"/>
      <c r="DC8" s="21"/>
      <c r="DD8" s="21"/>
      <c r="DE8" s="21"/>
      <c r="DF8" s="21"/>
      <c r="DG8" s="21"/>
      <c r="DH8" s="7"/>
      <c r="DI8" s="7"/>
      <c r="DJ8" s="7"/>
      <c r="DK8" s="7"/>
      <c r="DL8" s="7"/>
      <c r="DM8" s="7"/>
      <c r="DN8" s="7"/>
      <c r="DO8" s="7"/>
      <c r="DP8" s="7"/>
      <c r="DQ8" s="22"/>
      <c r="DR8" s="5"/>
      <c r="DS8" s="22"/>
      <c r="DT8" s="5"/>
      <c r="DU8" s="22"/>
      <c r="DV8" s="5"/>
      <c r="DW8" s="22"/>
      <c r="DX8" s="5"/>
      <c r="DY8" s="22"/>
      <c r="DZ8" s="5"/>
      <c r="EA8" s="23"/>
      <c r="EB8" s="24"/>
      <c r="EC8" s="25"/>
      <c r="ED8" s="24"/>
      <c r="EE8" s="25"/>
      <c r="EF8" s="24"/>
      <c r="EG8" s="25"/>
      <c r="EH8" s="24"/>
      <c r="EI8" s="25"/>
      <c r="EJ8" s="24"/>
      <c r="EK8" s="25"/>
      <c r="EL8" s="24"/>
      <c r="EM8" s="25"/>
      <c r="EN8" s="24"/>
      <c r="EO8" s="25"/>
      <c r="EP8" s="24"/>
      <c r="EQ8" s="25"/>
      <c r="ER8" s="24"/>
      <c r="ES8" s="23"/>
      <c r="EU8" s="26"/>
      <c r="EV8" s="26"/>
      <c r="EW8" s="26"/>
      <c r="EX8" s="26"/>
      <c r="EY8" s="26"/>
      <c r="EZ8" s="26"/>
      <c r="FA8" s="26"/>
      <c r="FB8" s="26"/>
      <c r="FC8" s="26"/>
      <c r="FD8" s="26"/>
      <c r="FE8" s="26"/>
      <c r="FF8" s="26"/>
      <c r="FG8" s="27"/>
      <c r="FH8" s="27"/>
      <c r="FI8" s="27"/>
      <c r="FJ8" s="27"/>
      <c r="FK8" s="27"/>
      <c r="FL8" s="27"/>
      <c r="FM8" s="27"/>
      <c r="FN8" s="27"/>
      <c r="FO8" s="27"/>
      <c r="FP8" s="27"/>
      <c r="FQ8" s="27"/>
      <c r="FR8" s="27"/>
      <c r="FS8" s="26"/>
      <c r="FT8" s="26"/>
      <c r="FU8" s="26"/>
      <c r="FV8" s="26"/>
      <c r="FW8" s="26"/>
      <c r="FX8" s="26"/>
      <c r="FY8" s="26"/>
      <c r="FZ8" s="26"/>
      <c r="GA8" s="26"/>
      <c r="GB8" s="26"/>
      <c r="GC8" s="26"/>
      <c r="GD8" s="26"/>
      <c r="GE8" s="27"/>
      <c r="GF8" s="27"/>
      <c r="GG8" s="27"/>
      <c r="GH8" s="27"/>
      <c r="GI8" s="27"/>
      <c r="GJ8" s="27"/>
      <c r="GK8" s="27"/>
      <c r="GL8" s="27"/>
      <c r="GM8" s="27"/>
      <c r="GN8" s="27"/>
      <c r="GO8" s="27"/>
      <c r="GP8" s="27"/>
      <c r="GQ8" s="26"/>
      <c r="GR8" s="26"/>
      <c r="GS8" s="26"/>
      <c r="GT8" s="26"/>
      <c r="GU8" s="26"/>
      <c r="GV8" s="26"/>
      <c r="GW8" s="26"/>
      <c r="GX8" s="26"/>
      <c r="GY8" s="26"/>
      <c r="GZ8" s="26"/>
      <c r="HA8" s="26"/>
      <c r="HB8" s="26"/>
      <c r="HC8" s="27"/>
      <c r="HD8" s="27"/>
      <c r="HE8" s="27"/>
      <c r="HF8" s="27"/>
      <c r="HG8" s="27"/>
      <c r="HH8" s="27"/>
      <c r="HI8" s="27"/>
      <c r="HJ8" s="27"/>
      <c r="HK8" s="27"/>
      <c r="HL8" s="27"/>
      <c r="HM8" s="27"/>
      <c r="HN8" s="27"/>
      <c r="HO8" s="26"/>
      <c r="HP8" s="26"/>
      <c r="HQ8" s="26"/>
      <c r="HR8" s="26"/>
      <c r="HS8" s="26"/>
      <c r="HT8" s="26"/>
      <c r="HU8" s="26"/>
      <c r="HV8" s="26"/>
      <c r="HW8" s="26"/>
      <c r="HX8" s="26"/>
      <c r="HY8" s="26"/>
      <c r="HZ8" s="26"/>
      <c r="IA8" s="27"/>
      <c r="IB8" s="27"/>
      <c r="IC8" s="27"/>
      <c r="ID8" s="27"/>
      <c r="IE8" s="27"/>
      <c r="IF8" s="27"/>
      <c r="IG8" s="27"/>
      <c r="IH8" s="27"/>
      <c r="II8" s="27"/>
      <c r="IJ8" s="27"/>
      <c r="IK8" s="27"/>
      <c r="IL8" s="27"/>
      <c r="IM8" s="26"/>
      <c r="IN8" s="26"/>
      <c r="IO8" s="26"/>
      <c r="IP8" s="26"/>
      <c r="IQ8" s="26"/>
      <c r="IR8" s="26"/>
      <c r="IS8" s="26"/>
      <c r="IT8" s="26"/>
      <c r="IU8" s="26"/>
      <c r="IV8" s="26"/>
      <c r="IW8" s="26"/>
      <c r="IX8" s="26"/>
      <c r="IY8" s="27"/>
      <c r="IZ8" s="27"/>
      <c r="JA8" s="27"/>
      <c r="JB8" s="27"/>
      <c r="JC8" s="27"/>
      <c r="JD8" s="27"/>
      <c r="JE8" s="27"/>
      <c r="JF8" s="27"/>
      <c r="JG8" s="27"/>
      <c r="JH8" s="27"/>
      <c r="JI8" s="27"/>
      <c r="JJ8" s="27"/>
      <c r="JK8" s="26"/>
      <c r="JL8" s="26"/>
      <c r="JM8" s="26"/>
      <c r="JN8" s="26"/>
      <c r="JO8" s="26"/>
      <c r="JP8" s="26"/>
      <c r="JQ8" s="26"/>
      <c r="JR8" s="26"/>
      <c r="JS8" s="26"/>
      <c r="JT8" s="26"/>
      <c r="JU8" s="26"/>
      <c r="JV8" s="26"/>
      <c r="JW8" s="27"/>
      <c r="JX8" s="27"/>
      <c r="JY8" s="27"/>
      <c r="JZ8" s="27"/>
      <c r="KA8" s="27"/>
      <c r="KB8" s="27"/>
      <c r="KC8" s="27"/>
      <c r="KD8" s="27"/>
      <c r="KE8" s="27"/>
      <c r="KF8" s="27"/>
      <c r="KG8" s="27"/>
      <c r="KH8" s="27"/>
      <c r="KI8" s="26"/>
      <c r="KJ8" s="26"/>
      <c r="KK8" s="26"/>
      <c r="KL8" s="26"/>
      <c r="KM8" s="26"/>
      <c r="KN8" s="26"/>
      <c r="KO8" s="26"/>
      <c r="KP8" s="26"/>
      <c r="KQ8" s="26"/>
      <c r="KR8" s="26"/>
      <c r="KS8" s="26"/>
      <c r="KT8" s="26"/>
      <c r="KU8" s="27"/>
      <c r="KV8" s="27"/>
      <c r="KW8" s="27"/>
      <c r="KX8" s="27"/>
      <c r="KY8" s="27"/>
      <c r="KZ8" s="27"/>
      <c r="LA8" s="27"/>
      <c r="LB8" s="27"/>
      <c r="LC8" s="27"/>
      <c r="LD8" s="27"/>
      <c r="LE8" s="27"/>
      <c r="LF8" s="27"/>
      <c r="LG8" s="26"/>
      <c r="LH8" s="26"/>
      <c r="LI8" s="26"/>
      <c r="LJ8" s="26"/>
      <c r="LK8" s="26"/>
      <c r="LL8" s="26"/>
      <c r="LM8" s="26"/>
      <c r="LN8" s="26"/>
      <c r="LO8" s="26"/>
      <c r="LP8" s="26"/>
      <c r="LQ8" s="26"/>
      <c r="LR8" s="26"/>
      <c r="LS8" s="27"/>
      <c r="LT8" s="27"/>
      <c r="LU8" s="27"/>
      <c r="LV8" s="27"/>
      <c r="LW8" s="27"/>
      <c r="LX8" s="27"/>
      <c r="LY8" s="27"/>
      <c r="LZ8" s="27"/>
      <c r="MA8" s="27"/>
      <c r="MB8" s="27"/>
      <c r="MC8" s="27"/>
      <c r="MD8" s="27"/>
      <c r="ME8" s="26"/>
      <c r="MF8" s="26"/>
      <c r="MG8" s="26"/>
      <c r="MH8" s="26"/>
      <c r="MI8" s="26"/>
      <c r="MJ8" s="26"/>
      <c r="MK8" s="26"/>
      <c r="ML8" s="26"/>
      <c r="MM8" s="26"/>
      <c r="MN8" s="26"/>
      <c r="MO8" s="26"/>
      <c r="MP8" s="26"/>
      <c r="MQ8" s="27"/>
      <c r="MR8" s="27"/>
      <c r="MS8" s="27"/>
      <c r="MT8" s="27"/>
      <c r="MU8" s="27"/>
      <c r="MV8" s="27"/>
      <c r="MW8" s="27"/>
      <c r="MX8" s="27"/>
      <c r="MY8" s="27"/>
      <c r="MZ8" s="27"/>
      <c r="NA8" s="27"/>
      <c r="NB8" s="27"/>
      <c r="WU8" s="3"/>
      <c r="WV8" s="4"/>
      <c r="WW8" s="3"/>
      <c r="WX8" s="4"/>
      <c r="WY8" s="3"/>
      <c r="WZ8" s="4"/>
      <c r="XA8" s="3"/>
      <c r="XB8" s="4"/>
      <c r="XC8" s="3"/>
      <c r="XD8" s="4"/>
      <c r="XE8" s="3"/>
      <c r="XF8" s="4"/>
      <c r="XG8" s="3"/>
      <c r="XH8" s="4"/>
      <c r="XI8" s="3"/>
      <c r="XJ8" s="4"/>
      <c r="XK8" s="3"/>
      <c r="XL8" s="4"/>
      <c r="XM8" s="13"/>
      <c r="XN8" s="10"/>
      <c r="XO8" s="13"/>
      <c r="XP8" s="10"/>
      <c r="XQ8" s="13"/>
      <c r="XR8" s="10"/>
      <c r="XS8" s="13"/>
      <c r="XT8" s="10"/>
      <c r="XU8" s="28"/>
      <c r="XV8" s="29"/>
      <c r="XW8" s="28"/>
      <c r="XX8" s="29"/>
      <c r="XY8" s="28"/>
      <c r="XZ8" s="29"/>
      <c r="YA8" s="28"/>
      <c r="YB8" s="29"/>
      <c r="YC8" s="28"/>
      <c r="YD8" s="29"/>
      <c r="YE8" s="28"/>
      <c r="YF8" s="29"/>
      <c r="YG8" s="28"/>
      <c r="YH8" s="23"/>
      <c r="YI8" s="30"/>
      <c r="YJ8" s="31"/>
      <c r="YK8" s="19"/>
      <c r="YL8" s="20"/>
      <c r="YM8" s="19"/>
      <c r="YN8" s="20"/>
      <c r="YO8" s="19"/>
      <c r="YP8" s="20"/>
      <c r="YQ8" s="19"/>
      <c r="YR8" s="20"/>
      <c r="YS8" s="19"/>
      <c r="YT8" s="20"/>
      <c r="YU8" s="19"/>
      <c r="YV8" s="20"/>
      <c r="YW8" s="19"/>
      <c r="YX8" s="20"/>
      <c r="YY8" s="19"/>
      <c r="YZ8" s="20"/>
      <c r="ZA8" s="19"/>
      <c r="ZB8" s="20"/>
      <c r="ZC8" s="12"/>
      <c r="ZD8" s="38"/>
      <c r="ZE8" s="12"/>
      <c r="ZF8" s="38"/>
      <c r="ZG8" s="12"/>
      <c r="ZH8" s="38"/>
      <c r="ZI8" s="12"/>
      <c r="ZJ8" s="38"/>
      <c r="ZK8" s="12"/>
      <c r="ZL8" s="38"/>
      <c r="ZM8" s="12"/>
      <c r="ZN8" s="38"/>
      <c r="ZO8" s="12"/>
      <c r="ZP8" s="38"/>
      <c r="ZQ8" s="23"/>
      <c r="ACR8" s="3"/>
      <c r="ACS8" s="32"/>
      <c r="ACT8" s="15"/>
      <c r="ACU8" s="32"/>
      <c r="ACV8" s="15"/>
      <c r="ACW8" s="32"/>
      <c r="ACX8" s="15"/>
      <c r="ACY8" s="32"/>
      <c r="ACZ8" s="15"/>
      <c r="ADA8" s="32"/>
      <c r="ADB8" s="15"/>
      <c r="ADC8" s="32"/>
      <c r="ADD8" s="15"/>
      <c r="ADE8" s="32"/>
      <c r="ADF8" s="15"/>
      <c r="ADG8" s="32"/>
      <c r="ADH8" s="15"/>
      <c r="ADI8" s="32"/>
      <c r="ADJ8" s="15"/>
      <c r="ADK8" s="32"/>
      <c r="ADL8" s="15"/>
      <c r="ADM8" s="32"/>
      <c r="ADN8" s="15"/>
      <c r="ADO8" s="32"/>
      <c r="ADP8" s="15"/>
      <c r="ADQ8" s="32"/>
      <c r="ADR8" s="15"/>
      <c r="ADS8" s="32"/>
      <c r="ADT8" s="15"/>
      <c r="ADU8" s="32"/>
      <c r="ADV8" s="15"/>
    </row>
    <row r="9" spans="10:804" x14ac:dyDescent="0.2">
      <c r="J9" s="9"/>
      <c r="L9" s="10"/>
      <c r="M9" s="11"/>
      <c r="N9" s="12"/>
      <c r="O9" s="13"/>
      <c r="P9" s="14"/>
      <c r="Q9" s="16"/>
      <c r="S9" s="8"/>
      <c r="T9" s="7"/>
      <c r="V9" s="6"/>
      <c r="W9" s="5"/>
      <c r="X9" s="4"/>
      <c r="Y9" s="3"/>
      <c r="Z9" s="4"/>
      <c r="AA9" s="3"/>
      <c r="AB9" s="4"/>
      <c r="AC9" s="3"/>
      <c r="AD9" s="17"/>
      <c r="AE9" s="18"/>
      <c r="AF9" s="17"/>
      <c r="AG9" s="18"/>
      <c r="AH9" s="17"/>
      <c r="AI9" s="18"/>
      <c r="AJ9" s="17"/>
      <c r="AK9" s="18"/>
      <c r="AL9" s="17"/>
      <c r="AM9" s="19"/>
      <c r="AN9" s="20"/>
      <c r="AO9" s="19"/>
      <c r="AP9" s="20"/>
      <c r="AQ9" s="19"/>
      <c r="AR9" s="20"/>
      <c r="AS9" s="19"/>
      <c r="AT9" s="20"/>
      <c r="AU9" s="19"/>
      <c r="AW9" s="21"/>
      <c r="AX9" s="21"/>
      <c r="AY9" s="21"/>
      <c r="AZ9" s="21"/>
      <c r="BA9" s="21"/>
      <c r="BB9" s="21"/>
      <c r="BC9" s="21"/>
      <c r="BD9" s="21"/>
      <c r="BE9" s="21"/>
      <c r="BF9" s="7"/>
      <c r="BG9" s="7"/>
      <c r="BH9" s="7"/>
      <c r="BI9" s="7"/>
      <c r="BJ9" s="7"/>
      <c r="BK9" s="7"/>
      <c r="BL9" s="7"/>
      <c r="BM9" s="7"/>
      <c r="BN9" s="7"/>
      <c r="BO9" s="21"/>
      <c r="BP9" s="21"/>
      <c r="BQ9" s="21"/>
      <c r="BR9" s="21"/>
      <c r="BS9" s="21"/>
      <c r="BT9" s="21"/>
      <c r="BU9" s="21"/>
      <c r="BV9" s="21"/>
      <c r="BW9" s="21"/>
      <c r="BX9" s="7"/>
      <c r="BY9" s="7"/>
      <c r="BZ9" s="7"/>
      <c r="CA9" s="7"/>
      <c r="CB9" s="7"/>
      <c r="CC9" s="7"/>
      <c r="CD9" s="7"/>
      <c r="CE9" s="7"/>
      <c r="CF9" s="7"/>
      <c r="CG9" s="21"/>
      <c r="CH9" s="21"/>
      <c r="CI9" s="21"/>
      <c r="CJ9" s="21"/>
      <c r="CK9" s="21"/>
      <c r="CL9" s="21"/>
      <c r="CM9" s="21"/>
      <c r="CN9" s="21"/>
      <c r="CO9" s="21"/>
      <c r="CP9" s="7"/>
      <c r="CQ9" s="7"/>
      <c r="CR9" s="7"/>
      <c r="CS9" s="7"/>
      <c r="CT9" s="7"/>
      <c r="CU9" s="7"/>
      <c r="CV9" s="7"/>
      <c r="CW9" s="7"/>
      <c r="CX9" s="7"/>
      <c r="CY9" s="21"/>
      <c r="CZ9" s="21"/>
      <c r="DA9" s="21"/>
      <c r="DB9" s="21"/>
      <c r="DC9" s="21"/>
      <c r="DD9" s="21"/>
      <c r="DE9" s="21"/>
      <c r="DF9" s="21"/>
      <c r="DG9" s="21"/>
      <c r="DH9" s="7"/>
      <c r="DI9" s="7"/>
      <c r="DJ9" s="7"/>
      <c r="DK9" s="7"/>
      <c r="DL9" s="7"/>
      <c r="DM9" s="7"/>
      <c r="DN9" s="7"/>
      <c r="DO9" s="7"/>
      <c r="DP9" s="7"/>
      <c r="DQ9" s="22"/>
      <c r="DR9" s="5"/>
      <c r="DS9" s="22"/>
      <c r="DT9" s="5"/>
      <c r="DU9" s="22"/>
      <c r="DV9" s="5"/>
      <c r="DW9" s="22"/>
      <c r="DX9" s="5"/>
      <c r="DY9" s="22"/>
      <c r="DZ9" s="5"/>
      <c r="EA9" s="23"/>
      <c r="EB9" s="24"/>
      <c r="EC9" s="25"/>
      <c r="ED9" s="24"/>
      <c r="EE9" s="25"/>
      <c r="EF9" s="24"/>
      <c r="EG9" s="25"/>
      <c r="EH9" s="24"/>
      <c r="EI9" s="25"/>
      <c r="EJ9" s="24"/>
      <c r="EK9" s="25"/>
      <c r="EL9" s="24"/>
      <c r="EM9" s="25"/>
      <c r="EN9" s="24"/>
      <c r="EO9" s="25"/>
      <c r="EP9" s="24"/>
      <c r="EQ9" s="25"/>
      <c r="ER9" s="24"/>
      <c r="ES9" s="23"/>
      <c r="EU9" s="26"/>
      <c r="EV9" s="26"/>
      <c r="EW9" s="26"/>
      <c r="EX9" s="26"/>
      <c r="EY9" s="26"/>
      <c r="EZ9" s="26"/>
      <c r="FA9" s="26"/>
      <c r="FB9" s="26"/>
      <c r="FC9" s="26"/>
      <c r="FD9" s="26"/>
      <c r="FE9" s="26"/>
      <c r="FF9" s="26"/>
      <c r="FG9" s="27"/>
      <c r="FH9" s="27"/>
      <c r="FI9" s="27"/>
      <c r="FJ9" s="27"/>
      <c r="FK9" s="27"/>
      <c r="FL9" s="27"/>
      <c r="FM9" s="27"/>
      <c r="FN9" s="27"/>
      <c r="FO9" s="27"/>
      <c r="FP9" s="27"/>
      <c r="FQ9" s="27"/>
      <c r="FR9" s="27"/>
      <c r="FS9" s="26"/>
      <c r="FT9" s="26"/>
      <c r="FU9" s="26"/>
      <c r="FV9" s="26"/>
      <c r="FW9" s="26"/>
      <c r="FX9" s="26"/>
      <c r="FY9" s="26"/>
      <c r="FZ9" s="26"/>
      <c r="GA9" s="26"/>
      <c r="GB9" s="26"/>
      <c r="GC9" s="26"/>
      <c r="GD9" s="26"/>
      <c r="GE9" s="27"/>
      <c r="GF9" s="27"/>
      <c r="GG9" s="27"/>
      <c r="GH9" s="27"/>
      <c r="GI9" s="27"/>
      <c r="GJ9" s="27"/>
      <c r="GK9" s="27"/>
      <c r="GL9" s="27"/>
      <c r="GM9" s="27"/>
      <c r="GN9" s="27"/>
      <c r="GO9" s="27"/>
      <c r="GP9" s="27"/>
      <c r="GQ9" s="26"/>
      <c r="GR9" s="26"/>
      <c r="GS9" s="26"/>
      <c r="GT9" s="26"/>
      <c r="GU9" s="26"/>
      <c r="GV9" s="26"/>
      <c r="GW9" s="26"/>
      <c r="GX9" s="26"/>
      <c r="GY9" s="26"/>
      <c r="GZ9" s="26"/>
      <c r="HA9" s="26"/>
      <c r="HB9" s="26"/>
      <c r="HC9" s="27"/>
      <c r="HD9" s="27"/>
      <c r="HE9" s="27"/>
      <c r="HF9" s="27"/>
      <c r="HG9" s="27"/>
      <c r="HH9" s="27"/>
      <c r="HI9" s="27"/>
      <c r="HJ9" s="27"/>
      <c r="HK9" s="27"/>
      <c r="HL9" s="27"/>
      <c r="HM9" s="27"/>
      <c r="HN9" s="27"/>
      <c r="HO9" s="26"/>
      <c r="HP9" s="26"/>
      <c r="HQ9" s="26"/>
      <c r="HR9" s="26"/>
      <c r="HS9" s="26"/>
      <c r="HT9" s="26"/>
      <c r="HU9" s="26"/>
      <c r="HV9" s="26"/>
      <c r="HW9" s="26"/>
      <c r="HX9" s="26"/>
      <c r="HY9" s="26"/>
      <c r="HZ9" s="26"/>
      <c r="IA9" s="27"/>
      <c r="IB9" s="27"/>
      <c r="IC9" s="27"/>
      <c r="ID9" s="27"/>
      <c r="IE9" s="27"/>
      <c r="IF9" s="27"/>
      <c r="IG9" s="27"/>
      <c r="IH9" s="27"/>
      <c r="II9" s="27"/>
      <c r="IJ9" s="27"/>
      <c r="IK9" s="27"/>
      <c r="IL9" s="27"/>
      <c r="IM9" s="26"/>
      <c r="IN9" s="26"/>
      <c r="IO9" s="26"/>
      <c r="IP9" s="26"/>
      <c r="IQ9" s="26"/>
      <c r="IR9" s="26"/>
      <c r="IS9" s="26"/>
      <c r="IT9" s="26"/>
      <c r="IU9" s="26"/>
      <c r="IV9" s="26"/>
      <c r="IW9" s="26"/>
      <c r="IX9" s="26"/>
      <c r="IY9" s="27"/>
      <c r="IZ9" s="27"/>
      <c r="JA9" s="27"/>
      <c r="JB9" s="27"/>
      <c r="JC9" s="27"/>
      <c r="JD9" s="27"/>
      <c r="JE9" s="27"/>
      <c r="JF9" s="27"/>
      <c r="JG9" s="27"/>
      <c r="JH9" s="27"/>
      <c r="JI9" s="27"/>
      <c r="JJ9" s="27"/>
      <c r="JK9" s="26"/>
      <c r="JL9" s="26"/>
      <c r="JM9" s="26"/>
      <c r="JN9" s="26"/>
      <c r="JO9" s="26"/>
      <c r="JP9" s="26"/>
      <c r="JQ9" s="26"/>
      <c r="JR9" s="26"/>
      <c r="JS9" s="26"/>
      <c r="JT9" s="26"/>
      <c r="JU9" s="26"/>
      <c r="JV9" s="26"/>
      <c r="JW9" s="27"/>
      <c r="JX9" s="27"/>
      <c r="JY9" s="27"/>
      <c r="JZ9" s="27"/>
      <c r="KA9" s="27"/>
      <c r="KB9" s="27"/>
      <c r="KC9" s="27"/>
      <c r="KD9" s="27"/>
      <c r="KE9" s="27"/>
      <c r="KF9" s="27"/>
      <c r="KG9" s="27"/>
      <c r="KH9" s="27"/>
      <c r="KI9" s="26"/>
      <c r="KJ9" s="26"/>
      <c r="KK9" s="26"/>
      <c r="KL9" s="26"/>
      <c r="KM9" s="26"/>
      <c r="KN9" s="26"/>
      <c r="KO9" s="26"/>
      <c r="KP9" s="26"/>
      <c r="KQ9" s="26"/>
      <c r="KR9" s="26"/>
      <c r="KS9" s="26"/>
      <c r="KT9" s="26"/>
      <c r="KU9" s="27"/>
      <c r="KV9" s="27"/>
      <c r="KW9" s="27"/>
      <c r="KX9" s="27"/>
      <c r="KY9" s="27"/>
      <c r="KZ9" s="27"/>
      <c r="LA9" s="27"/>
      <c r="LB9" s="27"/>
      <c r="LC9" s="27"/>
      <c r="LD9" s="27"/>
      <c r="LE9" s="27"/>
      <c r="LF9" s="27"/>
      <c r="LG9" s="26"/>
      <c r="LH9" s="26"/>
      <c r="LI9" s="26"/>
      <c r="LJ9" s="26"/>
      <c r="LK9" s="26"/>
      <c r="LL9" s="26"/>
      <c r="LM9" s="26"/>
      <c r="LN9" s="26"/>
      <c r="LO9" s="26"/>
      <c r="LP9" s="26"/>
      <c r="LQ9" s="26"/>
      <c r="LR9" s="26"/>
      <c r="LS9" s="27"/>
      <c r="LT9" s="27"/>
      <c r="LU9" s="27"/>
      <c r="LV9" s="27"/>
      <c r="LW9" s="27"/>
      <c r="LX9" s="27"/>
      <c r="LY9" s="27"/>
      <c r="LZ9" s="27"/>
      <c r="MA9" s="27"/>
      <c r="MB9" s="27"/>
      <c r="MC9" s="27"/>
      <c r="MD9" s="27"/>
      <c r="ME9" s="26"/>
      <c r="MF9" s="26"/>
      <c r="MG9" s="26"/>
      <c r="MH9" s="26"/>
      <c r="MI9" s="26"/>
      <c r="MJ9" s="26"/>
      <c r="MK9" s="26"/>
      <c r="ML9" s="26"/>
      <c r="MM9" s="26"/>
      <c r="MN9" s="26"/>
      <c r="MO9" s="26"/>
      <c r="MP9" s="26"/>
      <c r="MQ9" s="27"/>
      <c r="MR9" s="27"/>
      <c r="MS9" s="27"/>
      <c r="MT9" s="27"/>
      <c r="MU9" s="27"/>
      <c r="MV9" s="27"/>
      <c r="MW9" s="27"/>
      <c r="MX9" s="27"/>
      <c r="MY9" s="27"/>
      <c r="MZ9" s="27"/>
      <c r="NA9" s="27"/>
      <c r="NB9" s="27"/>
      <c r="WU9" s="3"/>
      <c r="WV9" s="4"/>
      <c r="WW9" s="3"/>
      <c r="WX9" s="4"/>
      <c r="WY9" s="3"/>
      <c r="WZ9" s="4"/>
      <c r="XA9" s="3"/>
      <c r="XB9" s="4"/>
      <c r="XC9" s="3"/>
      <c r="XD9" s="4"/>
      <c r="XE9" s="3"/>
      <c r="XF9" s="4"/>
      <c r="XG9" s="3"/>
      <c r="XH9" s="4"/>
      <c r="XI9" s="3"/>
      <c r="XJ9" s="4"/>
      <c r="XK9" s="3"/>
      <c r="XL9" s="4"/>
      <c r="XM9" s="13"/>
      <c r="XN9" s="10"/>
      <c r="XO9" s="13"/>
      <c r="XP9" s="10"/>
      <c r="XQ9" s="13"/>
      <c r="XR9" s="10"/>
      <c r="XS9" s="13"/>
      <c r="XT9" s="10"/>
      <c r="XU9" s="28"/>
      <c r="XV9" s="29"/>
      <c r="XW9" s="28"/>
      <c r="XX9" s="29"/>
      <c r="XY9" s="28"/>
      <c r="XZ9" s="29"/>
      <c r="YA9" s="28"/>
      <c r="YB9" s="29"/>
      <c r="YC9" s="28"/>
      <c r="YD9" s="29"/>
      <c r="YE9" s="28"/>
      <c r="YF9" s="29"/>
      <c r="YG9" s="28"/>
      <c r="YH9" s="23"/>
      <c r="YI9" s="30"/>
      <c r="YJ9" s="31"/>
      <c r="YK9" s="19"/>
      <c r="YL9" s="20"/>
      <c r="YM9" s="19"/>
      <c r="YN9" s="20"/>
      <c r="YO9" s="19"/>
      <c r="YP9" s="20"/>
      <c r="YQ9" s="19"/>
      <c r="YR9" s="20"/>
      <c r="YS9" s="19"/>
      <c r="YT9" s="20"/>
      <c r="YU9" s="19"/>
      <c r="YV9" s="20"/>
      <c r="YW9" s="19"/>
      <c r="YX9" s="20"/>
      <c r="YY9" s="19"/>
      <c r="YZ9" s="20"/>
      <c r="ZA9" s="19"/>
      <c r="ZB9" s="20"/>
      <c r="ZC9" s="12"/>
      <c r="ZD9" s="38"/>
      <c r="ZE9" s="12"/>
      <c r="ZF9" s="38"/>
      <c r="ZG9" s="12"/>
      <c r="ZH9" s="38"/>
      <c r="ZI9" s="12"/>
      <c r="ZJ9" s="38"/>
      <c r="ZK9" s="12"/>
      <c r="ZL9" s="38"/>
      <c r="ZM9" s="12"/>
      <c r="ZN9" s="38"/>
      <c r="ZO9" s="12"/>
      <c r="ZP9" s="38"/>
      <c r="ZQ9" s="23"/>
      <c r="ACR9" s="3"/>
      <c r="ACS9" s="32"/>
      <c r="ACT9" s="15"/>
      <c r="ACU9" s="32"/>
      <c r="ACV9" s="15"/>
      <c r="ACW9" s="32"/>
      <c r="ACX9" s="15"/>
      <c r="ACY9" s="32"/>
      <c r="ACZ9" s="15"/>
      <c r="ADA9" s="32"/>
      <c r="ADB9" s="15"/>
      <c r="ADC9" s="32"/>
      <c r="ADD9" s="15"/>
      <c r="ADE9" s="32"/>
      <c r="ADF9" s="15"/>
      <c r="ADG9" s="32"/>
      <c r="ADH9" s="15"/>
      <c r="ADI9" s="32"/>
      <c r="ADJ9" s="15"/>
      <c r="ADK9" s="32"/>
      <c r="ADL9" s="15"/>
      <c r="ADM9" s="32"/>
      <c r="ADN9" s="15"/>
      <c r="ADO9" s="32"/>
      <c r="ADP9" s="15"/>
      <c r="ADQ9" s="32"/>
      <c r="ADR9" s="15"/>
      <c r="ADS9" s="32"/>
      <c r="ADT9" s="15"/>
      <c r="ADU9" s="32"/>
      <c r="ADV9" s="15"/>
    </row>
    <row r="10" spans="10:804" x14ac:dyDescent="0.2">
      <c r="J10" s="9"/>
      <c r="L10" s="10"/>
      <c r="M10" s="11"/>
      <c r="N10" s="12"/>
      <c r="O10" s="13"/>
      <c r="P10" s="14"/>
      <c r="Q10" s="16"/>
      <c r="S10" s="8"/>
      <c r="T10" s="7"/>
      <c r="V10" s="6"/>
      <c r="W10" s="5"/>
      <c r="X10" s="4"/>
      <c r="Y10" s="3"/>
      <c r="Z10" s="4"/>
      <c r="AA10" s="3"/>
      <c r="AB10" s="4"/>
      <c r="AC10" s="3"/>
      <c r="AD10" s="17"/>
      <c r="AE10" s="18"/>
      <c r="AF10" s="17"/>
      <c r="AG10" s="18"/>
      <c r="AH10" s="17"/>
      <c r="AI10" s="18"/>
      <c r="AJ10" s="17"/>
      <c r="AK10" s="18"/>
      <c r="AL10" s="17"/>
      <c r="AM10" s="19"/>
      <c r="AN10" s="20"/>
      <c r="AO10" s="19"/>
      <c r="AP10" s="20"/>
      <c r="AQ10" s="19"/>
      <c r="AR10" s="20"/>
      <c r="AS10" s="19"/>
      <c r="AT10" s="20"/>
      <c r="AU10" s="19"/>
      <c r="AW10" s="21"/>
      <c r="AX10" s="21"/>
      <c r="AY10" s="21"/>
      <c r="AZ10" s="21"/>
      <c r="BA10" s="21"/>
      <c r="BB10" s="21"/>
      <c r="BC10" s="21"/>
      <c r="BD10" s="21"/>
      <c r="BE10" s="21"/>
      <c r="BF10" s="7"/>
      <c r="BG10" s="7"/>
      <c r="BH10" s="7"/>
      <c r="BI10" s="7"/>
      <c r="BJ10" s="7"/>
      <c r="BK10" s="7"/>
      <c r="BL10" s="7"/>
      <c r="BM10" s="7"/>
      <c r="BN10" s="7"/>
      <c r="BO10" s="21"/>
      <c r="BP10" s="21"/>
      <c r="BQ10" s="21"/>
      <c r="BR10" s="21"/>
      <c r="BS10" s="21"/>
      <c r="BT10" s="21"/>
      <c r="BU10" s="21"/>
      <c r="BV10" s="21"/>
      <c r="BW10" s="21"/>
      <c r="BX10" s="7"/>
      <c r="BY10" s="7"/>
      <c r="BZ10" s="7"/>
      <c r="CA10" s="7"/>
      <c r="CB10" s="7"/>
      <c r="CC10" s="7"/>
      <c r="CD10" s="7"/>
      <c r="CE10" s="7"/>
      <c r="CF10" s="7"/>
      <c r="CG10" s="21"/>
      <c r="CH10" s="21"/>
      <c r="CI10" s="21"/>
      <c r="CJ10" s="21"/>
      <c r="CK10" s="21"/>
      <c r="CL10" s="21"/>
      <c r="CM10" s="21"/>
      <c r="CN10" s="21"/>
      <c r="CO10" s="21"/>
      <c r="CP10" s="7"/>
      <c r="CQ10" s="7"/>
      <c r="CR10" s="7"/>
      <c r="CS10" s="7"/>
      <c r="CT10" s="7"/>
      <c r="CU10" s="7"/>
      <c r="CV10" s="7"/>
      <c r="CW10" s="7"/>
      <c r="CX10" s="7"/>
      <c r="CY10" s="21"/>
      <c r="CZ10" s="21"/>
      <c r="DA10" s="21"/>
      <c r="DB10" s="21"/>
      <c r="DC10" s="21"/>
      <c r="DD10" s="21"/>
      <c r="DE10" s="21"/>
      <c r="DF10" s="21"/>
      <c r="DG10" s="21"/>
      <c r="DH10" s="7"/>
      <c r="DI10" s="7"/>
      <c r="DJ10" s="7"/>
      <c r="DK10" s="7"/>
      <c r="DL10" s="7"/>
      <c r="DM10" s="7"/>
      <c r="DN10" s="7"/>
      <c r="DO10" s="7"/>
      <c r="DP10" s="7"/>
      <c r="DQ10" s="22"/>
      <c r="DR10" s="5"/>
      <c r="DS10" s="22"/>
      <c r="DT10" s="5"/>
      <c r="DU10" s="22"/>
      <c r="DV10" s="5"/>
      <c r="DW10" s="22"/>
      <c r="DX10" s="5"/>
      <c r="DY10" s="22"/>
      <c r="DZ10" s="5"/>
      <c r="EA10" s="23"/>
      <c r="EB10" s="24"/>
      <c r="EC10" s="25"/>
      <c r="ED10" s="24"/>
      <c r="EE10" s="25"/>
      <c r="EF10" s="24"/>
      <c r="EG10" s="25"/>
      <c r="EH10" s="24"/>
      <c r="EI10" s="25"/>
      <c r="EJ10" s="24"/>
      <c r="EK10" s="25"/>
      <c r="EL10" s="24"/>
      <c r="EM10" s="25"/>
      <c r="EN10" s="24"/>
      <c r="EO10" s="25"/>
      <c r="EP10" s="24"/>
      <c r="EQ10" s="25"/>
      <c r="ER10" s="24"/>
      <c r="ES10" s="23"/>
      <c r="EU10" s="26"/>
      <c r="EV10" s="26"/>
      <c r="EW10" s="26"/>
      <c r="EX10" s="26"/>
      <c r="EY10" s="26"/>
      <c r="EZ10" s="26"/>
      <c r="FA10" s="26"/>
      <c r="FB10" s="26"/>
      <c r="FC10" s="26"/>
      <c r="FD10" s="26"/>
      <c r="FE10" s="26"/>
      <c r="FF10" s="26"/>
      <c r="FG10" s="27"/>
      <c r="FH10" s="27"/>
      <c r="FI10" s="27"/>
      <c r="FJ10" s="27"/>
      <c r="FK10" s="27"/>
      <c r="FL10" s="27"/>
      <c r="FM10" s="27"/>
      <c r="FN10" s="27"/>
      <c r="FO10" s="27"/>
      <c r="FP10" s="27"/>
      <c r="FQ10" s="27"/>
      <c r="FR10" s="27"/>
      <c r="FS10" s="26"/>
      <c r="FT10" s="26"/>
      <c r="FU10" s="26"/>
      <c r="FV10" s="26"/>
      <c r="FW10" s="26"/>
      <c r="FX10" s="26"/>
      <c r="FY10" s="26"/>
      <c r="FZ10" s="26"/>
      <c r="GA10" s="26"/>
      <c r="GB10" s="26"/>
      <c r="GC10" s="26"/>
      <c r="GD10" s="26"/>
      <c r="GE10" s="27"/>
      <c r="GF10" s="27"/>
      <c r="GG10" s="27"/>
      <c r="GH10" s="27"/>
      <c r="GI10" s="27"/>
      <c r="GJ10" s="27"/>
      <c r="GK10" s="27"/>
      <c r="GL10" s="27"/>
      <c r="GM10" s="27"/>
      <c r="GN10" s="27"/>
      <c r="GO10" s="27"/>
      <c r="GP10" s="27"/>
      <c r="GQ10" s="26"/>
      <c r="GR10" s="26"/>
      <c r="GS10" s="26"/>
      <c r="GT10" s="26"/>
      <c r="GU10" s="26"/>
      <c r="GV10" s="26"/>
      <c r="GW10" s="26"/>
      <c r="GX10" s="26"/>
      <c r="GY10" s="26"/>
      <c r="GZ10" s="26"/>
      <c r="HA10" s="26"/>
      <c r="HB10" s="26"/>
      <c r="HC10" s="27"/>
      <c r="HD10" s="27"/>
      <c r="HE10" s="27"/>
      <c r="HF10" s="27"/>
      <c r="HG10" s="27"/>
      <c r="HH10" s="27"/>
      <c r="HI10" s="27"/>
      <c r="HJ10" s="27"/>
      <c r="HK10" s="27"/>
      <c r="HL10" s="27"/>
      <c r="HM10" s="27"/>
      <c r="HN10" s="27"/>
      <c r="HO10" s="26"/>
      <c r="HP10" s="26"/>
      <c r="HQ10" s="26"/>
      <c r="HR10" s="26"/>
      <c r="HS10" s="26"/>
      <c r="HT10" s="26"/>
      <c r="HU10" s="26"/>
      <c r="HV10" s="26"/>
      <c r="HW10" s="26"/>
      <c r="HX10" s="26"/>
      <c r="HY10" s="26"/>
      <c r="HZ10" s="26"/>
      <c r="IA10" s="27"/>
      <c r="IB10" s="27"/>
      <c r="IC10" s="27"/>
      <c r="ID10" s="27"/>
      <c r="IE10" s="27"/>
      <c r="IF10" s="27"/>
      <c r="IG10" s="27"/>
      <c r="IH10" s="27"/>
      <c r="II10" s="27"/>
      <c r="IJ10" s="27"/>
      <c r="IK10" s="27"/>
      <c r="IL10" s="27"/>
      <c r="IM10" s="26"/>
      <c r="IN10" s="26"/>
      <c r="IO10" s="26"/>
      <c r="IP10" s="26"/>
      <c r="IQ10" s="26"/>
      <c r="IR10" s="26"/>
      <c r="IS10" s="26"/>
      <c r="IT10" s="26"/>
      <c r="IU10" s="26"/>
      <c r="IV10" s="26"/>
      <c r="IW10" s="26"/>
      <c r="IX10" s="26"/>
      <c r="IY10" s="27"/>
      <c r="IZ10" s="27"/>
      <c r="JA10" s="27"/>
      <c r="JB10" s="27"/>
      <c r="JC10" s="27"/>
      <c r="JD10" s="27"/>
      <c r="JE10" s="27"/>
      <c r="JF10" s="27"/>
      <c r="JG10" s="27"/>
      <c r="JH10" s="27"/>
      <c r="JI10" s="27"/>
      <c r="JJ10" s="27"/>
      <c r="JK10" s="26"/>
      <c r="JL10" s="26"/>
      <c r="JM10" s="26"/>
      <c r="JN10" s="26"/>
      <c r="JO10" s="26"/>
      <c r="JP10" s="26"/>
      <c r="JQ10" s="26"/>
      <c r="JR10" s="26"/>
      <c r="JS10" s="26"/>
      <c r="JT10" s="26"/>
      <c r="JU10" s="26"/>
      <c r="JV10" s="26"/>
      <c r="JW10" s="27"/>
      <c r="JX10" s="27"/>
      <c r="JY10" s="27"/>
      <c r="JZ10" s="27"/>
      <c r="KA10" s="27"/>
      <c r="KB10" s="27"/>
      <c r="KC10" s="27"/>
      <c r="KD10" s="27"/>
      <c r="KE10" s="27"/>
      <c r="KF10" s="27"/>
      <c r="KG10" s="27"/>
      <c r="KH10" s="27"/>
      <c r="KI10" s="26"/>
      <c r="KJ10" s="26"/>
      <c r="KK10" s="26"/>
      <c r="KL10" s="26"/>
      <c r="KM10" s="26"/>
      <c r="KN10" s="26"/>
      <c r="KO10" s="26"/>
      <c r="KP10" s="26"/>
      <c r="KQ10" s="26"/>
      <c r="KR10" s="26"/>
      <c r="KS10" s="26"/>
      <c r="KT10" s="26"/>
      <c r="KU10" s="27"/>
      <c r="KV10" s="27"/>
      <c r="KW10" s="27"/>
      <c r="KX10" s="27"/>
      <c r="KY10" s="27"/>
      <c r="KZ10" s="27"/>
      <c r="LA10" s="27"/>
      <c r="LB10" s="27"/>
      <c r="LC10" s="27"/>
      <c r="LD10" s="27"/>
      <c r="LE10" s="27"/>
      <c r="LF10" s="27"/>
      <c r="LG10" s="26"/>
      <c r="LH10" s="26"/>
      <c r="LI10" s="26"/>
      <c r="LJ10" s="26"/>
      <c r="LK10" s="26"/>
      <c r="LL10" s="26"/>
      <c r="LM10" s="26"/>
      <c r="LN10" s="26"/>
      <c r="LO10" s="26"/>
      <c r="LP10" s="26"/>
      <c r="LQ10" s="26"/>
      <c r="LR10" s="26"/>
      <c r="LS10" s="27"/>
      <c r="LT10" s="27"/>
      <c r="LU10" s="27"/>
      <c r="LV10" s="27"/>
      <c r="LW10" s="27"/>
      <c r="LX10" s="27"/>
      <c r="LY10" s="27"/>
      <c r="LZ10" s="27"/>
      <c r="MA10" s="27"/>
      <c r="MB10" s="27"/>
      <c r="MC10" s="27"/>
      <c r="MD10" s="27"/>
      <c r="ME10" s="26"/>
      <c r="MF10" s="26"/>
      <c r="MG10" s="26"/>
      <c r="MH10" s="26"/>
      <c r="MI10" s="26"/>
      <c r="MJ10" s="26"/>
      <c r="MK10" s="26"/>
      <c r="ML10" s="26"/>
      <c r="MM10" s="26"/>
      <c r="MN10" s="26"/>
      <c r="MO10" s="26"/>
      <c r="MP10" s="26"/>
      <c r="MQ10" s="27"/>
      <c r="MR10" s="27"/>
      <c r="MS10" s="27"/>
      <c r="MT10" s="27"/>
      <c r="MU10" s="27"/>
      <c r="MV10" s="27"/>
      <c r="MW10" s="27"/>
      <c r="MX10" s="27"/>
      <c r="MY10" s="27"/>
      <c r="MZ10" s="27"/>
      <c r="NA10" s="27"/>
      <c r="NB10" s="27"/>
      <c r="WU10" s="3"/>
      <c r="WV10" s="4"/>
      <c r="WW10" s="3"/>
      <c r="WX10" s="4"/>
      <c r="WY10" s="3"/>
      <c r="WZ10" s="4"/>
      <c r="XA10" s="3"/>
      <c r="XB10" s="4"/>
      <c r="XC10" s="3"/>
      <c r="XD10" s="4"/>
      <c r="XE10" s="3"/>
      <c r="XF10" s="4"/>
      <c r="XG10" s="3"/>
      <c r="XH10" s="4"/>
      <c r="XI10" s="3"/>
      <c r="XJ10" s="4"/>
      <c r="XK10" s="3"/>
      <c r="XL10" s="4"/>
      <c r="XM10" s="13"/>
      <c r="XN10" s="10"/>
      <c r="XO10" s="13"/>
      <c r="XP10" s="10"/>
      <c r="XQ10" s="13"/>
      <c r="XR10" s="10"/>
      <c r="XS10" s="13"/>
      <c r="XT10" s="10"/>
      <c r="XU10" s="28"/>
      <c r="XV10" s="29"/>
      <c r="XW10" s="28"/>
      <c r="XX10" s="29"/>
      <c r="XY10" s="28"/>
      <c r="XZ10" s="29"/>
      <c r="YA10" s="28"/>
      <c r="YB10" s="29"/>
      <c r="YC10" s="28"/>
      <c r="YD10" s="29"/>
      <c r="YE10" s="28"/>
      <c r="YF10" s="29"/>
      <c r="YG10" s="28"/>
      <c r="YH10" s="23"/>
      <c r="YI10" s="30"/>
      <c r="YJ10" s="31"/>
      <c r="YK10" s="19"/>
      <c r="YL10" s="20"/>
      <c r="YM10" s="19"/>
      <c r="YN10" s="20"/>
      <c r="YO10" s="19"/>
      <c r="YP10" s="20"/>
      <c r="YQ10" s="19"/>
      <c r="YR10" s="20"/>
      <c r="YS10" s="19"/>
      <c r="YT10" s="20"/>
      <c r="YU10" s="19"/>
      <c r="YV10" s="20"/>
      <c r="YW10" s="19"/>
      <c r="YX10" s="20"/>
      <c r="YY10" s="19"/>
      <c r="YZ10" s="20"/>
      <c r="ZA10" s="19"/>
      <c r="ZB10" s="20"/>
      <c r="ZC10" s="12"/>
      <c r="ZD10" s="38"/>
      <c r="ZE10" s="12"/>
      <c r="ZF10" s="38"/>
      <c r="ZG10" s="12"/>
      <c r="ZH10" s="38"/>
      <c r="ZI10" s="12"/>
      <c r="ZJ10" s="38"/>
      <c r="ZK10" s="12"/>
      <c r="ZL10" s="38"/>
      <c r="ZM10" s="12"/>
      <c r="ZN10" s="38"/>
      <c r="ZO10" s="12"/>
      <c r="ZP10" s="38"/>
      <c r="ZQ10" s="23"/>
      <c r="ACR10" s="3"/>
      <c r="ACS10" s="32"/>
      <c r="ACT10" s="15"/>
      <c r="ACU10" s="32"/>
      <c r="ACV10" s="15"/>
      <c r="ACW10" s="32"/>
      <c r="ACX10" s="15"/>
      <c r="ACY10" s="32"/>
      <c r="ACZ10" s="15"/>
      <c r="ADA10" s="32"/>
      <c r="ADB10" s="15"/>
      <c r="ADC10" s="32"/>
      <c r="ADD10" s="15"/>
      <c r="ADE10" s="32"/>
      <c r="ADF10" s="15"/>
      <c r="ADG10" s="32"/>
      <c r="ADH10" s="15"/>
      <c r="ADI10" s="32"/>
      <c r="ADJ10" s="15"/>
      <c r="ADK10" s="32"/>
      <c r="ADL10" s="15"/>
      <c r="ADM10" s="32"/>
      <c r="ADN10" s="15"/>
      <c r="ADO10" s="32"/>
      <c r="ADP10" s="15"/>
      <c r="ADQ10" s="32"/>
      <c r="ADR10" s="15"/>
      <c r="ADS10" s="32"/>
      <c r="ADT10" s="15"/>
      <c r="ADU10" s="32"/>
      <c r="ADV10" s="15"/>
    </row>
    <row r="11" spans="10:804" x14ac:dyDescent="0.2">
      <c r="J11" s="9"/>
      <c r="L11" s="10"/>
      <c r="M11" s="11"/>
      <c r="N11" s="12"/>
      <c r="O11" s="13"/>
      <c r="P11" s="14"/>
      <c r="Q11" s="16"/>
      <c r="S11" s="8"/>
      <c r="T11" s="7"/>
      <c r="V11" s="6"/>
      <c r="W11" s="5"/>
      <c r="X11" s="4"/>
      <c r="Y11" s="3"/>
      <c r="Z11" s="4"/>
      <c r="AA11" s="3"/>
      <c r="AB11" s="4"/>
      <c r="AC11" s="3"/>
      <c r="AD11" s="17"/>
      <c r="AE11" s="18"/>
      <c r="AF11" s="17"/>
      <c r="AG11" s="18"/>
      <c r="AH11" s="17"/>
      <c r="AI11" s="18"/>
      <c r="AJ11" s="17"/>
      <c r="AK11" s="18"/>
      <c r="AL11" s="17"/>
      <c r="AM11" s="19"/>
      <c r="AN11" s="20"/>
      <c r="AO11" s="19"/>
      <c r="AP11" s="20"/>
      <c r="AQ11" s="19"/>
      <c r="AR11" s="20"/>
      <c r="AS11" s="19"/>
      <c r="AT11" s="20"/>
      <c r="AU11" s="19"/>
      <c r="AW11" s="21"/>
      <c r="AX11" s="21"/>
      <c r="AY11" s="21"/>
      <c r="AZ11" s="21"/>
      <c r="BA11" s="21"/>
      <c r="BB11" s="21"/>
      <c r="BC11" s="21"/>
      <c r="BD11" s="21"/>
      <c r="BE11" s="21"/>
      <c r="BF11" s="7"/>
      <c r="BG11" s="7"/>
      <c r="BH11" s="7"/>
      <c r="BI11" s="7"/>
      <c r="BJ11" s="7"/>
      <c r="BK11" s="7"/>
      <c r="BL11" s="7"/>
      <c r="BM11" s="7"/>
      <c r="BN11" s="7"/>
      <c r="BO11" s="21"/>
      <c r="BP11" s="21"/>
      <c r="BQ11" s="21"/>
      <c r="BR11" s="21"/>
      <c r="BS11" s="21"/>
      <c r="BT11" s="21"/>
      <c r="BU11" s="21"/>
      <c r="BV11" s="21"/>
      <c r="BW11" s="21"/>
      <c r="BX11" s="7"/>
      <c r="BY11" s="7"/>
      <c r="BZ11" s="7"/>
      <c r="CA11" s="7"/>
      <c r="CB11" s="7"/>
      <c r="CC11" s="7"/>
      <c r="CD11" s="7"/>
      <c r="CE11" s="7"/>
      <c r="CF11" s="7"/>
      <c r="CG11" s="21"/>
      <c r="CH11" s="21"/>
      <c r="CI11" s="21"/>
      <c r="CJ11" s="21"/>
      <c r="CK11" s="21"/>
      <c r="CL11" s="21"/>
      <c r="CM11" s="21"/>
      <c r="CN11" s="21"/>
      <c r="CO11" s="21"/>
      <c r="CP11" s="7"/>
      <c r="CQ11" s="7"/>
      <c r="CR11" s="7"/>
      <c r="CS11" s="7"/>
      <c r="CT11" s="7"/>
      <c r="CU11" s="7"/>
      <c r="CV11" s="7"/>
      <c r="CW11" s="7"/>
      <c r="CX11" s="7"/>
      <c r="CY11" s="21"/>
      <c r="CZ11" s="21"/>
      <c r="DA11" s="21"/>
      <c r="DB11" s="21"/>
      <c r="DC11" s="21"/>
      <c r="DD11" s="21"/>
      <c r="DE11" s="21"/>
      <c r="DF11" s="21"/>
      <c r="DG11" s="21"/>
      <c r="DH11" s="7"/>
      <c r="DI11" s="7"/>
      <c r="DJ11" s="7"/>
      <c r="DK11" s="7"/>
      <c r="DL11" s="7"/>
      <c r="DM11" s="7"/>
      <c r="DN11" s="7"/>
      <c r="DO11" s="7"/>
      <c r="DP11" s="7"/>
      <c r="DQ11" s="22"/>
      <c r="DR11" s="5"/>
      <c r="DS11" s="22"/>
      <c r="DT11" s="5"/>
      <c r="DU11" s="22"/>
      <c r="DV11" s="5"/>
      <c r="DW11" s="22"/>
      <c r="DX11" s="5"/>
      <c r="DY11" s="22"/>
      <c r="DZ11" s="5"/>
      <c r="EA11" s="23"/>
      <c r="EB11" s="24"/>
      <c r="EC11" s="25"/>
      <c r="ED11" s="24"/>
      <c r="EE11" s="25"/>
      <c r="EF11" s="24"/>
      <c r="EG11" s="25"/>
      <c r="EH11" s="24"/>
      <c r="EI11" s="25"/>
      <c r="EJ11" s="24"/>
      <c r="EK11" s="25"/>
      <c r="EL11" s="24"/>
      <c r="EM11" s="25"/>
      <c r="EN11" s="24"/>
      <c r="EO11" s="25"/>
      <c r="EP11" s="24"/>
      <c r="EQ11" s="25"/>
      <c r="ER11" s="24"/>
      <c r="ES11" s="23"/>
      <c r="EU11" s="26"/>
      <c r="EV11" s="26"/>
      <c r="EW11" s="26"/>
      <c r="EX11" s="26"/>
      <c r="EY11" s="26"/>
      <c r="EZ11" s="26"/>
      <c r="FA11" s="26"/>
      <c r="FB11" s="26"/>
      <c r="FC11" s="26"/>
      <c r="FD11" s="26"/>
      <c r="FE11" s="26"/>
      <c r="FF11" s="26"/>
      <c r="FG11" s="27"/>
      <c r="FH11" s="27"/>
      <c r="FI11" s="27"/>
      <c r="FJ11" s="27"/>
      <c r="FK11" s="27"/>
      <c r="FL11" s="27"/>
      <c r="FM11" s="27"/>
      <c r="FN11" s="27"/>
      <c r="FO11" s="27"/>
      <c r="FP11" s="27"/>
      <c r="FQ11" s="27"/>
      <c r="FR11" s="27"/>
      <c r="FS11" s="26"/>
      <c r="FT11" s="26"/>
      <c r="FU11" s="26"/>
      <c r="FV11" s="26"/>
      <c r="FW11" s="26"/>
      <c r="FX11" s="26"/>
      <c r="FY11" s="26"/>
      <c r="FZ11" s="26"/>
      <c r="GA11" s="26"/>
      <c r="GB11" s="26"/>
      <c r="GC11" s="26"/>
      <c r="GD11" s="26"/>
      <c r="GE11" s="27"/>
      <c r="GF11" s="27"/>
      <c r="GG11" s="27"/>
      <c r="GH11" s="27"/>
      <c r="GI11" s="27"/>
      <c r="GJ11" s="27"/>
      <c r="GK11" s="27"/>
      <c r="GL11" s="27"/>
      <c r="GM11" s="27"/>
      <c r="GN11" s="27"/>
      <c r="GO11" s="27"/>
      <c r="GP11" s="27"/>
      <c r="GQ11" s="26"/>
      <c r="GR11" s="26"/>
      <c r="GS11" s="26"/>
      <c r="GT11" s="26"/>
      <c r="GU11" s="26"/>
      <c r="GV11" s="26"/>
      <c r="GW11" s="26"/>
      <c r="GX11" s="26"/>
      <c r="GY11" s="26"/>
      <c r="GZ11" s="26"/>
      <c r="HA11" s="26"/>
      <c r="HB11" s="26"/>
      <c r="HC11" s="27"/>
      <c r="HD11" s="27"/>
      <c r="HE11" s="27"/>
      <c r="HF11" s="27"/>
      <c r="HG11" s="27"/>
      <c r="HH11" s="27"/>
      <c r="HI11" s="27"/>
      <c r="HJ11" s="27"/>
      <c r="HK11" s="27"/>
      <c r="HL11" s="27"/>
      <c r="HM11" s="27"/>
      <c r="HN11" s="27"/>
      <c r="HO11" s="26"/>
      <c r="HP11" s="26"/>
      <c r="HQ11" s="26"/>
      <c r="HR11" s="26"/>
      <c r="HS11" s="26"/>
      <c r="HT11" s="26"/>
      <c r="HU11" s="26"/>
      <c r="HV11" s="26"/>
      <c r="HW11" s="26"/>
      <c r="HX11" s="26"/>
      <c r="HY11" s="26"/>
      <c r="HZ11" s="26"/>
      <c r="IA11" s="27"/>
      <c r="IB11" s="27"/>
      <c r="IC11" s="27"/>
      <c r="ID11" s="27"/>
      <c r="IE11" s="27"/>
      <c r="IF11" s="27"/>
      <c r="IG11" s="27"/>
      <c r="IH11" s="27"/>
      <c r="II11" s="27"/>
      <c r="IJ11" s="27"/>
      <c r="IK11" s="27"/>
      <c r="IL11" s="27"/>
      <c r="IM11" s="26"/>
      <c r="IN11" s="26"/>
      <c r="IO11" s="26"/>
      <c r="IP11" s="26"/>
      <c r="IQ11" s="26"/>
      <c r="IR11" s="26"/>
      <c r="IS11" s="26"/>
      <c r="IT11" s="26"/>
      <c r="IU11" s="26"/>
      <c r="IV11" s="26"/>
      <c r="IW11" s="26"/>
      <c r="IX11" s="26"/>
      <c r="IY11" s="27"/>
      <c r="IZ11" s="27"/>
      <c r="JA11" s="27"/>
      <c r="JB11" s="27"/>
      <c r="JC11" s="27"/>
      <c r="JD11" s="27"/>
      <c r="JE11" s="27"/>
      <c r="JF11" s="27"/>
      <c r="JG11" s="27"/>
      <c r="JH11" s="27"/>
      <c r="JI11" s="27"/>
      <c r="JJ11" s="27"/>
      <c r="JK11" s="26"/>
      <c r="JL11" s="26"/>
      <c r="JM11" s="26"/>
      <c r="JN11" s="26"/>
      <c r="JO11" s="26"/>
      <c r="JP11" s="26"/>
      <c r="JQ11" s="26"/>
      <c r="JR11" s="26"/>
      <c r="JS11" s="26"/>
      <c r="JT11" s="26"/>
      <c r="JU11" s="26"/>
      <c r="JV11" s="26"/>
      <c r="JW11" s="27"/>
      <c r="JX11" s="27"/>
      <c r="JY11" s="27"/>
      <c r="JZ11" s="27"/>
      <c r="KA11" s="27"/>
      <c r="KB11" s="27"/>
      <c r="KC11" s="27"/>
      <c r="KD11" s="27"/>
      <c r="KE11" s="27"/>
      <c r="KF11" s="27"/>
      <c r="KG11" s="27"/>
      <c r="KH11" s="27"/>
      <c r="KI11" s="26"/>
      <c r="KJ11" s="26"/>
      <c r="KK11" s="26"/>
      <c r="KL11" s="26"/>
      <c r="KM11" s="26"/>
      <c r="KN11" s="26"/>
      <c r="KO11" s="26"/>
      <c r="KP11" s="26"/>
      <c r="KQ11" s="26"/>
      <c r="KR11" s="26"/>
      <c r="KS11" s="26"/>
      <c r="KT11" s="26"/>
      <c r="KU11" s="27"/>
      <c r="KV11" s="27"/>
      <c r="KW11" s="27"/>
      <c r="KX11" s="27"/>
      <c r="KY11" s="27"/>
      <c r="KZ11" s="27"/>
      <c r="LA11" s="27"/>
      <c r="LB11" s="27"/>
      <c r="LC11" s="27"/>
      <c r="LD11" s="27"/>
      <c r="LE11" s="27"/>
      <c r="LF11" s="27"/>
      <c r="LG11" s="26"/>
      <c r="LH11" s="26"/>
      <c r="LI11" s="26"/>
      <c r="LJ11" s="26"/>
      <c r="LK11" s="26"/>
      <c r="LL11" s="26"/>
      <c r="LM11" s="26"/>
      <c r="LN11" s="26"/>
      <c r="LO11" s="26"/>
      <c r="LP11" s="26"/>
      <c r="LQ11" s="26"/>
      <c r="LR11" s="26"/>
      <c r="LS11" s="27"/>
      <c r="LT11" s="27"/>
      <c r="LU11" s="27"/>
      <c r="LV11" s="27"/>
      <c r="LW11" s="27"/>
      <c r="LX11" s="27"/>
      <c r="LY11" s="27"/>
      <c r="LZ11" s="27"/>
      <c r="MA11" s="27"/>
      <c r="MB11" s="27"/>
      <c r="MC11" s="27"/>
      <c r="MD11" s="27"/>
      <c r="ME11" s="26"/>
      <c r="MF11" s="26"/>
      <c r="MG11" s="26"/>
      <c r="MH11" s="26"/>
      <c r="MI11" s="26"/>
      <c r="MJ11" s="26"/>
      <c r="MK11" s="26"/>
      <c r="ML11" s="26"/>
      <c r="MM11" s="26"/>
      <c r="MN11" s="26"/>
      <c r="MO11" s="26"/>
      <c r="MP11" s="26"/>
      <c r="MQ11" s="27"/>
      <c r="MR11" s="27"/>
      <c r="MS11" s="27"/>
      <c r="MT11" s="27"/>
      <c r="MU11" s="27"/>
      <c r="MV11" s="27"/>
      <c r="MW11" s="27"/>
      <c r="MX11" s="27"/>
      <c r="MY11" s="27"/>
      <c r="MZ11" s="27"/>
      <c r="NA11" s="27"/>
      <c r="NB11" s="27"/>
      <c r="WU11" s="3"/>
      <c r="WV11" s="4"/>
      <c r="WW11" s="3"/>
      <c r="WX11" s="4"/>
      <c r="WY11" s="3"/>
      <c r="WZ11" s="4"/>
      <c r="XA11" s="3"/>
      <c r="XB11" s="4"/>
      <c r="XC11" s="3"/>
      <c r="XD11" s="4"/>
      <c r="XE11" s="3"/>
      <c r="XF11" s="4"/>
      <c r="XG11" s="3"/>
      <c r="XH11" s="4"/>
      <c r="XI11" s="3"/>
      <c r="XJ11" s="4"/>
      <c r="XK11" s="3"/>
      <c r="XL11" s="4"/>
      <c r="XM11" s="13"/>
      <c r="XN11" s="10"/>
      <c r="XO11" s="13"/>
      <c r="XP11" s="10"/>
      <c r="XQ11" s="13"/>
      <c r="XR11" s="10"/>
      <c r="XS11" s="13"/>
      <c r="XT11" s="10"/>
      <c r="XU11" s="28"/>
      <c r="XV11" s="29"/>
      <c r="XW11" s="28"/>
      <c r="XX11" s="29"/>
      <c r="XY11" s="28"/>
      <c r="XZ11" s="29"/>
      <c r="YA11" s="28"/>
      <c r="YB11" s="29"/>
      <c r="YC11" s="28"/>
      <c r="YD11" s="29"/>
      <c r="YE11" s="28"/>
      <c r="YF11" s="29"/>
      <c r="YG11" s="28"/>
      <c r="YH11" s="23"/>
      <c r="YI11" s="30"/>
      <c r="YJ11" s="31"/>
      <c r="YK11" s="19"/>
      <c r="YL11" s="20"/>
      <c r="YM11" s="19"/>
      <c r="YN11" s="20"/>
      <c r="YO11" s="19"/>
      <c r="YP11" s="20"/>
      <c r="YQ11" s="19"/>
      <c r="YR11" s="20"/>
      <c r="YS11" s="19"/>
      <c r="YT11" s="20"/>
      <c r="YU11" s="19"/>
      <c r="YV11" s="20"/>
      <c r="YW11" s="19"/>
      <c r="YX11" s="20"/>
      <c r="YY11" s="19"/>
      <c r="YZ11" s="20"/>
      <c r="ZA11" s="19"/>
      <c r="ZB11" s="20"/>
      <c r="ZC11" s="12"/>
      <c r="ZD11" s="38"/>
      <c r="ZE11" s="12"/>
      <c r="ZF11" s="38"/>
      <c r="ZG11" s="12"/>
      <c r="ZH11" s="38"/>
      <c r="ZI11" s="12"/>
      <c r="ZJ11" s="38"/>
      <c r="ZK11" s="12"/>
      <c r="ZL11" s="38"/>
      <c r="ZM11" s="12"/>
      <c r="ZN11" s="38"/>
      <c r="ZO11" s="12"/>
      <c r="ZP11" s="38"/>
      <c r="ZQ11" s="23"/>
      <c r="ACR11" s="3"/>
      <c r="ACS11" s="32"/>
      <c r="ACT11" s="15"/>
      <c r="ACU11" s="32"/>
      <c r="ACV11" s="15"/>
      <c r="ACW11" s="32"/>
      <c r="ACX11" s="15"/>
      <c r="ACY11" s="32"/>
      <c r="ACZ11" s="15"/>
      <c r="ADA11" s="32"/>
      <c r="ADB11" s="15"/>
      <c r="ADC11" s="32"/>
      <c r="ADD11" s="15"/>
      <c r="ADE11" s="32"/>
      <c r="ADF11" s="15"/>
      <c r="ADG11" s="32"/>
      <c r="ADH11" s="15"/>
      <c r="ADI11" s="32"/>
      <c r="ADJ11" s="15"/>
      <c r="ADK11" s="32"/>
      <c r="ADL11" s="15"/>
      <c r="ADM11" s="32"/>
      <c r="ADN11" s="15"/>
      <c r="ADO11" s="32"/>
      <c r="ADP11" s="15"/>
      <c r="ADQ11" s="32"/>
      <c r="ADR11" s="15"/>
      <c r="ADS11" s="32"/>
      <c r="ADT11" s="15"/>
      <c r="ADU11" s="32"/>
      <c r="ADV11" s="15"/>
    </row>
    <row r="12" spans="10:804" x14ac:dyDescent="0.2">
      <c r="J12" s="9"/>
      <c r="L12" s="10"/>
      <c r="M12" s="11"/>
      <c r="N12" s="12"/>
      <c r="O12" s="13"/>
      <c r="P12" s="14"/>
      <c r="Q12" s="16"/>
      <c r="S12" s="8"/>
      <c r="T12" s="7"/>
      <c r="V12" s="6"/>
      <c r="W12" s="5"/>
      <c r="X12" s="4"/>
      <c r="Y12" s="3"/>
      <c r="Z12" s="4"/>
      <c r="AA12" s="3"/>
      <c r="AB12" s="4"/>
      <c r="AC12" s="3"/>
      <c r="AD12" s="17"/>
      <c r="AE12" s="18"/>
      <c r="AF12" s="17"/>
      <c r="AG12" s="18"/>
      <c r="AH12" s="17"/>
      <c r="AI12" s="18"/>
      <c r="AJ12" s="17"/>
      <c r="AK12" s="18"/>
      <c r="AL12" s="17"/>
      <c r="AM12" s="19"/>
      <c r="AN12" s="20"/>
      <c r="AO12" s="19"/>
      <c r="AP12" s="20"/>
      <c r="AQ12" s="19"/>
      <c r="AR12" s="20"/>
      <c r="AS12" s="19"/>
      <c r="AT12" s="20"/>
      <c r="AU12" s="19"/>
      <c r="AW12" s="21"/>
      <c r="AX12" s="21"/>
      <c r="AY12" s="21"/>
      <c r="AZ12" s="21"/>
      <c r="BA12" s="21"/>
      <c r="BB12" s="21"/>
      <c r="BC12" s="21"/>
      <c r="BD12" s="21"/>
      <c r="BE12" s="21"/>
      <c r="BF12" s="7"/>
      <c r="BG12" s="7"/>
      <c r="BH12" s="7"/>
      <c r="BI12" s="7"/>
      <c r="BJ12" s="7"/>
      <c r="BK12" s="7"/>
      <c r="BL12" s="7"/>
      <c r="BM12" s="7"/>
      <c r="BN12" s="7"/>
      <c r="BO12" s="21"/>
      <c r="BP12" s="21"/>
      <c r="BQ12" s="21"/>
      <c r="BR12" s="21"/>
      <c r="BS12" s="21"/>
      <c r="BT12" s="21"/>
      <c r="BU12" s="21"/>
      <c r="BV12" s="21"/>
      <c r="BW12" s="21"/>
      <c r="BX12" s="7"/>
      <c r="BY12" s="7"/>
      <c r="BZ12" s="7"/>
      <c r="CA12" s="7"/>
      <c r="CB12" s="7"/>
      <c r="CC12" s="7"/>
      <c r="CD12" s="7"/>
      <c r="CE12" s="7"/>
      <c r="CF12" s="7"/>
      <c r="CG12" s="21"/>
      <c r="CH12" s="21"/>
      <c r="CI12" s="21"/>
      <c r="CJ12" s="21"/>
      <c r="CK12" s="21"/>
      <c r="CL12" s="21"/>
      <c r="CM12" s="21"/>
      <c r="CN12" s="21"/>
      <c r="CO12" s="21"/>
      <c r="CP12" s="7"/>
      <c r="CQ12" s="7"/>
      <c r="CR12" s="7"/>
      <c r="CS12" s="7"/>
      <c r="CT12" s="7"/>
      <c r="CU12" s="7"/>
      <c r="CV12" s="7"/>
      <c r="CW12" s="7"/>
      <c r="CX12" s="7"/>
      <c r="CY12" s="21"/>
      <c r="CZ12" s="21"/>
      <c r="DA12" s="21"/>
      <c r="DB12" s="21"/>
      <c r="DC12" s="21"/>
      <c r="DD12" s="21"/>
      <c r="DE12" s="21"/>
      <c r="DF12" s="21"/>
      <c r="DG12" s="21"/>
      <c r="DH12" s="7"/>
      <c r="DI12" s="7"/>
      <c r="DJ12" s="7"/>
      <c r="DK12" s="7"/>
      <c r="DL12" s="7"/>
      <c r="DM12" s="7"/>
      <c r="DN12" s="7"/>
      <c r="DO12" s="7"/>
      <c r="DP12" s="7"/>
      <c r="DQ12" s="22"/>
      <c r="DR12" s="5"/>
      <c r="DS12" s="22"/>
      <c r="DT12" s="5"/>
      <c r="DU12" s="22"/>
      <c r="DV12" s="5"/>
      <c r="DW12" s="22"/>
      <c r="DX12" s="5"/>
      <c r="DY12" s="22"/>
      <c r="DZ12" s="5"/>
      <c r="EA12" s="23"/>
      <c r="EB12" s="24"/>
      <c r="EC12" s="25"/>
      <c r="ED12" s="24"/>
      <c r="EE12" s="25"/>
      <c r="EF12" s="24"/>
      <c r="EG12" s="25"/>
      <c r="EH12" s="24"/>
      <c r="EI12" s="25"/>
      <c r="EJ12" s="24"/>
      <c r="EK12" s="25"/>
      <c r="EL12" s="24"/>
      <c r="EM12" s="25"/>
      <c r="EN12" s="24"/>
      <c r="EO12" s="25"/>
      <c r="EP12" s="24"/>
      <c r="EQ12" s="25"/>
      <c r="ER12" s="24"/>
      <c r="ES12" s="23"/>
      <c r="EU12" s="26"/>
      <c r="EV12" s="26"/>
      <c r="EW12" s="26"/>
      <c r="EX12" s="26"/>
      <c r="EY12" s="26"/>
      <c r="EZ12" s="26"/>
      <c r="FA12" s="26"/>
      <c r="FB12" s="26"/>
      <c r="FC12" s="26"/>
      <c r="FD12" s="26"/>
      <c r="FE12" s="26"/>
      <c r="FF12" s="26"/>
      <c r="FG12" s="27"/>
      <c r="FH12" s="27"/>
      <c r="FI12" s="27"/>
      <c r="FJ12" s="27"/>
      <c r="FK12" s="27"/>
      <c r="FL12" s="27"/>
      <c r="FM12" s="27"/>
      <c r="FN12" s="27"/>
      <c r="FO12" s="27"/>
      <c r="FP12" s="27"/>
      <c r="FQ12" s="27"/>
      <c r="FR12" s="27"/>
      <c r="FS12" s="26"/>
      <c r="FT12" s="26"/>
      <c r="FU12" s="26"/>
      <c r="FV12" s="26"/>
      <c r="FW12" s="26"/>
      <c r="FX12" s="26"/>
      <c r="FY12" s="26"/>
      <c r="FZ12" s="26"/>
      <c r="GA12" s="26"/>
      <c r="GB12" s="26"/>
      <c r="GC12" s="26"/>
      <c r="GD12" s="26"/>
      <c r="GE12" s="27"/>
      <c r="GF12" s="27"/>
      <c r="GG12" s="27"/>
      <c r="GH12" s="27"/>
      <c r="GI12" s="27"/>
      <c r="GJ12" s="27"/>
      <c r="GK12" s="27"/>
      <c r="GL12" s="27"/>
      <c r="GM12" s="27"/>
      <c r="GN12" s="27"/>
      <c r="GO12" s="27"/>
      <c r="GP12" s="27"/>
      <c r="GQ12" s="26"/>
      <c r="GR12" s="26"/>
      <c r="GS12" s="26"/>
      <c r="GT12" s="26"/>
      <c r="GU12" s="26"/>
      <c r="GV12" s="26"/>
      <c r="GW12" s="26"/>
      <c r="GX12" s="26"/>
      <c r="GY12" s="26"/>
      <c r="GZ12" s="26"/>
      <c r="HA12" s="26"/>
      <c r="HB12" s="26"/>
      <c r="HC12" s="27"/>
      <c r="HD12" s="27"/>
      <c r="HE12" s="27"/>
      <c r="HF12" s="27"/>
      <c r="HG12" s="27"/>
      <c r="HH12" s="27"/>
      <c r="HI12" s="27"/>
      <c r="HJ12" s="27"/>
      <c r="HK12" s="27"/>
      <c r="HL12" s="27"/>
      <c r="HM12" s="27"/>
      <c r="HN12" s="27"/>
      <c r="HO12" s="26"/>
      <c r="HP12" s="26"/>
      <c r="HQ12" s="26"/>
      <c r="HR12" s="26"/>
      <c r="HS12" s="26"/>
      <c r="HT12" s="26"/>
      <c r="HU12" s="26"/>
      <c r="HV12" s="26"/>
      <c r="HW12" s="26"/>
      <c r="HX12" s="26"/>
      <c r="HY12" s="26"/>
      <c r="HZ12" s="26"/>
      <c r="IA12" s="27"/>
      <c r="IB12" s="27"/>
      <c r="IC12" s="27"/>
      <c r="ID12" s="27"/>
      <c r="IE12" s="27"/>
      <c r="IF12" s="27"/>
      <c r="IG12" s="27"/>
      <c r="IH12" s="27"/>
      <c r="II12" s="27"/>
      <c r="IJ12" s="27"/>
      <c r="IK12" s="27"/>
      <c r="IL12" s="27"/>
      <c r="IM12" s="26"/>
      <c r="IN12" s="26"/>
      <c r="IO12" s="26"/>
      <c r="IP12" s="26"/>
      <c r="IQ12" s="26"/>
      <c r="IR12" s="26"/>
      <c r="IS12" s="26"/>
      <c r="IT12" s="26"/>
      <c r="IU12" s="26"/>
      <c r="IV12" s="26"/>
      <c r="IW12" s="26"/>
      <c r="IX12" s="26"/>
      <c r="IY12" s="27"/>
      <c r="IZ12" s="27"/>
      <c r="JA12" s="27"/>
      <c r="JB12" s="27"/>
      <c r="JC12" s="27"/>
      <c r="JD12" s="27"/>
      <c r="JE12" s="27"/>
      <c r="JF12" s="27"/>
      <c r="JG12" s="27"/>
      <c r="JH12" s="27"/>
      <c r="JI12" s="27"/>
      <c r="JJ12" s="27"/>
      <c r="JK12" s="26"/>
      <c r="JL12" s="26"/>
      <c r="JM12" s="26"/>
      <c r="JN12" s="26"/>
      <c r="JO12" s="26"/>
      <c r="JP12" s="26"/>
      <c r="JQ12" s="26"/>
      <c r="JR12" s="26"/>
      <c r="JS12" s="26"/>
      <c r="JT12" s="26"/>
      <c r="JU12" s="26"/>
      <c r="JV12" s="26"/>
      <c r="JW12" s="27"/>
      <c r="JX12" s="27"/>
      <c r="JY12" s="27"/>
      <c r="JZ12" s="27"/>
      <c r="KA12" s="27"/>
      <c r="KB12" s="27"/>
      <c r="KC12" s="27"/>
      <c r="KD12" s="27"/>
      <c r="KE12" s="27"/>
      <c r="KF12" s="27"/>
      <c r="KG12" s="27"/>
      <c r="KH12" s="27"/>
      <c r="KI12" s="26"/>
      <c r="KJ12" s="26"/>
      <c r="KK12" s="26"/>
      <c r="KL12" s="26"/>
      <c r="KM12" s="26"/>
      <c r="KN12" s="26"/>
      <c r="KO12" s="26"/>
      <c r="KP12" s="26"/>
      <c r="KQ12" s="26"/>
      <c r="KR12" s="26"/>
      <c r="KS12" s="26"/>
      <c r="KT12" s="26"/>
      <c r="KU12" s="27"/>
      <c r="KV12" s="27"/>
      <c r="KW12" s="27"/>
      <c r="KX12" s="27"/>
      <c r="KY12" s="27"/>
      <c r="KZ12" s="27"/>
      <c r="LA12" s="27"/>
      <c r="LB12" s="27"/>
      <c r="LC12" s="27"/>
      <c r="LD12" s="27"/>
      <c r="LE12" s="27"/>
      <c r="LF12" s="27"/>
      <c r="LG12" s="26"/>
      <c r="LH12" s="26"/>
      <c r="LI12" s="26"/>
      <c r="LJ12" s="26"/>
      <c r="LK12" s="26"/>
      <c r="LL12" s="26"/>
      <c r="LM12" s="26"/>
      <c r="LN12" s="26"/>
      <c r="LO12" s="26"/>
      <c r="LP12" s="26"/>
      <c r="LQ12" s="26"/>
      <c r="LR12" s="26"/>
      <c r="LS12" s="27"/>
      <c r="LT12" s="27"/>
      <c r="LU12" s="27"/>
      <c r="LV12" s="27"/>
      <c r="LW12" s="27"/>
      <c r="LX12" s="27"/>
      <c r="LY12" s="27"/>
      <c r="LZ12" s="27"/>
      <c r="MA12" s="27"/>
      <c r="MB12" s="27"/>
      <c r="MC12" s="27"/>
      <c r="MD12" s="27"/>
      <c r="ME12" s="26"/>
      <c r="MF12" s="26"/>
      <c r="MG12" s="26"/>
      <c r="MH12" s="26"/>
      <c r="MI12" s="26"/>
      <c r="MJ12" s="26"/>
      <c r="MK12" s="26"/>
      <c r="ML12" s="26"/>
      <c r="MM12" s="26"/>
      <c r="MN12" s="26"/>
      <c r="MO12" s="26"/>
      <c r="MP12" s="26"/>
      <c r="MQ12" s="27"/>
      <c r="MR12" s="27"/>
      <c r="MS12" s="27"/>
      <c r="MT12" s="27"/>
      <c r="MU12" s="27"/>
      <c r="MV12" s="27"/>
      <c r="MW12" s="27"/>
      <c r="MX12" s="27"/>
      <c r="MY12" s="27"/>
      <c r="MZ12" s="27"/>
      <c r="NA12" s="27"/>
      <c r="NB12" s="27"/>
      <c r="WU12" s="3"/>
      <c r="WV12" s="4"/>
      <c r="WW12" s="3"/>
      <c r="WX12" s="4"/>
      <c r="WY12" s="3"/>
      <c r="WZ12" s="4"/>
      <c r="XA12" s="3"/>
      <c r="XB12" s="4"/>
      <c r="XC12" s="3"/>
      <c r="XD12" s="4"/>
      <c r="XE12" s="3"/>
      <c r="XF12" s="4"/>
      <c r="XG12" s="3"/>
      <c r="XH12" s="4"/>
      <c r="XI12" s="3"/>
      <c r="XJ12" s="4"/>
      <c r="XK12" s="3"/>
      <c r="XL12" s="4"/>
      <c r="XM12" s="13"/>
      <c r="XN12" s="10"/>
      <c r="XO12" s="13"/>
      <c r="XP12" s="10"/>
      <c r="XQ12" s="13"/>
      <c r="XR12" s="10"/>
      <c r="XS12" s="13"/>
      <c r="XT12" s="10"/>
      <c r="XU12" s="28"/>
      <c r="XV12" s="29"/>
      <c r="XW12" s="28"/>
      <c r="XX12" s="29"/>
      <c r="XY12" s="28"/>
      <c r="XZ12" s="29"/>
      <c r="YA12" s="28"/>
      <c r="YB12" s="29"/>
      <c r="YC12" s="28"/>
      <c r="YD12" s="29"/>
      <c r="YE12" s="28"/>
      <c r="YF12" s="29"/>
      <c r="YG12" s="28"/>
      <c r="YH12" s="23"/>
      <c r="YI12" s="30"/>
      <c r="YJ12" s="31"/>
      <c r="YK12" s="19"/>
      <c r="YL12" s="20"/>
      <c r="YM12" s="19"/>
      <c r="YN12" s="20"/>
      <c r="YO12" s="19"/>
      <c r="YP12" s="20"/>
      <c r="YQ12" s="19"/>
      <c r="YR12" s="20"/>
      <c r="YS12" s="19"/>
      <c r="YT12" s="20"/>
      <c r="YU12" s="19"/>
      <c r="YV12" s="20"/>
      <c r="YW12" s="19"/>
      <c r="YX12" s="20"/>
      <c r="YY12" s="19"/>
      <c r="YZ12" s="20"/>
      <c r="ZA12" s="19"/>
      <c r="ZB12" s="20"/>
      <c r="ZC12" s="12"/>
      <c r="ZD12" s="38"/>
      <c r="ZE12" s="12"/>
      <c r="ZF12" s="38"/>
      <c r="ZG12" s="12"/>
      <c r="ZH12" s="38"/>
      <c r="ZI12" s="12"/>
      <c r="ZJ12" s="38"/>
      <c r="ZK12" s="12"/>
      <c r="ZL12" s="38"/>
      <c r="ZM12" s="12"/>
      <c r="ZN12" s="38"/>
      <c r="ZO12" s="12"/>
      <c r="ZP12" s="38"/>
      <c r="ZQ12" s="23"/>
      <c r="ACR12" s="3"/>
      <c r="ACS12" s="32"/>
      <c r="ACT12" s="15"/>
      <c r="ACU12" s="32"/>
      <c r="ACV12" s="15"/>
      <c r="ACW12" s="32"/>
      <c r="ACX12" s="15"/>
      <c r="ACY12" s="32"/>
      <c r="ACZ12" s="15"/>
      <c r="ADA12" s="32"/>
      <c r="ADB12" s="15"/>
      <c r="ADC12" s="32"/>
      <c r="ADD12" s="15"/>
      <c r="ADE12" s="32"/>
      <c r="ADF12" s="15"/>
      <c r="ADG12" s="32"/>
      <c r="ADH12" s="15"/>
      <c r="ADI12" s="32"/>
      <c r="ADJ12" s="15"/>
      <c r="ADK12" s="32"/>
      <c r="ADL12" s="15"/>
      <c r="ADM12" s="32"/>
      <c r="ADN12" s="15"/>
      <c r="ADO12" s="32"/>
      <c r="ADP12" s="15"/>
      <c r="ADQ12" s="32"/>
      <c r="ADR12" s="15"/>
      <c r="ADS12" s="32"/>
      <c r="ADT12" s="15"/>
      <c r="ADU12" s="32"/>
      <c r="ADV12" s="15"/>
    </row>
    <row r="13" spans="10:804" x14ac:dyDescent="0.2">
      <c r="J13" s="9"/>
      <c r="L13" s="10"/>
      <c r="M13" s="11"/>
      <c r="N13" s="12"/>
      <c r="O13" s="13"/>
      <c r="P13" s="14"/>
      <c r="Q13" s="16"/>
      <c r="S13" s="8"/>
      <c r="T13" s="7"/>
      <c r="V13" s="6"/>
      <c r="W13" s="5"/>
      <c r="X13" s="4"/>
      <c r="Y13" s="3"/>
      <c r="Z13" s="4"/>
      <c r="AA13" s="3"/>
      <c r="AB13" s="4"/>
      <c r="AC13" s="3"/>
      <c r="AD13" s="17"/>
      <c r="AE13" s="18"/>
      <c r="AF13" s="17"/>
      <c r="AG13" s="18"/>
      <c r="AH13" s="17"/>
      <c r="AI13" s="18"/>
      <c r="AJ13" s="17"/>
      <c r="AK13" s="18"/>
      <c r="AL13" s="17"/>
      <c r="AM13" s="19"/>
      <c r="AN13" s="20"/>
      <c r="AO13" s="19"/>
      <c r="AP13" s="20"/>
      <c r="AQ13" s="19"/>
      <c r="AR13" s="20"/>
      <c r="AS13" s="19"/>
      <c r="AT13" s="20"/>
      <c r="AU13" s="19"/>
      <c r="AW13" s="21"/>
      <c r="AX13" s="21"/>
      <c r="AY13" s="21"/>
      <c r="AZ13" s="21"/>
      <c r="BA13" s="21"/>
      <c r="BB13" s="21"/>
      <c r="BC13" s="21"/>
      <c r="BD13" s="21"/>
      <c r="BE13" s="21"/>
      <c r="BF13" s="7"/>
      <c r="BG13" s="7"/>
      <c r="BH13" s="7"/>
      <c r="BI13" s="7"/>
      <c r="BJ13" s="7"/>
      <c r="BK13" s="7"/>
      <c r="BL13" s="7"/>
      <c r="BM13" s="7"/>
      <c r="BN13" s="7"/>
      <c r="BO13" s="21"/>
      <c r="BP13" s="21"/>
      <c r="BQ13" s="21"/>
      <c r="BR13" s="21"/>
      <c r="BS13" s="21"/>
      <c r="BT13" s="21"/>
      <c r="BU13" s="21"/>
      <c r="BV13" s="21"/>
      <c r="BW13" s="21"/>
      <c r="BX13" s="7"/>
      <c r="BY13" s="7"/>
      <c r="BZ13" s="7"/>
      <c r="CA13" s="7"/>
      <c r="CB13" s="7"/>
      <c r="CC13" s="7"/>
      <c r="CD13" s="7"/>
      <c r="CE13" s="7"/>
      <c r="CF13" s="7"/>
      <c r="CG13" s="21"/>
      <c r="CH13" s="21"/>
      <c r="CI13" s="21"/>
      <c r="CJ13" s="21"/>
      <c r="CK13" s="21"/>
      <c r="CL13" s="21"/>
      <c r="CM13" s="21"/>
      <c r="CN13" s="21"/>
      <c r="CO13" s="21"/>
      <c r="CP13" s="7"/>
      <c r="CQ13" s="7"/>
      <c r="CR13" s="7"/>
      <c r="CS13" s="7"/>
      <c r="CT13" s="7"/>
      <c r="CU13" s="7"/>
      <c r="CV13" s="7"/>
      <c r="CW13" s="7"/>
      <c r="CX13" s="7"/>
      <c r="CY13" s="21"/>
      <c r="CZ13" s="21"/>
      <c r="DA13" s="21"/>
      <c r="DB13" s="21"/>
      <c r="DC13" s="21"/>
      <c r="DD13" s="21"/>
      <c r="DE13" s="21"/>
      <c r="DF13" s="21"/>
      <c r="DG13" s="21"/>
      <c r="DH13" s="7"/>
      <c r="DI13" s="7"/>
      <c r="DJ13" s="7"/>
      <c r="DK13" s="7"/>
      <c r="DL13" s="7"/>
      <c r="DM13" s="7"/>
      <c r="DN13" s="7"/>
      <c r="DO13" s="7"/>
      <c r="DP13" s="7"/>
      <c r="DQ13" s="22"/>
      <c r="DR13" s="5"/>
      <c r="DS13" s="22"/>
      <c r="DT13" s="5"/>
      <c r="DU13" s="22"/>
      <c r="DV13" s="5"/>
      <c r="DW13" s="22"/>
      <c r="DX13" s="5"/>
      <c r="DY13" s="22"/>
      <c r="DZ13" s="5"/>
      <c r="EA13" s="23"/>
      <c r="EB13" s="24"/>
      <c r="EC13" s="25"/>
      <c r="ED13" s="24"/>
      <c r="EE13" s="25"/>
      <c r="EF13" s="24"/>
      <c r="EG13" s="25"/>
      <c r="EH13" s="24"/>
      <c r="EI13" s="25"/>
      <c r="EJ13" s="24"/>
      <c r="EK13" s="25"/>
      <c r="EL13" s="24"/>
      <c r="EM13" s="25"/>
      <c r="EN13" s="24"/>
      <c r="EO13" s="25"/>
      <c r="EP13" s="24"/>
      <c r="EQ13" s="25"/>
      <c r="ER13" s="24"/>
      <c r="ES13" s="23"/>
      <c r="EU13" s="26"/>
      <c r="EV13" s="26"/>
      <c r="EW13" s="26"/>
      <c r="EX13" s="26"/>
      <c r="EY13" s="26"/>
      <c r="EZ13" s="26"/>
      <c r="FA13" s="26"/>
      <c r="FB13" s="26"/>
      <c r="FC13" s="26"/>
      <c r="FD13" s="26"/>
      <c r="FE13" s="26"/>
      <c r="FF13" s="26"/>
      <c r="FG13" s="27"/>
      <c r="FH13" s="27"/>
      <c r="FI13" s="27"/>
      <c r="FJ13" s="27"/>
      <c r="FK13" s="27"/>
      <c r="FL13" s="27"/>
      <c r="FM13" s="27"/>
      <c r="FN13" s="27"/>
      <c r="FO13" s="27"/>
      <c r="FP13" s="27"/>
      <c r="FQ13" s="27"/>
      <c r="FR13" s="27"/>
      <c r="FS13" s="26"/>
      <c r="FT13" s="26"/>
      <c r="FU13" s="26"/>
      <c r="FV13" s="26"/>
      <c r="FW13" s="26"/>
      <c r="FX13" s="26"/>
      <c r="FY13" s="26"/>
      <c r="FZ13" s="26"/>
      <c r="GA13" s="26"/>
      <c r="GB13" s="26"/>
      <c r="GC13" s="26"/>
      <c r="GD13" s="26"/>
      <c r="GE13" s="27"/>
      <c r="GF13" s="27"/>
      <c r="GG13" s="27"/>
      <c r="GH13" s="27"/>
      <c r="GI13" s="27"/>
      <c r="GJ13" s="27"/>
      <c r="GK13" s="27"/>
      <c r="GL13" s="27"/>
      <c r="GM13" s="27"/>
      <c r="GN13" s="27"/>
      <c r="GO13" s="27"/>
      <c r="GP13" s="27"/>
      <c r="GQ13" s="26"/>
      <c r="GR13" s="26"/>
      <c r="GS13" s="26"/>
      <c r="GT13" s="26"/>
      <c r="GU13" s="26"/>
      <c r="GV13" s="26"/>
      <c r="GW13" s="26"/>
      <c r="GX13" s="26"/>
      <c r="GY13" s="26"/>
      <c r="GZ13" s="26"/>
      <c r="HA13" s="26"/>
      <c r="HB13" s="26"/>
      <c r="HC13" s="27"/>
      <c r="HD13" s="27"/>
      <c r="HE13" s="27"/>
      <c r="HF13" s="27"/>
      <c r="HG13" s="27"/>
      <c r="HH13" s="27"/>
      <c r="HI13" s="27"/>
      <c r="HJ13" s="27"/>
      <c r="HK13" s="27"/>
      <c r="HL13" s="27"/>
      <c r="HM13" s="27"/>
      <c r="HN13" s="27"/>
      <c r="HO13" s="26"/>
      <c r="HP13" s="26"/>
      <c r="HQ13" s="26"/>
      <c r="HR13" s="26"/>
      <c r="HS13" s="26"/>
      <c r="HT13" s="26"/>
      <c r="HU13" s="26"/>
      <c r="HV13" s="26"/>
      <c r="HW13" s="26"/>
      <c r="HX13" s="26"/>
      <c r="HY13" s="26"/>
      <c r="HZ13" s="26"/>
      <c r="IA13" s="27"/>
      <c r="IB13" s="27"/>
      <c r="IC13" s="27"/>
      <c r="ID13" s="27"/>
      <c r="IE13" s="27"/>
      <c r="IF13" s="27"/>
      <c r="IG13" s="27"/>
      <c r="IH13" s="27"/>
      <c r="II13" s="27"/>
      <c r="IJ13" s="27"/>
      <c r="IK13" s="27"/>
      <c r="IL13" s="27"/>
      <c r="IM13" s="26"/>
      <c r="IN13" s="26"/>
      <c r="IO13" s="26"/>
      <c r="IP13" s="26"/>
      <c r="IQ13" s="26"/>
      <c r="IR13" s="26"/>
      <c r="IS13" s="26"/>
      <c r="IT13" s="26"/>
      <c r="IU13" s="26"/>
      <c r="IV13" s="26"/>
      <c r="IW13" s="26"/>
      <c r="IX13" s="26"/>
      <c r="IY13" s="27"/>
      <c r="IZ13" s="27"/>
      <c r="JA13" s="27"/>
      <c r="JB13" s="27"/>
      <c r="JC13" s="27"/>
      <c r="JD13" s="27"/>
      <c r="JE13" s="27"/>
      <c r="JF13" s="27"/>
      <c r="JG13" s="27"/>
      <c r="JH13" s="27"/>
      <c r="JI13" s="27"/>
      <c r="JJ13" s="27"/>
      <c r="JK13" s="26"/>
      <c r="JL13" s="26"/>
      <c r="JM13" s="26"/>
      <c r="JN13" s="26"/>
      <c r="JO13" s="26"/>
      <c r="JP13" s="26"/>
      <c r="JQ13" s="26"/>
      <c r="JR13" s="26"/>
      <c r="JS13" s="26"/>
      <c r="JT13" s="26"/>
      <c r="JU13" s="26"/>
      <c r="JV13" s="26"/>
      <c r="JW13" s="27"/>
      <c r="JX13" s="27"/>
      <c r="JY13" s="27"/>
      <c r="JZ13" s="27"/>
      <c r="KA13" s="27"/>
      <c r="KB13" s="27"/>
      <c r="KC13" s="27"/>
      <c r="KD13" s="27"/>
      <c r="KE13" s="27"/>
      <c r="KF13" s="27"/>
      <c r="KG13" s="27"/>
      <c r="KH13" s="27"/>
      <c r="KI13" s="26"/>
      <c r="KJ13" s="26"/>
      <c r="KK13" s="26"/>
      <c r="KL13" s="26"/>
      <c r="KM13" s="26"/>
      <c r="KN13" s="26"/>
      <c r="KO13" s="26"/>
      <c r="KP13" s="26"/>
      <c r="KQ13" s="26"/>
      <c r="KR13" s="26"/>
      <c r="KS13" s="26"/>
      <c r="KT13" s="26"/>
      <c r="KU13" s="27"/>
      <c r="KV13" s="27"/>
      <c r="KW13" s="27"/>
      <c r="KX13" s="27"/>
      <c r="KY13" s="27"/>
      <c r="KZ13" s="27"/>
      <c r="LA13" s="27"/>
      <c r="LB13" s="27"/>
      <c r="LC13" s="27"/>
      <c r="LD13" s="27"/>
      <c r="LE13" s="27"/>
      <c r="LF13" s="27"/>
      <c r="LG13" s="26"/>
      <c r="LH13" s="26"/>
      <c r="LI13" s="26"/>
      <c r="LJ13" s="26"/>
      <c r="LK13" s="26"/>
      <c r="LL13" s="26"/>
      <c r="LM13" s="26"/>
      <c r="LN13" s="26"/>
      <c r="LO13" s="26"/>
      <c r="LP13" s="26"/>
      <c r="LQ13" s="26"/>
      <c r="LR13" s="26"/>
      <c r="LS13" s="27"/>
      <c r="LT13" s="27"/>
      <c r="LU13" s="27"/>
      <c r="LV13" s="27"/>
      <c r="LW13" s="27"/>
      <c r="LX13" s="27"/>
      <c r="LY13" s="27"/>
      <c r="LZ13" s="27"/>
      <c r="MA13" s="27"/>
      <c r="MB13" s="27"/>
      <c r="MC13" s="27"/>
      <c r="MD13" s="27"/>
      <c r="ME13" s="26"/>
      <c r="MF13" s="26"/>
      <c r="MG13" s="26"/>
      <c r="MH13" s="26"/>
      <c r="MI13" s="26"/>
      <c r="MJ13" s="26"/>
      <c r="MK13" s="26"/>
      <c r="ML13" s="26"/>
      <c r="MM13" s="26"/>
      <c r="MN13" s="26"/>
      <c r="MO13" s="26"/>
      <c r="MP13" s="26"/>
      <c r="MQ13" s="27"/>
      <c r="MR13" s="27"/>
      <c r="MS13" s="27"/>
      <c r="MT13" s="27"/>
      <c r="MU13" s="27"/>
      <c r="MV13" s="27"/>
      <c r="MW13" s="27"/>
      <c r="MX13" s="27"/>
      <c r="MY13" s="27"/>
      <c r="MZ13" s="27"/>
      <c r="NA13" s="27"/>
      <c r="NB13" s="27"/>
      <c r="WU13" s="3"/>
      <c r="WV13" s="4"/>
      <c r="WW13" s="3"/>
      <c r="WX13" s="4"/>
      <c r="WY13" s="3"/>
      <c r="WZ13" s="4"/>
      <c r="XA13" s="3"/>
      <c r="XB13" s="4"/>
      <c r="XC13" s="3"/>
      <c r="XD13" s="4"/>
      <c r="XE13" s="3"/>
      <c r="XF13" s="4"/>
      <c r="XG13" s="3"/>
      <c r="XH13" s="4"/>
      <c r="XI13" s="3"/>
      <c r="XJ13" s="4"/>
      <c r="XK13" s="3"/>
      <c r="XL13" s="4"/>
      <c r="XM13" s="13"/>
      <c r="XN13" s="10"/>
      <c r="XO13" s="13"/>
      <c r="XP13" s="10"/>
      <c r="XQ13" s="13"/>
      <c r="XR13" s="10"/>
      <c r="XS13" s="13"/>
      <c r="XT13" s="10"/>
      <c r="XU13" s="28"/>
      <c r="XV13" s="29"/>
      <c r="XW13" s="28"/>
      <c r="XX13" s="29"/>
      <c r="XY13" s="28"/>
      <c r="XZ13" s="29"/>
      <c r="YA13" s="28"/>
      <c r="YB13" s="29"/>
      <c r="YC13" s="28"/>
      <c r="YD13" s="29"/>
      <c r="YE13" s="28"/>
      <c r="YF13" s="29"/>
      <c r="YG13" s="28"/>
      <c r="YH13" s="23"/>
      <c r="YI13" s="30"/>
      <c r="YJ13" s="31"/>
      <c r="YK13" s="19"/>
      <c r="YL13" s="20"/>
      <c r="YM13" s="19"/>
      <c r="YN13" s="20"/>
      <c r="YO13" s="19"/>
      <c r="YP13" s="20"/>
      <c r="YQ13" s="19"/>
      <c r="YR13" s="20"/>
      <c r="YS13" s="19"/>
      <c r="YT13" s="20"/>
      <c r="YU13" s="19"/>
      <c r="YV13" s="20"/>
      <c r="YW13" s="19"/>
      <c r="YX13" s="20"/>
      <c r="YY13" s="19"/>
      <c r="YZ13" s="20"/>
      <c r="ZA13" s="19"/>
      <c r="ZB13" s="20"/>
      <c r="ZC13" s="12"/>
      <c r="ZD13" s="38"/>
      <c r="ZE13" s="12"/>
      <c r="ZF13" s="38"/>
      <c r="ZG13" s="12"/>
      <c r="ZH13" s="38"/>
      <c r="ZI13" s="12"/>
      <c r="ZJ13" s="38"/>
      <c r="ZK13" s="12"/>
      <c r="ZL13" s="38"/>
      <c r="ZM13" s="12"/>
      <c r="ZN13" s="38"/>
      <c r="ZO13" s="12"/>
      <c r="ZP13" s="38"/>
      <c r="ZQ13" s="23"/>
      <c r="ACR13" s="3"/>
      <c r="ACS13" s="32"/>
      <c r="ACT13" s="15"/>
      <c r="ACU13" s="32"/>
      <c r="ACV13" s="15"/>
      <c r="ACW13" s="32"/>
      <c r="ACX13" s="15"/>
      <c r="ACY13" s="32"/>
      <c r="ACZ13" s="15"/>
      <c r="ADA13" s="32"/>
      <c r="ADB13" s="15"/>
      <c r="ADC13" s="32"/>
      <c r="ADD13" s="15"/>
      <c r="ADE13" s="32"/>
      <c r="ADF13" s="15"/>
      <c r="ADG13" s="32"/>
      <c r="ADH13" s="15"/>
      <c r="ADI13" s="32"/>
      <c r="ADJ13" s="15"/>
      <c r="ADK13" s="32"/>
      <c r="ADL13" s="15"/>
      <c r="ADM13" s="32"/>
      <c r="ADN13" s="15"/>
      <c r="ADO13" s="32"/>
      <c r="ADP13" s="15"/>
      <c r="ADQ13" s="32"/>
      <c r="ADR13" s="15"/>
      <c r="ADS13" s="32"/>
      <c r="ADT13" s="15"/>
      <c r="ADU13" s="32"/>
      <c r="ADV13" s="15"/>
    </row>
    <row r="14" spans="10:804" x14ac:dyDescent="0.2">
      <c r="J14" s="9"/>
      <c r="L14" s="10"/>
      <c r="M14" s="11"/>
      <c r="N14" s="12"/>
      <c r="O14" s="13"/>
      <c r="P14" s="14"/>
      <c r="Q14" s="16"/>
      <c r="S14" s="8"/>
      <c r="T14" s="7"/>
      <c r="V14" s="6"/>
      <c r="W14" s="5"/>
      <c r="X14" s="4"/>
      <c r="Y14" s="3"/>
      <c r="Z14" s="4"/>
      <c r="AA14" s="3"/>
      <c r="AB14" s="4"/>
      <c r="AC14" s="3"/>
      <c r="AD14" s="17"/>
      <c r="AE14" s="18"/>
      <c r="AF14" s="17"/>
      <c r="AG14" s="18"/>
      <c r="AH14" s="17"/>
      <c r="AI14" s="18"/>
      <c r="AJ14" s="17"/>
      <c r="AK14" s="18"/>
      <c r="AL14" s="17"/>
      <c r="AM14" s="19"/>
      <c r="AN14" s="20"/>
      <c r="AO14" s="19"/>
      <c r="AP14" s="20"/>
      <c r="AQ14" s="19"/>
      <c r="AR14" s="20"/>
      <c r="AS14" s="19"/>
      <c r="AT14" s="20"/>
      <c r="AU14" s="19"/>
      <c r="AW14" s="21"/>
      <c r="AX14" s="21"/>
      <c r="AY14" s="21"/>
      <c r="AZ14" s="21"/>
      <c r="BA14" s="21"/>
      <c r="BB14" s="21"/>
      <c r="BC14" s="21"/>
      <c r="BD14" s="21"/>
      <c r="BE14" s="21"/>
      <c r="BF14" s="7"/>
      <c r="BG14" s="7"/>
      <c r="BH14" s="7"/>
      <c r="BI14" s="7"/>
      <c r="BJ14" s="7"/>
      <c r="BK14" s="7"/>
      <c r="BL14" s="7"/>
      <c r="BM14" s="7"/>
      <c r="BN14" s="7"/>
      <c r="BO14" s="21"/>
      <c r="BP14" s="21"/>
      <c r="BQ14" s="21"/>
      <c r="BR14" s="21"/>
      <c r="BS14" s="21"/>
      <c r="BT14" s="21"/>
      <c r="BU14" s="21"/>
      <c r="BV14" s="21"/>
      <c r="BW14" s="21"/>
      <c r="BX14" s="7"/>
      <c r="BY14" s="7"/>
      <c r="BZ14" s="7"/>
      <c r="CA14" s="7"/>
      <c r="CB14" s="7"/>
      <c r="CC14" s="7"/>
      <c r="CD14" s="7"/>
      <c r="CE14" s="7"/>
      <c r="CF14" s="7"/>
      <c r="CG14" s="21"/>
      <c r="CH14" s="21"/>
      <c r="CI14" s="21"/>
      <c r="CJ14" s="21"/>
      <c r="CK14" s="21"/>
      <c r="CL14" s="21"/>
      <c r="CM14" s="21"/>
      <c r="CN14" s="21"/>
      <c r="CO14" s="21"/>
      <c r="CP14" s="7"/>
      <c r="CQ14" s="7"/>
      <c r="CR14" s="7"/>
      <c r="CS14" s="7"/>
      <c r="CT14" s="7"/>
      <c r="CU14" s="7"/>
      <c r="CV14" s="7"/>
      <c r="CW14" s="7"/>
      <c r="CX14" s="7"/>
      <c r="CY14" s="21"/>
      <c r="CZ14" s="21"/>
      <c r="DA14" s="21"/>
      <c r="DB14" s="21"/>
      <c r="DC14" s="21"/>
      <c r="DD14" s="21"/>
      <c r="DE14" s="21"/>
      <c r="DF14" s="21"/>
      <c r="DG14" s="21"/>
      <c r="DH14" s="7"/>
      <c r="DI14" s="7"/>
      <c r="DJ14" s="7"/>
      <c r="DK14" s="7"/>
      <c r="DL14" s="7"/>
      <c r="DM14" s="7"/>
      <c r="DN14" s="7"/>
      <c r="DO14" s="7"/>
      <c r="DP14" s="7"/>
      <c r="DQ14" s="22"/>
      <c r="DR14" s="5"/>
      <c r="DS14" s="22"/>
      <c r="DT14" s="5"/>
      <c r="DU14" s="22"/>
      <c r="DV14" s="5"/>
      <c r="DW14" s="22"/>
      <c r="DX14" s="5"/>
      <c r="DY14" s="22"/>
      <c r="DZ14" s="5"/>
      <c r="EA14" s="23"/>
      <c r="EB14" s="24"/>
      <c r="EC14" s="25"/>
      <c r="ED14" s="24"/>
      <c r="EE14" s="25"/>
      <c r="EF14" s="24"/>
      <c r="EG14" s="25"/>
      <c r="EH14" s="24"/>
      <c r="EI14" s="25"/>
      <c r="EJ14" s="24"/>
      <c r="EK14" s="25"/>
      <c r="EL14" s="24"/>
      <c r="EM14" s="25"/>
      <c r="EN14" s="24"/>
      <c r="EO14" s="25"/>
      <c r="EP14" s="24"/>
      <c r="EQ14" s="25"/>
      <c r="ER14" s="24"/>
      <c r="ES14" s="23"/>
      <c r="EU14" s="26"/>
      <c r="EV14" s="26"/>
      <c r="EW14" s="26"/>
      <c r="EX14" s="26"/>
      <c r="EY14" s="26"/>
      <c r="EZ14" s="26"/>
      <c r="FA14" s="26"/>
      <c r="FB14" s="26"/>
      <c r="FC14" s="26"/>
      <c r="FD14" s="26"/>
      <c r="FE14" s="26"/>
      <c r="FF14" s="26"/>
      <c r="FG14" s="27"/>
      <c r="FH14" s="27"/>
      <c r="FI14" s="27"/>
      <c r="FJ14" s="27"/>
      <c r="FK14" s="27"/>
      <c r="FL14" s="27"/>
      <c r="FM14" s="27"/>
      <c r="FN14" s="27"/>
      <c r="FO14" s="27"/>
      <c r="FP14" s="27"/>
      <c r="FQ14" s="27"/>
      <c r="FR14" s="27"/>
      <c r="FS14" s="26"/>
      <c r="FT14" s="26"/>
      <c r="FU14" s="26"/>
      <c r="FV14" s="26"/>
      <c r="FW14" s="26"/>
      <c r="FX14" s="26"/>
      <c r="FY14" s="26"/>
      <c r="FZ14" s="26"/>
      <c r="GA14" s="26"/>
      <c r="GB14" s="26"/>
      <c r="GC14" s="26"/>
      <c r="GD14" s="26"/>
      <c r="GE14" s="27"/>
      <c r="GF14" s="27"/>
      <c r="GG14" s="27"/>
      <c r="GH14" s="27"/>
      <c r="GI14" s="27"/>
      <c r="GJ14" s="27"/>
      <c r="GK14" s="27"/>
      <c r="GL14" s="27"/>
      <c r="GM14" s="27"/>
      <c r="GN14" s="27"/>
      <c r="GO14" s="27"/>
      <c r="GP14" s="27"/>
      <c r="GQ14" s="26"/>
      <c r="GR14" s="26"/>
      <c r="GS14" s="26"/>
      <c r="GT14" s="26"/>
      <c r="GU14" s="26"/>
      <c r="GV14" s="26"/>
      <c r="GW14" s="26"/>
      <c r="GX14" s="26"/>
      <c r="GY14" s="26"/>
      <c r="GZ14" s="26"/>
      <c r="HA14" s="26"/>
      <c r="HB14" s="26"/>
      <c r="HC14" s="27"/>
      <c r="HD14" s="27"/>
      <c r="HE14" s="27"/>
      <c r="HF14" s="27"/>
      <c r="HG14" s="27"/>
      <c r="HH14" s="27"/>
      <c r="HI14" s="27"/>
      <c r="HJ14" s="27"/>
      <c r="HK14" s="27"/>
      <c r="HL14" s="27"/>
      <c r="HM14" s="27"/>
      <c r="HN14" s="27"/>
      <c r="HO14" s="26"/>
      <c r="HP14" s="26"/>
      <c r="HQ14" s="26"/>
      <c r="HR14" s="26"/>
      <c r="HS14" s="26"/>
      <c r="HT14" s="26"/>
      <c r="HU14" s="26"/>
      <c r="HV14" s="26"/>
      <c r="HW14" s="26"/>
      <c r="HX14" s="26"/>
      <c r="HY14" s="26"/>
      <c r="HZ14" s="26"/>
      <c r="IA14" s="27"/>
      <c r="IB14" s="27"/>
      <c r="IC14" s="27"/>
      <c r="ID14" s="27"/>
      <c r="IE14" s="27"/>
      <c r="IF14" s="27"/>
      <c r="IG14" s="27"/>
      <c r="IH14" s="27"/>
      <c r="II14" s="27"/>
      <c r="IJ14" s="27"/>
      <c r="IK14" s="27"/>
      <c r="IL14" s="27"/>
      <c r="IM14" s="26"/>
      <c r="IN14" s="26"/>
      <c r="IO14" s="26"/>
      <c r="IP14" s="26"/>
      <c r="IQ14" s="26"/>
      <c r="IR14" s="26"/>
      <c r="IS14" s="26"/>
      <c r="IT14" s="26"/>
      <c r="IU14" s="26"/>
      <c r="IV14" s="26"/>
      <c r="IW14" s="26"/>
      <c r="IX14" s="26"/>
      <c r="IY14" s="27"/>
      <c r="IZ14" s="27"/>
      <c r="JA14" s="27"/>
      <c r="JB14" s="27"/>
      <c r="JC14" s="27"/>
      <c r="JD14" s="27"/>
      <c r="JE14" s="27"/>
      <c r="JF14" s="27"/>
      <c r="JG14" s="27"/>
      <c r="JH14" s="27"/>
      <c r="JI14" s="27"/>
      <c r="JJ14" s="27"/>
      <c r="JK14" s="26"/>
      <c r="JL14" s="26"/>
      <c r="JM14" s="26"/>
      <c r="JN14" s="26"/>
      <c r="JO14" s="26"/>
      <c r="JP14" s="26"/>
      <c r="JQ14" s="26"/>
      <c r="JR14" s="26"/>
      <c r="JS14" s="26"/>
      <c r="JT14" s="26"/>
      <c r="JU14" s="26"/>
      <c r="JV14" s="26"/>
      <c r="JW14" s="27"/>
      <c r="JX14" s="27"/>
      <c r="JY14" s="27"/>
      <c r="JZ14" s="27"/>
      <c r="KA14" s="27"/>
      <c r="KB14" s="27"/>
      <c r="KC14" s="27"/>
      <c r="KD14" s="27"/>
      <c r="KE14" s="27"/>
      <c r="KF14" s="27"/>
      <c r="KG14" s="27"/>
      <c r="KH14" s="27"/>
      <c r="KI14" s="26"/>
      <c r="KJ14" s="26"/>
      <c r="KK14" s="26"/>
      <c r="KL14" s="26"/>
      <c r="KM14" s="26"/>
      <c r="KN14" s="26"/>
      <c r="KO14" s="26"/>
      <c r="KP14" s="26"/>
      <c r="KQ14" s="26"/>
      <c r="KR14" s="26"/>
      <c r="KS14" s="26"/>
      <c r="KT14" s="26"/>
      <c r="KU14" s="27"/>
      <c r="KV14" s="27"/>
      <c r="KW14" s="27"/>
      <c r="KX14" s="27"/>
      <c r="KY14" s="27"/>
      <c r="KZ14" s="27"/>
      <c r="LA14" s="27"/>
      <c r="LB14" s="27"/>
      <c r="LC14" s="27"/>
      <c r="LD14" s="27"/>
      <c r="LE14" s="27"/>
      <c r="LF14" s="27"/>
      <c r="LG14" s="26"/>
      <c r="LH14" s="26"/>
      <c r="LI14" s="26"/>
      <c r="LJ14" s="26"/>
      <c r="LK14" s="26"/>
      <c r="LL14" s="26"/>
      <c r="LM14" s="26"/>
      <c r="LN14" s="26"/>
      <c r="LO14" s="26"/>
      <c r="LP14" s="26"/>
      <c r="LQ14" s="26"/>
      <c r="LR14" s="26"/>
      <c r="LS14" s="27"/>
      <c r="LT14" s="27"/>
      <c r="LU14" s="27"/>
      <c r="LV14" s="27"/>
      <c r="LW14" s="27"/>
      <c r="LX14" s="27"/>
      <c r="LY14" s="27"/>
      <c r="LZ14" s="27"/>
      <c r="MA14" s="27"/>
      <c r="MB14" s="27"/>
      <c r="MC14" s="27"/>
      <c r="MD14" s="27"/>
      <c r="ME14" s="26"/>
      <c r="MF14" s="26"/>
      <c r="MG14" s="26"/>
      <c r="MH14" s="26"/>
      <c r="MI14" s="26"/>
      <c r="MJ14" s="26"/>
      <c r="MK14" s="26"/>
      <c r="ML14" s="26"/>
      <c r="MM14" s="26"/>
      <c r="MN14" s="26"/>
      <c r="MO14" s="26"/>
      <c r="MP14" s="26"/>
      <c r="MQ14" s="27"/>
      <c r="MR14" s="27"/>
      <c r="MS14" s="27"/>
      <c r="MT14" s="27"/>
      <c r="MU14" s="27"/>
      <c r="MV14" s="27"/>
      <c r="MW14" s="27"/>
      <c r="MX14" s="27"/>
      <c r="MY14" s="27"/>
      <c r="MZ14" s="27"/>
      <c r="NA14" s="27"/>
      <c r="NB14" s="27"/>
      <c r="WU14" s="3"/>
      <c r="WV14" s="4"/>
      <c r="WW14" s="3"/>
      <c r="WX14" s="4"/>
      <c r="WY14" s="3"/>
      <c r="WZ14" s="4"/>
      <c r="XA14" s="3"/>
      <c r="XB14" s="4"/>
      <c r="XC14" s="3"/>
      <c r="XD14" s="4"/>
      <c r="XE14" s="3"/>
      <c r="XF14" s="4"/>
      <c r="XG14" s="3"/>
      <c r="XH14" s="4"/>
      <c r="XI14" s="3"/>
      <c r="XJ14" s="4"/>
      <c r="XK14" s="3"/>
      <c r="XL14" s="4"/>
      <c r="XM14" s="13"/>
      <c r="XN14" s="10"/>
      <c r="XO14" s="13"/>
      <c r="XP14" s="10"/>
      <c r="XQ14" s="13"/>
      <c r="XR14" s="10"/>
      <c r="XS14" s="13"/>
      <c r="XT14" s="10"/>
      <c r="XU14" s="28"/>
      <c r="XV14" s="29"/>
      <c r="XW14" s="28"/>
      <c r="XX14" s="29"/>
      <c r="XY14" s="28"/>
      <c r="XZ14" s="29"/>
      <c r="YA14" s="28"/>
      <c r="YB14" s="29"/>
      <c r="YC14" s="28"/>
      <c r="YD14" s="29"/>
      <c r="YE14" s="28"/>
      <c r="YF14" s="29"/>
      <c r="YG14" s="28"/>
      <c r="YH14" s="23"/>
      <c r="YI14" s="30"/>
      <c r="YJ14" s="31"/>
      <c r="YK14" s="19"/>
      <c r="YL14" s="20"/>
      <c r="YM14" s="19"/>
      <c r="YN14" s="20"/>
      <c r="YO14" s="19"/>
      <c r="YP14" s="20"/>
      <c r="YQ14" s="19"/>
      <c r="YR14" s="20"/>
      <c r="YS14" s="19"/>
      <c r="YT14" s="20"/>
      <c r="YU14" s="19"/>
      <c r="YV14" s="20"/>
      <c r="YW14" s="19"/>
      <c r="YX14" s="20"/>
      <c r="YY14" s="19"/>
      <c r="YZ14" s="20"/>
      <c r="ZA14" s="19"/>
      <c r="ZB14" s="20"/>
      <c r="ZC14" s="12"/>
      <c r="ZD14" s="38"/>
      <c r="ZE14" s="12"/>
      <c r="ZF14" s="38"/>
      <c r="ZG14" s="12"/>
      <c r="ZH14" s="38"/>
      <c r="ZI14" s="12"/>
      <c r="ZJ14" s="38"/>
      <c r="ZK14" s="12"/>
      <c r="ZL14" s="38"/>
      <c r="ZM14" s="12"/>
      <c r="ZN14" s="38"/>
      <c r="ZO14" s="12"/>
      <c r="ZP14" s="38"/>
      <c r="ZQ14" s="23"/>
      <c r="ACR14" s="3"/>
      <c r="ACS14" s="32"/>
      <c r="ACT14" s="15"/>
      <c r="ACU14" s="32"/>
      <c r="ACV14" s="15"/>
      <c r="ACW14" s="32"/>
      <c r="ACX14" s="15"/>
      <c r="ACY14" s="32"/>
      <c r="ACZ14" s="15"/>
      <c r="ADA14" s="32"/>
      <c r="ADB14" s="15"/>
      <c r="ADC14" s="32"/>
      <c r="ADD14" s="15"/>
      <c r="ADE14" s="32"/>
      <c r="ADF14" s="15"/>
      <c r="ADG14" s="32"/>
      <c r="ADH14" s="15"/>
      <c r="ADI14" s="32"/>
      <c r="ADJ14" s="15"/>
      <c r="ADK14" s="32"/>
      <c r="ADL14" s="15"/>
      <c r="ADM14" s="32"/>
      <c r="ADN14" s="15"/>
      <c r="ADO14" s="32"/>
      <c r="ADP14" s="15"/>
      <c r="ADQ14" s="32"/>
      <c r="ADR14" s="15"/>
      <c r="ADS14" s="32"/>
      <c r="ADT14" s="15"/>
      <c r="ADU14" s="32"/>
      <c r="ADV14" s="15"/>
    </row>
    <row r="15" spans="10:804" x14ac:dyDescent="0.2">
      <c r="J15" s="9"/>
      <c r="L15" s="10"/>
      <c r="M15" s="11"/>
      <c r="N15" s="12"/>
      <c r="O15" s="13"/>
      <c r="P15" s="14"/>
      <c r="Q15" s="16"/>
      <c r="S15" s="8"/>
      <c r="T15" s="7"/>
      <c r="V15" s="6"/>
      <c r="W15" s="5"/>
      <c r="X15" s="4"/>
      <c r="Y15" s="3"/>
      <c r="Z15" s="4"/>
      <c r="AA15" s="3"/>
      <c r="AB15" s="4"/>
      <c r="AC15" s="3"/>
      <c r="AD15" s="17"/>
      <c r="AE15" s="18"/>
      <c r="AF15" s="17"/>
      <c r="AG15" s="18"/>
      <c r="AH15" s="17"/>
      <c r="AI15" s="18"/>
      <c r="AJ15" s="17"/>
      <c r="AK15" s="18"/>
      <c r="AL15" s="17"/>
      <c r="AM15" s="19"/>
      <c r="AN15" s="20"/>
      <c r="AO15" s="19"/>
      <c r="AP15" s="20"/>
      <c r="AQ15" s="19"/>
      <c r="AR15" s="20"/>
      <c r="AS15" s="19"/>
      <c r="AT15" s="20"/>
      <c r="AU15" s="19"/>
      <c r="AW15" s="21"/>
      <c r="AX15" s="21"/>
      <c r="AY15" s="21"/>
      <c r="AZ15" s="21"/>
      <c r="BA15" s="21"/>
      <c r="BB15" s="21"/>
      <c r="BC15" s="21"/>
      <c r="BD15" s="21"/>
      <c r="BE15" s="21"/>
      <c r="BF15" s="7"/>
      <c r="BG15" s="7"/>
      <c r="BH15" s="7"/>
      <c r="BI15" s="7"/>
      <c r="BJ15" s="7"/>
      <c r="BK15" s="7"/>
      <c r="BL15" s="7"/>
      <c r="BM15" s="7"/>
      <c r="BN15" s="7"/>
      <c r="BO15" s="21"/>
      <c r="BP15" s="21"/>
      <c r="BQ15" s="21"/>
      <c r="BR15" s="21"/>
      <c r="BS15" s="21"/>
      <c r="BT15" s="21"/>
      <c r="BU15" s="21"/>
      <c r="BV15" s="21"/>
      <c r="BW15" s="21"/>
      <c r="BX15" s="7"/>
      <c r="BY15" s="7"/>
      <c r="BZ15" s="7"/>
      <c r="CA15" s="7"/>
      <c r="CB15" s="7"/>
      <c r="CC15" s="7"/>
      <c r="CD15" s="7"/>
      <c r="CE15" s="7"/>
      <c r="CF15" s="7"/>
      <c r="CG15" s="21"/>
      <c r="CH15" s="21"/>
      <c r="CI15" s="21"/>
      <c r="CJ15" s="21"/>
      <c r="CK15" s="21"/>
      <c r="CL15" s="21"/>
      <c r="CM15" s="21"/>
      <c r="CN15" s="21"/>
      <c r="CO15" s="21"/>
      <c r="CP15" s="7"/>
      <c r="CQ15" s="7"/>
      <c r="CR15" s="7"/>
      <c r="CS15" s="7"/>
      <c r="CT15" s="7"/>
      <c r="CU15" s="7"/>
      <c r="CV15" s="7"/>
      <c r="CW15" s="7"/>
      <c r="CX15" s="7"/>
      <c r="CY15" s="21"/>
      <c r="CZ15" s="21"/>
      <c r="DA15" s="21"/>
      <c r="DB15" s="21"/>
      <c r="DC15" s="21"/>
      <c r="DD15" s="21"/>
      <c r="DE15" s="21"/>
      <c r="DF15" s="21"/>
      <c r="DG15" s="21"/>
      <c r="DH15" s="7"/>
      <c r="DI15" s="7"/>
      <c r="DJ15" s="7"/>
      <c r="DK15" s="7"/>
      <c r="DL15" s="7"/>
      <c r="DM15" s="7"/>
      <c r="DN15" s="7"/>
      <c r="DO15" s="7"/>
      <c r="DP15" s="7"/>
      <c r="DQ15" s="22"/>
      <c r="DR15" s="5"/>
      <c r="DS15" s="22"/>
      <c r="DT15" s="5"/>
      <c r="DU15" s="22"/>
      <c r="DV15" s="5"/>
      <c r="DW15" s="22"/>
      <c r="DX15" s="5"/>
      <c r="DY15" s="22"/>
      <c r="DZ15" s="5"/>
      <c r="EA15" s="23"/>
      <c r="EB15" s="24"/>
      <c r="EC15" s="25"/>
      <c r="ED15" s="24"/>
      <c r="EE15" s="25"/>
      <c r="EF15" s="24"/>
      <c r="EG15" s="25"/>
      <c r="EH15" s="24"/>
      <c r="EI15" s="25"/>
      <c r="EJ15" s="24"/>
      <c r="EK15" s="25"/>
      <c r="EL15" s="24"/>
      <c r="EM15" s="25"/>
      <c r="EN15" s="24"/>
      <c r="EO15" s="25"/>
      <c r="EP15" s="24"/>
      <c r="EQ15" s="25"/>
      <c r="ER15" s="24"/>
      <c r="ES15" s="23"/>
      <c r="EU15" s="26"/>
      <c r="EV15" s="26"/>
      <c r="EW15" s="26"/>
      <c r="EX15" s="26"/>
      <c r="EY15" s="26"/>
      <c r="EZ15" s="26"/>
      <c r="FA15" s="26"/>
      <c r="FB15" s="26"/>
      <c r="FC15" s="26"/>
      <c r="FD15" s="26"/>
      <c r="FE15" s="26"/>
      <c r="FF15" s="26"/>
      <c r="FG15" s="27"/>
      <c r="FH15" s="27"/>
      <c r="FI15" s="27"/>
      <c r="FJ15" s="27"/>
      <c r="FK15" s="27"/>
      <c r="FL15" s="27"/>
      <c r="FM15" s="27"/>
      <c r="FN15" s="27"/>
      <c r="FO15" s="27"/>
      <c r="FP15" s="27"/>
      <c r="FQ15" s="27"/>
      <c r="FR15" s="27"/>
      <c r="FS15" s="26"/>
      <c r="FT15" s="26"/>
      <c r="FU15" s="26"/>
      <c r="FV15" s="26"/>
      <c r="FW15" s="26"/>
      <c r="FX15" s="26"/>
      <c r="FY15" s="26"/>
      <c r="FZ15" s="26"/>
      <c r="GA15" s="26"/>
      <c r="GB15" s="26"/>
      <c r="GC15" s="26"/>
      <c r="GD15" s="26"/>
      <c r="GE15" s="27"/>
      <c r="GF15" s="27"/>
      <c r="GG15" s="27"/>
      <c r="GH15" s="27"/>
      <c r="GI15" s="27"/>
      <c r="GJ15" s="27"/>
      <c r="GK15" s="27"/>
      <c r="GL15" s="27"/>
      <c r="GM15" s="27"/>
      <c r="GN15" s="27"/>
      <c r="GO15" s="27"/>
      <c r="GP15" s="27"/>
      <c r="GQ15" s="26"/>
      <c r="GR15" s="26"/>
      <c r="GS15" s="26"/>
      <c r="GT15" s="26"/>
      <c r="GU15" s="26"/>
      <c r="GV15" s="26"/>
      <c r="GW15" s="26"/>
      <c r="GX15" s="26"/>
      <c r="GY15" s="26"/>
      <c r="GZ15" s="26"/>
      <c r="HA15" s="26"/>
      <c r="HB15" s="26"/>
      <c r="HC15" s="27"/>
      <c r="HD15" s="27"/>
      <c r="HE15" s="27"/>
      <c r="HF15" s="27"/>
      <c r="HG15" s="27"/>
      <c r="HH15" s="27"/>
      <c r="HI15" s="27"/>
      <c r="HJ15" s="27"/>
      <c r="HK15" s="27"/>
      <c r="HL15" s="27"/>
      <c r="HM15" s="27"/>
      <c r="HN15" s="27"/>
      <c r="HO15" s="26"/>
      <c r="HP15" s="26"/>
      <c r="HQ15" s="26"/>
      <c r="HR15" s="26"/>
      <c r="HS15" s="26"/>
      <c r="HT15" s="26"/>
      <c r="HU15" s="26"/>
      <c r="HV15" s="26"/>
      <c r="HW15" s="26"/>
      <c r="HX15" s="26"/>
      <c r="HY15" s="26"/>
      <c r="HZ15" s="26"/>
      <c r="IA15" s="27"/>
      <c r="IB15" s="27"/>
      <c r="IC15" s="27"/>
      <c r="ID15" s="27"/>
      <c r="IE15" s="27"/>
      <c r="IF15" s="27"/>
      <c r="IG15" s="27"/>
      <c r="IH15" s="27"/>
      <c r="II15" s="27"/>
      <c r="IJ15" s="27"/>
      <c r="IK15" s="27"/>
      <c r="IL15" s="27"/>
      <c r="IM15" s="26"/>
      <c r="IN15" s="26"/>
      <c r="IO15" s="26"/>
      <c r="IP15" s="26"/>
      <c r="IQ15" s="26"/>
      <c r="IR15" s="26"/>
      <c r="IS15" s="26"/>
      <c r="IT15" s="26"/>
      <c r="IU15" s="26"/>
      <c r="IV15" s="26"/>
      <c r="IW15" s="26"/>
      <c r="IX15" s="26"/>
      <c r="IY15" s="27"/>
      <c r="IZ15" s="27"/>
      <c r="JA15" s="27"/>
      <c r="JB15" s="27"/>
      <c r="JC15" s="27"/>
      <c r="JD15" s="27"/>
      <c r="JE15" s="27"/>
      <c r="JF15" s="27"/>
      <c r="JG15" s="27"/>
      <c r="JH15" s="27"/>
      <c r="JI15" s="27"/>
      <c r="JJ15" s="27"/>
      <c r="JK15" s="26"/>
      <c r="JL15" s="26"/>
      <c r="JM15" s="26"/>
      <c r="JN15" s="26"/>
      <c r="JO15" s="26"/>
      <c r="JP15" s="26"/>
      <c r="JQ15" s="26"/>
      <c r="JR15" s="26"/>
      <c r="JS15" s="26"/>
      <c r="JT15" s="26"/>
      <c r="JU15" s="26"/>
      <c r="JV15" s="26"/>
      <c r="JW15" s="27"/>
      <c r="JX15" s="27"/>
      <c r="JY15" s="27"/>
      <c r="JZ15" s="27"/>
      <c r="KA15" s="27"/>
      <c r="KB15" s="27"/>
      <c r="KC15" s="27"/>
      <c r="KD15" s="27"/>
      <c r="KE15" s="27"/>
      <c r="KF15" s="27"/>
      <c r="KG15" s="27"/>
      <c r="KH15" s="27"/>
      <c r="KI15" s="26"/>
      <c r="KJ15" s="26"/>
      <c r="KK15" s="26"/>
      <c r="KL15" s="26"/>
      <c r="KM15" s="26"/>
      <c r="KN15" s="26"/>
      <c r="KO15" s="26"/>
      <c r="KP15" s="26"/>
      <c r="KQ15" s="26"/>
      <c r="KR15" s="26"/>
      <c r="KS15" s="26"/>
      <c r="KT15" s="26"/>
      <c r="KU15" s="27"/>
      <c r="KV15" s="27"/>
      <c r="KW15" s="27"/>
      <c r="KX15" s="27"/>
      <c r="KY15" s="27"/>
      <c r="KZ15" s="27"/>
      <c r="LA15" s="27"/>
      <c r="LB15" s="27"/>
      <c r="LC15" s="27"/>
      <c r="LD15" s="27"/>
      <c r="LE15" s="27"/>
      <c r="LF15" s="27"/>
      <c r="LG15" s="26"/>
      <c r="LH15" s="26"/>
      <c r="LI15" s="26"/>
      <c r="LJ15" s="26"/>
      <c r="LK15" s="26"/>
      <c r="LL15" s="26"/>
      <c r="LM15" s="26"/>
      <c r="LN15" s="26"/>
      <c r="LO15" s="26"/>
      <c r="LP15" s="26"/>
      <c r="LQ15" s="26"/>
      <c r="LR15" s="26"/>
      <c r="LS15" s="27"/>
      <c r="LT15" s="27"/>
      <c r="LU15" s="27"/>
      <c r="LV15" s="27"/>
      <c r="LW15" s="27"/>
      <c r="LX15" s="27"/>
      <c r="LY15" s="27"/>
      <c r="LZ15" s="27"/>
      <c r="MA15" s="27"/>
      <c r="MB15" s="27"/>
      <c r="MC15" s="27"/>
      <c r="MD15" s="27"/>
      <c r="ME15" s="26"/>
      <c r="MF15" s="26"/>
      <c r="MG15" s="26"/>
      <c r="MH15" s="26"/>
      <c r="MI15" s="26"/>
      <c r="MJ15" s="26"/>
      <c r="MK15" s="26"/>
      <c r="ML15" s="26"/>
      <c r="MM15" s="26"/>
      <c r="MN15" s="26"/>
      <c r="MO15" s="26"/>
      <c r="MP15" s="26"/>
      <c r="MQ15" s="27"/>
      <c r="MR15" s="27"/>
      <c r="MS15" s="27"/>
      <c r="MT15" s="27"/>
      <c r="MU15" s="27"/>
      <c r="MV15" s="27"/>
      <c r="MW15" s="27"/>
      <c r="MX15" s="27"/>
      <c r="MY15" s="27"/>
      <c r="MZ15" s="27"/>
      <c r="NA15" s="27"/>
      <c r="NB15" s="27"/>
      <c r="WU15" s="3"/>
      <c r="WV15" s="4"/>
      <c r="WW15" s="3"/>
      <c r="WX15" s="4"/>
      <c r="WY15" s="3"/>
      <c r="WZ15" s="4"/>
      <c r="XA15" s="3"/>
      <c r="XB15" s="4"/>
      <c r="XC15" s="3"/>
      <c r="XD15" s="4"/>
      <c r="XE15" s="3"/>
      <c r="XF15" s="4"/>
      <c r="XG15" s="3"/>
      <c r="XH15" s="4"/>
      <c r="XI15" s="3"/>
      <c r="XJ15" s="4"/>
      <c r="XK15" s="3"/>
      <c r="XL15" s="4"/>
      <c r="XM15" s="13"/>
      <c r="XN15" s="10"/>
      <c r="XO15" s="13"/>
      <c r="XP15" s="10"/>
      <c r="XQ15" s="13"/>
      <c r="XR15" s="10"/>
      <c r="XS15" s="13"/>
      <c r="XT15" s="10"/>
      <c r="XU15" s="28"/>
      <c r="XV15" s="29"/>
      <c r="XW15" s="28"/>
      <c r="XX15" s="29"/>
      <c r="XY15" s="28"/>
      <c r="XZ15" s="29"/>
      <c r="YA15" s="28"/>
      <c r="YB15" s="29"/>
      <c r="YC15" s="28"/>
      <c r="YD15" s="29"/>
      <c r="YE15" s="28"/>
      <c r="YF15" s="29"/>
      <c r="YG15" s="28"/>
      <c r="YH15" s="23"/>
      <c r="YI15" s="30"/>
      <c r="YJ15" s="31"/>
      <c r="YK15" s="19"/>
      <c r="YL15" s="20"/>
      <c r="YM15" s="19"/>
      <c r="YN15" s="20"/>
      <c r="YO15" s="19"/>
      <c r="YP15" s="20"/>
      <c r="YQ15" s="19"/>
      <c r="YR15" s="20"/>
      <c r="YS15" s="19"/>
      <c r="YT15" s="20"/>
      <c r="YU15" s="19"/>
      <c r="YV15" s="20"/>
      <c r="YW15" s="19"/>
      <c r="YX15" s="20"/>
      <c r="YY15" s="19"/>
      <c r="YZ15" s="20"/>
      <c r="ZA15" s="19"/>
      <c r="ZB15" s="20"/>
      <c r="ZC15" s="12"/>
      <c r="ZD15" s="38"/>
      <c r="ZE15" s="12"/>
      <c r="ZF15" s="38"/>
      <c r="ZG15" s="12"/>
      <c r="ZH15" s="38"/>
      <c r="ZI15" s="12"/>
      <c r="ZJ15" s="38"/>
      <c r="ZK15" s="12"/>
      <c r="ZL15" s="38"/>
      <c r="ZM15" s="12"/>
      <c r="ZN15" s="38"/>
      <c r="ZO15" s="12"/>
      <c r="ZP15" s="38"/>
      <c r="ZQ15" s="23"/>
      <c r="ACR15" s="3"/>
      <c r="ACS15" s="32"/>
      <c r="ACT15" s="15"/>
      <c r="ACU15" s="32"/>
      <c r="ACV15" s="15"/>
      <c r="ACW15" s="32"/>
      <c r="ACX15" s="15"/>
      <c r="ACY15" s="32"/>
      <c r="ACZ15" s="15"/>
      <c r="ADA15" s="32"/>
      <c r="ADB15" s="15"/>
      <c r="ADC15" s="32"/>
      <c r="ADD15" s="15"/>
      <c r="ADE15" s="32"/>
      <c r="ADF15" s="15"/>
      <c r="ADG15" s="32"/>
      <c r="ADH15" s="15"/>
      <c r="ADI15" s="32"/>
      <c r="ADJ15" s="15"/>
      <c r="ADK15" s="32"/>
      <c r="ADL15" s="15"/>
      <c r="ADM15" s="32"/>
      <c r="ADN15" s="15"/>
      <c r="ADO15" s="32"/>
      <c r="ADP15" s="15"/>
      <c r="ADQ15" s="32"/>
      <c r="ADR15" s="15"/>
      <c r="ADS15" s="32"/>
      <c r="ADT15" s="15"/>
      <c r="ADU15" s="32"/>
      <c r="ADV15" s="15"/>
    </row>
    <row r="16" spans="10:804" x14ac:dyDescent="0.2">
      <c r="J16" s="9"/>
      <c r="L16" s="10"/>
      <c r="M16" s="11"/>
      <c r="N16" s="12"/>
      <c r="O16" s="13"/>
      <c r="P16" s="14"/>
      <c r="Q16" s="16"/>
      <c r="S16" s="8"/>
      <c r="T16" s="7"/>
      <c r="V16" s="6"/>
      <c r="W16" s="5"/>
      <c r="X16" s="4"/>
      <c r="Y16" s="3"/>
      <c r="Z16" s="4"/>
      <c r="AA16" s="3"/>
      <c r="AB16" s="4"/>
      <c r="AC16" s="3"/>
      <c r="AD16" s="17"/>
      <c r="AE16" s="18"/>
      <c r="AF16" s="17"/>
      <c r="AG16" s="18"/>
      <c r="AH16" s="17"/>
      <c r="AI16" s="18"/>
      <c r="AJ16" s="17"/>
      <c r="AK16" s="18"/>
      <c r="AL16" s="17"/>
      <c r="AM16" s="19"/>
      <c r="AN16" s="20"/>
      <c r="AO16" s="19"/>
      <c r="AP16" s="20"/>
      <c r="AQ16" s="19"/>
      <c r="AR16" s="20"/>
      <c r="AS16" s="19"/>
      <c r="AT16" s="20"/>
      <c r="AU16" s="19"/>
      <c r="AW16" s="21"/>
      <c r="AX16" s="21"/>
      <c r="AY16" s="21"/>
      <c r="AZ16" s="21"/>
      <c r="BA16" s="21"/>
      <c r="BB16" s="21"/>
      <c r="BC16" s="21"/>
      <c r="BD16" s="21"/>
      <c r="BE16" s="21"/>
      <c r="BF16" s="7"/>
      <c r="BG16" s="7"/>
      <c r="BH16" s="7"/>
      <c r="BI16" s="7"/>
      <c r="BJ16" s="7"/>
      <c r="BK16" s="7"/>
      <c r="BL16" s="7"/>
      <c r="BM16" s="7"/>
      <c r="BN16" s="7"/>
      <c r="BO16" s="21"/>
      <c r="BP16" s="21"/>
      <c r="BQ16" s="21"/>
      <c r="BR16" s="21"/>
      <c r="BS16" s="21"/>
      <c r="BT16" s="21"/>
      <c r="BU16" s="21"/>
      <c r="BV16" s="21"/>
      <c r="BW16" s="21"/>
      <c r="BX16" s="7"/>
      <c r="BY16" s="7"/>
      <c r="BZ16" s="7"/>
      <c r="CA16" s="7"/>
      <c r="CB16" s="7"/>
      <c r="CC16" s="7"/>
      <c r="CD16" s="7"/>
      <c r="CE16" s="7"/>
      <c r="CF16" s="7"/>
      <c r="CG16" s="21"/>
      <c r="CH16" s="21"/>
      <c r="CI16" s="21"/>
      <c r="CJ16" s="21"/>
      <c r="CK16" s="21"/>
      <c r="CL16" s="21"/>
      <c r="CM16" s="21"/>
      <c r="CN16" s="21"/>
      <c r="CO16" s="21"/>
      <c r="CP16" s="7"/>
      <c r="CQ16" s="7"/>
      <c r="CR16" s="7"/>
      <c r="CS16" s="7"/>
      <c r="CT16" s="7"/>
      <c r="CU16" s="7"/>
      <c r="CV16" s="7"/>
      <c r="CW16" s="7"/>
      <c r="CX16" s="7"/>
      <c r="CY16" s="21"/>
      <c r="CZ16" s="21"/>
      <c r="DA16" s="21"/>
      <c r="DB16" s="21"/>
      <c r="DC16" s="21"/>
      <c r="DD16" s="21"/>
      <c r="DE16" s="21"/>
      <c r="DF16" s="21"/>
      <c r="DG16" s="21"/>
      <c r="DH16" s="7"/>
      <c r="DI16" s="7"/>
      <c r="DJ16" s="7"/>
      <c r="DK16" s="7"/>
      <c r="DL16" s="7"/>
      <c r="DM16" s="7"/>
      <c r="DN16" s="7"/>
      <c r="DO16" s="7"/>
      <c r="DP16" s="7"/>
      <c r="DQ16" s="22"/>
      <c r="DR16" s="5"/>
      <c r="DS16" s="22"/>
      <c r="DT16" s="5"/>
      <c r="DU16" s="22"/>
      <c r="DV16" s="5"/>
      <c r="DW16" s="22"/>
      <c r="DX16" s="5"/>
      <c r="DY16" s="22"/>
      <c r="DZ16" s="5"/>
      <c r="EA16" s="23"/>
      <c r="EB16" s="24"/>
      <c r="EC16" s="25"/>
      <c r="ED16" s="24"/>
      <c r="EE16" s="25"/>
      <c r="EF16" s="24"/>
      <c r="EG16" s="25"/>
      <c r="EH16" s="24"/>
      <c r="EI16" s="25"/>
      <c r="EJ16" s="24"/>
      <c r="EK16" s="25"/>
      <c r="EL16" s="24"/>
      <c r="EM16" s="25"/>
      <c r="EN16" s="24"/>
      <c r="EO16" s="25"/>
      <c r="EP16" s="24"/>
      <c r="EQ16" s="25"/>
      <c r="ER16" s="24"/>
      <c r="ES16" s="23"/>
      <c r="EU16" s="26"/>
      <c r="EV16" s="26"/>
      <c r="EW16" s="26"/>
      <c r="EX16" s="26"/>
      <c r="EY16" s="26"/>
      <c r="EZ16" s="26"/>
      <c r="FA16" s="26"/>
      <c r="FB16" s="26"/>
      <c r="FC16" s="26"/>
      <c r="FD16" s="26"/>
      <c r="FE16" s="26"/>
      <c r="FF16" s="26"/>
      <c r="FG16" s="27"/>
      <c r="FH16" s="27"/>
      <c r="FI16" s="27"/>
      <c r="FJ16" s="27"/>
      <c r="FK16" s="27"/>
      <c r="FL16" s="27"/>
      <c r="FM16" s="27"/>
      <c r="FN16" s="27"/>
      <c r="FO16" s="27"/>
      <c r="FP16" s="27"/>
      <c r="FQ16" s="27"/>
      <c r="FR16" s="27"/>
      <c r="FS16" s="26"/>
      <c r="FT16" s="26"/>
      <c r="FU16" s="26"/>
      <c r="FV16" s="26"/>
      <c r="FW16" s="26"/>
      <c r="FX16" s="26"/>
      <c r="FY16" s="26"/>
      <c r="FZ16" s="26"/>
      <c r="GA16" s="26"/>
      <c r="GB16" s="26"/>
      <c r="GC16" s="26"/>
      <c r="GD16" s="26"/>
      <c r="GE16" s="27"/>
      <c r="GF16" s="27"/>
      <c r="GG16" s="27"/>
      <c r="GH16" s="27"/>
      <c r="GI16" s="27"/>
      <c r="GJ16" s="27"/>
      <c r="GK16" s="27"/>
      <c r="GL16" s="27"/>
      <c r="GM16" s="27"/>
      <c r="GN16" s="27"/>
      <c r="GO16" s="27"/>
      <c r="GP16" s="27"/>
      <c r="GQ16" s="26"/>
      <c r="GR16" s="26"/>
      <c r="GS16" s="26"/>
      <c r="GT16" s="26"/>
      <c r="GU16" s="26"/>
      <c r="GV16" s="26"/>
      <c r="GW16" s="26"/>
      <c r="GX16" s="26"/>
      <c r="GY16" s="26"/>
      <c r="GZ16" s="26"/>
      <c r="HA16" s="26"/>
      <c r="HB16" s="26"/>
      <c r="HC16" s="27"/>
      <c r="HD16" s="27"/>
      <c r="HE16" s="27"/>
      <c r="HF16" s="27"/>
      <c r="HG16" s="27"/>
      <c r="HH16" s="27"/>
      <c r="HI16" s="27"/>
      <c r="HJ16" s="27"/>
      <c r="HK16" s="27"/>
      <c r="HL16" s="27"/>
      <c r="HM16" s="27"/>
      <c r="HN16" s="27"/>
      <c r="HO16" s="26"/>
      <c r="HP16" s="26"/>
      <c r="HQ16" s="26"/>
      <c r="HR16" s="26"/>
      <c r="HS16" s="26"/>
      <c r="HT16" s="26"/>
      <c r="HU16" s="26"/>
      <c r="HV16" s="26"/>
      <c r="HW16" s="26"/>
      <c r="HX16" s="26"/>
      <c r="HY16" s="26"/>
      <c r="HZ16" s="26"/>
      <c r="IA16" s="27"/>
      <c r="IB16" s="27"/>
      <c r="IC16" s="27"/>
      <c r="ID16" s="27"/>
      <c r="IE16" s="27"/>
      <c r="IF16" s="27"/>
      <c r="IG16" s="27"/>
      <c r="IH16" s="27"/>
      <c r="II16" s="27"/>
      <c r="IJ16" s="27"/>
      <c r="IK16" s="27"/>
      <c r="IL16" s="27"/>
      <c r="IM16" s="26"/>
      <c r="IN16" s="26"/>
      <c r="IO16" s="26"/>
      <c r="IP16" s="26"/>
      <c r="IQ16" s="26"/>
      <c r="IR16" s="26"/>
      <c r="IS16" s="26"/>
      <c r="IT16" s="26"/>
      <c r="IU16" s="26"/>
      <c r="IV16" s="26"/>
      <c r="IW16" s="26"/>
      <c r="IX16" s="26"/>
      <c r="IY16" s="27"/>
      <c r="IZ16" s="27"/>
      <c r="JA16" s="27"/>
      <c r="JB16" s="27"/>
      <c r="JC16" s="27"/>
      <c r="JD16" s="27"/>
      <c r="JE16" s="27"/>
      <c r="JF16" s="27"/>
      <c r="JG16" s="27"/>
      <c r="JH16" s="27"/>
      <c r="JI16" s="27"/>
      <c r="JJ16" s="27"/>
      <c r="JK16" s="26"/>
      <c r="JL16" s="26"/>
      <c r="JM16" s="26"/>
      <c r="JN16" s="26"/>
      <c r="JO16" s="26"/>
      <c r="JP16" s="26"/>
      <c r="JQ16" s="26"/>
      <c r="JR16" s="26"/>
      <c r="JS16" s="26"/>
      <c r="JT16" s="26"/>
      <c r="JU16" s="26"/>
      <c r="JV16" s="26"/>
      <c r="JW16" s="27"/>
      <c r="JX16" s="27"/>
      <c r="JY16" s="27"/>
      <c r="JZ16" s="27"/>
      <c r="KA16" s="27"/>
      <c r="KB16" s="27"/>
      <c r="KC16" s="27"/>
      <c r="KD16" s="27"/>
      <c r="KE16" s="27"/>
      <c r="KF16" s="27"/>
      <c r="KG16" s="27"/>
      <c r="KH16" s="27"/>
      <c r="KI16" s="26"/>
      <c r="KJ16" s="26"/>
      <c r="KK16" s="26"/>
      <c r="KL16" s="26"/>
      <c r="KM16" s="26"/>
      <c r="KN16" s="26"/>
      <c r="KO16" s="26"/>
      <c r="KP16" s="26"/>
      <c r="KQ16" s="26"/>
      <c r="KR16" s="26"/>
      <c r="KS16" s="26"/>
      <c r="KT16" s="26"/>
      <c r="KU16" s="27"/>
      <c r="KV16" s="27"/>
      <c r="KW16" s="27"/>
      <c r="KX16" s="27"/>
      <c r="KY16" s="27"/>
      <c r="KZ16" s="27"/>
      <c r="LA16" s="27"/>
      <c r="LB16" s="27"/>
      <c r="LC16" s="27"/>
      <c r="LD16" s="27"/>
      <c r="LE16" s="27"/>
      <c r="LF16" s="27"/>
      <c r="LG16" s="26"/>
      <c r="LH16" s="26"/>
      <c r="LI16" s="26"/>
      <c r="LJ16" s="26"/>
      <c r="LK16" s="26"/>
      <c r="LL16" s="26"/>
      <c r="LM16" s="26"/>
      <c r="LN16" s="26"/>
      <c r="LO16" s="26"/>
      <c r="LP16" s="26"/>
      <c r="LQ16" s="26"/>
      <c r="LR16" s="26"/>
      <c r="LS16" s="27"/>
      <c r="LT16" s="27"/>
      <c r="LU16" s="27"/>
      <c r="LV16" s="27"/>
      <c r="LW16" s="27"/>
      <c r="LX16" s="27"/>
      <c r="LY16" s="27"/>
      <c r="LZ16" s="27"/>
      <c r="MA16" s="27"/>
      <c r="MB16" s="27"/>
      <c r="MC16" s="27"/>
      <c r="MD16" s="27"/>
      <c r="ME16" s="26"/>
      <c r="MF16" s="26"/>
      <c r="MG16" s="26"/>
      <c r="MH16" s="26"/>
      <c r="MI16" s="26"/>
      <c r="MJ16" s="26"/>
      <c r="MK16" s="26"/>
      <c r="ML16" s="26"/>
      <c r="MM16" s="26"/>
      <c r="MN16" s="26"/>
      <c r="MO16" s="26"/>
      <c r="MP16" s="26"/>
      <c r="MQ16" s="27"/>
      <c r="MR16" s="27"/>
      <c r="MS16" s="27"/>
      <c r="MT16" s="27"/>
      <c r="MU16" s="27"/>
      <c r="MV16" s="27"/>
      <c r="MW16" s="27"/>
      <c r="MX16" s="27"/>
      <c r="MY16" s="27"/>
      <c r="MZ16" s="27"/>
      <c r="NA16" s="27"/>
      <c r="NB16" s="27"/>
      <c r="WU16" s="3"/>
      <c r="WV16" s="4"/>
      <c r="WW16" s="3"/>
      <c r="WX16" s="4"/>
      <c r="WY16" s="3"/>
      <c r="WZ16" s="4"/>
      <c r="XA16" s="3"/>
      <c r="XB16" s="4"/>
      <c r="XC16" s="3"/>
      <c r="XD16" s="4"/>
      <c r="XE16" s="3"/>
      <c r="XF16" s="4"/>
      <c r="XG16" s="3"/>
      <c r="XH16" s="4"/>
      <c r="XI16" s="3"/>
      <c r="XJ16" s="4"/>
      <c r="XK16" s="3"/>
      <c r="XL16" s="4"/>
      <c r="XM16" s="13"/>
      <c r="XN16" s="10"/>
      <c r="XO16" s="13"/>
      <c r="XP16" s="10"/>
      <c r="XQ16" s="13"/>
      <c r="XR16" s="10"/>
      <c r="XS16" s="13"/>
      <c r="XT16" s="10"/>
      <c r="XU16" s="28"/>
      <c r="XV16" s="29"/>
      <c r="XW16" s="28"/>
      <c r="XX16" s="29"/>
      <c r="XY16" s="28"/>
      <c r="XZ16" s="29"/>
      <c r="YA16" s="28"/>
      <c r="YB16" s="29"/>
      <c r="YC16" s="28"/>
      <c r="YD16" s="29"/>
      <c r="YE16" s="28"/>
      <c r="YF16" s="29"/>
      <c r="YG16" s="28"/>
      <c r="YH16" s="23"/>
      <c r="YI16" s="30"/>
      <c r="YJ16" s="31"/>
      <c r="YK16" s="19"/>
      <c r="YL16" s="20"/>
      <c r="YM16" s="19"/>
      <c r="YN16" s="20"/>
      <c r="YO16" s="19"/>
      <c r="YP16" s="20"/>
      <c r="YQ16" s="19"/>
      <c r="YR16" s="20"/>
      <c r="YS16" s="19"/>
      <c r="YT16" s="20"/>
      <c r="YU16" s="19"/>
      <c r="YV16" s="20"/>
      <c r="YW16" s="19"/>
      <c r="YX16" s="20"/>
      <c r="YY16" s="19"/>
      <c r="YZ16" s="20"/>
      <c r="ZA16" s="19"/>
      <c r="ZB16" s="20"/>
      <c r="ZC16" s="12"/>
      <c r="ZD16" s="38"/>
      <c r="ZE16" s="12"/>
      <c r="ZF16" s="38"/>
      <c r="ZG16" s="12"/>
      <c r="ZH16" s="38"/>
      <c r="ZI16" s="12"/>
      <c r="ZJ16" s="38"/>
      <c r="ZK16" s="12"/>
      <c r="ZL16" s="38"/>
      <c r="ZM16" s="12"/>
      <c r="ZN16" s="38"/>
      <c r="ZO16" s="12"/>
      <c r="ZP16" s="38"/>
      <c r="ZQ16" s="23"/>
      <c r="ACR16" s="3"/>
      <c r="ACS16" s="32"/>
      <c r="ACT16" s="15"/>
      <c r="ACU16" s="32"/>
      <c r="ACV16" s="15"/>
      <c r="ACW16" s="32"/>
      <c r="ACX16" s="15"/>
      <c r="ACY16" s="32"/>
      <c r="ACZ16" s="15"/>
      <c r="ADA16" s="32"/>
      <c r="ADB16" s="15"/>
      <c r="ADC16" s="32"/>
      <c r="ADD16" s="15"/>
      <c r="ADE16" s="32"/>
      <c r="ADF16" s="15"/>
      <c r="ADG16" s="32"/>
      <c r="ADH16" s="15"/>
      <c r="ADI16" s="32"/>
      <c r="ADJ16" s="15"/>
      <c r="ADK16" s="32"/>
      <c r="ADL16" s="15"/>
      <c r="ADM16" s="32"/>
      <c r="ADN16" s="15"/>
      <c r="ADO16" s="32"/>
      <c r="ADP16" s="15"/>
      <c r="ADQ16" s="32"/>
      <c r="ADR16" s="15"/>
      <c r="ADS16" s="32"/>
      <c r="ADT16" s="15"/>
      <c r="ADU16" s="32"/>
      <c r="ADV16" s="15"/>
    </row>
    <row r="17" spans="1:804" x14ac:dyDescent="0.2">
      <c r="J17" s="9"/>
      <c r="L17" s="10"/>
      <c r="M17" s="11"/>
      <c r="N17" s="12"/>
      <c r="O17" s="13"/>
      <c r="P17" s="14"/>
      <c r="Q17" s="16"/>
      <c r="S17" s="8"/>
      <c r="T17" s="7"/>
      <c r="V17" s="6"/>
      <c r="W17" s="5"/>
      <c r="X17" s="4"/>
      <c r="Y17" s="3"/>
      <c r="Z17" s="4"/>
      <c r="AA17" s="3"/>
      <c r="AB17" s="4"/>
      <c r="AC17" s="3"/>
      <c r="AD17" s="17"/>
      <c r="AE17" s="18"/>
      <c r="AF17" s="17"/>
      <c r="AG17" s="18"/>
      <c r="AH17" s="17"/>
      <c r="AI17" s="18"/>
      <c r="AJ17" s="17"/>
      <c r="AK17" s="18"/>
      <c r="AL17" s="17"/>
      <c r="AM17" s="19"/>
      <c r="AN17" s="20"/>
      <c r="AO17" s="19"/>
      <c r="AP17" s="20"/>
      <c r="AQ17" s="19"/>
      <c r="AR17" s="20"/>
      <c r="AS17" s="19"/>
      <c r="AT17" s="20"/>
      <c r="AU17" s="19"/>
      <c r="AW17" s="21"/>
      <c r="AX17" s="21"/>
      <c r="AY17" s="21"/>
      <c r="AZ17" s="21"/>
      <c r="BA17" s="21"/>
      <c r="BB17" s="21"/>
      <c r="BC17" s="21"/>
      <c r="BD17" s="21"/>
      <c r="BE17" s="21"/>
      <c r="BF17" s="7"/>
      <c r="BG17" s="7"/>
      <c r="BH17" s="7"/>
      <c r="BI17" s="7"/>
      <c r="BJ17" s="7"/>
      <c r="BK17" s="7"/>
      <c r="BL17" s="7"/>
      <c r="BM17" s="7"/>
      <c r="BN17" s="7"/>
      <c r="BO17" s="21"/>
      <c r="BP17" s="21"/>
      <c r="BQ17" s="21"/>
      <c r="BR17" s="21"/>
      <c r="BS17" s="21"/>
      <c r="BT17" s="21"/>
      <c r="BU17" s="21"/>
      <c r="BV17" s="21"/>
      <c r="BW17" s="21"/>
      <c r="BX17" s="7"/>
      <c r="BY17" s="7"/>
      <c r="BZ17" s="7"/>
      <c r="CA17" s="7"/>
      <c r="CB17" s="7"/>
      <c r="CC17" s="7"/>
      <c r="CD17" s="7"/>
      <c r="CE17" s="7"/>
      <c r="CF17" s="7"/>
      <c r="CG17" s="21"/>
      <c r="CH17" s="21"/>
      <c r="CI17" s="21"/>
      <c r="CJ17" s="21"/>
      <c r="CK17" s="21"/>
      <c r="CL17" s="21"/>
      <c r="CM17" s="21"/>
      <c r="CN17" s="21"/>
      <c r="CO17" s="21"/>
      <c r="CP17" s="7"/>
      <c r="CQ17" s="7"/>
      <c r="CR17" s="7"/>
      <c r="CS17" s="7"/>
      <c r="CT17" s="7"/>
      <c r="CU17" s="7"/>
      <c r="CV17" s="7"/>
      <c r="CW17" s="7"/>
      <c r="CX17" s="7"/>
      <c r="CY17" s="21"/>
      <c r="CZ17" s="21"/>
      <c r="DA17" s="21"/>
      <c r="DB17" s="21"/>
      <c r="DC17" s="21"/>
      <c r="DD17" s="21"/>
      <c r="DE17" s="21"/>
      <c r="DF17" s="21"/>
      <c r="DG17" s="21"/>
      <c r="DH17" s="7"/>
      <c r="DI17" s="7"/>
      <c r="DJ17" s="7"/>
      <c r="DK17" s="7"/>
      <c r="DL17" s="7"/>
      <c r="DM17" s="7"/>
      <c r="DN17" s="7"/>
      <c r="DO17" s="7"/>
      <c r="DP17" s="7"/>
      <c r="DQ17" s="22"/>
      <c r="DR17" s="5"/>
      <c r="DS17" s="22"/>
      <c r="DT17" s="5"/>
      <c r="DU17" s="22"/>
      <c r="DV17" s="5"/>
      <c r="DW17" s="22"/>
      <c r="DX17" s="5"/>
      <c r="DY17" s="22"/>
      <c r="DZ17" s="5"/>
      <c r="EA17" s="23"/>
      <c r="EB17" s="24"/>
      <c r="EC17" s="25"/>
      <c r="ED17" s="24"/>
      <c r="EE17" s="25"/>
      <c r="EF17" s="24"/>
      <c r="EG17" s="25"/>
      <c r="EH17" s="24"/>
      <c r="EI17" s="25"/>
      <c r="EJ17" s="24"/>
      <c r="EK17" s="25"/>
      <c r="EL17" s="24"/>
      <c r="EM17" s="25"/>
      <c r="EN17" s="24"/>
      <c r="EO17" s="25"/>
      <c r="EP17" s="24"/>
      <c r="EQ17" s="25"/>
      <c r="ER17" s="24"/>
      <c r="ES17" s="23"/>
      <c r="EU17" s="26"/>
      <c r="EV17" s="26"/>
      <c r="EW17" s="26"/>
      <c r="EX17" s="26"/>
      <c r="EY17" s="26"/>
      <c r="EZ17" s="26"/>
      <c r="FA17" s="26"/>
      <c r="FB17" s="26"/>
      <c r="FC17" s="26"/>
      <c r="FD17" s="26"/>
      <c r="FE17" s="26"/>
      <c r="FF17" s="26"/>
      <c r="FG17" s="27"/>
      <c r="FH17" s="27"/>
      <c r="FI17" s="27"/>
      <c r="FJ17" s="27"/>
      <c r="FK17" s="27"/>
      <c r="FL17" s="27"/>
      <c r="FM17" s="27"/>
      <c r="FN17" s="27"/>
      <c r="FO17" s="27"/>
      <c r="FP17" s="27"/>
      <c r="FQ17" s="27"/>
      <c r="FR17" s="27"/>
      <c r="FS17" s="26"/>
      <c r="FT17" s="26"/>
      <c r="FU17" s="26"/>
      <c r="FV17" s="26"/>
      <c r="FW17" s="26"/>
      <c r="FX17" s="26"/>
      <c r="FY17" s="26"/>
      <c r="FZ17" s="26"/>
      <c r="GA17" s="26"/>
      <c r="GB17" s="26"/>
      <c r="GC17" s="26"/>
      <c r="GD17" s="26"/>
      <c r="GE17" s="27"/>
      <c r="GF17" s="27"/>
      <c r="GG17" s="27"/>
      <c r="GH17" s="27"/>
      <c r="GI17" s="27"/>
      <c r="GJ17" s="27"/>
      <c r="GK17" s="27"/>
      <c r="GL17" s="27"/>
      <c r="GM17" s="27"/>
      <c r="GN17" s="27"/>
      <c r="GO17" s="27"/>
      <c r="GP17" s="27"/>
      <c r="GQ17" s="26"/>
      <c r="GR17" s="26"/>
      <c r="GS17" s="26"/>
      <c r="GT17" s="26"/>
      <c r="GU17" s="26"/>
      <c r="GV17" s="26"/>
      <c r="GW17" s="26"/>
      <c r="GX17" s="26"/>
      <c r="GY17" s="26"/>
      <c r="GZ17" s="26"/>
      <c r="HA17" s="26"/>
      <c r="HB17" s="26"/>
      <c r="HC17" s="27"/>
      <c r="HD17" s="27"/>
      <c r="HE17" s="27"/>
      <c r="HF17" s="27"/>
      <c r="HG17" s="27"/>
      <c r="HH17" s="27"/>
      <c r="HI17" s="27"/>
      <c r="HJ17" s="27"/>
      <c r="HK17" s="27"/>
      <c r="HL17" s="27"/>
      <c r="HM17" s="27"/>
      <c r="HN17" s="27"/>
      <c r="HO17" s="26"/>
      <c r="HP17" s="26"/>
      <c r="HQ17" s="26"/>
      <c r="HR17" s="26"/>
      <c r="HS17" s="26"/>
      <c r="HT17" s="26"/>
      <c r="HU17" s="26"/>
      <c r="HV17" s="26"/>
      <c r="HW17" s="26"/>
      <c r="HX17" s="26"/>
      <c r="HY17" s="26"/>
      <c r="HZ17" s="26"/>
      <c r="IA17" s="27"/>
      <c r="IB17" s="27"/>
      <c r="IC17" s="27"/>
      <c r="ID17" s="27"/>
      <c r="IE17" s="27"/>
      <c r="IF17" s="27"/>
      <c r="IG17" s="27"/>
      <c r="IH17" s="27"/>
      <c r="II17" s="27"/>
      <c r="IJ17" s="27"/>
      <c r="IK17" s="27"/>
      <c r="IL17" s="27"/>
      <c r="IM17" s="26"/>
      <c r="IN17" s="26"/>
      <c r="IO17" s="26"/>
      <c r="IP17" s="26"/>
      <c r="IQ17" s="26"/>
      <c r="IR17" s="26"/>
      <c r="IS17" s="26"/>
      <c r="IT17" s="26"/>
      <c r="IU17" s="26"/>
      <c r="IV17" s="26"/>
      <c r="IW17" s="26"/>
      <c r="IX17" s="26"/>
      <c r="IY17" s="27"/>
      <c r="IZ17" s="27"/>
      <c r="JA17" s="27"/>
      <c r="JB17" s="27"/>
      <c r="JC17" s="27"/>
      <c r="JD17" s="27"/>
      <c r="JE17" s="27"/>
      <c r="JF17" s="27"/>
      <c r="JG17" s="27"/>
      <c r="JH17" s="27"/>
      <c r="JI17" s="27"/>
      <c r="JJ17" s="27"/>
      <c r="JK17" s="26"/>
      <c r="JL17" s="26"/>
      <c r="JM17" s="26"/>
      <c r="JN17" s="26"/>
      <c r="JO17" s="26"/>
      <c r="JP17" s="26"/>
      <c r="JQ17" s="26"/>
      <c r="JR17" s="26"/>
      <c r="JS17" s="26"/>
      <c r="JT17" s="26"/>
      <c r="JU17" s="26"/>
      <c r="JV17" s="26"/>
      <c r="JW17" s="27"/>
      <c r="JX17" s="27"/>
      <c r="JY17" s="27"/>
      <c r="JZ17" s="27"/>
      <c r="KA17" s="27"/>
      <c r="KB17" s="27"/>
      <c r="KC17" s="27"/>
      <c r="KD17" s="27"/>
      <c r="KE17" s="27"/>
      <c r="KF17" s="27"/>
      <c r="KG17" s="27"/>
      <c r="KH17" s="27"/>
      <c r="KI17" s="26"/>
      <c r="KJ17" s="26"/>
      <c r="KK17" s="26"/>
      <c r="KL17" s="26"/>
      <c r="KM17" s="26"/>
      <c r="KN17" s="26"/>
      <c r="KO17" s="26"/>
      <c r="KP17" s="26"/>
      <c r="KQ17" s="26"/>
      <c r="KR17" s="26"/>
      <c r="KS17" s="26"/>
      <c r="KT17" s="26"/>
      <c r="KU17" s="27"/>
      <c r="KV17" s="27"/>
      <c r="KW17" s="27"/>
      <c r="KX17" s="27"/>
      <c r="KY17" s="27"/>
      <c r="KZ17" s="27"/>
      <c r="LA17" s="27"/>
      <c r="LB17" s="27"/>
      <c r="LC17" s="27"/>
      <c r="LD17" s="27"/>
      <c r="LE17" s="27"/>
      <c r="LF17" s="27"/>
      <c r="LG17" s="26"/>
      <c r="LH17" s="26"/>
      <c r="LI17" s="26"/>
      <c r="LJ17" s="26"/>
      <c r="LK17" s="26"/>
      <c r="LL17" s="26"/>
      <c r="LM17" s="26"/>
      <c r="LN17" s="26"/>
      <c r="LO17" s="26"/>
      <c r="LP17" s="26"/>
      <c r="LQ17" s="26"/>
      <c r="LR17" s="26"/>
      <c r="LS17" s="27"/>
      <c r="LT17" s="27"/>
      <c r="LU17" s="27"/>
      <c r="LV17" s="27"/>
      <c r="LW17" s="27"/>
      <c r="LX17" s="27"/>
      <c r="LY17" s="27"/>
      <c r="LZ17" s="27"/>
      <c r="MA17" s="27"/>
      <c r="MB17" s="27"/>
      <c r="MC17" s="27"/>
      <c r="MD17" s="27"/>
      <c r="ME17" s="26"/>
      <c r="MF17" s="26"/>
      <c r="MG17" s="26"/>
      <c r="MH17" s="26"/>
      <c r="MI17" s="26"/>
      <c r="MJ17" s="26"/>
      <c r="MK17" s="26"/>
      <c r="ML17" s="26"/>
      <c r="MM17" s="26"/>
      <c r="MN17" s="26"/>
      <c r="MO17" s="26"/>
      <c r="MP17" s="26"/>
      <c r="MQ17" s="27"/>
      <c r="MR17" s="27"/>
      <c r="MS17" s="27"/>
      <c r="MT17" s="27"/>
      <c r="MU17" s="27"/>
      <c r="MV17" s="27"/>
      <c r="MW17" s="27"/>
      <c r="MX17" s="27"/>
      <c r="MY17" s="27"/>
      <c r="MZ17" s="27"/>
      <c r="NA17" s="27"/>
      <c r="NB17" s="27"/>
      <c r="WU17" s="3"/>
      <c r="WV17" s="4"/>
      <c r="WW17" s="3"/>
      <c r="WX17" s="4"/>
      <c r="WY17" s="3"/>
      <c r="WZ17" s="4"/>
      <c r="XA17" s="3"/>
      <c r="XB17" s="4"/>
      <c r="XC17" s="3"/>
      <c r="XD17" s="4"/>
      <c r="XE17" s="3"/>
      <c r="XF17" s="4"/>
      <c r="XG17" s="3"/>
      <c r="XH17" s="4"/>
      <c r="XI17" s="3"/>
      <c r="XJ17" s="4"/>
      <c r="XK17" s="3"/>
      <c r="XL17" s="4"/>
      <c r="XM17" s="13"/>
      <c r="XN17" s="10"/>
      <c r="XO17" s="13"/>
      <c r="XP17" s="10"/>
      <c r="XQ17" s="13"/>
      <c r="XR17" s="10"/>
      <c r="XS17" s="13"/>
      <c r="XT17" s="10"/>
      <c r="XU17" s="28"/>
      <c r="XV17" s="29"/>
      <c r="XW17" s="28"/>
      <c r="XX17" s="29"/>
      <c r="XY17" s="28"/>
      <c r="XZ17" s="29"/>
      <c r="YA17" s="28"/>
      <c r="YB17" s="29"/>
      <c r="YC17" s="28"/>
      <c r="YD17" s="29"/>
      <c r="YE17" s="28"/>
      <c r="YF17" s="29"/>
      <c r="YG17" s="28"/>
      <c r="YH17" s="23"/>
      <c r="YI17" s="30"/>
      <c r="YJ17" s="31"/>
      <c r="YK17" s="19"/>
      <c r="YL17" s="20"/>
      <c r="YM17" s="19"/>
      <c r="YN17" s="20"/>
      <c r="YO17" s="19"/>
      <c r="YP17" s="20"/>
      <c r="YQ17" s="19"/>
      <c r="YR17" s="20"/>
      <c r="YS17" s="19"/>
      <c r="YT17" s="20"/>
      <c r="YU17" s="19"/>
      <c r="YV17" s="20"/>
      <c r="YW17" s="19"/>
      <c r="YX17" s="20"/>
      <c r="YY17" s="19"/>
      <c r="YZ17" s="20"/>
      <c r="ZA17" s="19"/>
      <c r="ZB17" s="20"/>
      <c r="ZC17" s="12"/>
      <c r="ZD17" s="38"/>
      <c r="ZE17" s="12"/>
      <c r="ZF17" s="38"/>
      <c r="ZG17" s="12"/>
      <c r="ZH17" s="38"/>
      <c r="ZI17" s="12"/>
      <c r="ZJ17" s="38"/>
      <c r="ZK17" s="12"/>
      <c r="ZL17" s="38"/>
      <c r="ZM17" s="12"/>
      <c r="ZN17" s="38"/>
      <c r="ZO17" s="12"/>
      <c r="ZP17" s="38"/>
      <c r="ZQ17" s="23"/>
      <c r="ACR17" s="3"/>
      <c r="ACS17" s="32"/>
      <c r="ACT17" s="15"/>
      <c r="ACU17" s="32"/>
      <c r="ACV17" s="15"/>
      <c r="ACW17" s="32"/>
      <c r="ACX17" s="15"/>
      <c r="ACY17" s="32"/>
      <c r="ACZ17" s="15"/>
      <c r="ADA17" s="32"/>
      <c r="ADB17" s="15"/>
      <c r="ADC17" s="32"/>
      <c r="ADD17" s="15"/>
      <c r="ADE17" s="32"/>
      <c r="ADF17" s="15"/>
      <c r="ADG17" s="32"/>
      <c r="ADH17" s="15"/>
      <c r="ADI17" s="32"/>
      <c r="ADJ17" s="15"/>
      <c r="ADK17" s="32"/>
      <c r="ADL17" s="15"/>
      <c r="ADM17" s="32"/>
      <c r="ADN17" s="15"/>
      <c r="ADO17" s="32"/>
      <c r="ADP17" s="15"/>
      <c r="ADQ17" s="32"/>
      <c r="ADR17" s="15"/>
      <c r="ADS17" s="32"/>
      <c r="ADT17" s="15"/>
      <c r="ADU17" s="32"/>
      <c r="ADV17" s="15"/>
    </row>
    <row r="18" spans="1:804" x14ac:dyDescent="0.2">
      <c r="J18" s="9"/>
      <c r="L18" s="10"/>
      <c r="M18" s="11"/>
      <c r="N18" s="12"/>
      <c r="O18" s="13"/>
      <c r="P18" s="14"/>
      <c r="Q18" s="16"/>
      <c r="S18" s="8"/>
      <c r="T18" s="7"/>
      <c r="V18" s="6"/>
      <c r="W18" s="5"/>
      <c r="X18" s="4"/>
      <c r="Y18" s="3"/>
      <c r="Z18" s="4"/>
      <c r="AA18" s="3"/>
      <c r="AB18" s="4"/>
      <c r="AC18" s="3"/>
      <c r="AD18" s="17"/>
      <c r="AE18" s="18"/>
      <c r="AF18" s="17"/>
      <c r="AG18" s="18"/>
      <c r="AH18" s="17"/>
      <c r="AI18" s="18"/>
      <c r="AJ18" s="17"/>
      <c r="AK18" s="18"/>
      <c r="AL18" s="17"/>
      <c r="AM18" s="19"/>
      <c r="AN18" s="20"/>
      <c r="AO18" s="19"/>
      <c r="AP18" s="20"/>
      <c r="AQ18" s="19"/>
      <c r="AR18" s="20"/>
      <c r="AS18" s="19"/>
      <c r="AT18" s="20"/>
      <c r="AU18" s="19"/>
      <c r="AW18" s="21"/>
      <c r="AX18" s="21"/>
      <c r="AY18" s="21"/>
      <c r="AZ18" s="21"/>
      <c r="BA18" s="21"/>
      <c r="BB18" s="21"/>
      <c r="BC18" s="21"/>
      <c r="BD18" s="21"/>
      <c r="BE18" s="21"/>
      <c r="BF18" s="7"/>
      <c r="BG18" s="7"/>
      <c r="BH18" s="7"/>
      <c r="BI18" s="7"/>
      <c r="BJ18" s="7"/>
      <c r="BK18" s="7"/>
      <c r="BL18" s="7"/>
      <c r="BM18" s="7"/>
      <c r="BN18" s="7"/>
      <c r="BO18" s="21"/>
      <c r="BP18" s="21"/>
      <c r="BQ18" s="21"/>
      <c r="BR18" s="21"/>
      <c r="BS18" s="21"/>
      <c r="BT18" s="21"/>
      <c r="BU18" s="21"/>
      <c r="BV18" s="21"/>
      <c r="BW18" s="21"/>
      <c r="BX18" s="7"/>
      <c r="BY18" s="7"/>
      <c r="BZ18" s="7"/>
      <c r="CA18" s="7"/>
      <c r="CB18" s="7"/>
      <c r="CC18" s="7"/>
      <c r="CD18" s="7"/>
      <c r="CE18" s="7"/>
      <c r="CF18" s="7"/>
      <c r="CG18" s="21"/>
      <c r="CH18" s="21"/>
      <c r="CI18" s="21"/>
      <c r="CJ18" s="21"/>
      <c r="CK18" s="21"/>
      <c r="CL18" s="21"/>
      <c r="CM18" s="21"/>
      <c r="CN18" s="21"/>
      <c r="CO18" s="21"/>
      <c r="CP18" s="7"/>
      <c r="CQ18" s="7"/>
      <c r="CR18" s="7"/>
      <c r="CS18" s="7"/>
      <c r="CT18" s="7"/>
      <c r="CU18" s="7"/>
      <c r="CV18" s="7"/>
      <c r="CW18" s="7"/>
      <c r="CX18" s="7"/>
      <c r="CY18" s="21"/>
      <c r="CZ18" s="21"/>
      <c r="DA18" s="21"/>
      <c r="DB18" s="21"/>
      <c r="DC18" s="21"/>
      <c r="DD18" s="21"/>
      <c r="DE18" s="21"/>
      <c r="DF18" s="21"/>
      <c r="DG18" s="21"/>
      <c r="DH18" s="7"/>
      <c r="DI18" s="7"/>
      <c r="DJ18" s="7"/>
      <c r="DK18" s="7"/>
      <c r="DL18" s="7"/>
      <c r="DM18" s="7"/>
      <c r="DN18" s="7"/>
      <c r="DO18" s="7"/>
      <c r="DP18" s="7"/>
      <c r="DQ18" s="22"/>
      <c r="DR18" s="5"/>
      <c r="DS18" s="22"/>
      <c r="DT18" s="5"/>
      <c r="DU18" s="22"/>
      <c r="DV18" s="5"/>
      <c r="DW18" s="22"/>
      <c r="DX18" s="5"/>
      <c r="DY18" s="22"/>
      <c r="DZ18" s="5"/>
      <c r="EA18" s="23"/>
      <c r="EB18" s="24"/>
      <c r="EC18" s="25"/>
      <c r="ED18" s="24"/>
      <c r="EE18" s="25"/>
      <c r="EF18" s="24"/>
      <c r="EG18" s="25"/>
      <c r="EH18" s="24"/>
      <c r="EI18" s="25"/>
      <c r="EJ18" s="24"/>
      <c r="EK18" s="25"/>
      <c r="EL18" s="24"/>
      <c r="EM18" s="25"/>
      <c r="EN18" s="24"/>
      <c r="EO18" s="25"/>
      <c r="EP18" s="24"/>
      <c r="EQ18" s="25"/>
      <c r="ER18" s="24"/>
      <c r="ES18" s="23"/>
      <c r="EU18" s="26"/>
      <c r="EV18" s="26"/>
      <c r="EW18" s="26"/>
      <c r="EX18" s="26"/>
      <c r="EY18" s="26"/>
      <c r="EZ18" s="26"/>
      <c r="FA18" s="26"/>
      <c r="FB18" s="26"/>
      <c r="FC18" s="26"/>
      <c r="FD18" s="26"/>
      <c r="FE18" s="26"/>
      <c r="FF18" s="26"/>
      <c r="FG18" s="27"/>
      <c r="FH18" s="27"/>
      <c r="FI18" s="27"/>
      <c r="FJ18" s="27"/>
      <c r="FK18" s="27"/>
      <c r="FL18" s="27"/>
      <c r="FM18" s="27"/>
      <c r="FN18" s="27"/>
      <c r="FO18" s="27"/>
      <c r="FP18" s="27"/>
      <c r="FQ18" s="27"/>
      <c r="FR18" s="27"/>
      <c r="FS18" s="26"/>
      <c r="FT18" s="26"/>
      <c r="FU18" s="26"/>
      <c r="FV18" s="26"/>
      <c r="FW18" s="26"/>
      <c r="FX18" s="26"/>
      <c r="FY18" s="26"/>
      <c r="FZ18" s="26"/>
      <c r="GA18" s="26"/>
      <c r="GB18" s="26"/>
      <c r="GC18" s="26"/>
      <c r="GD18" s="26"/>
      <c r="GE18" s="27"/>
      <c r="GF18" s="27"/>
      <c r="GG18" s="27"/>
      <c r="GH18" s="27"/>
      <c r="GI18" s="27"/>
      <c r="GJ18" s="27"/>
      <c r="GK18" s="27"/>
      <c r="GL18" s="27"/>
      <c r="GM18" s="27"/>
      <c r="GN18" s="27"/>
      <c r="GO18" s="27"/>
      <c r="GP18" s="27"/>
      <c r="GQ18" s="26"/>
      <c r="GR18" s="26"/>
      <c r="GS18" s="26"/>
      <c r="GT18" s="26"/>
      <c r="GU18" s="26"/>
      <c r="GV18" s="26"/>
      <c r="GW18" s="26"/>
      <c r="GX18" s="26"/>
      <c r="GY18" s="26"/>
      <c r="GZ18" s="26"/>
      <c r="HA18" s="26"/>
      <c r="HB18" s="26"/>
      <c r="HC18" s="27"/>
      <c r="HD18" s="27"/>
      <c r="HE18" s="27"/>
      <c r="HF18" s="27"/>
      <c r="HG18" s="27"/>
      <c r="HH18" s="27"/>
      <c r="HI18" s="27"/>
      <c r="HJ18" s="27"/>
      <c r="HK18" s="27"/>
      <c r="HL18" s="27"/>
      <c r="HM18" s="27"/>
      <c r="HN18" s="27"/>
      <c r="HO18" s="26"/>
      <c r="HP18" s="26"/>
      <c r="HQ18" s="26"/>
      <c r="HR18" s="26"/>
      <c r="HS18" s="26"/>
      <c r="HT18" s="26"/>
      <c r="HU18" s="26"/>
      <c r="HV18" s="26"/>
      <c r="HW18" s="26"/>
      <c r="HX18" s="26"/>
      <c r="HY18" s="26"/>
      <c r="HZ18" s="26"/>
      <c r="IA18" s="27"/>
      <c r="IB18" s="27"/>
      <c r="IC18" s="27"/>
      <c r="ID18" s="27"/>
      <c r="IE18" s="27"/>
      <c r="IF18" s="27"/>
      <c r="IG18" s="27"/>
      <c r="IH18" s="27"/>
      <c r="II18" s="27"/>
      <c r="IJ18" s="27"/>
      <c r="IK18" s="27"/>
      <c r="IL18" s="27"/>
      <c r="IM18" s="26"/>
      <c r="IN18" s="26"/>
      <c r="IO18" s="26"/>
      <c r="IP18" s="26"/>
      <c r="IQ18" s="26"/>
      <c r="IR18" s="26"/>
      <c r="IS18" s="26"/>
      <c r="IT18" s="26"/>
      <c r="IU18" s="26"/>
      <c r="IV18" s="26"/>
      <c r="IW18" s="26"/>
      <c r="IX18" s="26"/>
      <c r="IY18" s="27"/>
      <c r="IZ18" s="27"/>
      <c r="JA18" s="27"/>
      <c r="JB18" s="27"/>
      <c r="JC18" s="27"/>
      <c r="JD18" s="27"/>
      <c r="JE18" s="27"/>
      <c r="JF18" s="27"/>
      <c r="JG18" s="27"/>
      <c r="JH18" s="27"/>
      <c r="JI18" s="27"/>
      <c r="JJ18" s="27"/>
      <c r="JK18" s="26"/>
      <c r="JL18" s="26"/>
      <c r="JM18" s="26"/>
      <c r="JN18" s="26"/>
      <c r="JO18" s="26"/>
      <c r="JP18" s="26"/>
      <c r="JQ18" s="26"/>
      <c r="JR18" s="26"/>
      <c r="JS18" s="26"/>
      <c r="JT18" s="26"/>
      <c r="JU18" s="26"/>
      <c r="JV18" s="26"/>
      <c r="JW18" s="27"/>
      <c r="JX18" s="27"/>
      <c r="JY18" s="27"/>
      <c r="JZ18" s="27"/>
      <c r="KA18" s="27"/>
      <c r="KB18" s="27"/>
      <c r="KC18" s="27"/>
      <c r="KD18" s="27"/>
      <c r="KE18" s="27"/>
      <c r="KF18" s="27"/>
      <c r="KG18" s="27"/>
      <c r="KH18" s="27"/>
      <c r="KI18" s="26"/>
      <c r="KJ18" s="26"/>
      <c r="KK18" s="26"/>
      <c r="KL18" s="26"/>
      <c r="KM18" s="26"/>
      <c r="KN18" s="26"/>
      <c r="KO18" s="26"/>
      <c r="KP18" s="26"/>
      <c r="KQ18" s="26"/>
      <c r="KR18" s="26"/>
      <c r="KS18" s="26"/>
      <c r="KT18" s="26"/>
      <c r="KU18" s="27"/>
      <c r="KV18" s="27"/>
      <c r="KW18" s="27"/>
      <c r="KX18" s="27"/>
      <c r="KY18" s="27"/>
      <c r="KZ18" s="27"/>
      <c r="LA18" s="27"/>
      <c r="LB18" s="27"/>
      <c r="LC18" s="27"/>
      <c r="LD18" s="27"/>
      <c r="LE18" s="27"/>
      <c r="LF18" s="27"/>
      <c r="LG18" s="26"/>
      <c r="LH18" s="26"/>
      <c r="LI18" s="26"/>
      <c r="LJ18" s="26"/>
      <c r="LK18" s="26"/>
      <c r="LL18" s="26"/>
      <c r="LM18" s="26"/>
      <c r="LN18" s="26"/>
      <c r="LO18" s="26"/>
      <c r="LP18" s="26"/>
      <c r="LQ18" s="26"/>
      <c r="LR18" s="26"/>
      <c r="LS18" s="27"/>
      <c r="LT18" s="27"/>
      <c r="LU18" s="27"/>
      <c r="LV18" s="27"/>
      <c r="LW18" s="27"/>
      <c r="LX18" s="27"/>
      <c r="LY18" s="27"/>
      <c r="LZ18" s="27"/>
      <c r="MA18" s="27"/>
      <c r="MB18" s="27"/>
      <c r="MC18" s="27"/>
      <c r="MD18" s="27"/>
      <c r="ME18" s="26"/>
      <c r="MF18" s="26"/>
      <c r="MG18" s="26"/>
      <c r="MH18" s="26"/>
      <c r="MI18" s="26"/>
      <c r="MJ18" s="26"/>
      <c r="MK18" s="26"/>
      <c r="ML18" s="26"/>
      <c r="MM18" s="26"/>
      <c r="MN18" s="26"/>
      <c r="MO18" s="26"/>
      <c r="MP18" s="26"/>
      <c r="MQ18" s="27"/>
      <c r="MR18" s="27"/>
      <c r="MS18" s="27"/>
      <c r="MT18" s="27"/>
      <c r="MU18" s="27"/>
      <c r="MV18" s="27"/>
      <c r="MW18" s="27"/>
      <c r="MX18" s="27"/>
      <c r="MY18" s="27"/>
      <c r="MZ18" s="27"/>
      <c r="NA18" s="27"/>
      <c r="NB18" s="27"/>
      <c r="WU18" s="3"/>
      <c r="WV18" s="4"/>
      <c r="WW18" s="3"/>
      <c r="WX18" s="4"/>
      <c r="WY18" s="3"/>
      <c r="WZ18" s="4"/>
      <c r="XA18" s="3"/>
      <c r="XB18" s="4"/>
      <c r="XC18" s="3"/>
      <c r="XD18" s="4"/>
      <c r="XE18" s="3"/>
      <c r="XF18" s="4"/>
      <c r="XG18" s="3"/>
      <c r="XH18" s="4"/>
      <c r="XI18" s="3"/>
      <c r="XJ18" s="4"/>
      <c r="XK18" s="3"/>
      <c r="XL18" s="4"/>
      <c r="XM18" s="13"/>
      <c r="XN18" s="10"/>
      <c r="XO18" s="13"/>
      <c r="XP18" s="10"/>
      <c r="XQ18" s="13"/>
      <c r="XR18" s="10"/>
      <c r="XS18" s="13"/>
      <c r="XT18" s="10"/>
      <c r="XU18" s="28"/>
      <c r="XV18" s="29"/>
      <c r="XW18" s="28"/>
      <c r="XX18" s="29"/>
      <c r="XY18" s="28"/>
      <c r="XZ18" s="29"/>
      <c r="YA18" s="28"/>
      <c r="YB18" s="29"/>
      <c r="YC18" s="28"/>
      <c r="YD18" s="29"/>
      <c r="YE18" s="28"/>
      <c r="YF18" s="29"/>
      <c r="YG18" s="28"/>
      <c r="YH18" s="23"/>
      <c r="YI18" s="30"/>
      <c r="YJ18" s="31"/>
      <c r="YK18" s="19"/>
      <c r="YL18" s="20"/>
      <c r="YM18" s="19"/>
      <c r="YN18" s="20"/>
      <c r="YO18" s="19"/>
      <c r="YP18" s="20"/>
      <c r="YQ18" s="19"/>
      <c r="YR18" s="20"/>
      <c r="YS18" s="19"/>
      <c r="YT18" s="20"/>
      <c r="YU18" s="19"/>
      <c r="YV18" s="20"/>
      <c r="YW18" s="19"/>
      <c r="YX18" s="20"/>
      <c r="YY18" s="19"/>
      <c r="YZ18" s="20"/>
      <c r="ZA18" s="19"/>
      <c r="ZB18" s="20"/>
      <c r="ZC18" s="12"/>
      <c r="ZD18" s="38"/>
      <c r="ZE18" s="12"/>
      <c r="ZF18" s="38"/>
      <c r="ZG18" s="12"/>
      <c r="ZH18" s="38"/>
      <c r="ZI18" s="12"/>
      <c r="ZJ18" s="38"/>
      <c r="ZK18" s="12"/>
      <c r="ZL18" s="38"/>
      <c r="ZM18" s="12"/>
      <c r="ZN18" s="38"/>
      <c r="ZO18" s="12"/>
      <c r="ZP18" s="38"/>
      <c r="ZQ18" s="23"/>
      <c r="ACR18" s="3"/>
      <c r="ACS18" s="32"/>
      <c r="ACT18" s="15"/>
      <c r="ACU18" s="32"/>
      <c r="ACV18" s="15"/>
      <c r="ACW18" s="32"/>
      <c r="ACX18" s="15"/>
      <c r="ACY18" s="32"/>
      <c r="ACZ18" s="15"/>
      <c r="ADA18" s="32"/>
      <c r="ADB18" s="15"/>
      <c r="ADC18" s="32"/>
      <c r="ADD18" s="15"/>
      <c r="ADE18" s="32"/>
      <c r="ADF18" s="15"/>
      <c r="ADG18" s="32"/>
      <c r="ADH18" s="15"/>
      <c r="ADI18" s="32"/>
      <c r="ADJ18" s="15"/>
      <c r="ADK18" s="32"/>
      <c r="ADL18" s="15"/>
      <c r="ADM18" s="32"/>
      <c r="ADN18" s="15"/>
      <c r="ADO18" s="32"/>
      <c r="ADP18" s="15"/>
      <c r="ADQ18" s="32"/>
      <c r="ADR18" s="15"/>
      <c r="ADS18" s="32"/>
      <c r="ADT18" s="15"/>
      <c r="ADU18" s="32"/>
      <c r="ADV18" s="15"/>
    </row>
    <row r="19" spans="1:804" x14ac:dyDescent="0.2">
      <c r="J19" s="9"/>
      <c r="L19" s="10"/>
      <c r="M19" s="11"/>
      <c r="N19" s="12"/>
      <c r="O19" s="13"/>
      <c r="P19" s="14"/>
      <c r="Q19" s="16"/>
      <c r="S19" s="8"/>
      <c r="T19" s="7"/>
      <c r="V19" s="6"/>
      <c r="W19" s="5"/>
      <c r="X19" s="4"/>
      <c r="Y19" s="3"/>
      <c r="Z19" s="4"/>
      <c r="AA19" s="3"/>
      <c r="AB19" s="4"/>
      <c r="AC19" s="3"/>
      <c r="AD19" s="17"/>
      <c r="AE19" s="18"/>
      <c r="AF19" s="17"/>
      <c r="AG19" s="18"/>
      <c r="AH19" s="17"/>
      <c r="AI19" s="18"/>
      <c r="AJ19" s="17"/>
      <c r="AK19" s="18"/>
      <c r="AL19" s="17"/>
      <c r="AM19" s="19"/>
      <c r="AN19" s="20"/>
      <c r="AO19" s="19"/>
      <c r="AP19" s="20"/>
      <c r="AQ19" s="19"/>
      <c r="AR19" s="20"/>
      <c r="AS19" s="19"/>
      <c r="AT19" s="20"/>
      <c r="AU19" s="19"/>
      <c r="AW19" s="21"/>
      <c r="AX19" s="21"/>
      <c r="AY19" s="21"/>
      <c r="AZ19" s="21"/>
      <c r="BA19" s="21"/>
      <c r="BB19" s="21"/>
      <c r="BC19" s="21"/>
      <c r="BD19" s="21"/>
      <c r="BE19" s="21"/>
      <c r="BF19" s="7"/>
      <c r="BG19" s="7"/>
      <c r="BH19" s="7"/>
      <c r="BI19" s="7"/>
      <c r="BJ19" s="7"/>
      <c r="BK19" s="7"/>
      <c r="BL19" s="7"/>
      <c r="BM19" s="7"/>
      <c r="BN19" s="7"/>
      <c r="BO19" s="21"/>
      <c r="BP19" s="21"/>
      <c r="BQ19" s="21"/>
      <c r="BR19" s="21"/>
      <c r="BS19" s="21"/>
      <c r="BT19" s="21"/>
      <c r="BU19" s="21"/>
      <c r="BV19" s="21"/>
      <c r="BW19" s="21"/>
      <c r="BX19" s="7"/>
      <c r="BY19" s="7"/>
      <c r="BZ19" s="7"/>
      <c r="CA19" s="7"/>
      <c r="CB19" s="7"/>
      <c r="CC19" s="7"/>
      <c r="CD19" s="7"/>
      <c r="CE19" s="7"/>
      <c r="CF19" s="7"/>
      <c r="CG19" s="21"/>
      <c r="CH19" s="21"/>
      <c r="CI19" s="21"/>
      <c r="CJ19" s="21"/>
      <c r="CK19" s="21"/>
      <c r="CL19" s="21"/>
      <c r="CM19" s="21"/>
      <c r="CN19" s="21"/>
      <c r="CO19" s="21"/>
      <c r="CP19" s="7"/>
      <c r="CQ19" s="7"/>
      <c r="CR19" s="7"/>
      <c r="CS19" s="7"/>
      <c r="CT19" s="7"/>
      <c r="CU19" s="7"/>
      <c r="CV19" s="7"/>
      <c r="CW19" s="7"/>
      <c r="CX19" s="7"/>
      <c r="CY19" s="21"/>
      <c r="CZ19" s="21"/>
      <c r="DA19" s="21"/>
      <c r="DB19" s="21"/>
      <c r="DC19" s="21"/>
      <c r="DD19" s="21"/>
      <c r="DE19" s="21"/>
      <c r="DF19" s="21"/>
      <c r="DG19" s="21"/>
      <c r="DH19" s="7"/>
      <c r="DI19" s="7"/>
      <c r="DJ19" s="7"/>
      <c r="DK19" s="7"/>
      <c r="DL19" s="7"/>
      <c r="DM19" s="7"/>
      <c r="DN19" s="7"/>
      <c r="DO19" s="7"/>
      <c r="DP19" s="7"/>
      <c r="DQ19" s="22"/>
      <c r="DR19" s="5"/>
      <c r="DS19" s="22"/>
      <c r="DT19" s="5"/>
      <c r="DU19" s="22"/>
      <c r="DV19" s="5"/>
      <c r="DW19" s="22"/>
      <c r="DX19" s="5"/>
      <c r="DY19" s="22"/>
      <c r="DZ19" s="5"/>
      <c r="EA19" s="23"/>
      <c r="EB19" s="24"/>
      <c r="EC19" s="25"/>
      <c r="ED19" s="24"/>
      <c r="EE19" s="25"/>
      <c r="EF19" s="24"/>
      <c r="EG19" s="25"/>
      <c r="EH19" s="24"/>
      <c r="EI19" s="25"/>
      <c r="EJ19" s="24"/>
      <c r="EK19" s="25"/>
      <c r="EL19" s="24"/>
      <c r="EM19" s="25"/>
      <c r="EN19" s="24"/>
      <c r="EO19" s="25"/>
      <c r="EP19" s="24"/>
      <c r="EQ19" s="25"/>
      <c r="ER19" s="24"/>
      <c r="ES19" s="23"/>
      <c r="EU19" s="26"/>
      <c r="EV19" s="26"/>
      <c r="EW19" s="26"/>
      <c r="EX19" s="26"/>
      <c r="EY19" s="26"/>
      <c r="EZ19" s="26"/>
      <c r="FA19" s="26"/>
      <c r="FB19" s="26"/>
      <c r="FC19" s="26"/>
      <c r="FD19" s="26"/>
      <c r="FE19" s="26"/>
      <c r="FF19" s="26"/>
      <c r="FG19" s="27"/>
      <c r="FH19" s="27"/>
      <c r="FI19" s="27"/>
      <c r="FJ19" s="27"/>
      <c r="FK19" s="27"/>
      <c r="FL19" s="27"/>
      <c r="FM19" s="27"/>
      <c r="FN19" s="27"/>
      <c r="FO19" s="27"/>
      <c r="FP19" s="27"/>
      <c r="FQ19" s="27"/>
      <c r="FR19" s="27"/>
      <c r="FS19" s="26"/>
      <c r="FT19" s="26"/>
      <c r="FU19" s="26"/>
      <c r="FV19" s="26"/>
      <c r="FW19" s="26"/>
      <c r="FX19" s="26"/>
      <c r="FY19" s="26"/>
      <c r="FZ19" s="26"/>
      <c r="GA19" s="26"/>
      <c r="GB19" s="26"/>
      <c r="GC19" s="26"/>
      <c r="GD19" s="26"/>
      <c r="GE19" s="27"/>
      <c r="GF19" s="27"/>
      <c r="GG19" s="27"/>
      <c r="GH19" s="27"/>
      <c r="GI19" s="27"/>
      <c r="GJ19" s="27"/>
      <c r="GK19" s="27"/>
      <c r="GL19" s="27"/>
      <c r="GM19" s="27"/>
      <c r="GN19" s="27"/>
      <c r="GO19" s="27"/>
      <c r="GP19" s="27"/>
      <c r="GQ19" s="26"/>
      <c r="GR19" s="26"/>
      <c r="GS19" s="26"/>
      <c r="GT19" s="26"/>
      <c r="GU19" s="26"/>
      <c r="GV19" s="26"/>
      <c r="GW19" s="26"/>
      <c r="GX19" s="26"/>
      <c r="GY19" s="26"/>
      <c r="GZ19" s="26"/>
      <c r="HA19" s="26"/>
      <c r="HB19" s="26"/>
      <c r="HC19" s="27"/>
      <c r="HD19" s="27"/>
      <c r="HE19" s="27"/>
      <c r="HF19" s="27"/>
      <c r="HG19" s="27"/>
      <c r="HH19" s="27"/>
      <c r="HI19" s="27"/>
      <c r="HJ19" s="27"/>
      <c r="HK19" s="27"/>
      <c r="HL19" s="27"/>
      <c r="HM19" s="27"/>
      <c r="HN19" s="27"/>
      <c r="HO19" s="26"/>
      <c r="HP19" s="26"/>
      <c r="HQ19" s="26"/>
      <c r="HR19" s="26"/>
      <c r="HS19" s="26"/>
      <c r="HT19" s="26"/>
      <c r="HU19" s="26"/>
      <c r="HV19" s="26"/>
      <c r="HW19" s="26"/>
      <c r="HX19" s="26"/>
      <c r="HY19" s="26"/>
      <c r="HZ19" s="26"/>
      <c r="IA19" s="27"/>
      <c r="IB19" s="27"/>
      <c r="IC19" s="27"/>
      <c r="ID19" s="27"/>
      <c r="IE19" s="27"/>
      <c r="IF19" s="27"/>
      <c r="IG19" s="27"/>
      <c r="IH19" s="27"/>
      <c r="II19" s="27"/>
      <c r="IJ19" s="27"/>
      <c r="IK19" s="27"/>
      <c r="IL19" s="27"/>
      <c r="IM19" s="26"/>
      <c r="IN19" s="26"/>
      <c r="IO19" s="26"/>
      <c r="IP19" s="26"/>
      <c r="IQ19" s="26"/>
      <c r="IR19" s="26"/>
      <c r="IS19" s="26"/>
      <c r="IT19" s="26"/>
      <c r="IU19" s="26"/>
      <c r="IV19" s="26"/>
      <c r="IW19" s="26"/>
      <c r="IX19" s="26"/>
      <c r="IY19" s="27"/>
      <c r="IZ19" s="27"/>
      <c r="JA19" s="27"/>
      <c r="JB19" s="27"/>
      <c r="JC19" s="27"/>
      <c r="JD19" s="27"/>
      <c r="JE19" s="27"/>
      <c r="JF19" s="27"/>
      <c r="JG19" s="27"/>
      <c r="JH19" s="27"/>
      <c r="JI19" s="27"/>
      <c r="JJ19" s="27"/>
      <c r="JK19" s="26"/>
      <c r="JL19" s="26"/>
      <c r="JM19" s="26"/>
      <c r="JN19" s="26"/>
      <c r="JO19" s="26"/>
      <c r="JP19" s="26"/>
      <c r="JQ19" s="26"/>
      <c r="JR19" s="26"/>
      <c r="JS19" s="26"/>
      <c r="JT19" s="26"/>
      <c r="JU19" s="26"/>
      <c r="JV19" s="26"/>
      <c r="JW19" s="27"/>
      <c r="JX19" s="27"/>
      <c r="JY19" s="27"/>
      <c r="JZ19" s="27"/>
      <c r="KA19" s="27"/>
      <c r="KB19" s="27"/>
      <c r="KC19" s="27"/>
      <c r="KD19" s="27"/>
      <c r="KE19" s="27"/>
      <c r="KF19" s="27"/>
      <c r="KG19" s="27"/>
      <c r="KH19" s="27"/>
      <c r="KI19" s="26"/>
      <c r="KJ19" s="26"/>
      <c r="KK19" s="26"/>
      <c r="KL19" s="26"/>
      <c r="KM19" s="26"/>
      <c r="KN19" s="26"/>
      <c r="KO19" s="26"/>
      <c r="KP19" s="26"/>
      <c r="KQ19" s="26"/>
      <c r="KR19" s="26"/>
      <c r="KS19" s="26"/>
      <c r="KT19" s="26"/>
      <c r="KU19" s="27"/>
      <c r="KV19" s="27"/>
      <c r="KW19" s="27"/>
      <c r="KX19" s="27"/>
      <c r="KY19" s="27"/>
      <c r="KZ19" s="27"/>
      <c r="LA19" s="27"/>
      <c r="LB19" s="27"/>
      <c r="LC19" s="27"/>
      <c r="LD19" s="27"/>
      <c r="LE19" s="27"/>
      <c r="LF19" s="27"/>
      <c r="LG19" s="26"/>
      <c r="LH19" s="26"/>
      <c r="LI19" s="26"/>
      <c r="LJ19" s="26"/>
      <c r="LK19" s="26"/>
      <c r="LL19" s="26"/>
      <c r="LM19" s="26"/>
      <c r="LN19" s="26"/>
      <c r="LO19" s="26"/>
      <c r="LP19" s="26"/>
      <c r="LQ19" s="26"/>
      <c r="LR19" s="26"/>
      <c r="LS19" s="27"/>
      <c r="LT19" s="27"/>
      <c r="LU19" s="27"/>
      <c r="LV19" s="27"/>
      <c r="LW19" s="27"/>
      <c r="LX19" s="27"/>
      <c r="LY19" s="27"/>
      <c r="LZ19" s="27"/>
      <c r="MA19" s="27"/>
      <c r="MB19" s="27"/>
      <c r="MC19" s="27"/>
      <c r="MD19" s="27"/>
      <c r="ME19" s="26"/>
      <c r="MF19" s="26"/>
      <c r="MG19" s="26"/>
      <c r="MH19" s="26"/>
      <c r="MI19" s="26"/>
      <c r="MJ19" s="26"/>
      <c r="MK19" s="26"/>
      <c r="ML19" s="26"/>
      <c r="MM19" s="26"/>
      <c r="MN19" s="26"/>
      <c r="MO19" s="26"/>
      <c r="MP19" s="26"/>
      <c r="MQ19" s="27"/>
      <c r="MR19" s="27"/>
      <c r="MS19" s="27"/>
      <c r="MT19" s="27"/>
      <c r="MU19" s="27"/>
      <c r="MV19" s="27"/>
      <c r="MW19" s="27"/>
      <c r="MX19" s="27"/>
      <c r="MY19" s="27"/>
      <c r="MZ19" s="27"/>
      <c r="NA19" s="27"/>
      <c r="NB19" s="27"/>
      <c r="WU19" s="3"/>
      <c r="WV19" s="4"/>
      <c r="WW19" s="3"/>
      <c r="WX19" s="4"/>
      <c r="WY19" s="3"/>
      <c r="WZ19" s="4"/>
      <c r="XA19" s="3"/>
      <c r="XB19" s="4"/>
      <c r="XC19" s="3"/>
      <c r="XD19" s="4"/>
      <c r="XE19" s="3"/>
      <c r="XF19" s="4"/>
      <c r="XG19" s="3"/>
      <c r="XH19" s="4"/>
      <c r="XI19" s="3"/>
      <c r="XJ19" s="4"/>
      <c r="XK19" s="3"/>
      <c r="XL19" s="4"/>
      <c r="XM19" s="13"/>
      <c r="XN19" s="10"/>
      <c r="XO19" s="13"/>
      <c r="XP19" s="10"/>
      <c r="XQ19" s="13"/>
      <c r="XR19" s="10"/>
      <c r="XS19" s="13"/>
      <c r="XT19" s="10"/>
      <c r="XU19" s="28"/>
      <c r="XV19" s="29"/>
      <c r="XW19" s="28"/>
      <c r="XX19" s="29"/>
      <c r="XY19" s="28"/>
      <c r="XZ19" s="29"/>
      <c r="YA19" s="28"/>
      <c r="YB19" s="29"/>
      <c r="YC19" s="28"/>
      <c r="YD19" s="29"/>
      <c r="YE19" s="28"/>
      <c r="YF19" s="29"/>
      <c r="YG19" s="28"/>
      <c r="YH19" s="23"/>
      <c r="YI19" s="30"/>
      <c r="YJ19" s="31"/>
      <c r="YK19" s="19"/>
      <c r="YL19" s="20"/>
      <c r="YM19" s="19"/>
      <c r="YN19" s="20"/>
      <c r="YO19" s="19"/>
      <c r="YP19" s="20"/>
      <c r="YQ19" s="19"/>
      <c r="YR19" s="20"/>
      <c r="YS19" s="19"/>
      <c r="YT19" s="20"/>
      <c r="YU19" s="19"/>
      <c r="YV19" s="20"/>
      <c r="YW19" s="19"/>
      <c r="YX19" s="20"/>
      <c r="YY19" s="19"/>
      <c r="YZ19" s="20"/>
      <c r="ZA19" s="19"/>
      <c r="ZB19" s="20"/>
      <c r="ZC19" s="12"/>
      <c r="ZD19" s="38"/>
      <c r="ZE19" s="12"/>
      <c r="ZF19" s="38"/>
      <c r="ZG19" s="12"/>
      <c r="ZH19" s="38"/>
      <c r="ZI19" s="12"/>
      <c r="ZJ19" s="38"/>
      <c r="ZK19" s="12"/>
      <c r="ZL19" s="38"/>
      <c r="ZM19" s="12"/>
      <c r="ZN19" s="38"/>
      <c r="ZO19" s="12"/>
      <c r="ZP19" s="38"/>
      <c r="ZQ19" s="23"/>
      <c r="ACR19" s="3"/>
      <c r="ACS19" s="32"/>
      <c r="ACT19" s="15"/>
      <c r="ACU19" s="32"/>
      <c r="ACV19" s="15"/>
      <c r="ACW19" s="32"/>
      <c r="ACX19" s="15"/>
      <c r="ACY19" s="32"/>
      <c r="ACZ19" s="15"/>
      <c r="ADA19" s="32"/>
      <c r="ADB19" s="15"/>
      <c r="ADC19" s="32"/>
      <c r="ADD19" s="15"/>
      <c r="ADE19" s="32"/>
      <c r="ADF19" s="15"/>
      <c r="ADG19" s="32"/>
      <c r="ADH19" s="15"/>
      <c r="ADI19" s="32"/>
      <c r="ADJ19" s="15"/>
      <c r="ADK19" s="32"/>
      <c r="ADL19" s="15"/>
      <c r="ADM19" s="32"/>
      <c r="ADN19" s="15"/>
      <c r="ADO19" s="32"/>
      <c r="ADP19" s="15"/>
      <c r="ADQ19" s="32"/>
      <c r="ADR19" s="15"/>
      <c r="ADS19" s="32"/>
      <c r="ADT19" s="15"/>
      <c r="ADU19" s="32"/>
      <c r="ADV19" s="15"/>
    </row>
    <row r="20" spans="1:804" x14ac:dyDescent="0.2">
      <c r="A20" s="1" t="s">
        <v>0</v>
      </c>
      <c r="B20" s="1" t="s">
        <v>1</v>
      </c>
      <c r="C20" s="1" t="s">
        <v>2</v>
      </c>
      <c r="D20" s="1" t="s">
        <v>3</v>
      </c>
      <c r="E20" s="1" t="s">
        <v>4</v>
      </c>
      <c r="F20" s="1" t="s">
        <v>5</v>
      </c>
      <c r="G20" s="1" t="s">
        <v>6</v>
      </c>
      <c r="H20" s="1" t="s">
        <v>7</v>
      </c>
      <c r="I20" s="1" t="s">
        <v>8</v>
      </c>
      <c r="J20" s="1" t="s">
        <v>9</v>
      </c>
      <c r="K20" s="1"/>
      <c r="L20" s="1" t="s">
        <v>10</v>
      </c>
      <c r="M20" s="1" t="s">
        <v>11</v>
      </c>
      <c r="N20" s="1" t="s">
        <v>12</v>
      </c>
      <c r="O20" s="1" t="s">
        <v>13</v>
      </c>
      <c r="P20" s="1" t="s">
        <v>14</v>
      </c>
      <c r="Q20" s="1" t="s">
        <v>15</v>
      </c>
      <c r="R20" s="1"/>
      <c r="S20" s="1" t="s">
        <v>16</v>
      </c>
      <c r="T20" s="1" t="s">
        <v>17</v>
      </c>
      <c r="U20" s="1"/>
      <c r="V20" s="1" t="s">
        <v>18</v>
      </c>
      <c r="W20" s="1" t="s">
        <v>19</v>
      </c>
      <c r="X20" s="1" t="s">
        <v>20</v>
      </c>
      <c r="Y20" s="1"/>
      <c r="Z20" s="1"/>
      <c r="AA20" s="1"/>
      <c r="AB20" s="1"/>
      <c r="AC20" s="1"/>
      <c r="AD20" s="1" t="s">
        <v>21</v>
      </c>
      <c r="AE20" s="1"/>
      <c r="AF20" s="1"/>
      <c r="AG20" s="1"/>
      <c r="AH20" s="1"/>
      <c r="AI20" s="1"/>
      <c r="AJ20" s="1"/>
      <c r="AK20" s="1"/>
      <c r="AL20" s="1"/>
      <c r="AM20" s="1"/>
      <c r="AN20" s="1" t="s">
        <v>22</v>
      </c>
      <c r="AO20" s="1"/>
      <c r="AP20" s="1"/>
      <c r="AQ20" s="1"/>
      <c r="AR20" s="1"/>
      <c r="AS20" s="1"/>
      <c r="AT20" s="1"/>
      <c r="AU20" s="1"/>
      <c r="AV20" s="1"/>
      <c r="AW20" s="1" t="s">
        <v>23</v>
      </c>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t="s">
        <v>24</v>
      </c>
      <c r="DR20" s="1"/>
      <c r="DS20" s="1"/>
      <c r="DT20" s="1"/>
      <c r="DU20" s="1"/>
      <c r="DV20" s="1"/>
      <c r="DW20" s="1"/>
      <c r="DX20" s="1"/>
      <c r="DY20" s="1"/>
      <c r="DZ20" s="1"/>
      <c r="EA20" s="1"/>
      <c r="EB20" s="1" t="s">
        <v>25</v>
      </c>
      <c r="EC20" s="1"/>
      <c r="ED20" s="1"/>
      <c r="EE20" s="1"/>
      <c r="EF20" s="1"/>
      <c r="EG20" s="1"/>
      <c r="EH20" s="1"/>
      <c r="EI20" s="1"/>
      <c r="EJ20" s="1"/>
      <c r="EK20" s="1"/>
      <c r="EL20" s="1"/>
      <c r="EM20" s="1"/>
      <c r="EN20" s="1"/>
      <c r="EO20" s="1"/>
      <c r="EP20" s="1"/>
      <c r="EQ20" s="1"/>
      <c r="ER20" s="1"/>
      <c r="ES20" s="1"/>
      <c r="ET20" s="1"/>
      <c r="EU20" s="1" t="s">
        <v>26</v>
      </c>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t="s">
        <v>27</v>
      </c>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t="s">
        <v>28</v>
      </c>
      <c r="WV20" s="1"/>
      <c r="WW20" s="1"/>
      <c r="WX20" s="1"/>
      <c r="WY20" s="1"/>
      <c r="WZ20" s="1"/>
      <c r="XA20" s="1"/>
      <c r="XB20" s="1"/>
      <c r="XC20" s="1"/>
      <c r="XD20" s="1"/>
      <c r="XE20" s="1"/>
      <c r="XF20" s="1"/>
      <c r="XG20" s="1"/>
      <c r="XH20" s="1"/>
      <c r="XI20" s="1"/>
      <c r="XJ20" s="1"/>
      <c r="XK20" s="1"/>
      <c r="XL20" s="1"/>
      <c r="XM20" s="1" t="s">
        <v>29</v>
      </c>
      <c r="XN20" s="1"/>
      <c r="XO20" s="1"/>
      <c r="XP20" s="1"/>
      <c r="XQ20" s="1"/>
      <c r="XR20" s="1"/>
      <c r="XS20" s="1"/>
      <c r="XT20" s="1"/>
      <c r="XU20" s="1" t="s">
        <v>30</v>
      </c>
      <c r="XV20" s="1"/>
      <c r="XW20" s="1"/>
      <c r="XX20" s="1"/>
      <c r="XY20" s="1"/>
      <c r="XZ20" s="1"/>
      <c r="YA20" s="1"/>
      <c r="YB20" s="1"/>
      <c r="YC20" s="1"/>
      <c r="YD20" s="1"/>
      <c r="YE20" s="1"/>
      <c r="YF20" s="1"/>
      <c r="YG20" s="1"/>
      <c r="YH20" s="1" t="s">
        <v>31</v>
      </c>
      <c r="YI20" s="1" t="s">
        <v>32</v>
      </c>
      <c r="YJ20" s="1" t="s">
        <v>33</v>
      </c>
      <c r="YK20" s="1" t="s">
        <v>34</v>
      </c>
      <c r="YL20" s="1"/>
      <c r="YM20" s="1"/>
      <c r="YN20" s="1"/>
      <c r="YO20" s="1"/>
      <c r="YP20" s="1"/>
      <c r="YQ20" s="1"/>
      <c r="YR20" s="1"/>
      <c r="YS20" s="1"/>
      <c r="YT20" s="1"/>
      <c r="YU20" s="1"/>
      <c r="YV20" s="1"/>
      <c r="YW20" s="1"/>
      <c r="YX20" s="1"/>
      <c r="YY20" s="1"/>
      <c r="YZ20" s="1"/>
      <c r="ZA20" s="1"/>
      <c r="ZB20" s="1"/>
      <c r="ZC20" s="1" t="s">
        <v>35</v>
      </c>
      <c r="ZD20" s="1"/>
      <c r="ZE20" s="1"/>
      <c r="ZF20" s="1"/>
      <c r="ZG20" s="1"/>
      <c r="ZH20" s="1"/>
      <c r="ZI20" s="1"/>
      <c r="ZJ20" s="1"/>
      <c r="ZK20" s="1"/>
      <c r="ZL20" s="1"/>
      <c r="ZM20" s="1"/>
      <c r="ZN20" s="1"/>
      <c r="ZO20" s="1"/>
      <c r="ZP20" s="1"/>
      <c r="ZQ20" s="1"/>
      <c r="ZR20" s="1" t="s">
        <v>36</v>
      </c>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t="s">
        <v>37</v>
      </c>
      <c r="ABC20" s="1"/>
      <c r="ABD20" s="1"/>
      <c r="ABE20" s="1"/>
      <c r="ABF20" s="1"/>
      <c r="ABG20" s="1"/>
      <c r="ABH20" s="1"/>
      <c r="ABI20" s="1"/>
      <c r="ABJ20" s="1"/>
      <c r="ABK20" s="1"/>
      <c r="ABL20" s="1"/>
      <c r="ABM20" s="1"/>
      <c r="ABN20" s="1"/>
      <c r="ABO20" s="1" t="s">
        <v>38</v>
      </c>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t="s">
        <v>39</v>
      </c>
      <c r="ACS20" s="1" t="s">
        <v>40</v>
      </c>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t="s">
        <v>41</v>
      </c>
    </row>
    <row r="21" spans="1:804" x14ac:dyDescent="0.2">
      <c r="A21" s="1"/>
      <c r="B21" s="1"/>
      <c r="C21" s="1"/>
      <c r="D21" s="1"/>
      <c r="E21" s="1"/>
      <c r="F21" s="1"/>
      <c r="G21" s="1"/>
      <c r="H21" s="1"/>
      <c r="I21" s="1"/>
      <c r="J21" s="1" t="s">
        <v>42</v>
      </c>
      <c r="K21" s="1" t="s">
        <v>43</v>
      </c>
      <c r="L21" s="1" t="s">
        <v>42</v>
      </c>
      <c r="M21" s="1" t="s">
        <v>42</v>
      </c>
      <c r="N21" s="1" t="s">
        <v>42</v>
      </c>
      <c r="O21" s="1" t="s">
        <v>42</v>
      </c>
      <c r="P21" s="1" t="s">
        <v>42</v>
      </c>
      <c r="Q21" s="1" t="s">
        <v>42</v>
      </c>
      <c r="R21" s="1" t="s">
        <v>43</v>
      </c>
      <c r="S21" s="1" t="s">
        <v>42</v>
      </c>
      <c r="T21" s="1" t="s">
        <v>42</v>
      </c>
      <c r="U21" s="1" t="s">
        <v>43</v>
      </c>
      <c r="V21" s="1" t="s">
        <v>42</v>
      </c>
      <c r="W21" s="1" t="s">
        <v>42</v>
      </c>
      <c r="X21" s="1" t="s">
        <v>44</v>
      </c>
      <c r="Y21" s="1" t="s">
        <v>45</v>
      </c>
      <c r="Z21" s="1" t="s">
        <v>46</v>
      </c>
      <c r="AA21" s="1" t="s">
        <v>47</v>
      </c>
      <c r="AB21" s="1" t="s">
        <v>48</v>
      </c>
      <c r="AC21" s="1" t="s">
        <v>49</v>
      </c>
      <c r="AD21" s="1" t="s">
        <v>50</v>
      </c>
      <c r="AE21" s="1" t="s">
        <v>51</v>
      </c>
      <c r="AF21" s="1" t="s">
        <v>52</v>
      </c>
      <c r="AG21" s="1" t="s">
        <v>53</v>
      </c>
      <c r="AH21" s="1" t="s">
        <v>54</v>
      </c>
      <c r="AI21" s="1" t="s">
        <v>55</v>
      </c>
      <c r="AJ21" s="1" t="s">
        <v>56</v>
      </c>
      <c r="AK21" s="1" t="s">
        <v>57</v>
      </c>
      <c r="AL21" s="1" t="s">
        <v>58</v>
      </c>
      <c r="AM21" s="1" t="s">
        <v>43</v>
      </c>
      <c r="AN21" s="1" t="s">
        <v>59</v>
      </c>
      <c r="AO21" s="1" t="s">
        <v>60</v>
      </c>
      <c r="AP21" s="1" t="s">
        <v>61</v>
      </c>
      <c r="AQ21" s="1" t="s">
        <v>62</v>
      </c>
      <c r="AR21" s="1" t="s">
        <v>63</v>
      </c>
      <c r="AS21" s="1" t="s">
        <v>64</v>
      </c>
      <c r="AT21" s="1" t="s">
        <v>65</v>
      </c>
      <c r="AU21" s="1" t="s">
        <v>66</v>
      </c>
      <c r="AV21" s="1" t="s">
        <v>43</v>
      </c>
      <c r="AW21" s="1" t="s">
        <v>67</v>
      </c>
      <c r="AX21" s="1" t="s">
        <v>68</v>
      </c>
      <c r="AY21" s="1" t="s">
        <v>69</v>
      </c>
      <c r="AZ21" s="1" t="s">
        <v>70</v>
      </c>
      <c r="BA21" s="1" t="s">
        <v>71</v>
      </c>
      <c r="BB21" s="1" t="s">
        <v>72</v>
      </c>
      <c r="BC21" s="1" t="s">
        <v>73</v>
      </c>
      <c r="BD21" s="1" t="s">
        <v>74</v>
      </c>
      <c r="BE21" s="1" t="s">
        <v>75</v>
      </c>
      <c r="BF21" s="1" t="s">
        <v>76</v>
      </c>
      <c r="BG21" s="1" t="s">
        <v>77</v>
      </c>
      <c r="BH21" s="1" t="s">
        <v>78</v>
      </c>
      <c r="BI21" s="1" t="s">
        <v>79</v>
      </c>
      <c r="BJ21" s="1" t="s">
        <v>80</v>
      </c>
      <c r="BK21" s="1" t="s">
        <v>81</v>
      </c>
      <c r="BL21" s="1" t="s">
        <v>82</v>
      </c>
      <c r="BM21" s="1" t="s">
        <v>83</v>
      </c>
      <c r="BN21" s="1" t="s">
        <v>84</v>
      </c>
      <c r="BO21" s="1" t="s">
        <v>85</v>
      </c>
      <c r="BP21" s="1" t="s">
        <v>86</v>
      </c>
      <c r="BQ21" s="1" t="s">
        <v>87</v>
      </c>
      <c r="BR21" s="1" t="s">
        <v>88</v>
      </c>
      <c r="BS21" s="1" t="s">
        <v>89</v>
      </c>
      <c r="BT21" s="1" t="s">
        <v>90</v>
      </c>
      <c r="BU21" s="1" t="s">
        <v>91</v>
      </c>
      <c r="BV21" s="1" t="s">
        <v>92</v>
      </c>
      <c r="BW21" s="1" t="s">
        <v>93</v>
      </c>
      <c r="BX21" s="1" t="s">
        <v>94</v>
      </c>
      <c r="BY21" s="1" t="s">
        <v>95</v>
      </c>
      <c r="BZ21" s="1" t="s">
        <v>96</v>
      </c>
      <c r="CA21" s="1" t="s">
        <v>97</v>
      </c>
      <c r="CB21" s="1" t="s">
        <v>98</v>
      </c>
      <c r="CC21" s="1" t="s">
        <v>99</v>
      </c>
      <c r="CD21" s="1" t="s">
        <v>100</v>
      </c>
      <c r="CE21" s="1" t="s">
        <v>101</v>
      </c>
      <c r="CF21" s="1" t="s">
        <v>102</v>
      </c>
      <c r="CG21" s="1" t="s">
        <v>103</v>
      </c>
      <c r="CH21" s="1" t="s">
        <v>104</v>
      </c>
      <c r="CI21" s="1" t="s">
        <v>105</v>
      </c>
      <c r="CJ21" s="1" t="s">
        <v>106</v>
      </c>
      <c r="CK21" s="1" t="s">
        <v>107</v>
      </c>
      <c r="CL21" s="1" t="s">
        <v>108</v>
      </c>
      <c r="CM21" s="1" t="s">
        <v>109</v>
      </c>
      <c r="CN21" s="1" t="s">
        <v>110</v>
      </c>
      <c r="CO21" s="1" t="s">
        <v>111</v>
      </c>
      <c r="CP21" s="1" t="s">
        <v>112</v>
      </c>
      <c r="CQ21" s="1" t="s">
        <v>113</v>
      </c>
      <c r="CR21" s="1" t="s">
        <v>114</v>
      </c>
      <c r="CS21" s="1" t="s">
        <v>115</v>
      </c>
      <c r="CT21" s="1" t="s">
        <v>116</v>
      </c>
      <c r="CU21" s="1" t="s">
        <v>117</v>
      </c>
      <c r="CV21" s="1" t="s">
        <v>118</v>
      </c>
      <c r="CW21" s="1" t="s">
        <v>119</v>
      </c>
      <c r="CX21" s="1" t="s">
        <v>120</v>
      </c>
      <c r="CY21" s="1" t="s">
        <v>121</v>
      </c>
      <c r="CZ21" s="1" t="s">
        <v>122</v>
      </c>
      <c r="DA21" s="1" t="s">
        <v>123</v>
      </c>
      <c r="DB21" s="1" t="s">
        <v>124</v>
      </c>
      <c r="DC21" s="1" t="s">
        <v>125</v>
      </c>
      <c r="DD21" s="1" t="s">
        <v>126</v>
      </c>
      <c r="DE21" s="1" t="s">
        <v>127</v>
      </c>
      <c r="DF21" s="1" t="s">
        <v>128</v>
      </c>
      <c r="DG21" s="1" t="s">
        <v>129</v>
      </c>
      <c r="DH21" s="1" t="s">
        <v>130</v>
      </c>
      <c r="DI21" s="1" t="s">
        <v>131</v>
      </c>
      <c r="DJ21" s="1" t="s">
        <v>132</v>
      </c>
      <c r="DK21" s="1" t="s">
        <v>133</v>
      </c>
      <c r="DL21" s="1" t="s">
        <v>134</v>
      </c>
      <c r="DM21" s="1" t="s">
        <v>135</v>
      </c>
      <c r="DN21" s="1" t="s">
        <v>136</v>
      </c>
      <c r="DO21" s="1" t="s">
        <v>137</v>
      </c>
      <c r="DP21" s="1" t="s">
        <v>138</v>
      </c>
      <c r="DQ21" s="1" t="s">
        <v>139</v>
      </c>
      <c r="DR21" s="1" t="s">
        <v>140</v>
      </c>
      <c r="DS21" s="1" t="s">
        <v>141</v>
      </c>
      <c r="DT21" s="1" t="s">
        <v>142</v>
      </c>
      <c r="DU21" s="1" t="s">
        <v>143</v>
      </c>
      <c r="DV21" s="1" t="s">
        <v>144</v>
      </c>
      <c r="DW21" s="1" t="s">
        <v>145</v>
      </c>
      <c r="DX21" s="1" t="s">
        <v>146</v>
      </c>
      <c r="DY21" s="1" t="s">
        <v>147</v>
      </c>
      <c r="DZ21" s="1" t="s">
        <v>148</v>
      </c>
      <c r="EA21" s="1" t="s">
        <v>43</v>
      </c>
      <c r="EB21" s="1" t="s">
        <v>149</v>
      </c>
      <c r="EC21" s="1" t="s">
        <v>150</v>
      </c>
      <c r="ED21" s="1" t="s">
        <v>151</v>
      </c>
      <c r="EE21" s="1" t="s">
        <v>152</v>
      </c>
      <c r="EF21" s="1" t="s">
        <v>153</v>
      </c>
      <c r="EG21" s="1" t="s">
        <v>154</v>
      </c>
      <c r="EH21" s="1" t="s">
        <v>155</v>
      </c>
      <c r="EI21" s="1" t="s">
        <v>156</v>
      </c>
      <c r="EJ21" s="1" t="s">
        <v>157</v>
      </c>
      <c r="EK21" s="1" t="s">
        <v>158</v>
      </c>
      <c r="EL21" s="1" t="s">
        <v>159</v>
      </c>
      <c r="EM21" s="1" t="s">
        <v>160</v>
      </c>
      <c r="EN21" s="1" t="s">
        <v>161</v>
      </c>
      <c r="EO21" s="1" t="s">
        <v>162</v>
      </c>
      <c r="EP21" s="1" t="s">
        <v>163</v>
      </c>
      <c r="EQ21" s="1" t="s">
        <v>164</v>
      </c>
      <c r="ER21" s="1" t="s">
        <v>165</v>
      </c>
      <c r="ES21" s="1" t="s">
        <v>166</v>
      </c>
      <c r="ET21" s="1" t="s">
        <v>43</v>
      </c>
      <c r="EU21" s="1" t="s">
        <v>167</v>
      </c>
      <c r="EV21" s="1" t="s">
        <v>168</v>
      </c>
      <c r="EW21" s="1" t="s">
        <v>169</v>
      </c>
      <c r="EX21" s="1" t="s">
        <v>170</v>
      </c>
      <c r="EY21" s="1" t="s">
        <v>171</v>
      </c>
      <c r="EZ21" s="1" t="s">
        <v>172</v>
      </c>
      <c r="FA21" s="1" t="s">
        <v>173</v>
      </c>
      <c r="FB21" s="1" t="s">
        <v>174</v>
      </c>
      <c r="FC21" s="1" t="s">
        <v>175</v>
      </c>
      <c r="FD21" s="1" t="s">
        <v>176</v>
      </c>
      <c r="FE21" s="1" t="s">
        <v>177</v>
      </c>
      <c r="FF21" s="1" t="s">
        <v>178</v>
      </c>
      <c r="FG21" s="1" t="s">
        <v>179</v>
      </c>
      <c r="FH21" s="1" t="s">
        <v>180</v>
      </c>
      <c r="FI21" s="1" t="s">
        <v>181</v>
      </c>
      <c r="FJ21" s="1" t="s">
        <v>182</v>
      </c>
      <c r="FK21" s="1" t="s">
        <v>183</v>
      </c>
      <c r="FL21" s="1" t="s">
        <v>184</v>
      </c>
      <c r="FM21" s="1" t="s">
        <v>185</v>
      </c>
      <c r="FN21" s="1" t="s">
        <v>186</v>
      </c>
      <c r="FO21" s="1" t="s">
        <v>187</v>
      </c>
      <c r="FP21" s="1" t="s">
        <v>188</v>
      </c>
      <c r="FQ21" s="1" t="s">
        <v>189</v>
      </c>
      <c r="FR21" s="1" t="s">
        <v>190</v>
      </c>
      <c r="FS21" s="1" t="s">
        <v>191</v>
      </c>
      <c r="FT21" s="1" t="s">
        <v>192</v>
      </c>
      <c r="FU21" s="1" t="s">
        <v>193</v>
      </c>
      <c r="FV21" s="1" t="s">
        <v>194</v>
      </c>
      <c r="FW21" s="1" t="s">
        <v>195</v>
      </c>
      <c r="FX21" s="1" t="s">
        <v>196</v>
      </c>
      <c r="FY21" s="1" t="s">
        <v>197</v>
      </c>
      <c r="FZ21" s="1" t="s">
        <v>198</v>
      </c>
      <c r="GA21" s="1" t="s">
        <v>199</v>
      </c>
      <c r="GB21" s="1" t="s">
        <v>200</v>
      </c>
      <c r="GC21" s="1" t="s">
        <v>201</v>
      </c>
      <c r="GD21" s="1" t="s">
        <v>202</v>
      </c>
      <c r="GE21" s="1" t="s">
        <v>203</v>
      </c>
      <c r="GF21" s="1" t="s">
        <v>204</v>
      </c>
      <c r="GG21" s="1" t="s">
        <v>205</v>
      </c>
      <c r="GH21" s="1" t="s">
        <v>206</v>
      </c>
      <c r="GI21" s="1" t="s">
        <v>207</v>
      </c>
      <c r="GJ21" s="1" t="s">
        <v>208</v>
      </c>
      <c r="GK21" s="1" t="s">
        <v>209</v>
      </c>
      <c r="GL21" s="1" t="s">
        <v>210</v>
      </c>
      <c r="GM21" s="1" t="s">
        <v>211</v>
      </c>
      <c r="GN21" s="1" t="s">
        <v>212</v>
      </c>
      <c r="GO21" s="1" t="s">
        <v>213</v>
      </c>
      <c r="GP21" s="1" t="s">
        <v>214</v>
      </c>
      <c r="GQ21" s="1" t="s">
        <v>215</v>
      </c>
      <c r="GR21" s="1" t="s">
        <v>216</v>
      </c>
      <c r="GS21" s="1" t="s">
        <v>217</v>
      </c>
      <c r="GT21" s="1" t="s">
        <v>218</v>
      </c>
      <c r="GU21" s="1" t="s">
        <v>219</v>
      </c>
      <c r="GV21" s="1" t="s">
        <v>220</v>
      </c>
      <c r="GW21" s="1" t="s">
        <v>221</v>
      </c>
      <c r="GX21" s="1" t="s">
        <v>222</v>
      </c>
      <c r="GY21" s="1" t="s">
        <v>223</v>
      </c>
      <c r="GZ21" s="1" t="s">
        <v>224</v>
      </c>
      <c r="HA21" s="1" t="s">
        <v>225</v>
      </c>
      <c r="HB21" s="1" t="s">
        <v>226</v>
      </c>
      <c r="HC21" s="1" t="s">
        <v>227</v>
      </c>
      <c r="HD21" s="1" t="s">
        <v>228</v>
      </c>
      <c r="HE21" s="1" t="s">
        <v>229</v>
      </c>
      <c r="HF21" s="1" t="s">
        <v>230</v>
      </c>
      <c r="HG21" s="1" t="s">
        <v>231</v>
      </c>
      <c r="HH21" s="1" t="s">
        <v>232</v>
      </c>
      <c r="HI21" s="1" t="s">
        <v>233</v>
      </c>
      <c r="HJ21" s="1" t="s">
        <v>234</v>
      </c>
      <c r="HK21" s="1" t="s">
        <v>235</v>
      </c>
      <c r="HL21" s="1" t="s">
        <v>236</v>
      </c>
      <c r="HM21" s="1" t="s">
        <v>237</v>
      </c>
      <c r="HN21" s="1" t="s">
        <v>238</v>
      </c>
      <c r="HO21" s="1" t="s">
        <v>239</v>
      </c>
      <c r="HP21" s="1" t="s">
        <v>240</v>
      </c>
      <c r="HQ21" s="1" t="s">
        <v>241</v>
      </c>
      <c r="HR21" s="1" t="s">
        <v>242</v>
      </c>
      <c r="HS21" s="1" t="s">
        <v>243</v>
      </c>
      <c r="HT21" s="1" t="s">
        <v>244</v>
      </c>
      <c r="HU21" s="1" t="s">
        <v>245</v>
      </c>
      <c r="HV21" s="1" t="s">
        <v>246</v>
      </c>
      <c r="HW21" s="1" t="s">
        <v>247</v>
      </c>
      <c r="HX21" s="1" t="s">
        <v>248</v>
      </c>
      <c r="HY21" s="1" t="s">
        <v>249</v>
      </c>
      <c r="HZ21" s="1" t="s">
        <v>250</v>
      </c>
      <c r="IA21" s="1" t="s">
        <v>251</v>
      </c>
      <c r="IB21" s="1" t="s">
        <v>252</v>
      </c>
      <c r="IC21" s="1" t="s">
        <v>253</v>
      </c>
      <c r="ID21" s="1" t="s">
        <v>254</v>
      </c>
      <c r="IE21" s="1" t="s">
        <v>255</v>
      </c>
      <c r="IF21" s="1" t="s">
        <v>256</v>
      </c>
      <c r="IG21" s="1" t="s">
        <v>257</v>
      </c>
      <c r="IH21" s="1" t="s">
        <v>258</v>
      </c>
      <c r="II21" s="1" t="s">
        <v>259</v>
      </c>
      <c r="IJ21" s="1" t="s">
        <v>260</v>
      </c>
      <c r="IK21" s="1" t="s">
        <v>261</v>
      </c>
      <c r="IL21" s="1" t="s">
        <v>262</v>
      </c>
      <c r="IM21" s="1" t="s">
        <v>263</v>
      </c>
      <c r="IN21" s="1" t="s">
        <v>264</v>
      </c>
      <c r="IO21" s="1" t="s">
        <v>265</v>
      </c>
      <c r="IP21" s="1" t="s">
        <v>266</v>
      </c>
      <c r="IQ21" s="1" t="s">
        <v>267</v>
      </c>
      <c r="IR21" s="1" t="s">
        <v>268</v>
      </c>
      <c r="IS21" s="1" t="s">
        <v>269</v>
      </c>
      <c r="IT21" s="1" t="s">
        <v>270</v>
      </c>
      <c r="IU21" s="1" t="s">
        <v>271</v>
      </c>
      <c r="IV21" s="1" t="s">
        <v>272</v>
      </c>
      <c r="IW21" s="1" t="s">
        <v>273</v>
      </c>
      <c r="IX21" s="1" t="s">
        <v>274</v>
      </c>
      <c r="IY21" s="1" t="s">
        <v>275</v>
      </c>
      <c r="IZ21" s="1" t="s">
        <v>276</v>
      </c>
      <c r="JA21" s="1" t="s">
        <v>277</v>
      </c>
      <c r="JB21" s="1" t="s">
        <v>278</v>
      </c>
      <c r="JC21" s="1" t="s">
        <v>279</v>
      </c>
      <c r="JD21" s="1" t="s">
        <v>280</v>
      </c>
      <c r="JE21" s="1" t="s">
        <v>281</v>
      </c>
      <c r="JF21" s="1" t="s">
        <v>282</v>
      </c>
      <c r="JG21" s="1" t="s">
        <v>283</v>
      </c>
      <c r="JH21" s="1" t="s">
        <v>284</v>
      </c>
      <c r="JI21" s="1" t="s">
        <v>285</v>
      </c>
      <c r="JJ21" s="1" t="s">
        <v>286</v>
      </c>
      <c r="JK21" s="1" t="s">
        <v>287</v>
      </c>
      <c r="JL21" s="1" t="s">
        <v>288</v>
      </c>
      <c r="JM21" s="1" t="s">
        <v>289</v>
      </c>
      <c r="JN21" s="1" t="s">
        <v>290</v>
      </c>
      <c r="JO21" s="1" t="s">
        <v>291</v>
      </c>
      <c r="JP21" s="1" t="s">
        <v>292</v>
      </c>
      <c r="JQ21" s="1" t="s">
        <v>293</v>
      </c>
      <c r="JR21" s="1" t="s">
        <v>294</v>
      </c>
      <c r="JS21" s="1" t="s">
        <v>295</v>
      </c>
      <c r="JT21" s="1" t="s">
        <v>296</v>
      </c>
      <c r="JU21" s="1" t="s">
        <v>297</v>
      </c>
      <c r="JV21" s="1" t="s">
        <v>298</v>
      </c>
      <c r="JW21" s="1" t="s">
        <v>299</v>
      </c>
      <c r="JX21" s="1" t="s">
        <v>300</v>
      </c>
      <c r="JY21" s="1" t="s">
        <v>301</v>
      </c>
      <c r="JZ21" s="1" t="s">
        <v>302</v>
      </c>
      <c r="KA21" s="1" t="s">
        <v>303</v>
      </c>
      <c r="KB21" s="1" t="s">
        <v>304</v>
      </c>
      <c r="KC21" s="1" t="s">
        <v>305</v>
      </c>
      <c r="KD21" s="1" t="s">
        <v>306</v>
      </c>
      <c r="KE21" s="1" t="s">
        <v>307</v>
      </c>
      <c r="KF21" s="1" t="s">
        <v>308</v>
      </c>
      <c r="KG21" s="1" t="s">
        <v>309</v>
      </c>
      <c r="KH21" s="1" t="s">
        <v>310</v>
      </c>
      <c r="KI21" s="1" t="s">
        <v>311</v>
      </c>
      <c r="KJ21" s="1" t="s">
        <v>312</v>
      </c>
      <c r="KK21" s="1" t="s">
        <v>313</v>
      </c>
      <c r="KL21" s="1" t="s">
        <v>314</v>
      </c>
      <c r="KM21" s="1" t="s">
        <v>315</v>
      </c>
      <c r="KN21" s="1" t="s">
        <v>316</v>
      </c>
      <c r="KO21" s="1" t="s">
        <v>317</v>
      </c>
      <c r="KP21" s="1" t="s">
        <v>318</v>
      </c>
      <c r="KQ21" s="1" t="s">
        <v>319</v>
      </c>
      <c r="KR21" s="1" t="s">
        <v>320</v>
      </c>
      <c r="KS21" s="1" t="s">
        <v>321</v>
      </c>
      <c r="KT21" s="1" t="s">
        <v>322</v>
      </c>
      <c r="KU21" s="1" t="s">
        <v>323</v>
      </c>
      <c r="KV21" s="1" t="s">
        <v>324</v>
      </c>
      <c r="KW21" s="1" t="s">
        <v>325</v>
      </c>
      <c r="KX21" s="1" t="s">
        <v>326</v>
      </c>
      <c r="KY21" s="1" t="s">
        <v>327</v>
      </c>
      <c r="KZ21" s="1" t="s">
        <v>328</v>
      </c>
      <c r="LA21" s="1" t="s">
        <v>329</v>
      </c>
      <c r="LB21" s="1" t="s">
        <v>330</v>
      </c>
      <c r="LC21" s="1" t="s">
        <v>331</v>
      </c>
      <c r="LD21" s="1" t="s">
        <v>332</v>
      </c>
      <c r="LE21" s="1" t="s">
        <v>333</v>
      </c>
      <c r="LF21" s="1" t="s">
        <v>334</v>
      </c>
      <c r="LG21" s="1" t="s">
        <v>335</v>
      </c>
      <c r="LH21" s="1" t="s">
        <v>336</v>
      </c>
      <c r="LI21" s="1" t="s">
        <v>337</v>
      </c>
      <c r="LJ21" s="1" t="s">
        <v>338</v>
      </c>
      <c r="LK21" s="1" t="s">
        <v>339</v>
      </c>
      <c r="LL21" s="1" t="s">
        <v>340</v>
      </c>
      <c r="LM21" s="1" t="s">
        <v>341</v>
      </c>
      <c r="LN21" s="1" t="s">
        <v>342</v>
      </c>
      <c r="LO21" s="1" t="s">
        <v>343</v>
      </c>
      <c r="LP21" s="1" t="s">
        <v>344</v>
      </c>
      <c r="LQ21" s="1" t="s">
        <v>345</v>
      </c>
      <c r="LR21" s="1" t="s">
        <v>346</v>
      </c>
      <c r="LS21" s="1" t="s">
        <v>347</v>
      </c>
      <c r="LT21" s="1" t="s">
        <v>348</v>
      </c>
      <c r="LU21" s="1" t="s">
        <v>349</v>
      </c>
      <c r="LV21" s="1" t="s">
        <v>350</v>
      </c>
      <c r="LW21" s="1" t="s">
        <v>351</v>
      </c>
      <c r="LX21" s="1" t="s">
        <v>352</v>
      </c>
      <c r="LY21" s="1" t="s">
        <v>353</v>
      </c>
      <c r="LZ21" s="1" t="s">
        <v>354</v>
      </c>
      <c r="MA21" s="1" t="s">
        <v>355</v>
      </c>
      <c r="MB21" s="1" t="s">
        <v>356</v>
      </c>
      <c r="MC21" s="1" t="s">
        <v>357</v>
      </c>
      <c r="MD21" s="1" t="s">
        <v>358</v>
      </c>
      <c r="ME21" s="1" t="s">
        <v>359</v>
      </c>
      <c r="MF21" s="1" t="s">
        <v>360</v>
      </c>
      <c r="MG21" s="1" t="s">
        <v>361</v>
      </c>
      <c r="MH21" s="1" t="s">
        <v>362</v>
      </c>
      <c r="MI21" s="1" t="s">
        <v>363</v>
      </c>
      <c r="MJ21" s="1" t="s">
        <v>364</v>
      </c>
      <c r="MK21" s="1" t="s">
        <v>365</v>
      </c>
      <c r="ML21" s="1" t="s">
        <v>366</v>
      </c>
      <c r="MM21" s="1" t="s">
        <v>367</v>
      </c>
      <c r="MN21" s="1" t="s">
        <v>368</v>
      </c>
      <c r="MO21" s="1" t="s">
        <v>369</v>
      </c>
      <c r="MP21" s="1" t="s">
        <v>370</v>
      </c>
      <c r="MQ21" s="1" t="s">
        <v>371</v>
      </c>
      <c r="MR21" s="1" t="s">
        <v>372</v>
      </c>
      <c r="MS21" s="1" t="s">
        <v>373</v>
      </c>
      <c r="MT21" s="1" t="s">
        <v>374</v>
      </c>
      <c r="MU21" s="1" t="s">
        <v>375</v>
      </c>
      <c r="MV21" s="1" t="s">
        <v>376</v>
      </c>
      <c r="MW21" s="1" t="s">
        <v>377</v>
      </c>
      <c r="MX21" s="1" t="s">
        <v>378</v>
      </c>
      <c r="MY21" s="1" t="s">
        <v>379</v>
      </c>
      <c r="MZ21" s="1" t="s">
        <v>380</v>
      </c>
      <c r="NA21" s="1" t="s">
        <v>381</v>
      </c>
      <c r="NB21" s="1" t="s">
        <v>382</v>
      </c>
      <c r="NC21" s="1" t="s">
        <v>383</v>
      </c>
      <c r="ND21" s="1" t="s">
        <v>384</v>
      </c>
      <c r="NE21" s="1" t="s">
        <v>385</v>
      </c>
      <c r="NF21" s="1" t="s">
        <v>386</v>
      </c>
      <c r="NG21" s="1" t="s">
        <v>387</v>
      </c>
      <c r="NH21" s="1" t="s">
        <v>388</v>
      </c>
      <c r="NI21" s="1" t="s">
        <v>389</v>
      </c>
      <c r="NJ21" s="1" t="s">
        <v>390</v>
      </c>
      <c r="NK21" s="1" t="s">
        <v>391</v>
      </c>
      <c r="NL21" s="1" t="s">
        <v>392</v>
      </c>
      <c r="NM21" s="1" t="s">
        <v>393</v>
      </c>
      <c r="NN21" s="1" t="s">
        <v>394</v>
      </c>
      <c r="NO21" s="1" t="s">
        <v>395</v>
      </c>
      <c r="NP21" s="1" t="s">
        <v>396</v>
      </c>
      <c r="NQ21" s="1" t="s">
        <v>397</v>
      </c>
      <c r="NR21" s="1" t="s">
        <v>398</v>
      </c>
      <c r="NS21" s="1" t="s">
        <v>399</v>
      </c>
      <c r="NT21" s="1" t="s">
        <v>400</v>
      </c>
      <c r="NU21" s="1" t="s">
        <v>401</v>
      </c>
      <c r="NV21" s="1" t="s">
        <v>402</v>
      </c>
      <c r="NW21" s="1" t="s">
        <v>403</v>
      </c>
      <c r="NX21" s="1" t="s">
        <v>404</v>
      </c>
      <c r="NY21" s="1" t="s">
        <v>405</v>
      </c>
      <c r="NZ21" s="1" t="s">
        <v>406</v>
      </c>
      <c r="OA21" s="1" t="s">
        <v>407</v>
      </c>
      <c r="OB21" s="1" t="s">
        <v>408</v>
      </c>
      <c r="OC21" s="1" t="s">
        <v>409</v>
      </c>
      <c r="OD21" s="1" t="s">
        <v>410</v>
      </c>
      <c r="OE21" s="1" t="s">
        <v>411</v>
      </c>
      <c r="OF21" s="1" t="s">
        <v>412</v>
      </c>
      <c r="OG21" s="1" t="s">
        <v>413</v>
      </c>
      <c r="OH21" s="1" t="s">
        <v>414</v>
      </c>
      <c r="OI21" s="1" t="s">
        <v>415</v>
      </c>
      <c r="OJ21" s="1" t="s">
        <v>416</v>
      </c>
      <c r="OK21" s="1" t="s">
        <v>417</v>
      </c>
      <c r="OL21" s="1" t="s">
        <v>418</v>
      </c>
      <c r="OM21" s="1" t="s">
        <v>419</v>
      </c>
      <c r="ON21" s="1" t="s">
        <v>420</v>
      </c>
      <c r="OO21" s="1" t="s">
        <v>421</v>
      </c>
      <c r="OP21" s="1" t="s">
        <v>422</v>
      </c>
      <c r="OQ21" s="1" t="s">
        <v>423</v>
      </c>
      <c r="OR21" s="1" t="s">
        <v>424</v>
      </c>
      <c r="OS21" s="1" t="s">
        <v>425</v>
      </c>
      <c r="OT21" s="1" t="s">
        <v>426</v>
      </c>
      <c r="OU21" s="1" t="s">
        <v>427</v>
      </c>
      <c r="OV21" s="1" t="s">
        <v>428</v>
      </c>
      <c r="OW21" s="1" t="s">
        <v>429</v>
      </c>
      <c r="OX21" s="1" t="s">
        <v>430</v>
      </c>
      <c r="OY21" s="1" t="s">
        <v>431</v>
      </c>
      <c r="OZ21" s="1" t="s">
        <v>432</v>
      </c>
      <c r="PA21" s="1" t="s">
        <v>433</v>
      </c>
      <c r="PB21" s="1" t="s">
        <v>434</v>
      </c>
      <c r="PC21" s="1" t="s">
        <v>435</v>
      </c>
      <c r="PD21" s="1" t="s">
        <v>436</v>
      </c>
      <c r="PE21" s="1" t="s">
        <v>437</v>
      </c>
      <c r="PF21" s="1" t="s">
        <v>438</v>
      </c>
      <c r="PG21" s="1" t="s">
        <v>439</v>
      </c>
      <c r="PH21" s="1" t="s">
        <v>440</v>
      </c>
      <c r="PI21" s="1" t="s">
        <v>441</v>
      </c>
      <c r="PJ21" s="1" t="s">
        <v>442</v>
      </c>
      <c r="PK21" s="1" t="s">
        <v>443</v>
      </c>
      <c r="PL21" s="1" t="s">
        <v>444</v>
      </c>
      <c r="PM21" s="1" t="s">
        <v>445</v>
      </c>
      <c r="PN21" s="1" t="s">
        <v>446</v>
      </c>
      <c r="PO21" s="1" t="s">
        <v>447</v>
      </c>
      <c r="PP21" s="1" t="s">
        <v>448</v>
      </c>
      <c r="PQ21" s="1" t="s">
        <v>449</v>
      </c>
      <c r="PR21" s="1" t="s">
        <v>450</v>
      </c>
      <c r="PS21" s="1" t="s">
        <v>451</v>
      </c>
      <c r="PT21" s="1" t="s">
        <v>452</v>
      </c>
      <c r="PU21" s="1" t="s">
        <v>453</v>
      </c>
      <c r="PV21" s="1" t="s">
        <v>454</v>
      </c>
      <c r="PW21" s="1" t="s">
        <v>455</v>
      </c>
      <c r="PX21" s="1" t="s">
        <v>456</v>
      </c>
      <c r="PY21" s="1" t="s">
        <v>457</v>
      </c>
      <c r="PZ21" s="1" t="s">
        <v>458</v>
      </c>
      <c r="QA21" s="1" t="s">
        <v>459</v>
      </c>
      <c r="QB21" s="1" t="s">
        <v>460</v>
      </c>
      <c r="QC21" s="1" t="s">
        <v>461</v>
      </c>
      <c r="QD21" s="1" t="s">
        <v>462</v>
      </c>
      <c r="QE21" s="1" t="s">
        <v>463</v>
      </c>
      <c r="QF21" s="1" t="s">
        <v>464</v>
      </c>
      <c r="QG21" s="1" t="s">
        <v>465</v>
      </c>
      <c r="QH21" s="1" t="s">
        <v>466</v>
      </c>
      <c r="QI21" s="1" t="s">
        <v>467</v>
      </c>
      <c r="QJ21" s="1" t="s">
        <v>468</v>
      </c>
      <c r="QK21" s="1" t="s">
        <v>469</v>
      </c>
      <c r="QL21" s="1" t="s">
        <v>470</v>
      </c>
      <c r="QM21" s="1" t="s">
        <v>471</v>
      </c>
      <c r="QN21" s="1" t="s">
        <v>472</v>
      </c>
      <c r="QO21" s="1" t="s">
        <v>473</v>
      </c>
      <c r="QP21" s="1" t="s">
        <v>474</v>
      </c>
      <c r="QQ21" s="1" t="s">
        <v>475</v>
      </c>
      <c r="QR21" s="1" t="s">
        <v>476</v>
      </c>
      <c r="QS21" s="1" t="s">
        <v>477</v>
      </c>
      <c r="QT21" s="1" t="s">
        <v>478</v>
      </c>
      <c r="QU21" s="1" t="s">
        <v>479</v>
      </c>
      <c r="QV21" s="1" t="s">
        <v>480</v>
      </c>
      <c r="QW21" s="1" t="s">
        <v>481</v>
      </c>
      <c r="QX21" s="1" t="s">
        <v>482</v>
      </c>
      <c r="QY21" s="1" t="s">
        <v>483</v>
      </c>
      <c r="QZ21" s="1" t="s">
        <v>484</v>
      </c>
      <c r="RA21" s="1" t="s">
        <v>485</v>
      </c>
      <c r="RB21" s="1" t="s">
        <v>486</v>
      </c>
      <c r="RC21" s="1" t="s">
        <v>487</v>
      </c>
      <c r="RD21" s="1" t="s">
        <v>488</v>
      </c>
      <c r="RE21" s="1" t="s">
        <v>489</v>
      </c>
      <c r="RF21" s="1" t="s">
        <v>490</v>
      </c>
      <c r="RG21" s="1" t="s">
        <v>491</v>
      </c>
      <c r="RH21" s="1" t="s">
        <v>492</v>
      </c>
      <c r="RI21" s="1" t="s">
        <v>493</v>
      </c>
      <c r="RJ21" s="1" t="s">
        <v>494</v>
      </c>
      <c r="RK21" s="1" t="s">
        <v>495</v>
      </c>
      <c r="RL21" s="1" t="s">
        <v>496</v>
      </c>
      <c r="RM21" s="1" t="s">
        <v>497</v>
      </c>
      <c r="RN21" s="1" t="s">
        <v>498</v>
      </c>
      <c r="RO21" s="1" t="s">
        <v>499</v>
      </c>
      <c r="RP21" s="1" t="s">
        <v>500</v>
      </c>
      <c r="RQ21" s="1" t="s">
        <v>501</v>
      </c>
      <c r="RR21" s="1" t="s">
        <v>502</v>
      </c>
      <c r="RS21" s="1" t="s">
        <v>503</v>
      </c>
      <c r="RT21" s="1" t="s">
        <v>504</v>
      </c>
      <c r="RU21" s="1" t="s">
        <v>505</v>
      </c>
      <c r="RV21" s="1" t="s">
        <v>506</v>
      </c>
      <c r="RW21" s="1" t="s">
        <v>507</v>
      </c>
      <c r="RX21" s="1" t="s">
        <v>508</v>
      </c>
      <c r="RY21" s="1" t="s">
        <v>509</v>
      </c>
      <c r="RZ21" s="1" t="s">
        <v>510</v>
      </c>
      <c r="SA21" s="1" t="s">
        <v>511</v>
      </c>
      <c r="SB21" s="1" t="s">
        <v>512</v>
      </c>
      <c r="SC21" s="1" t="s">
        <v>513</v>
      </c>
      <c r="SD21" s="1" t="s">
        <v>514</v>
      </c>
      <c r="SE21" s="1" t="s">
        <v>515</v>
      </c>
      <c r="SF21" s="1" t="s">
        <v>516</v>
      </c>
      <c r="SG21" s="1" t="s">
        <v>517</v>
      </c>
      <c r="SH21" s="1" t="s">
        <v>518</v>
      </c>
      <c r="SI21" s="1" t="s">
        <v>519</v>
      </c>
      <c r="SJ21" s="1" t="s">
        <v>520</v>
      </c>
      <c r="SK21" s="1" t="s">
        <v>521</v>
      </c>
      <c r="SL21" s="1" t="s">
        <v>522</v>
      </c>
      <c r="SM21" s="1" t="s">
        <v>523</v>
      </c>
      <c r="SN21" s="1" t="s">
        <v>524</v>
      </c>
      <c r="SO21" s="1" t="s">
        <v>525</v>
      </c>
      <c r="SP21" s="1" t="s">
        <v>526</v>
      </c>
      <c r="SQ21" s="1" t="s">
        <v>527</v>
      </c>
      <c r="SR21" s="1" t="s">
        <v>528</v>
      </c>
      <c r="SS21" s="1" t="s">
        <v>529</v>
      </c>
      <c r="ST21" s="1" t="s">
        <v>530</v>
      </c>
      <c r="SU21" s="1" t="s">
        <v>531</v>
      </c>
      <c r="SV21" s="1" t="s">
        <v>532</v>
      </c>
      <c r="SW21" s="1" t="s">
        <v>533</v>
      </c>
      <c r="SX21" s="1" t="s">
        <v>534</v>
      </c>
      <c r="SY21" s="1" t="s">
        <v>535</v>
      </c>
      <c r="SZ21" s="1" t="s">
        <v>536</v>
      </c>
      <c r="TA21" s="1" t="s">
        <v>537</v>
      </c>
      <c r="TB21" s="1" t="s">
        <v>538</v>
      </c>
      <c r="TC21" s="1" t="s">
        <v>539</v>
      </c>
      <c r="TD21" s="1" t="s">
        <v>540</v>
      </c>
      <c r="TE21" s="1" t="s">
        <v>541</v>
      </c>
      <c r="TF21" s="1" t="s">
        <v>542</v>
      </c>
      <c r="TG21" s="1" t="s">
        <v>543</v>
      </c>
      <c r="TH21" s="1" t="s">
        <v>544</v>
      </c>
      <c r="TI21" s="1" t="s">
        <v>545</v>
      </c>
      <c r="TJ21" s="1" t="s">
        <v>546</v>
      </c>
      <c r="TK21" s="1" t="s">
        <v>547</v>
      </c>
      <c r="TL21" s="1" t="s">
        <v>548</v>
      </c>
      <c r="TM21" s="1" t="s">
        <v>549</v>
      </c>
      <c r="TN21" s="1" t="s">
        <v>550</v>
      </c>
      <c r="TO21" s="1" t="s">
        <v>551</v>
      </c>
      <c r="TP21" s="1" t="s">
        <v>552</v>
      </c>
      <c r="TQ21" s="1" t="s">
        <v>553</v>
      </c>
      <c r="TR21" s="1" t="s">
        <v>554</v>
      </c>
      <c r="TS21" s="1" t="s">
        <v>555</v>
      </c>
      <c r="TT21" s="1" t="s">
        <v>556</v>
      </c>
      <c r="TU21" s="1" t="s">
        <v>557</v>
      </c>
      <c r="TV21" s="1" t="s">
        <v>558</v>
      </c>
      <c r="TW21" s="1" t="s">
        <v>559</v>
      </c>
      <c r="TX21" s="1" t="s">
        <v>560</v>
      </c>
      <c r="TY21" s="1" t="s">
        <v>561</v>
      </c>
      <c r="TZ21" s="1" t="s">
        <v>562</v>
      </c>
      <c r="UA21" s="1" t="s">
        <v>563</v>
      </c>
      <c r="UB21" s="1" t="s">
        <v>564</v>
      </c>
      <c r="UC21" s="1" t="s">
        <v>565</v>
      </c>
      <c r="UD21" s="1" t="s">
        <v>566</v>
      </c>
      <c r="UE21" s="1" t="s">
        <v>567</v>
      </c>
      <c r="UF21" s="1" t="s">
        <v>568</v>
      </c>
      <c r="UG21" s="1" t="s">
        <v>569</v>
      </c>
      <c r="UH21" s="1" t="s">
        <v>570</v>
      </c>
      <c r="UI21" s="1" t="s">
        <v>571</v>
      </c>
      <c r="UJ21" s="1" t="s">
        <v>572</v>
      </c>
      <c r="UK21" s="1" t="s">
        <v>573</v>
      </c>
      <c r="UL21" s="1" t="s">
        <v>574</v>
      </c>
      <c r="UM21" s="1" t="s">
        <v>575</v>
      </c>
      <c r="UN21" s="1" t="s">
        <v>576</v>
      </c>
      <c r="UO21" s="1" t="s">
        <v>577</v>
      </c>
      <c r="UP21" s="1" t="s">
        <v>578</v>
      </c>
      <c r="UQ21" s="1" t="s">
        <v>579</v>
      </c>
      <c r="UR21" s="1" t="s">
        <v>580</v>
      </c>
      <c r="US21" s="1" t="s">
        <v>581</v>
      </c>
      <c r="UT21" s="1" t="s">
        <v>582</v>
      </c>
      <c r="UU21" s="1" t="s">
        <v>583</v>
      </c>
      <c r="UV21" s="1" t="s">
        <v>584</v>
      </c>
      <c r="UW21" s="1" t="s">
        <v>585</v>
      </c>
      <c r="UX21" s="1" t="s">
        <v>586</v>
      </c>
      <c r="UY21" s="1" t="s">
        <v>587</v>
      </c>
      <c r="UZ21" s="1" t="s">
        <v>588</v>
      </c>
      <c r="VA21" s="1" t="s">
        <v>589</v>
      </c>
      <c r="VB21" s="1" t="s">
        <v>590</v>
      </c>
      <c r="VC21" s="1" t="s">
        <v>591</v>
      </c>
      <c r="VD21" s="1" t="s">
        <v>592</v>
      </c>
      <c r="VE21" s="1" t="s">
        <v>593</v>
      </c>
      <c r="VF21" s="1" t="s">
        <v>594</v>
      </c>
      <c r="VG21" s="1" t="s">
        <v>595</v>
      </c>
      <c r="VH21" s="1" t="s">
        <v>596</v>
      </c>
      <c r="VI21" s="1" t="s">
        <v>597</v>
      </c>
      <c r="VJ21" s="1" t="s">
        <v>598</v>
      </c>
      <c r="VK21" s="1" t="s">
        <v>599</v>
      </c>
      <c r="VL21" s="1" t="s">
        <v>600</v>
      </c>
      <c r="VM21" s="1" t="s">
        <v>601</v>
      </c>
      <c r="VN21" s="1" t="s">
        <v>602</v>
      </c>
      <c r="VO21" s="1" t="s">
        <v>603</v>
      </c>
      <c r="VP21" s="1" t="s">
        <v>604</v>
      </c>
      <c r="VQ21" s="1" t="s">
        <v>605</v>
      </c>
      <c r="VR21" s="1" t="s">
        <v>606</v>
      </c>
      <c r="VS21" s="1" t="s">
        <v>607</v>
      </c>
      <c r="VT21" s="1" t="s">
        <v>608</v>
      </c>
      <c r="VU21" s="1" t="s">
        <v>609</v>
      </c>
      <c r="VV21" s="1" t="s">
        <v>610</v>
      </c>
      <c r="VW21" s="1" t="s">
        <v>611</v>
      </c>
      <c r="VX21" s="1" t="s">
        <v>612</v>
      </c>
      <c r="VY21" s="1" t="s">
        <v>613</v>
      </c>
      <c r="VZ21" s="1" t="s">
        <v>614</v>
      </c>
      <c r="WA21" s="1" t="s">
        <v>615</v>
      </c>
      <c r="WB21" s="1" t="s">
        <v>616</v>
      </c>
      <c r="WC21" s="1" t="s">
        <v>617</v>
      </c>
      <c r="WD21" s="1" t="s">
        <v>618</v>
      </c>
      <c r="WE21" s="1" t="s">
        <v>619</v>
      </c>
      <c r="WF21" s="1" t="s">
        <v>620</v>
      </c>
      <c r="WG21" s="1" t="s">
        <v>621</v>
      </c>
      <c r="WH21" s="1" t="s">
        <v>622</v>
      </c>
      <c r="WI21" s="1" t="s">
        <v>623</v>
      </c>
      <c r="WJ21" s="1" t="s">
        <v>624</v>
      </c>
      <c r="WK21" s="1" t="s">
        <v>625</v>
      </c>
      <c r="WL21" s="1" t="s">
        <v>626</v>
      </c>
      <c r="WM21" s="1" t="s">
        <v>627</v>
      </c>
      <c r="WN21" s="1" t="s">
        <v>628</v>
      </c>
      <c r="WO21" s="1" t="s">
        <v>629</v>
      </c>
      <c r="WP21" s="1" t="s">
        <v>630</v>
      </c>
      <c r="WQ21" s="1" t="s">
        <v>631</v>
      </c>
      <c r="WR21" s="1" t="s">
        <v>632</v>
      </c>
      <c r="WS21" s="1" t="s">
        <v>633</v>
      </c>
      <c r="WT21" s="1" t="s">
        <v>634</v>
      </c>
      <c r="WU21" s="1" t="s">
        <v>635</v>
      </c>
      <c r="WV21" s="1" t="s">
        <v>636</v>
      </c>
      <c r="WW21" s="1" t="s">
        <v>637</v>
      </c>
      <c r="WX21" s="1" t="s">
        <v>638</v>
      </c>
      <c r="WY21" s="1" t="s">
        <v>639</v>
      </c>
      <c r="WZ21" s="1" t="s">
        <v>640</v>
      </c>
      <c r="XA21" s="1" t="s">
        <v>641</v>
      </c>
      <c r="XB21" s="1" t="s">
        <v>642</v>
      </c>
      <c r="XC21" s="1" t="s">
        <v>643</v>
      </c>
      <c r="XD21" s="1" t="s">
        <v>644</v>
      </c>
      <c r="XE21" s="1" t="s">
        <v>645</v>
      </c>
      <c r="XF21" s="1" t="s">
        <v>646</v>
      </c>
      <c r="XG21" s="1" t="s">
        <v>647</v>
      </c>
      <c r="XH21" s="1" t="s">
        <v>648</v>
      </c>
      <c r="XI21" s="1" t="s">
        <v>649</v>
      </c>
      <c r="XJ21" s="1" t="s">
        <v>650</v>
      </c>
      <c r="XK21" s="1" t="s">
        <v>651</v>
      </c>
      <c r="XL21" s="1" t="s">
        <v>652</v>
      </c>
      <c r="XM21" s="1" t="s">
        <v>653</v>
      </c>
      <c r="XN21" s="1" t="s">
        <v>654</v>
      </c>
      <c r="XO21" s="1" t="s">
        <v>655</v>
      </c>
      <c r="XP21" s="1" t="s">
        <v>656</v>
      </c>
      <c r="XQ21" s="1" t="s">
        <v>657</v>
      </c>
      <c r="XR21" s="1" t="s">
        <v>658</v>
      </c>
      <c r="XS21" s="1" t="s">
        <v>659</v>
      </c>
      <c r="XT21" s="1" t="s">
        <v>660</v>
      </c>
      <c r="XU21" s="1" t="s">
        <v>661</v>
      </c>
      <c r="XV21" s="1" t="s">
        <v>662</v>
      </c>
      <c r="XW21" s="1" t="s">
        <v>663</v>
      </c>
      <c r="XX21" s="1" t="s">
        <v>664</v>
      </c>
      <c r="XY21" s="1" t="s">
        <v>665</v>
      </c>
      <c r="XZ21" s="1" t="s">
        <v>666</v>
      </c>
      <c r="YA21" s="1" t="s">
        <v>667</v>
      </c>
      <c r="YB21" s="1" t="s">
        <v>668</v>
      </c>
      <c r="YC21" s="1" t="s">
        <v>669</v>
      </c>
      <c r="YD21" s="1" t="s">
        <v>670</v>
      </c>
      <c r="YE21" s="1" t="s">
        <v>671</v>
      </c>
      <c r="YF21" s="1" t="s">
        <v>672</v>
      </c>
      <c r="YG21" s="1" t="s">
        <v>673</v>
      </c>
      <c r="YH21" s="1" t="s">
        <v>674</v>
      </c>
      <c r="YI21" s="1" t="s">
        <v>674</v>
      </c>
      <c r="YJ21" s="1" t="s">
        <v>42</v>
      </c>
      <c r="YK21" s="1" t="s">
        <v>675</v>
      </c>
      <c r="YL21" s="1" t="s">
        <v>676</v>
      </c>
      <c r="YM21" s="1" t="s">
        <v>677</v>
      </c>
      <c r="YN21" s="1" t="s">
        <v>678</v>
      </c>
      <c r="YO21" s="1" t="s">
        <v>679</v>
      </c>
      <c r="YP21" s="1" t="s">
        <v>680</v>
      </c>
      <c r="YQ21" s="1" t="s">
        <v>681</v>
      </c>
      <c r="YR21" s="1" t="s">
        <v>682</v>
      </c>
      <c r="YS21" s="1" t="s">
        <v>683</v>
      </c>
      <c r="YT21" s="1" t="s">
        <v>684</v>
      </c>
      <c r="YU21" s="1" t="s">
        <v>685</v>
      </c>
      <c r="YV21" s="1" t="s">
        <v>686</v>
      </c>
      <c r="YW21" s="1" t="s">
        <v>687</v>
      </c>
      <c r="YX21" s="1" t="s">
        <v>688</v>
      </c>
      <c r="YY21" s="1" t="s">
        <v>689</v>
      </c>
      <c r="YZ21" s="1" t="s">
        <v>690</v>
      </c>
      <c r="ZA21" s="1" t="s">
        <v>691</v>
      </c>
      <c r="ZB21" s="1" t="s">
        <v>692</v>
      </c>
      <c r="ZC21" s="1" t="s">
        <v>693</v>
      </c>
      <c r="ZD21" s="1" t="s">
        <v>694</v>
      </c>
      <c r="ZE21" s="1" t="s">
        <v>695</v>
      </c>
      <c r="ZF21" s="1" t="s">
        <v>696</v>
      </c>
      <c r="ZG21" s="1" t="s">
        <v>697</v>
      </c>
      <c r="ZH21" s="1" t="s">
        <v>698</v>
      </c>
      <c r="ZI21" s="1" t="s">
        <v>699</v>
      </c>
      <c r="ZJ21" s="1" t="s">
        <v>700</v>
      </c>
      <c r="ZK21" s="1" t="s">
        <v>701</v>
      </c>
      <c r="ZL21" s="1" t="s">
        <v>702</v>
      </c>
      <c r="ZM21" s="1" t="s">
        <v>703</v>
      </c>
      <c r="ZN21" s="1" t="s">
        <v>704</v>
      </c>
      <c r="ZO21" s="1" t="s">
        <v>705</v>
      </c>
      <c r="ZP21" s="1" t="s">
        <v>706</v>
      </c>
      <c r="ZQ21" s="1" t="s">
        <v>43</v>
      </c>
      <c r="ZR21" s="1" t="s">
        <v>707</v>
      </c>
      <c r="ZS21" s="1" t="s">
        <v>708</v>
      </c>
      <c r="ZT21" s="1" t="s">
        <v>709</v>
      </c>
      <c r="ZU21" s="1" t="s">
        <v>710</v>
      </c>
      <c r="ZV21" s="1" t="s">
        <v>711</v>
      </c>
      <c r="ZW21" s="1" t="s">
        <v>712</v>
      </c>
      <c r="ZX21" s="1" t="s">
        <v>713</v>
      </c>
      <c r="ZY21" s="1" t="s">
        <v>714</v>
      </c>
      <c r="ZZ21" s="1" t="s">
        <v>715</v>
      </c>
      <c r="AAA21" s="1" t="s">
        <v>716</v>
      </c>
      <c r="AAB21" s="1" t="s">
        <v>717</v>
      </c>
      <c r="AAC21" s="1" t="s">
        <v>718</v>
      </c>
      <c r="AAD21" s="1" t="s">
        <v>719</v>
      </c>
      <c r="AAE21" s="1" t="s">
        <v>720</v>
      </c>
      <c r="AAF21" s="1" t="s">
        <v>721</v>
      </c>
      <c r="AAG21" s="1" t="s">
        <v>722</v>
      </c>
      <c r="AAH21" s="1" t="s">
        <v>723</v>
      </c>
      <c r="AAI21" s="1" t="s">
        <v>724</v>
      </c>
      <c r="AAJ21" s="1" t="s">
        <v>725</v>
      </c>
      <c r="AAK21" s="1" t="s">
        <v>726</v>
      </c>
      <c r="AAL21" s="1" t="s">
        <v>727</v>
      </c>
      <c r="AAM21" s="1" t="s">
        <v>728</v>
      </c>
      <c r="AAN21" s="1" t="s">
        <v>729</v>
      </c>
      <c r="AAO21" s="1" t="s">
        <v>730</v>
      </c>
      <c r="AAP21" s="1" t="s">
        <v>731</v>
      </c>
      <c r="AAQ21" s="1" t="s">
        <v>732</v>
      </c>
      <c r="AAR21" s="1" t="s">
        <v>733</v>
      </c>
      <c r="AAS21" s="1" t="s">
        <v>734</v>
      </c>
      <c r="AAT21" s="1" t="s">
        <v>735</v>
      </c>
      <c r="AAU21" s="1" t="s">
        <v>736</v>
      </c>
      <c r="AAV21" s="1" t="s">
        <v>737</v>
      </c>
      <c r="AAW21" s="1" t="s">
        <v>738</v>
      </c>
      <c r="AAX21" s="1" t="s">
        <v>739</v>
      </c>
      <c r="AAY21" s="1" t="s">
        <v>740</v>
      </c>
      <c r="AAZ21" s="1" t="s">
        <v>741</v>
      </c>
      <c r="ABA21" s="1" t="s">
        <v>43</v>
      </c>
      <c r="ABB21" s="1" t="s">
        <v>742</v>
      </c>
      <c r="ABC21" s="1" t="s">
        <v>743</v>
      </c>
      <c r="ABD21" s="1" t="s">
        <v>744</v>
      </c>
      <c r="ABE21" s="1" t="s">
        <v>745</v>
      </c>
      <c r="ABF21" s="1" t="s">
        <v>746</v>
      </c>
      <c r="ABG21" s="1" t="s">
        <v>747</v>
      </c>
      <c r="ABH21" s="1" t="s">
        <v>748</v>
      </c>
      <c r="ABI21" s="1" t="s">
        <v>749</v>
      </c>
      <c r="ABJ21" s="1" t="s">
        <v>750</v>
      </c>
      <c r="ABK21" s="1" t="s">
        <v>751</v>
      </c>
      <c r="ABL21" s="1" t="s">
        <v>752</v>
      </c>
      <c r="ABM21" s="1" t="s">
        <v>753</v>
      </c>
      <c r="ABN21" s="1" t="s">
        <v>754</v>
      </c>
      <c r="ABO21" s="1" t="s">
        <v>755</v>
      </c>
      <c r="ABP21" s="1" t="s">
        <v>756</v>
      </c>
      <c r="ABQ21" s="1" t="s">
        <v>757</v>
      </c>
      <c r="ABR21" s="1" t="s">
        <v>758</v>
      </c>
      <c r="ABS21" s="1" t="s">
        <v>759</v>
      </c>
      <c r="ABT21" s="1" t="s">
        <v>760</v>
      </c>
      <c r="ABU21" s="1" t="s">
        <v>761</v>
      </c>
      <c r="ABV21" s="1" t="s">
        <v>762</v>
      </c>
      <c r="ABW21" s="1" t="s">
        <v>763</v>
      </c>
      <c r="ABX21" s="1" t="s">
        <v>764</v>
      </c>
      <c r="ABY21" s="1" t="s">
        <v>765</v>
      </c>
      <c r="ABZ21" s="1" t="s">
        <v>766</v>
      </c>
      <c r="ACA21" s="1" t="s">
        <v>767</v>
      </c>
      <c r="ACB21" s="1" t="s">
        <v>768</v>
      </c>
      <c r="ACC21" s="1" t="s">
        <v>769</v>
      </c>
      <c r="ACD21" s="1" t="s">
        <v>770</v>
      </c>
      <c r="ACE21" s="1" t="s">
        <v>771</v>
      </c>
      <c r="ACF21" s="1" t="s">
        <v>772</v>
      </c>
      <c r="ACG21" s="1" t="s">
        <v>773</v>
      </c>
      <c r="ACH21" s="1" t="s">
        <v>774</v>
      </c>
      <c r="ACI21" s="1" t="s">
        <v>775</v>
      </c>
      <c r="ACJ21" s="1" t="s">
        <v>776</v>
      </c>
      <c r="ACK21" s="1" t="s">
        <v>777</v>
      </c>
      <c r="ACL21" s="1" t="s">
        <v>778</v>
      </c>
      <c r="ACM21" s="1" t="s">
        <v>779</v>
      </c>
      <c r="ACN21" s="1" t="s">
        <v>780</v>
      </c>
      <c r="ACO21" s="1" t="s">
        <v>781</v>
      </c>
      <c r="ACP21" s="1" t="s">
        <v>782</v>
      </c>
      <c r="ACQ21" s="1" t="s">
        <v>43</v>
      </c>
      <c r="ACR21" s="1" t="s">
        <v>42</v>
      </c>
      <c r="ACS21" s="1" t="s">
        <v>783</v>
      </c>
      <c r="ACT21" s="1" t="s">
        <v>784</v>
      </c>
      <c r="ACU21" s="1" t="s">
        <v>785</v>
      </c>
      <c r="ACV21" s="1" t="s">
        <v>786</v>
      </c>
      <c r="ACW21" s="1" t="s">
        <v>787</v>
      </c>
      <c r="ACX21" s="1" t="s">
        <v>788</v>
      </c>
      <c r="ACY21" s="1" t="s">
        <v>789</v>
      </c>
      <c r="ACZ21" s="1" t="s">
        <v>790</v>
      </c>
      <c r="ADA21" s="1" t="s">
        <v>791</v>
      </c>
      <c r="ADB21" s="1" t="s">
        <v>792</v>
      </c>
      <c r="ADC21" s="1" t="s">
        <v>793</v>
      </c>
      <c r="ADD21" s="1" t="s">
        <v>794</v>
      </c>
      <c r="ADE21" s="1" t="s">
        <v>795</v>
      </c>
      <c r="ADF21" s="1" t="s">
        <v>796</v>
      </c>
      <c r="ADG21" s="1" t="s">
        <v>797</v>
      </c>
      <c r="ADH21" s="1" t="s">
        <v>798</v>
      </c>
      <c r="ADI21" s="1" t="s">
        <v>799</v>
      </c>
      <c r="ADJ21" s="1" t="s">
        <v>800</v>
      </c>
      <c r="ADK21" s="1" t="s">
        <v>801</v>
      </c>
      <c r="ADL21" s="1" t="s">
        <v>802</v>
      </c>
      <c r="ADM21" s="1" t="s">
        <v>803</v>
      </c>
      <c r="ADN21" s="1" t="s">
        <v>804</v>
      </c>
      <c r="ADO21" s="1" t="s">
        <v>805</v>
      </c>
      <c r="ADP21" s="1" t="s">
        <v>806</v>
      </c>
      <c r="ADQ21" s="1" t="s">
        <v>807</v>
      </c>
      <c r="ADR21" s="1" t="s">
        <v>808</v>
      </c>
      <c r="ADS21" s="1" t="s">
        <v>809</v>
      </c>
      <c r="ADT21" s="1" t="s">
        <v>810</v>
      </c>
      <c r="ADU21" s="1" t="s">
        <v>811</v>
      </c>
      <c r="ADV21" s="1" t="s">
        <v>812</v>
      </c>
      <c r="ADW21" s="1" t="s">
        <v>43</v>
      </c>
      <c r="ADX21" s="1" t="s">
        <v>674</v>
      </c>
    </row>
    <row r="22" spans="1:804" x14ac:dyDescent="0.2">
      <c r="A22">
        <v>110002924410</v>
      </c>
      <c r="B22">
        <v>270114781</v>
      </c>
      <c r="C22" s="2">
        <v>43661.731053240743</v>
      </c>
      <c r="D22" s="2">
        <v>43661.751689814817</v>
      </c>
      <c r="E22" t="s">
        <v>1515</v>
      </c>
      <c r="J22" t="s">
        <v>814</v>
      </c>
      <c r="L22" t="s">
        <v>815</v>
      </c>
      <c r="M22" t="s">
        <v>910</v>
      </c>
      <c r="N22" t="s">
        <v>817</v>
      </c>
      <c r="O22" t="s">
        <v>896</v>
      </c>
      <c r="P22" t="s">
        <v>819</v>
      </c>
      <c r="Q22" t="s">
        <v>820</v>
      </c>
      <c r="S22" t="s">
        <v>869</v>
      </c>
      <c r="T22" t="s">
        <v>911</v>
      </c>
      <c r="V22" t="s">
        <v>823</v>
      </c>
      <c r="W22" t="s">
        <v>824</v>
      </c>
      <c r="X22" t="s">
        <v>825</v>
      </c>
      <c r="Y22" t="s">
        <v>899</v>
      </c>
      <c r="Z22" t="s">
        <v>825</v>
      </c>
      <c r="AA22" t="s">
        <v>825</v>
      </c>
      <c r="AB22" t="s">
        <v>825</v>
      </c>
      <c r="AC22" t="s">
        <v>899</v>
      </c>
      <c r="AD22" t="s">
        <v>872</v>
      </c>
      <c r="AE22" t="s">
        <v>826</v>
      </c>
      <c r="AF22" t="s">
        <v>826</v>
      </c>
      <c r="AG22" t="s">
        <v>919</v>
      </c>
      <c r="AH22" t="s">
        <v>872</v>
      </c>
      <c r="AI22" t="s">
        <v>919</v>
      </c>
      <c r="AJ22" t="s">
        <v>919</v>
      </c>
      <c r="AK22" t="s">
        <v>872</v>
      </c>
      <c r="AL22" t="s">
        <v>826</v>
      </c>
      <c r="AN22" t="s">
        <v>874</v>
      </c>
      <c r="AO22" t="s">
        <v>829</v>
      </c>
      <c r="AP22" t="s">
        <v>834</v>
      </c>
      <c r="AQ22" t="s">
        <v>829</v>
      </c>
      <c r="AR22" t="s">
        <v>875</v>
      </c>
      <c r="AS22" t="s">
        <v>829</v>
      </c>
      <c r="AT22" t="s">
        <v>829</v>
      </c>
      <c r="AU22" t="s">
        <v>830</v>
      </c>
      <c r="AX22" t="s">
        <v>913</v>
      </c>
      <c r="AZ22" t="s">
        <v>877</v>
      </c>
      <c r="BB22" t="s">
        <v>879</v>
      </c>
      <c r="BC22" t="s">
        <v>914</v>
      </c>
      <c r="CI22" t="s">
        <v>878</v>
      </c>
      <c r="CJ22" t="s">
        <v>877</v>
      </c>
      <c r="DQ22" t="s">
        <v>880</v>
      </c>
      <c r="DR22" t="s">
        <v>880</v>
      </c>
      <c r="DS22" t="s">
        <v>831</v>
      </c>
      <c r="DT22" t="s">
        <v>880</v>
      </c>
      <c r="DU22" t="s">
        <v>880</v>
      </c>
      <c r="DV22" t="s">
        <v>880</v>
      </c>
      <c r="DW22" t="s">
        <v>880</v>
      </c>
      <c r="DX22" t="s">
        <v>880</v>
      </c>
      <c r="DY22" t="s">
        <v>831</v>
      </c>
      <c r="DZ22" t="s">
        <v>831</v>
      </c>
      <c r="EB22" t="s">
        <v>833</v>
      </c>
      <c r="EC22" t="s">
        <v>882</v>
      </c>
      <c r="ED22" t="s">
        <v>882</v>
      </c>
      <c r="EE22" t="s">
        <v>833</v>
      </c>
      <c r="EF22" t="s">
        <v>834</v>
      </c>
      <c r="EG22" t="s">
        <v>834</v>
      </c>
      <c r="EH22" t="s">
        <v>834</v>
      </c>
      <c r="EI22" t="s">
        <v>834</v>
      </c>
      <c r="EJ22" t="s">
        <v>834</v>
      </c>
      <c r="EK22" t="s">
        <v>834</v>
      </c>
      <c r="EL22" t="s">
        <v>834</v>
      </c>
      <c r="EM22" t="s">
        <v>834</v>
      </c>
      <c r="EN22" t="s">
        <v>834</v>
      </c>
      <c r="EO22" t="s">
        <v>834</v>
      </c>
      <c r="EP22" t="s">
        <v>834</v>
      </c>
      <c r="EQ22" t="s">
        <v>834</v>
      </c>
      <c r="ER22" t="s">
        <v>834</v>
      </c>
      <c r="ES22" t="s">
        <v>834</v>
      </c>
      <c r="EX22" t="s">
        <v>837</v>
      </c>
      <c r="EZ22" t="s">
        <v>839</v>
      </c>
      <c r="FA22" t="s">
        <v>842</v>
      </c>
      <c r="FJ22" t="s">
        <v>837</v>
      </c>
      <c r="FL22" t="s">
        <v>839</v>
      </c>
      <c r="FM22" t="s">
        <v>842</v>
      </c>
      <c r="FT22" t="s">
        <v>841</v>
      </c>
      <c r="FU22" t="s">
        <v>836</v>
      </c>
      <c r="FV22" t="s">
        <v>837</v>
      </c>
      <c r="FX22" t="s">
        <v>839</v>
      </c>
      <c r="FY22" t="s">
        <v>842</v>
      </c>
      <c r="GH22" t="s">
        <v>837</v>
      </c>
      <c r="GJ22" t="s">
        <v>839</v>
      </c>
      <c r="GK22" t="s">
        <v>842</v>
      </c>
      <c r="NH22" t="s">
        <v>845</v>
      </c>
      <c r="NP22" t="s">
        <v>903</v>
      </c>
      <c r="NV22" t="s">
        <v>845</v>
      </c>
      <c r="OD22" t="s">
        <v>903</v>
      </c>
      <c r="OJ22" t="s">
        <v>845</v>
      </c>
      <c r="OR22" t="s">
        <v>903</v>
      </c>
      <c r="OX22" t="s">
        <v>845</v>
      </c>
      <c r="PF22" t="s">
        <v>903</v>
      </c>
      <c r="WU22" t="s">
        <v>849</v>
      </c>
      <c r="WV22" t="s">
        <v>850</v>
      </c>
      <c r="WW22" t="s">
        <v>850</v>
      </c>
      <c r="WX22" t="s">
        <v>850</v>
      </c>
      <c r="WY22" t="s">
        <v>850</v>
      </c>
      <c r="WZ22" t="s">
        <v>849</v>
      </c>
      <c r="XA22" t="s">
        <v>904</v>
      </c>
      <c r="XB22" t="s">
        <v>850</v>
      </c>
      <c r="XC22" t="s">
        <v>904</v>
      </c>
      <c r="XD22" t="s">
        <v>850</v>
      </c>
      <c r="XE22" t="s">
        <v>850</v>
      </c>
      <c r="XF22" t="s">
        <v>904</v>
      </c>
      <c r="XG22" t="s">
        <v>904</v>
      </c>
      <c r="XH22" t="s">
        <v>850</v>
      </c>
      <c r="XI22" t="s">
        <v>904</v>
      </c>
      <c r="XJ22" t="s">
        <v>850</v>
      </c>
      <c r="XK22" t="s">
        <v>850</v>
      </c>
      <c r="XL22" t="s">
        <v>850</v>
      </c>
      <c r="XM22" t="s">
        <v>849</v>
      </c>
      <c r="XN22" t="s">
        <v>850</v>
      </c>
      <c r="XO22" t="s">
        <v>849</v>
      </c>
      <c r="XP22" t="s">
        <v>850</v>
      </c>
      <c r="XQ22" t="s">
        <v>849</v>
      </c>
      <c r="XR22" t="s">
        <v>848</v>
      </c>
      <c r="XS22" t="s">
        <v>848</v>
      </c>
      <c r="XT22" t="s">
        <v>848</v>
      </c>
      <c r="XU22" t="s">
        <v>849</v>
      </c>
      <c r="XV22" t="s">
        <v>850</v>
      </c>
      <c r="XW22" t="s">
        <v>850</v>
      </c>
      <c r="XX22" t="s">
        <v>849</v>
      </c>
      <c r="XY22" t="s">
        <v>848</v>
      </c>
      <c r="XZ22" t="s">
        <v>904</v>
      </c>
      <c r="YA22" t="s">
        <v>848</v>
      </c>
      <c r="YB22" t="s">
        <v>849</v>
      </c>
      <c r="YC22" t="s">
        <v>904</v>
      </c>
      <c r="YD22" t="s">
        <v>849</v>
      </c>
      <c r="YE22" t="s">
        <v>850</v>
      </c>
      <c r="YF22" t="s">
        <v>850</v>
      </c>
      <c r="YG22" t="s">
        <v>850</v>
      </c>
      <c r="YI22" t="s">
        <v>1516</v>
      </c>
      <c r="YJ22" t="s">
        <v>949</v>
      </c>
      <c r="YK22" t="s">
        <v>852</v>
      </c>
      <c r="YL22" t="s">
        <v>852</v>
      </c>
      <c r="YM22" t="s">
        <v>852</v>
      </c>
      <c r="YN22" t="s">
        <v>852</v>
      </c>
      <c r="YO22" t="s">
        <v>826</v>
      </c>
      <c r="YP22" t="s">
        <v>852</v>
      </c>
      <c r="YQ22" t="s">
        <v>852</v>
      </c>
      <c r="YR22" t="s">
        <v>826</v>
      </c>
      <c r="YS22" t="s">
        <v>852</v>
      </c>
      <c r="YT22" t="s">
        <v>853</v>
      </c>
      <c r="YU22" t="s">
        <v>853</v>
      </c>
      <c r="YV22" t="s">
        <v>852</v>
      </c>
      <c r="YW22" t="s">
        <v>826</v>
      </c>
      <c r="YX22" t="s">
        <v>826</v>
      </c>
      <c r="YY22" t="s">
        <v>826</v>
      </c>
      <c r="YZ22" t="s">
        <v>826</v>
      </c>
      <c r="ZA22" t="s">
        <v>853</v>
      </c>
      <c r="ZB22" t="s">
        <v>826</v>
      </c>
      <c r="ZC22" t="s">
        <v>853</v>
      </c>
      <c r="ZD22" t="s">
        <v>826</v>
      </c>
      <c r="ZE22" t="s">
        <v>886</v>
      </c>
      <c r="ZF22" t="s">
        <v>826</v>
      </c>
      <c r="ZG22" t="s">
        <v>852</v>
      </c>
      <c r="ZH22" t="s">
        <v>852</v>
      </c>
      <c r="ZI22" t="s">
        <v>852</v>
      </c>
      <c r="ZJ22" t="s">
        <v>853</v>
      </c>
      <c r="ZK22" t="s">
        <v>852</v>
      </c>
      <c r="ZL22" t="s">
        <v>826</v>
      </c>
      <c r="ZM22" t="s">
        <v>852</v>
      </c>
      <c r="ZN22" t="s">
        <v>826</v>
      </c>
      <c r="ZO22" t="s">
        <v>826</v>
      </c>
      <c r="ZP22" t="s">
        <v>853</v>
      </c>
      <c r="ZR22" t="s">
        <v>854</v>
      </c>
      <c r="ZS22" t="s">
        <v>856</v>
      </c>
      <c r="ZT22" t="s">
        <v>855</v>
      </c>
      <c r="ZU22" t="s">
        <v>889</v>
      </c>
      <c r="ZV22" t="s">
        <v>889</v>
      </c>
      <c r="ZW22" t="s">
        <v>855</v>
      </c>
      <c r="ZX22" t="s">
        <v>888</v>
      </c>
      <c r="ZY22" t="s">
        <v>855</v>
      </c>
      <c r="ZZ22" t="s">
        <v>855</v>
      </c>
      <c r="AAA22" t="s">
        <v>854</v>
      </c>
      <c r="AAB22" t="s">
        <v>889</v>
      </c>
      <c r="AAC22" t="s">
        <v>855</v>
      </c>
      <c r="AAD22" t="s">
        <v>854</v>
      </c>
      <c r="AAE22" t="s">
        <v>856</v>
      </c>
      <c r="AAF22" t="s">
        <v>855</v>
      </c>
      <c r="AAG22" t="s">
        <v>856</v>
      </c>
      <c r="AAH22" t="s">
        <v>856</v>
      </c>
      <c r="AAI22" t="s">
        <v>856</v>
      </c>
      <c r="AAJ22" t="s">
        <v>889</v>
      </c>
      <c r="AAK22" t="s">
        <v>854</v>
      </c>
      <c r="AAL22" t="s">
        <v>855</v>
      </c>
      <c r="AAM22" t="s">
        <v>854</v>
      </c>
      <c r="AAN22" t="s">
        <v>854</v>
      </c>
      <c r="AAO22" t="s">
        <v>888</v>
      </c>
      <c r="AAP22" t="s">
        <v>856</v>
      </c>
      <c r="AAQ22" t="s">
        <v>856</v>
      </c>
      <c r="AAR22" t="s">
        <v>854</v>
      </c>
      <c r="AAS22" t="s">
        <v>889</v>
      </c>
      <c r="AAT22" t="s">
        <v>889</v>
      </c>
      <c r="AAU22" t="s">
        <v>889</v>
      </c>
      <c r="AAV22" t="s">
        <v>855</v>
      </c>
      <c r="AAW22" t="s">
        <v>855</v>
      </c>
      <c r="AAX22" t="s">
        <v>888</v>
      </c>
      <c r="AAY22" t="s">
        <v>856</v>
      </c>
      <c r="AAZ22" t="s">
        <v>854</v>
      </c>
      <c r="ABB22" t="s">
        <v>859</v>
      </c>
      <c r="ABC22" t="s">
        <v>859</v>
      </c>
      <c r="ABD22" t="s">
        <v>891</v>
      </c>
      <c r="ABE22" t="s">
        <v>891</v>
      </c>
      <c r="ABF22" t="s">
        <v>859</v>
      </c>
      <c r="ABG22" t="s">
        <v>891</v>
      </c>
      <c r="ABH22" t="s">
        <v>891</v>
      </c>
      <c r="ABI22" t="s">
        <v>857</v>
      </c>
      <c r="ABJ22" t="s">
        <v>857</v>
      </c>
      <c r="ABK22" t="s">
        <v>859</v>
      </c>
      <c r="ABL22" t="s">
        <v>857</v>
      </c>
      <c r="ABM22" t="s">
        <v>859</v>
      </c>
      <c r="ABN22" t="s">
        <v>857</v>
      </c>
      <c r="ABO22" t="s">
        <v>755</v>
      </c>
      <c r="ABW22" t="s">
        <v>763</v>
      </c>
      <c r="ACA22" t="s">
        <v>767</v>
      </c>
      <c r="ACL22" t="s">
        <v>778</v>
      </c>
      <c r="ACR22" t="s">
        <v>892</v>
      </c>
      <c r="ACS22" t="s">
        <v>863</v>
      </c>
      <c r="ACT22" t="s">
        <v>893</v>
      </c>
      <c r="ACU22" t="s">
        <v>893</v>
      </c>
      <c r="ACV22" t="s">
        <v>862</v>
      </c>
      <c r="ACW22" t="s">
        <v>893</v>
      </c>
      <c r="ACX22" t="s">
        <v>862</v>
      </c>
      <c r="ACY22" t="s">
        <v>864</v>
      </c>
      <c r="ACZ22" t="s">
        <v>862</v>
      </c>
      <c r="ADA22" t="s">
        <v>863</v>
      </c>
      <c r="ADB22" t="s">
        <v>863</v>
      </c>
      <c r="ADC22" t="s">
        <v>863</v>
      </c>
      <c r="ADD22" t="s">
        <v>862</v>
      </c>
      <c r="ADE22" t="s">
        <v>893</v>
      </c>
      <c r="ADF22" t="s">
        <v>863</v>
      </c>
      <c r="ADG22" t="s">
        <v>863</v>
      </c>
      <c r="ADH22" t="s">
        <v>863</v>
      </c>
      <c r="ADI22" t="s">
        <v>863</v>
      </c>
      <c r="ADJ22" t="s">
        <v>863</v>
      </c>
      <c r="ADK22" t="s">
        <v>863</v>
      </c>
      <c r="ADL22" t="s">
        <v>863</v>
      </c>
      <c r="ADM22" t="s">
        <v>862</v>
      </c>
      <c r="ADN22" t="s">
        <v>864</v>
      </c>
      <c r="ADO22" t="s">
        <v>864</v>
      </c>
      <c r="ADP22" t="s">
        <v>864</v>
      </c>
      <c r="ADQ22" t="s">
        <v>863</v>
      </c>
      <c r="ADR22" t="s">
        <v>864</v>
      </c>
      <c r="ADS22" t="s">
        <v>864</v>
      </c>
      <c r="ADT22" t="s">
        <v>864</v>
      </c>
      <c r="ADU22" t="s">
        <v>863</v>
      </c>
      <c r="ADV22" t="s">
        <v>863</v>
      </c>
      <c r="ADX22" t="s">
        <v>1517</v>
      </c>
    </row>
    <row r="23" spans="1:804" x14ac:dyDescent="0.2">
      <c r="A23">
        <v>110002909985</v>
      </c>
      <c r="B23">
        <v>270114779</v>
      </c>
      <c r="C23" s="2">
        <v>43656.697824074072</v>
      </c>
      <c r="D23" s="2">
        <v>43656.705266203702</v>
      </c>
      <c r="E23" t="s">
        <v>1518</v>
      </c>
      <c r="J23" t="s">
        <v>994</v>
      </c>
      <c r="L23" t="s">
        <v>815</v>
      </c>
      <c r="M23" t="s">
        <v>816</v>
      </c>
      <c r="N23" t="s">
        <v>1599</v>
      </c>
    </row>
    <row r="24" spans="1:804" x14ac:dyDescent="0.2">
      <c r="A24">
        <v>110002906217</v>
      </c>
      <c r="B24">
        <v>270118602</v>
      </c>
      <c r="C24" s="2">
        <v>43655.638599537036</v>
      </c>
      <c r="D24" s="2">
        <v>43655.644236111111</v>
      </c>
      <c r="E24" t="s">
        <v>1519</v>
      </c>
      <c r="J24" t="s">
        <v>1600</v>
      </c>
      <c r="L24" t="s">
        <v>815</v>
      </c>
      <c r="M24" t="s">
        <v>816</v>
      </c>
      <c r="N24" t="s">
        <v>817</v>
      </c>
      <c r="O24" t="s">
        <v>896</v>
      </c>
      <c r="P24" t="s">
        <v>819</v>
      </c>
      <c r="Q24" t="s">
        <v>820</v>
      </c>
      <c r="S24">
        <v>1</v>
      </c>
      <c r="T24" t="s">
        <v>822</v>
      </c>
      <c r="V24" t="s">
        <v>955</v>
      </c>
      <c r="W24" t="s">
        <v>870</v>
      </c>
      <c r="X24" t="s">
        <v>899</v>
      </c>
      <c r="Y24" t="s">
        <v>825</v>
      </c>
      <c r="Z24" t="s">
        <v>825</v>
      </c>
      <c r="AA24" t="s">
        <v>899</v>
      </c>
      <c r="AB24" t="s">
        <v>899</v>
      </c>
      <c r="AC24" t="s">
        <v>899</v>
      </c>
      <c r="AD24" t="s">
        <v>872</v>
      </c>
      <c r="AE24" t="s">
        <v>919</v>
      </c>
      <c r="AF24" t="s">
        <v>827</v>
      </c>
      <c r="AG24" t="s">
        <v>919</v>
      </c>
      <c r="AH24" t="s">
        <v>827</v>
      </c>
      <c r="AI24" t="s">
        <v>827</v>
      </c>
      <c r="AJ24" t="s">
        <v>827</v>
      </c>
      <c r="AK24" t="s">
        <v>827</v>
      </c>
      <c r="AL24" t="s">
        <v>826</v>
      </c>
      <c r="AN24" t="s">
        <v>834</v>
      </c>
      <c r="AO24" t="s">
        <v>828</v>
      </c>
      <c r="AP24" t="s">
        <v>829</v>
      </c>
      <c r="AQ24" t="s">
        <v>829</v>
      </c>
      <c r="AR24" t="s">
        <v>875</v>
      </c>
      <c r="AS24" t="s">
        <v>829</v>
      </c>
      <c r="AT24" t="s">
        <v>829</v>
      </c>
      <c r="AU24" t="s">
        <v>829</v>
      </c>
      <c r="CH24" t="s">
        <v>913</v>
      </c>
      <c r="CI24" t="s">
        <v>878</v>
      </c>
      <c r="CL24" t="s">
        <v>879</v>
      </c>
      <c r="EB24" t="s">
        <v>834</v>
      </c>
      <c r="EC24" t="s">
        <v>882</v>
      </c>
      <c r="ED24" t="s">
        <v>882</v>
      </c>
      <c r="EE24" t="s">
        <v>882</v>
      </c>
      <c r="EF24" t="s">
        <v>834</v>
      </c>
      <c r="EG24" t="s">
        <v>834</v>
      </c>
      <c r="EH24" t="s">
        <v>834</v>
      </c>
      <c r="EI24" t="s">
        <v>834</v>
      </c>
      <c r="EJ24" t="s">
        <v>834</v>
      </c>
      <c r="EK24" t="s">
        <v>834</v>
      </c>
      <c r="EL24" t="s">
        <v>834</v>
      </c>
      <c r="EM24" t="s">
        <v>834</v>
      </c>
      <c r="EN24" t="s">
        <v>834</v>
      </c>
      <c r="EO24" t="s">
        <v>882</v>
      </c>
      <c r="EP24" t="s">
        <v>834</v>
      </c>
      <c r="EQ24" t="s">
        <v>835</v>
      </c>
      <c r="ER24" t="s">
        <v>834</v>
      </c>
      <c r="ES24" t="s">
        <v>835</v>
      </c>
    </row>
    <row r="25" spans="1:804" x14ac:dyDescent="0.2">
      <c r="A25">
        <v>110002903963</v>
      </c>
      <c r="B25">
        <v>270117970</v>
      </c>
      <c r="C25" s="2">
        <v>43655.148009259261</v>
      </c>
      <c r="D25" s="2">
        <v>43655.170995370368</v>
      </c>
      <c r="E25" t="s">
        <v>1520</v>
      </c>
      <c r="J25" t="s">
        <v>941</v>
      </c>
      <c r="L25" t="s">
        <v>815</v>
      </c>
      <c r="M25" t="s">
        <v>960</v>
      </c>
      <c r="N25" t="s">
        <v>1599</v>
      </c>
    </row>
    <row r="26" spans="1:804" x14ac:dyDescent="0.2">
      <c r="A26">
        <v>110002889945</v>
      </c>
      <c r="B26">
        <v>270117970</v>
      </c>
      <c r="C26" s="2">
        <v>43650.487557870372</v>
      </c>
      <c r="D26" s="2">
        <v>43650.488252314812</v>
      </c>
      <c r="E26" t="s">
        <v>1521</v>
      </c>
      <c r="J26" t="s">
        <v>941</v>
      </c>
      <c r="L26" t="s">
        <v>815</v>
      </c>
      <c r="M26" t="s">
        <v>816</v>
      </c>
      <c r="N26" t="s">
        <v>867</v>
      </c>
    </row>
    <row r="27" spans="1:804" x14ac:dyDescent="0.2">
      <c r="A27">
        <v>110002885663</v>
      </c>
      <c r="B27">
        <v>270119174</v>
      </c>
      <c r="C27" s="2">
        <v>43649.41710648148</v>
      </c>
      <c r="D27" s="2">
        <v>43649.465879629628</v>
      </c>
      <c r="E27" t="s">
        <v>1522</v>
      </c>
      <c r="J27" t="s">
        <v>866</v>
      </c>
      <c r="L27" t="s">
        <v>815</v>
      </c>
      <c r="M27" t="s">
        <v>816</v>
      </c>
      <c r="N27" t="s">
        <v>817</v>
      </c>
      <c r="O27" t="s">
        <v>896</v>
      </c>
      <c r="P27" t="s">
        <v>819</v>
      </c>
      <c r="Q27" t="s">
        <v>820</v>
      </c>
      <c r="S27">
        <v>1</v>
      </c>
      <c r="T27" t="s">
        <v>911</v>
      </c>
      <c r="V27" t="s">
        <v>823</v>
      </c>
      <c r="W27" t="s">
        <v>824</v>
      </c>
      <c r="X27" t="s">
        <v>871</v>
      </c>
      <c r="Y27" t="s">
        <v>825</v>
      </c>
      <c r="Z27" t="s">
        <v>825</v>
      </c>
      <c r="AA27" t="s">
        <v>899</v>
      </c>
      <c r="AB27" t="s">
        <v>825</v>
      </c>
      <c r="AC27" t="s">
        <v>871</v>
      </c>
      <c r="AD27" t="s">
        <v>872</v>
      </c>
      <c r="AE27" t="s">
        <v>827</v>
      </c>
      <c r="AF27" t="s">
        <v>827</v>
      </c>
      <c r="AG27" t="s">
        <v>827</v>
      </c>
      <c r="AH27" t="s">
        <v>827</v>
      </c>
      <c r="AI27" t="s">
        <v>827</v>
      </c>
      <c r="AJ27" t="s">
        <v>827</v>
      </c>
      <c r="AK27" t="s">
        <v>827</v>
      </c>
      <c r="AL27" t="s">
        <v>827</v>
      </c>
      <c r="AN27" t="s">
        <v>875</v>
      </c>
      <c r="AO27" t="s">
        <v>829</v>
      </c>
      <c r="AP27" t="s">
        <v>830</v>
      </c>
      <c r="AQ27" t="s">
        <v>829</v>
      </c>
      <c r="AR27" t="s">
        <v>829</v>
      </c>
      <c r="AS27" t="s">
        <v>834</v>
      </c>
      <c r="AT27" t="s">
        <v>829</v>
      </c>
      <c r="AU27" t="s">
        <v>829</v>
      </c>
      <c r="AV27" t="s">
        <v>1523</v>
      </c>
      <c r="AW27" t="s">
        <v>933</v>
      </c>
      <c r="AY27" t="s">
        <v>878</v>
      </c>
      <c r="BB27" t="s">
        <v>879</v>
      </c>
      <c r="BC27" t="s">
        <v>914</v>
      </c>
      <c r="DQ27" t="s">
        <v>832</v>
      </c>
      <c r="DR27" t="s">
        <v>880</v>
      </c>
      <c r="DS27" t="s">
        <v>880</v>
      </c>
      <c r="DT27" t="s">
        <v>880</v>
      </c>
      <c r="DU27" t="s">
        <v>832</v>
      </c>
      <c r="DV27" t="s">
        <v>831</v>
      </c>
      <c r="DW27" t="s">
        <v>880</v>
      </c>
      <c r="DX27" t="s">
        <v>880</v>
      </c>
      <c r="DY27" t="s">
        <v>832</v>
      </c>
      <c r="DZ27" t="s">
        <v>831</v>
      </c>
      <c r="EB27" t="s">
        <v>835</v>
      </c>
      <c r="EC27" t="s">
        <v>834</v>
      </c>
      <c r="ED27" t="s">
        <v>835</v>
      </c>
      <c r="EE27" t="s">
        <v>833</v>
      </c>
      <c r="EF27" t="s">
        <v>882</v>
      </c>
      <c r="EG27" t="s">
        <v>834</v>
      </c>
      <c r="EH27" t="s">
        <v>834</v>
      </c>
      <c r="EI27" t="s">
        <v>834</v>
      </c>
      <c r="EJ27" t="s">
        <v>834</v>
      </c>
      <c r="EK27" t="s">
        <v>834</v>
      </c>
      <c r="EL27" t="s">
        <v>834</v>
      </c>
      <c r="EM27" t="s">
        <v>834</v>
      </c>
      <c r="EN27" t="s">
        <v>882</v>
      </c>
      <c r="EO27" t="s">
        <v>834</v>
      </c>
      <c r="EP27" t="s">
        <v>834</v>
      </c>
      <c r="EQ27" t="s">
        <v>834</v>
      </c>
      <c r="ER27" t="s">
        <v>834</v>
      </c>
      <c r="ES27" t="s">
        <v>834</v>
      </c>
      <c r="GE27" t="s">
        <v>946</v>
      </c>
      <c r="GH27" t="s">
        <v>837</v>
      </c>
      <c r="GJ27" t="s">
        <v>839</v>
      </c>
      <c r="GM27" t="s">
        <v>840</v>
      </c>
      <c r="GQ27" t="s">
        <v>946</v>
      </c>
      <c r="GU27" t="s">
        <v>838</v>
      </c>
      <c r="GX27" t="s">
        <v>901</v>
      </c>
      <c r="HA27" t="s">
        <v>923</v>
      </c>
      <c r="HB27" t="s">
        <v>922</v>
      </c>
      <c r="KI27" t="s">
        <v>946</v>
      </c>
      <c r="KM27" t="s">
        <v>838</v>
      </c>
      <c r="KP27" t="s">
        <v>901</v>
      </c>
      <c r="KS27" t="s">
        <v>923</v>
      </c>
      <c r="KT27" t="s">
        <v>922</v>
      </c>
      <c r="OX27" t="s">
        <v>845</v>
      </c>
      <c r="PB27" t="s">
        <v>884</v>
      </c>
      <c r="PD27" t="s">
        <v>924</v>
      </c>
      <c r="PJ27" t="s">
        <v>936</v>
      </c>
      <c r="PK27" t="s">
        <v>844</v>
      </c>
      <c r="TR27" t="s">
        <v>936</v>
      </c>
      <c r="TS27" t="s">
        <v>844</v>
      </c>
      <c r="WU27" t="s">
        <v>849</v>
      </c>
      <c r="WV27" t="s">
        <v>848</v>
      </c>
      <c r="WW27" t="s">
        <v>849</v>
      </c>
      <c r="WX27" t="s">
        <v>849</v>
      </c>
      <c r="WY27" t="s">
        <v>848</v>
      </c>
      <c r="WZ27" t="s">
        <v>849</v>
      </c>
      <c r="XA27" t="s">
        <v>904</v>
      </c>
      <c r="XB27" t="s">
        <v>850</v>
      </c>
      <c r="XC27" t="s">
        <v>849</v>
      </c>
      <c r="XD27" t="s">
        <v>850</v>
      </c>
      <c r="XE27" t="s">
        <v>848</v>
      </c>
      <c r="XF27" t="s">
        <v>848</v>
      </c>
      <c r="XG27" t="s">
        <v>850</v>
      </c>
      <c r="XH27" t="s">
        <v>848</v>
      </c>
      <c r="XI27" t="s">
        <v>849</v>
      </c>
      <c r="XJ27" t="s">
        <v>849</v>
      </c>
      <c r="XK27" t="s">
        <v>850</v>
      </c>
      <c r="XL27" t="s">
        <v>849</v>
      </c>
      <c r="XM27" t="s">
        <v>848</v>
      </c>
      <c r="XN27" t="s">
        <v>848</v>
      </c>
      <c r="XO27" t="s">
        <v>849</v>
      </c>
      <c r="XP27" t="s">
        <v>848</v>
      </c>
      <c r="XQ27" t="s">
        <v>848</v>
      </c>
      <c r="XR27" t="s">
        <v>848</v>
      </c>
      <c r="XS27" t="s">
        <v>849</v>
      </c>
      <c r="XT27" t="s">
        <v>848</v>
      </c>
      <c r="XU27" t="s">
        <v>850</v>
      </c>
      <c r="XV27" t="s">
        <v>848</v>
      </c>
      <c r="XW27" t="s">
        <v>850</v>
      </c>
      <c r="XX27" t="s">
        <v>904</v>
      </c>
      <c r="XY27" t="s">
        <v>848</v>
      </c>
      <c r="XZ27" t="s">
        <v>904</v>
      </c>
      <c r="YA27" t="s">
        <v>848</v>
      </c>
      <c r="YB27" t="s">
        <v>848</v>
      </c>
      <c r="YC27" t="s">
        <v>904</v>
      </c>
      <c r="YD27" t="s">
        <v>849</v>
      </c>
      <c r="YE27" t="s">
        <v>849</v>
      </c>
      <c r="YF27" t="s">
        <v>848</v>
      </c>
      <c r="YG27" t="s">
        <v>848</v>
      </c>
      <c r="YI27" t="s">
        <v>1524</v>
      </c>
      <c r="YJ27" t="s">
        <v>885</v>
      </c>
      <c r="YK27" t="s">
        <v>852</v>
      </c>
      <c r="YL27" t="s">
        <v>853</v>
      </c>
      <c r="YM27" t="s">
        <v>853</v>
      </c>
      <c r="YN27" t="s">
        <v>853</v>
      </c>
      <c r="YO27" t="s">
        <v>853</v>
      </c>
      <c r="YP27" t="s">
        <v>852</v>
      </c>
      <c r="YQ27" t="s">
        <v>853</v>
      </c>
      <c r="YR27" t="s">
        <v>853</v>
      </c>
      <c r="YS27" t="s">
        <v>826</v>
      </c>
      <c r="YT27" t="s">
        <v>853</v>
      </c>
      <c r="YU27" t="s">
        <v>853</v>
      </c>
      <c r="YV27" t="s">
        <v>853</v>
      </c>
      <c r="YW27" t="s">
        <v>852</v>
      </c>
      <c r="YX27" t="s">
        <v>852</v>
      </c>
      <c r="YY27" t="s">
        <v>852</v>
      </c>
      <c r="YZ27" t="s">
        <v>852</v>
      </c>
      <c r="ZA27" t="s">
        <v>853</v>
      </c>
      <c r="ZB27" t="s">
        <v>852</v>
      </c>
      <c r="ZC27" t="s">
        <v>853</v>
      </c>
      <c r="ZD27" t="s">
        <v>826</v>
      </c>
      <c r="ZE27" t="s">
        <v>826</v>
      </c>
      <c r="ZF27" t="s">
        <v>826</v>
      </c>
      <c r="ZG27" t="s">
        <v>853</v>
      </c>
      <c r="ZH27" t="s">
        <v>853</v>
      </c>
      <c r="ZI27" t="s">
        <v>853</v>
      </c>
      <c r="ZJ27" t="s">
        <v>853</v>
      </c>
      <c r="ZK27" t="s">
        <v>826</v>
      </c>
      <c r="ZL27" t="s">
        <v>852</v>
      </c>
      <c r="ZM27" t="s">
        <v>852</v>
      </c>
      <c r="ZN27" t="s">
        <v>826</v>
      </c>
      <c r="ZO27" t="s">
        <v>852</v>
      </c>
      <c r="ZP27" t="s">
        <v>853</v>
      </c>
      <c r="ZR27" t="s">
        <v>856</v>
      </c>
      <c r="ZS27" t="s">
        <v>889</v>
      </c>
      <c r="ZT27" t="s">
        <v>889</v>
      </c>
      <c r="ZU27" t="s">
        <v>855</v>
      </c>
      <c r="ZV27" t="s">
        <v>889</v>
      </c>
      <c r="ZW27" t="s">
        <v>889</v>
      </c>
      <c r="ZX27" t="s">
        <v>888</v>
      </c>
      <c r="ZY27" t="s">
        <v>854</v>
      </c>
      <c r="ZZ27" t="s">
        <v>854</v>
      </c>
      <c r="AAA27" t="s">
        <v>855</v>
      </c>
      <c r="AAB27" t="s">
        <v>856</v>
      </c>
      <c r="AAC27" t="s">
        <v>889</v>
      </c>
      <c r="AAD27" t="s">
        <v>889</v>
      </c>
      <c r="AAE27" t="s">
        <v>854</v>
      </c>
      <c r="AAF27" t="s">
        <v>855</v>
      </c>
      <c r="AAG27" t="s">
        <v>855</v>
      </c>
      <c r="AAH27" t="s">
        <v>855</v>
      </c>
      <c r="AAI27" t="s">
        <v>854</v>
      </c>
      <c r="AAJ27" t="s">
        <v>889</v>
      </c>
      <c r="AAK27" t="s">
        <v>854</v>
      </c>
      <c r="AAL27" t="s">
        <v>856</v>
      </c>
      <c r="AAM27" t="s">
        <v>854</v>
      </c>
      <c r="AAN27" t="s">
        <v>856</v>
      </c>
      <c r="AAO27" t="s">
        <v>854</v>
      </c>
      <c r="AAP27" t="s">
        <v>889</v>
      </c>
      <c r="AAQ27" t="s">
        <v>856</v>
      </c>
      <c r="AAR27" t="s">
        <v>856</v>
      </c>
      <c r="AAS27" t="s">
        <v>889</v>
      </c>
      <c r="AAT27" t="s">
        <v>856</v>
      </c>
      <c r="AAU27" t="s">
        <v>856</v>
      </c>
      <c r="AAV27" t="s">
        <v>856</v>
      </c>
      <c r="AAW27" t="s">
        <v>855</v>
      </c>
      <c r="AAX27" t="s">
        <v>855</v>
      </c>
      <c r="AAY27" t="s">
        <v>856</v>
      </c>
      <c r="AAZ27" t="s">
        <v>856</v>
      </c>
      <c r="ABB27" t="s">
        <v>890</v>
      </c>
      <c r="ABC27" t="s">
        <v>857</v>
      </c>
      <c r="ABD27" t="s">
        <v>891</v>
      </c>
      <c r="ABE27" t="s">
        <v>891</v>
      </c>
      <c r="ABF27" t="s">
        <v>992</v>
      </c>
      <c r="ABG27" t="s">
        <v>891</v>
      </c>
      <c r="ABH27" t="s">
        <v>857</v>
      </c>
      <c r="ABI27" t="s">
        <v>891</v>
      </c>
      <c r="ABJ27" t="s">
        <v>857</v>
      </c>
      <c r="ABK27" t="s">
        <v>859</v>
      </c>
      <c r="ABL27" t="s">
        <v>857</v>
      </c>
      <c r="ABM27" t="s">
        <v>891</v>
      </c>
      <c r="ABN27" t="s">
        <v>891</v>
      </c>
      <c r="ABR27" t="s">
        <v>758</v>
      </c>
      <c r="ABU27" t="s">
        <v>761</v>
      </c>
      <c r="ABV27" t="s">
        <v>762</v>
      </c>
      <c r="ABY27" t="s">
        <v>765</v>
      </c>
      <c r="ACA27" t="s">
        <v>767</v>
      </c>
      <c r="ACC27" t="s">
        <v>769</v>
      </c>
      <c r="ACD27" t="s">
        <v>770</v>
      </c>
      <c r="ACH27" t="s">
        <v>774</v>
      </c>
      <c r="ACO27" t="s">
        <v>781</v>
      </c>
      <c r="ACR27" t="s">
        <v>892</v>
      </c>
      <c r="ACS27" t="s">
        <v>862</v>
      </c>
      <c r="ACT27" t="s">
        <v>862</v>
      </c>
      <c r="ACU27" t="s">
        <v>893</v>
      </c>
      <c r="ACV27" t="s">
        <v>862</v>
      </c>
      <c r="ACW27" t="s">
        <v>862</v>
      </c>
      <c r="ACX27" t="s">
        <v>863</v>
      </c>
      <c r="ACY27" t="s">
        <v>864</v>
      </c>
      <c r="ACZ27" t="s">
        <v>863</v>
      </c>
      <c r="ADA27" t="s">
        <v>863</v>
      </c>
      <c r="ADB27" t="s">
        <v>862</v>
      </c>
      <c r="ADC27" t="s">
        <v>863</v>
      </c>
      <c r="ADD27" t="s">
        <v>893</v>
      </c>
      <c r="ADE27" t="s">
        <v>863</v>
      </c>
      <c r="ADF27" t="s">
        <v>862</v>
      </c>
      <c r="ADG27" t="s">
        <v>893</v>
      </c>
      <c r="ADH27" t="s">
        <v>893</v>
      </c>
      <c r="ADI27" t="s">
        <v>864</v>
      </c>
      <c r="ADJ27" t="s">
        <v>863</v>
      </c>
      <c r="ADK27" t="s">
        <v>864</v>
      </c>
      <c r="ADL27" t="s">
        <v>864</v>
      </c>
      <c r="ADM27" t="s">
        <v>863</v>
      </c>
      <c r="ADN27" t="s">
        <v>864</v>
      </c>
      <c r="ADO27" t="s">
        <v>864</v>
      </c>
      <c r="ADP27" t="s">
        <v>864</v>
      </c>
      <c r="ADQ27" t="s">
        <v>863</v>
      </c>
      <c r="ADR27" t="s">
        <v>864</v>
      </c>
      <c r="ADS27" t="s">
        <v>864</v>
      </c>
      <c r="ADT27" t="s">
        <v>864</v>
      </c>
      <c r="ADU27" t="s">
        <v>862</v>
      </c>
      <c r="ADV27" t="s">
        <v>863</v>
      </c>
    </row>
    <row r="28" spans="1:804" x14ac:dyDescent="0.2">
      <c r="A28">
        <v>110002881684</v>
      </c>
      <c r="B28">
        <v>270117970</v>
      </c>
      <c r="C28" s="2">
        <v>43648.415648148148</v>
      </c>
      <c r="D28" s="2">
        <v>43648.43346064815</v>
      </c>
      <c r="E28" t="s">
        <v>1525</v>
      </c>
      <c r="J28" t="s">
        <v>941</v>
      </c>
      <c r="L28" t="s">
        <v>815</v>
      </c>
      <c r="M28" t="s">
        <v>816</v>
      </c>
      <c r="N28" t="s">
        <v>867</v>
      </c>
      <c r="O28" t="s">
        <v>818</v>
      </c>
      <c r="P28" t="s">
        <v>943</v>
      </c>
      <c r="Q28" t="s">
        <v>991</v>
      </c>
      <c r="S28" t="s">
        <v>1008</v>
      </c>
      <c r="T28" t="s">
        <v>911</v>
      </c>
      <c r="V28" t="s">
        <v>823</v>
      </c>
      <c r="W28" t="s">
        <v>824</v>
      </c>
      <c r="X28" t="s">
        <v>825</v>
      </c>
      <c r="Y28" t="s">
        <v>825</v>
      </c>
      <c r="Z28" t="s">
        <v>825</v>
      </c>
      <c r="AA28" t="s">
        <v>899</v>
      </c>
      <c r="AB28" t="s">
        <v>825</v>
      </c>
      <c r="AC28" t="s">
        <v>825</v>
      </c>
      <c r="AD28" t="s">
        <v>872</v>
      </c>
      <c r="AE28" t="s">
        <v>827</v>
      </c>
      <c r="AF28" t="s">
        <v>873</v>
      </c>
      <c r="AG28" t="s">
        <v>827</v>
      </c>
      <c r="AH28" t="s">
        <v>919</v>
      </c>
      <c r="AI28" t="s">
        <v>827</v>
      </c>
      <c r="AJ28" t="s">
        <v>826</v>
      </c>
      <c r="AK28" t="s">
        <v>827</v>
      </c>
      <c r="AL28" t="s">
        <v>827</v>
      </c>
      <c r="AN28" t="s">
        <v>875</v>
      </c>
      <c r="AO28" t="s">
        <v>829</v>
      </c>
      <c r="AP28" t="s">
        <v>830</v>
      </c>
      <c r="AQ28" t="s">
        <v>829</v>
      </c>
      <c r="AR28" t="s">
        <v>830</v>
      </c>
      <c r="AS28" t="s">
        <v>829</v>
      </c>
      <c r="AT28" t="s">
        <v>830</v>
      </c>
      <c r="AU28" t="s">
        <v>829</v>
      </c>
      <c r="AV28" t="s">
        <v>1526</v>
      </c>
      <c r="AX28" t="s">
        <v>913</v>
      </c>
      <c r="AY28" t="s">
        <v>878</v>
      </c>
      <c r="AZ28" t="s">
        <v>877</v>
      </c>
      <c r="DQ28" t="s">
        <v>831</v>
      </c>
      <c r="DR28" t="s">
        <v>880</v>
      </c>
      <c r="DS28" t="s">
        <v>880</v>
      </c>
      <c r="DT28" t="s">
        <v>880</v>
      </c>
      <c r="DU28" t="s">
        <v>832</v>
      </c>
      <c r="DV28" t="s">
        <v>831</v>
      </c>
      <c r="DW28" t="s">
        <v>900</v>
      </c>
      <c r="DX28" t="s">
        <v>900</v>
      </c>
      <c r="DY28" t="s">
        <v>832</v>
      </c>
      <c r="DZ28" t="s">
        <v>880</v>
      </c>
      <c r="EB28" t="s">
        <v>835</v>
      </c>
      <c r="EC28" t="s">
        <v>833</v>
      </c>
      <c r="ED28" t="s">
        <v>882</v>
      </c>
      <c r="EE28" t="s">
        <v>882</v>
      </c>
      <c r="EF28" t="s">
        <v>833</v>
      </c>
      <c r="EG28" t="s">
        <v>834</v>
      </c>
      <c r="EH28" t="s">
        <v>834</v>
      </c>
      <c r="EI28" t="s">
        <v>834</v>
      </c>
      <c r="EJ28" t="s">
        <v>834</v>
      </c>
      <c r="EK28" t="s">
        <v>834</v>
      </c>
      <c r="EL28" t="s">
        <v>834</v>
      </c>
      <c r="EM28" t="s">
        <v>834</v>
      </c>
      <c r="EN28" t="s">
        <v>833</v>
      </c>
      <c r="EO28" t="s">
        <v>834</v>
      </c>
      <c r="EP28" t="s">
        <v>834</v>
      </c>
      <c r="EQ28" t="s">
        <v>834</v>
      </c>
      <c r="ER28" t="s">
        <v>834</v>
      </c>
      <c r="ES28" t="s">
        <v>834</v>
      </c>
      <c r="FJ28" t="s">
        <v>837</v>
      </c>
      <c r="FL28" t="s">
        <v>839</v>
      </c>
      <c r="FV28" t="s">
        <v>837</v>
      </c>
      <c r="FX28" t="s">
        <v>839</v>
      </c>
      <c r="GQ28" t="s">
        <v>946</v>
      </c>
      <c r="GT28" t="s">
        <v>837</v>
      </c>
      <c r="GU28" t="s">
        <v>838</v>
      </c>
      <c r="GY28" t="s">
        <v>840</v>
      </c>
      <c r="KI28" t="s">
        <v>946</v>
      </c>
      <c r="KM28" t="s">
        <v>838</v>
      </c>
      <c r="KO28" t="s">
        <v>842</v>
      </c>
      <c r="KP28" t="s">
        <v>901</v>
      </c>
      <c r="KQ28" t="s">
        <v>840</v>
      </c>
      <c r="KT28" t="s">
        <v>922</v>
      </c>
      <c r="ON28" t="s">
        <v>884</v>
      </c>
      <c r="PB28" t="s">
        <v>884</v>
      </c>
      <c r="PS28" t="s">
        <v>925</v>
      </c>
      <c r="TQ28" t="s">
        <v>883</v>
      </c>
      <c r="TS28" t="s">
        <v>844</v>
      </c>
      <c r="TY28" t="s">
        <v>927</v>
      </c>
      <c r="WU28" t="s">
        <v>849</v>
      </c>
      <c r="WV28" t="s">
        <v>848</v>
      </c>
      <c r="WW28" t="s">
        <v>849</v>
      </c>
      <c r="WX28" t="s">
        <v>849</v>
      </c>
      <c r="WY28" t="s">
        <v>849</v>
      </c>
      <c r="WZ28" t="s">
        <v>848</v>
      </c>
      <c r="XA28" t="s">
        <v>848</v>
      </c>
      <c r="XB28" t="s">
        <v>848</v>
      </c>
      <c r="XC28" t="s">
        <v>849</v>
      </c>
      <c r="XD28" t="s">
        <v>904</v>
      </c>
      <c r="XE28" t="s">
        <v>849</v>
      </c>
      <c r="XF28" t="s">
        <v>904</v>
      </c>
      <c r="XG28" t="s">
        <v>904</v>
      </c>
      <c r="XH28" t="s">
        <v>848</v>
      </c>
      <c r="XI28" t="s">
        <v>904</v>
      </c>
      <c r="XJ28" t="s">
        <v>849</v>
      </c>
      <c r="XK28" t="s">
        <v>849</v>
      </c>
      <c r="XL28" t="s">
        <v>904</v>
      </c>
      <c r="XM28" t="s">
        <v>849</v>
      </c>
      <c r="XN28" t="s">
        <v>849</v>
      </c>
      <c r="XO28" t="s">
        <v>848</v>
      </c>
      <c r="XP28" t="s">
        <v>848</v>
      </c>
      <c r="XQ28" t="s">
        <v>848</v>
      </c>
      <c r="XR28" t="s">
        <v>848</v>
      </c>
      <c r="XS28" t="s">
        <v>848</v>
      </c>
      <c r="XT28" t="s">
        <v>849</v>
      </c>
      <c r="XU28" t="s">
        <v>849</v>
      </c>
      <c r="XV28" t="s">
        <v>849</v>
      </c>
      <c r="XW28" t="s">
        <v>849</v>
      </c>
      <c r="XX28" t="s">
        <v>849</v>
      </c>
      <c r="XY28" t="s">
        <v>848</v>
      </c>
      <c r="XZ28" t="s">
        <v>848</v>
      </c>
      <c r="YA28" t="s">
        <v>848</v>
      </c>
      <c r="YB28" t="s">
        <v>848</v>
      </c>
      <c r="YC28" t="s">
        <v>848</v>
      </c>
      <c r="YD28" t="s">
        <v>850</v>
      </c>
      <c r="YE28" t="s">
        <v>904</v>
      </c>
      <c r="YF28" t="s">
        <v>848</v>
      </c>
      <c r="YG28" t="s">
        <v>848</v>
      </c>
      <c r="YJ28" t="s">
        <v>885</v>
      </c>
      <c r="YK28" t="s">
        <v>853</v>
      </c>
      <c r="YL28" t="s">
        <v>853</v>
      </c>
      <c r="YM28" t="s">
        <v>852</v>
      </c>
      <c r="YN28" t="s">
        <v>853</v>
      </c>
      <c r="YO28" t="s">
        <v>852</v>
      </c>
      <c r="YP28" t="s">
        <v>853</v>
      </c>
      <c r="YQ28" t="s">
        <v>826</v>
      </c>
      <c r="YR28" t="s">
        <v>853</v>
      </c>
      <c r="YS28" t="s">
        <v>826</v>
      </c>
      <c r="YT28" t="s">
        <v>852</v>
      </c>
      <c r="YU28" t="s">
        <v>852</v>
      </c>
      <c r="YV28" t="s">
        <v>853</v>
      </c>
      <c r="YW28" t="s">
        <v>852</v>
      </c>
      <c r="YX28" t="s">
        <v>852</v>
      </c>
      <c r="YY28" t="s">
        <v>853</v>
      </c>
      <c r="YZ28" t="s">
        <v>826</v>
      </c>
      <c r="ZA28" t="s">
        <v>853</v>
      </c>
      <c r="ZB28" t="s">
        <v>826</v>
      </c>
      <c r="ZC28" t="s">
        <v>853</v>
      </c>
      <c r="ZD28" t="s">
        <v>826</v>
      </c>
      <c r="ZE28" t="s">
        <v>826</v>
      </c>
      <c r="ZF28" t="s">
        <v>826</v>
      </c>
      <c r="ZG28" t="s">
        <v>852</v>
      </c>
      <c r="ZH28" t="s">
        <v>853</v>
      </c>
      <c r="ZI28" t="s">
        <v>852</v>
      </c>
      <c r="ZJ28" t="s">
        <v>852</v>
      </c>
      <c r="ZK28" t="s">
        <v>826</v>
      </c>
      <c r="ZL28" t="s">
        <v>852</v>
      </c>
      <c r="ZM28" t="s">
        <v>852</v>
      </c>
      <c r="ZN28" t="s">
        <v>853</v>
      </c>
      <c r="ZO28" t="s">
        <v>852</v>
      </c>
      <c r="ZP28" t="s">
        <v>852</v>
      </c>
      <c r="ZR28" t="s">
        <v>855</v>
      </c>
      <c r="ZS28" t="s">
        <v>856</v>
      </c>
      <c r="ZT28" t="s">
        <v>855</v>
      </c>
      <c r="ZU28" t="s">
        <v>856</v>
      </c>
      <c r="ZV28" t="s">
        <v>855</v>
      </c>
      <c r="ZW28" t="s">
        <v>856</v>
      </c>
      <c r="ZX28" t="s">
        <v>854</v>
      </c>
      <c r="ZY28" t="s">
        <v>855</v>
      </c>
      <c r="ZZ28" t="s">
        <v>856</v>
      </c>
      <c r="AAA28" t="s">
        <v>854</v>
      </c>
      <c r="AAB28" t="s">
        <v>854</v>
      </c>
      <c r="AAC28" t="s">
        <v>856</v>
      </c>
      <c r="AAD28" t="s">
        <v>855</v>
      </c>
      <c r="AAE28" t="s">
        <v>854</v>
      </c>
      <c r="AAF28" t="s">
        <v>854</v>
      </c>
      <c r="AAG28" t="s">
        <v>889</v>
      </c>
      <c r="AAH28" t="s">
        <v>889</v>
      </c>
      <c r="AAI28" t="s">
        <v>854</v>
      </c>
      <c r="AAJ28" t="s">
        <v>855</v>
      </c>
      <c r="AAK28" t="s">
        <v>854</v>
      </c>
      <c r="AAL28" t="s">
        <v>855</v>
      </c>
      <c r="AAM28" t="s">
        <v>855</v>
      </c>
      <c r="AAN28" t="s">
        <v>855</v>
      </c>
      <c r="AAO28" t="s">
        <v>855</v>
      </c>
      <c r="AAP28" t="s">
        <v>855</v>
      </c>
      <c r="AAQ28" t="s">
        <v>855</v>
      </c>
      <c r="AAR28" t="s">
        <v>889</v>
      </c>
      <c r="AAS28" t="s">
        <v>855</v>
      </c>
      <c r="AAT28" t="s">
        <v>856</v>
      </c>
      <c r="AAU28" t="s">
        <v>855</v>
      </c>
      <c r="AAV28" t="s">
        <v>856</v>
      </c>
      <c r="AAW28" t="s">
        <v>856</v>
      </c>
      <c r="AAX28" t="s">
        <v>889</v>
      </c>
      <c r="AAY28" t="s">
        <v>854</v>
      </c>
      <c r="AAZ28" t="s">
        <v>888</v>
      </c>
      <c r="ABB28" t="s">
        <v>891</v>
      </c>
      <c r="ABC28" t="s">
        <v>891</v>
      </c>
      <c r="ABD28" t="s">
        <v>857</v>
      </c>
      <c r="ABE28" t="s">
        <v>857</v>
      </c>
      <c r="ABF28" t="s">
        <v>859</v>
      </c>
      <c r="ABG28" t="s">
        <v>891</v>
      </c>
      <c r="ABH28" t="s">
        <v>891</v>
      </c>
      <c r="ABI28" t="s">
        <v>891</v>
      </c>
      <c r="ABJ28" t="s">
        <v>891</v>
      </c>
      <c r="ABK28" t="s">
        <v>859</v>
      </c>
      <c r="ABL28" t="s">
        <v>891</v>
      </c>
      <c r="ABM28" t="s">
        <v>891</v>
      </c>
      <c r="ABN28" t="s">
        <v>857</v>
      </c>
      <c r="ABO28" t="s">
        <v>755</v>
      </c>
      <c r="ABT28" t="s">
        <v>760</v>
      </c>
      <c r="ABV28" t="s">
        <v>762</v>
      </c>
      <c r="ABW28" t="s">
        <v>763</v>
      </c>
      <c r="ACB28" t="s">
        <v>768</v>
      </c>
      <c r="ACC28" t="s">
        <v>769</v>
      </c>
      <c r="ACD28" t="s">
        <v>770</v>
      </c>
      <c r="ACE28" t="s">
        <v>771</v>
      </c>
      <c r="ACH28" t="s">
        <v>774</v>
      </c>
      <c r="ACK28" t="s">
        <v>777</v>
      </c>
      <c r="ACL28" t="s">
        <v>778</v>
      </c>
      <c r="ACR28" t="s">
        <v>892</v>
      </c>
      <c r="ACS28" t="s">
        <v>863</v>
      </c>
      <c r="ACT28" t="s">
        <v>863</v>
      </c>
      <c r="ACU28" t="s">
        <v>863</v>
      </c>
      <c r="ACV28" t="s">
        <v>863</v>
      </c>
      <c r="ACW28" t="s">
        <v>863</v>
      </c>
      <c r="ACX28" t="s">
        <v>863</v>
      </c>
      <c r="ACY28" t="s">
        <v>863</v>
      </c>
      <c r="ACZ28" t="s">
        <v>863</v>
      </c>
      <c r="ADA28" t="s">
        <v>863</v>
      </c>
      <c r="ADB28" t="s">
        <v>863</v>
      </c>
      <c r="ADC28" t="s">
        <v>863</v>
      </c>
      <c r="ADD28" t="s">
        <v>863</v>
      </c>
      <c r="ADE28" t="s">
        <v>863</v>
      </c>
      <c r="ADF28" t="s">
        <v>863</v>
      </c>
      <c r="ADG28" t="s">
        <v>863</v>
      </c>
      <c r="ADH28" t="s">
        <v>863</v>
      </c>
      <c r="ADI28" t="s">
        <v>863</v>
      </c>
      <c r="ADJ28" t="s">
        <v>863</v>
      </c>
      <c r="ADK28" t="s">
        <v>863</v>
      </c>
      <c r="ADL28" t="s">
        <v>863</v>
      </c>
      <c r="ADM28" t="s">
        <v>863</v>
      </c>
      <c r="ADN28" t="s">
        <v>863</v>
      </c>
      <c r="ADO28" t="s">
        <v>863</v>
      </c>
      <c r="ADP28" t="s">
        <v>863</v>
      </c>
      <c r="ADQ28" t="s">
        <v>863</v>
      </c>
      <c r="ADR28" t="s">
        <v>863</v>
      </c>
      <c r="ADS28" t="s">
        <v>863</v>
      </c>
      <c r="ADT28" t="s">
        <v>863</v>
      </c>
      <c r="ADU28" t="s">
        <v>863</v>
      </c>
      <c r="ADV28" t="s">
        <v>863</v>
      </c>
    </row>
    <row r="29" spans="1:804" x14ac:dyDescent="0.2">
      <c r="A29">
        <v>110002881253</v>
      </c>
      <c r="B29">
        <v>270117028</v>
      </c>
      <c r="C29" s="2">
        <v>43648.352395833332</v>
      </c>
      <c r="D29" s="2">
        <v>43648.368761574071</v>
      </c>
      <c r="E29" t="s">
        <v>1527</v>
      </c>
      <c r="J29" t="s">
        <v>43</v>
      </c>
      <c r="K29" t="s">
        <v>1528</v>
      </c>
      <c r="L29" t="s">
        <v>917</v>
      </c>
      <c r="M29" t="s">
        <v>954</v>
      </c>
      <c r="N29" t="s">
        <v>984</v>
      </c>
      <c r="O29" t="s">
        <v>818</v>
      </c>
      <c r="P29" t="s">
        <v>819</v>
      </c>
      <c r="Q29" t="s">
        <v>991</v>
      </c>
      <c r="S29" t="s">
        <v>931</v>
      </c>
      <c r="T29" t="s">
        <v>1048</v>
      </c>
      <c r="V29" t="s">
        <v>955</v>
      </c>
      <c r="W29" t="s">
        <v>824</v>
      </c>
      <c r="X29" t="s">
        <v>899</v>
      </c>
      <c r="Y29" t="s">
        <v>825</v>
      </c>
      <c r="Z29" t="s">
        <v>825</v>
      </c>
      <c r="AA29" t="s">
        <v>825</v>
      </c>
      <c r="AB29" t="s">
        <v>825</v>
      </c>
      <c r="AC29" t="s">
        <v>825</v>
      </c>
      <c r="AD29" t="s">
        <v>826</v>
      </c>
      <c r="AE29" t="s">
        <v>827</v>
      </c>
      <c r="AF29" t="s">
        <v>827</v>
      </c>
      <c r="AG29" t="s">
        <v>826</v>
      </c>
      <c r="AH29" t="s">
        <v>827</v>
      </c>
      <c r="AI29" t="s">
        <v>873</v>
      </c>
      <c r="AJ29" t="s">
        <v>873</v>
      </c>
      <c r="AK29" t="s">
        <v>827</v>
      </c>
      <c r="AL29" t="s">
        <v>827</v>
      </c>
      <c r="AN29" t="s">
        <v>834</v>
      </c>
      <c r="AO29" t="s">
        <v>875</v>
      </c>
      <c r="AP29" t="s">
        <v>834</v>
      </c>
      <c r="AQ29" t="s">
        <v>834</v>
      </c>
      <c r="AR29" t="s">
        <v>932</v>
      </c>
      <c r="AS29" t="s">
        <v>834</v>
      </c>
      <c r="AT29" t="s">
        <v>834</v>
      </c>
      <c r="AU29" t="s">
        <v>834</v>
      </c>
      <c r="BK29" t="s">
        <v>879</v>
      </c>
      <c r="CL29" t="s">
        <v>879</v>
      </c>
      <c r="DQ29" t="s">
        <v>880</v>
      </c>
      <c r="DR29" t="s">
        <v>832</v>
      </c>
      <c r="DS29" t="s">
        <v>831</v>
      </c>
      <c r="DT29" t="s">
        <v>831</v>
      </c>
      <c r="DU29" t="s">
        <v>832</v>
      </c>
      <c r="DV29" t="s">
        <v>831</v>
      </c>
      <c r="DW29" t="s">
        <v>832</v>
      </c>
      <c r="DX29" t="s">
        <v>832</v>
      </c>
      <c r="DY29" t="s">
        <v>832</v>
      </c>
      <c r="DZ29" t="s">
        <v>832</v>
      </c>
      <c r="EB29" t="s">
        <v>833</v>
      </c>
      <c r="EC29" t="s">
        <v>833</v>
      </c>
      <c r="ED29" t="s">
        <v>835</v>
      </c>
      <c r="EE29" t="s">
        <v>882</v>
      </c>
      <c r="EF29" t="s">
        <v>834</v>
      </c>
      <c r="EG29" t="s">
        <v>834</v>
      </c>
      <c r="EH29" t="s">
        <v>834</v>
      </c>
      <c r="EI29" t="s">
        <v>834</v>
      </c>
      <c r="EJ29" t="s">
        <v>834</v>
      </c>
      <c r="EK29" t="s">
        <v>834</v>
      </c>
      <c r="EL29" t="s">
        <v>834</v>
      </c>
      <c r="EM29" t="s">
        <v>834</v>
      </c>
      <c r="EN29" t="s">
        <v>834</v>
      </c>
      <c r="EO29" t="s">
        <v>834</v>
      </c>
      <c r="EP29" t="s">
        <v>834</v>
      </c>
      <c r="EQ29" t="s">
        <v>834</v>
      </c>
      <c r="ER29" t="s">
        <v>835</v>
      </c>
      <c r="ES29" t="s">
        <v>835</v>
      </c>
      <c r="EZ29" t="s">
        <v>839</v>
      </c>
      <c r="FL29" t="s">
        <v>839</v>
      </c>
      <c r="GJ29" t="s">
        <v>839</v>
      </c>
      <c r="NF29" t="s">
        <v>936</v>
      </c>
      <c r="NT29" t="s">
        <v>936</v>
      </c>
      <c r="OW29" t="s">
        <v>844</v>
      </c>
      <c r="WU29" t="s">
        <v>848</v>
      </c>
      <c r="WV29" t="s">
        <v>849</v>
      </c>
      <c r="WW29" t="s">
        <v>848</v>
      </c>
      <c r="WX29" t="s">
        <v>848</v>
      </c>
      <c r="WY29" t="s">
        <v>850</v>
      </c>
      <c r="WZ29" t="s">
        <v>849</v>
      </c>
      <c r="XA29" t="s">
        <v>849</v>
      </c>
      <c r="XB29" t="s">
        <v>849</v>
      </c>
      <c r="XC29" t="s">
        <v>849</v>
      </c>
      <c r="XD29" t="s">
        <v>849</v>
      </c>
      <c r="XE29" t="s">
        <v>848</v>
      </c>
      <c r="XF29" t="s">
        <v>849</v>
      </c>
      <c r="XG29" t="s">
        <v>849</v>
      </c>
      <c r="XH29" t="s">
        <v>849</v>
      </c>
      <c r="XI29" t="s">
        <v>850</v>
      </c>
      <c r="XJ29" t="s">
        <v>849</v>
      </c>
      <c r="XK29" t="s">
        <v>849</v>
      </c>
      <c r="XL29" t="s">
        <v>849</v>
      </c>
      <c r="XM29" t="s">
        <v>848</v>
      </c>
      <c r="XN29" t="s">
        <v>849</v>
      </c>
      <c r="XO29" t="s">
        <v>849</v>
      </c>
      <c r="XP29" t="s">
        <v>849</v>
      </c>
      <c r="XQ29" t="s">
        <v>848</v>
      </c>
      <c r="XR29" t="s">
        <v>848</v>
      </c>
      <c r="XS29" t="s">
        <v>848</v>
      </c>
      <c r="XT29" t="s">
        <v>848</v>
      </c>
      <c r="XU29" t="s">
        <v>849</v>
      </c>
      <c r="XV29" t="s">
        <v>848</v>
      </c>
      <c r="XW29" t="s">
        <v>849</v>
      </c>
      <c r="XX29" t="s">
        <v>849</v>
      </c>
      <c r="XY29" t="s">
        <v>849</v>
      </c>
      <c r="XZ29" t="s">
        <v>849</v>
      </c>
      <c r="YA29" t="s">
        <v>849</v>
      </c>
      <c r="YB29" t="s">
        <v>849</v>
      </c>
      <c r="YC29" t="s">
        <v>849</v>
      </c>
      <c r="YD29" t="s">
        <v>848</v>
      </c>
      <c r="YE29" t="s">
        <v>849</v>
      </c>
      <c r="YF29" t="s">
        <v>849</v>
      </c>
      <c r="YG29" t="s">
        <v>848</v>
      </c>
      <c r="YJ29" t="s">
        <v>949</v>
      </c>
      <c r="YK29" t="s">
        <v>853</v>
      </c>
      <c r="YL29" t="s">
        <v>852</v>
      </c>
      <c r="YM29" t="s">
        <v>852</v>
      </c>
      <c r="YN29" t="s">
        <v>852</v>
      </c>
      <c r="YO29" t="s">
        <v>852</v>
      </c>
      <c r="YP29" t="s">
        <v>852</v>
      </c>
      <c r="YQ29" t="s">
        <v>852</v>
      </c>
      <c r="YR29" t="s">
        <v>852</v>
      </c>
      <c r="YS29" t="s">
        <v>853</v>
      </c>
      <c r="YT29" t="s">
        <v>852</v>
      </c>
      <c r="YU29" t="s">
        <v>853</v>
      </c>
      <c r="YV29" t="s">
        <v>852</v>
      </c>
      <c r="YW29" t="s">
        <v>852</v>
      </c>
      <c r="YX29" t="s">
        <v>826</v>
      </c>
      <c r="YY29" t="s">
        <v>826</v>
      </c>
      <c r="YZ29" t="s">
        <v>826</v>
      </c>
      <c r="ZA29" t="s">
        <v>853</v>
      </c>
      <c r="ZB29" t="s">
        <v>852</v>
      </c>
      <c r="ZC29" t="s">
        <v>852</v>
      </c>
      <c r="ZD29" t="s">
        <v>852</v>
      </c>
      <c r="ZE29" t="s">
        <v>852</v>
      </c>
      <c r="ZF29" t="s">
        <v>826</v>
      </c>
      <c r="ZG29" t="s">
        <v>853</v>
      </c>
      <c r="ZH29" t="s">
        <v>826</v>
      </c>
      <c r="ZI29" t="s">
        <v>852</v>
      </c>
      <c r="ZJ29" t="s">
        <v>826</v>
      </c>
      <c r="ZK29" t="s">
        <v>826</v>
      </c>
      <c r="ZL29" t="s">
        <v>852</v>
      </c>
      <c r="ZM29" t="s">
        <v>852</v>
      </c>
      <c r="ZN29" t="s">
        <v>826</v>
      </c>
      <c r="ZO29" t="s">
        <v>852</v>
      </c>
      <c r="ZP29" t="s">
        <v>826</v>
      </c>
      <c r="ZR29" t="s">
        <v>854</v>
      </c>
      <c r="ZS29" t="s">
        <v>856</v>
      </c>
      <c r="ZT29" t="s">
        <v>856</v>
      </c>
      <c r="ZU29" t="s">
        <v>854</v>
      </c>
      <c r="ZV29" t="s">
        <v>856</v>
      </c>
      <c r="ZW29" t="s">
        <v>856</v>
      </c>
      <c r="ZX29" t="s">
        <v>856</v>
      </c>
      <c r="ZY29" t="s">
        <v>856</v>
      </c>
      <c r="ZZ29" t="s">
        <v>856</v>
      </c>
      <c r="AAA29" t="s">
        <v>856</v>
      </c>
      <c r="AAB29" t="s">
        <v>854</v>
      </c>
      <c r="AAC29" t="s">
        <v>856</v>
      </c>
      <c r="AAD29" t="s">
        <v>856</v>
      </c>
      <c r="AAE29" t="s">
        <v>856</v>
      </c>
      <c r="AAF29" t="s">
        <v>856</v>
      </c>
      <c r="AAG29" t="s">
        <v>856</v>
      </c>
      <c r="AAH29" t="s">
        <v>854</v>
      </c>
      <c r="AAI29" t="s">
        <v>856</v>
      </c>
      <c r="AAJ29" t="s">
        <v>854</v>
      </c>
      <c r="AAK29" t="s">
        <v>856</v>
      </c>
      <c r="AAL29" t="s">
        <v>854</v>
      </c>
      <c r="AAM29" t="s">
        <v>856</v>
      </c>
      <c r="AAN29" t="s">
        <v>856</v>
      </c>
      <c r="AAO29" t="s">
        <v>856</v>
      </c>
      <c r="AAP29" t="s">
        <v>856</v>
      </c>
      <c r="AAQ29" t="s">
        <v>856</v>
      </c>
      <c r="AAR29" t="s">
        <v>856</v>
      </c>
      <c r="AAS29" t="s">
        <v>854</v>
      </c>
      <c r="AAT29" t="s">
        <v>856</v>
      </c>
      <c r="AAU29" t="s">
        <v>854</v>
      </c>
      <c r="AAV29" t="s">
        <v>856</v>
      </c>
      <c r="AAW29" t="s">
        <v>856</v>
      </c>
      <c r="AAX29" t="s">
        <v>856</v>
      </c>
      <c r="AAY29" t="s">
        <v>856</v>
      </c>
      <c r="AAZ29" t="s">
        <v>856</v>
      </c>
      <c r="ABB29" t="s">
        <v>891</v>
      </c>
      <c r="ABC29" t="s">
        <v>891</v>
      </c>
      <c r="ABD29" t="s">
        <v>891</v>
      </c>
      <c r="ABE29" t="s">
        <v>891</v>
      </c>
      <c r="ABF29" t="s">
        <v>891</v>
      </c>
      <c r="ABG29" t="s">
        <v>857</v>
      </c>
      <c r="ABH29" t="s">
        <v>891</v>
      </c>
      <c r="ABI29" t="s">
        <v>891</v>
      </c>
      <c r="ABJ29" t="s">
        <v>891</v>
      </c>
      <c r="ABK29" t="s">
        <v>857</v>
      </c>
      <c r="ABL29" t="s">
        <v>891</v>
      </c>
      <c r="ABM29" t="s">
        <v>891</v>
      </c>
      <c r="ABN29" t="s">
        <v>891</v>
      </c>
      <c r="ABR29" t="s">
        <v>758</v>
      </c>
      <c r="ABV29" t="s">
        <v>762</v>
      </c>
      <c r="ABX29" t="s">
        <v>764</v>
      </c>
      <c r="ABY29" t="s">
        <v>765</v>
      </c>
      <c r="ABZ29" t="s">
        <v>766</v>
      </c>
      <c r="ACI29" t="s">
        <v>775</v>
      </c>
      <c r="ACJ29" t="s">
        <v>776</v>
      </c>
      <c r="ACL29" t="s">
        <v>778</v>
      </c>
      <c r="ACO29" t="s">
        <v>781</v>
      </c>
      <c r="ACR29" t="s">
        <v>892</v>
      </c>
    </row>
    <row r="30" spans="1:804" x14ac:dyDescent="0.2">
      <c r="A30">
        <v>110002881040</v>
      </c>
      <c r="B30">
        <v>270118609</v>
      </c>
      <c r="C30" s="2">
        <v>43648.278692129628</v>
      </c>
      <c r="D30" s="2">
        <v>43648.27921296296</v>
      </c>
      <c r="E30" t="s">
        <v>1529</v>
      </c>
      <c r="J30" t="s">
        <v>1600</v>
      </c>
      <c r="L30" t="s">
        <v>815</v>
      </c>
      <c r="M30" t="s">
        <v>816</v>
      </c>
      <c r="N30" t="s">
        <v>1601</v>
      </c>
    </row>
    <row r="31" spans="1:804" x14ac:dyDescent="0.2">
      <c r="A31">
        <v>110002871534</v>
      </c>
      <c r="B31">
        <v>270114706</v>
      </c>
      <c r="C31" s="2">
        <v>43644.211053240739</v>
      </c>
      <c r="D31" s="2">
        <v>43660.843333333331</v>
      </c>
      <c r="E31" t="s">
        <v>1530</v>
      </c>
      <c r="J31" t="s">
        <v>929</v>
      </c>
      <c r="L31" t="s">
        <v>815</v>
      </c>
      <c r="M31" t="s">
        <v>910</v>
      </c>
      <c r="N31" t="s">
        <v>867</v>
      </c>
      <c r="O31" t="s">
        <v>942</v>
      </c>
      <c r="P31" t="s">
        <v>819</v>
      </c>
      <c r="Q31" t="s">
        <v>980</v>
      </c>
      <c r="S31" t="s">
        <v>1008</v>
      </c>
      <c r="T31" t="s">
        <v>1048</v>
      </c>
      <c r="V31" t="s">
        <v>823</v>
      </c>
      <c r="W31" t="s">
        <v>870</v>
      </c>
      <c r="X31" t="s">
        <v>871</v>
      </c>
      <c r="Y31" t="s">
        <v>871</v>
      </c>
      <c r="Z31" t="s">
        <v>871</v>
      </c>
      <c r="AA31" t="s">
        <v>871</v>
      </c>
      <c r="AB31" t="s">
        <v>871</v>
      </c>
      <c r="AC31" t="s">
        <v>871</v>
      </c>
      <c r="AD31" t="s">
        <v>873</v>
      </c>
      <c r="AE31" t="s">
        <v>873</v>
      </c>
      <c r="AF31" t="s">
        <v>873</v>
      </c>
      <c r="AG31" t="s">
        <v>873</v>
      </c>
      <c r="AH31" t="s">
        <v>873</v>
      </c>
      <c r="AI31" t="s">
        <v>873</v>
      </c>
      <c r="AJ31" t="s">
        <v>873</v>
      </c>
      <c r="AK31" t="s">
        <v>873</v>
      </c>
      <c r="AL31" t="s">
        <v>873</v>
      </c>
      <c r="AN31" t="s">
        <v>932</v>
      </c>
      <c r="AO31" t="s">
        <v>828</v>
      </c>
      <c r="AP31" t="s">
        <v>834</v>
      </c>
      <c r="AQ31" t="s">
        <v>834</v>
      </c>
      <c r="AR31" t="s">
        <v>875</v>
      </c>
      <c r="AS31" t="s">
        <v>834</v>
      </c>
      <c r="AT31" t="s">
        <v>932</v>
      </c>
      <c r="AU31" t="s">
        <v>834</v>
      </c>
      <c r="AZ31" t="s">
        <v>877</v>
      </c>
      <c r="BA31" t="s">
        <v>934</v>
      </c>
      <c r="BB31" t="s">
        <v>879</v>
      </c>
      <c r="BC31" t="s">
        <v>914</v>
      </c>
      <c r="CJ31" t="s">
        <v>877</v>
      </c>
      <c r="CZ31" t="s">
        <v>913</v>
      </c>
      <c r="DA31" t="s">
        <v>878</v>
      </c>
      <c r="DB31" t="s">
        <v>877</v>
      </c>
      <c r="DC31" t="s">
        <v>934</v>
      </c>
      <c r="DD31" t="s">
        <v>879</v>
      </c>
      <c r="DE31" t="s">
        <v>914</v>
      </c>
      <c r="DF31" t="s">
        <v>935</v>
      </c>
      <c r="DQ31" t="s">
        <v>881</v>
      </c>
      <c r="DR31" t="s">
        <v>881</v>
      </c>
      <c r="DS31" t="s">
        <v>881</v>
      </c>
      <c r="DT31" t="s">
        <v>881</v>
      </c>
      <c r="DU31" t="s">
        <v>881</v>
      </c>
      <c r="DV31" t="s">
        <v>881</v>
      </c>
      <c r="DW31" t="s">
        <v>881</v>
      </c>
      <c r="DX31" t="s">
        <v>881</v>
      </c>
      <c r="DY31" t="s">
        <v>881</v>
      </c>
      <c r="DZ31" t="s">
        <v>881</v>
      </c>
      <c r="EB31" t="s">
        <v>882</v>
      </c>
      <c r="EC31" t="s">
        <v>882</v>
      </c>
      <c r="ED31" t="s">
        <v>882</v>
      </c>
      <c r="EE31" t="s">
        <v>882</v>
      </c>
      <c r="EF31" t="s">
        <v>834</v>
      </c>
      <c r="EG31" t="s">
        <v>834</v>
      </c>
      <c r="EH31" t="s">
        <v>834</v>
      </c>
      <c r="EI31" t="s">
        <v>834</v>
      </c>
      <c r="EJ31" t="s">
        <v>834</v>
      </c>
      <c r="EK31" t="s">
        <v>834</v>
      </c>
      <c r="EL31" t="s">
        <v>834</v>
      </c>
      <c r="EM31" t="s">
        <v>834</v>
      </c>
      <c r="EN31" t="s">
        <v>835</v>
      </c>
      <c r="EO31" t="s">
        <v>834</v>
      </c>
      <c r="EP31" t="s">
        <v>834</v>
      </c>
      <c r="EQ31" t="s">
        <v>834</v>
      </c>
      <c r="ER31" t="s">
        <v>834</v>
      </c>
      <c r="ES31" t="s">
        <v>882</v>
      </c>
      <c r="EX31" t="s">
        <v>837</v>
      </c>
      <c r="EZ31" t="s">
        <v>839</v>
      </c>
      <c r="FJ31" t="s">
        <v>837</v>
      </c>
      <c r="FL31" t="s">
        <v>839</v>
      </c>
      <c r="FV31" t="s">
        <v>837</v>
      </c>
      <c r="FX31" t="s">
        <v>839</v>
      </c>
      <c r="GH31" t="s">
        <v>837</v>
      </c>
      <c r="GJ31" t="s">
        <v>839</v>
      </c>
      <c r="MT31" t="s">
        <v>837</v>
      </c>
      <c r="MV31" t="s">
        <v>839</v>
      </c>
      <c r="NI31" t="s">
        <v>846</v>
      </c>
      <c r="NW31" t="s">
        <v>846</v>
      </c>
      <c r="OK31" t="s">
        <v>846</v>
      </c>
      <c r="OY31" t="s">
        <v>846</v>
      </c>
      <c r="WM31" t="s">
        <v>846</v>
      </c>
      <c r="WU31" t="s">
        <v>848</v>
      </c>
      <c r="WV31" t="s">
        <v>848</v>
      </c>
      <c r="WW31" t="s">
        <v>848</v>
      </c>
      <c r="WX31" t="s">
        <v>848</v>
      </c>
      <c r="WY31" t="s">
        <v>848</v>
      </c>
      <c r="WZ31" t="s">
        <v>848</v>
      </c>
      <c r="XA31" t="s">
        <v>848</v>
      </c>
      <c r="XB31" t="s">
        <v>848</v>
      </c>
      <c r="XC31" t="s">
        <v>848</v>
      </c>
      <c r="XD31" t="s">
        <v>848</v>
      </c>
      <c r="XE31" t="s">
        <v>848</v>
      </c>
      <c r="XF31" t="s">
        <v>848</v>
      </c>
      <c r="XG31" t="s">
        <v>848</v>
      </c>
      <c r="XH31" t="s">
        <v>848</v>
      </c>
      <c r="XI31" t="s">
        <v>848</v>
      </c>
      <c r="XJ31" t="s">
        <v>848</v>
      </c>
      <c r="XK31" t="s">
        <v>848</v>
      </c>
      <c r="XL31" t="s">
        <v>848</v>
      </c>
      <c r="XM31" t="s">
        <v>848</v>
      </c>
      <c r="XN31" t="s">
        <v>848</v>
      </c>
      <c r="XO31" t="s">
        <v>848</v>
      </c>
      <c r="XP31" t="s">
        <v>848</v>
      </c>
      <c r="XQ31" t="s">
        <v>848</v>
      </c>
      <c r="XR31" t="s">
        <v>848</v>
      </c>
      <c r="XS31" t="s">
        <v>848</v>
      </c>
      <c r="XT31" t="s">
        <v>848</v>
      </c>
      <c r="XU31" t="s">
        <v>848</v>
      </c>
      <c r="XV31" t="s">
        <v>848</v>
      </c>
      <c r="XW31" t="s">
        <v>848</v>
      </c>
      <c r="XX31" t="s">
        <v>848</v>
      </c>
      <c r="XY31" t="s">
        <v>848</v>
      </c>
      <c r="XZ31" t="s">
        <v>848</v>
      </c>
      <c r="YA31" t="s">
        <v>848</v>
      </c>
      <c r="YB31" t="s">
        <v>848</v>
      </c>
      <c r="YC31" t="s">
        <v>848</v>
      </c>
      <c r="YD31" t="s">
        <v>848</v>
      </c>
      <c r="YE31" t="s">
        <v>848</v>
      </c>
      <c r="YF31" t="s">
        <v>848</v>
      </c>
      <c r="YG31" t="s">
        <v>848</v>
      </c>
      <c r="YJ31" t="s">
        <v>906</v>
      </c>
      <c r="YK31" t="s">
        <v>853</v>
      </c>
      <c r="YL31" t="s">
        <v>853</v>
      </c>
      <c r="YM31" t="s">
        <v>853</v>
      </c>
      <c r="YN31" t="s">
        <v>853</v>
      </c>
      <c r="YO31" t="s">
        <v>853</v>
      </c>
      <c r="YP31" t="s">
        <v>853</v>
      </c>
      <c r="YQ31" t="s">
        <v>853</v>
      </c>
      <c r="YR31" t="s">
        <v>853</v>
      </c>
      <c r="YS31" t="s">
        <v>853</v>
      </c>
      <c r="YT31" t="s">
        <v>853</v>
      </c>
      <c r="YU31" t="s">
        <v>853</v>
      </c>
      <c r="YV31" t="s">
        <v>853</v>
      </c>
      <c r="YW31" t="s">
        <v>853</v>
      </c>
      <c r="YX31" t="s">
        <v>853</v>
      </c>
      <c r="YY31" t="s">
        <v>853</v>
      </c>
      <c r="YZ31" t="s">
        <v>853</v>
      </c>
      <c r="ZA31" t="s">
        <v>853</v>
      </c>
      <c r="ZB31" t="s">
        <v>853</v>
      </c>
      <c r="ZC31" t="s">
        <v>852</v>
      </c>
      <c r="ZD31" t="s">
        <v>852</v>
      </c>
      <c r="ZE31" t="s">
        <v>852</v>
      </c>
      <c r="ZF31" t="s">
        <v>826</v>
      </c>
      <c r="ZG31" t="s">
        <v>852</v>
      </c>
      <c r="ZH31" t="s">
        <v>852</v>
      </c>
      <c r="ZI31" t="s">
        <v>852</v>
      </c>
      <c r="ZJ31" t="s">
        <v>852</v>
      </c>
      <c r="ZK31" t="s">
        <v>852</v>
      </c>
      <c r="ZL31" t="s">
        <v>852</v>
      </c>
      <c r="ZM31" t="s">
        <v>852</v>
      </c>
      <c r="ZN31" t="s">
        <v>852</v>
      </c>
      <c r="ZO31" t="s">
        <v>852</v>
      </c>
      <c r="ZP31" t="s">
        <v>853</v>
      </c>
      <c r="ZR31" t="s">
        <v>889</v>
      </c>
      <c r="ZS31" t="s">
        <v>889</v>
      </c>
      <c r="ZT31" t="s">
        <v>889</v>
      </c>
      <c r="ZU31" t="s">
        <v>889</v>
      </c>
      <c r="ZV31" t="s">
        <v>889</v>
      </c>
      <c r="ZW31" t="s">
        <v>889</v>
      </c>
      <c r="ZX31" t="s">
        <v>889</v>
      </c>
      <c r="ZY31" t="s">
        <v>889</v>
      </c>
      <c r="ZZ31" t="s">
        <v>889</v>
      </c>
      <c r="AAA31" t="s">
        <v>889</v>
      </c>
      <c r="AAB31" t="s">
        <v>889</v>
      </c>
      <c r="AAC31" t="s">
        <v>889</v>
      </c>
      <c r="AAD31" t="s">
        <v>889</v>
      </c>
      <c r="AAE31" t="s">
        <v>889</v>
      </c>
      <c r="AAF31" t="s">
        <v>889</v>
      </c>
      <c r="AAG31" t="s">
        <v>889</v>
      </c>
      <c r="AAH31" t="s">
        <v>889</v>
      </c>
      <c r="AAI31" t="s">
        <v>889</v>
      </c>
      <c r="AAJ31" t="s">
        <v>889</v>
      </c>
      <c r="AAK31" t="s">
        <v>889</v>
      </c>
      <c r="AAL31" t="s">
        <v>889</v>
      </c>
      <c r="AAM31" t="s">
        <v>889</v>
      </c>
      <c r="AAN31" t="s">
        <v>855</v>
      </c>
      <c r="AAO31" t="s">
        <v>889</v>
      </c>
      <c r="AAP31" t="s">
        <v>889</v>
      </c>
      <c r="AAQ31" t="s">
        <v>889</v>
      </c>
      <c r="AAR31" t="s">
        <v>889</v>
      </c>
      <c r="AAS31" t="s">
        <v>889</v>
      </c>
      <c r="AAT31" t="s">
        <v>889</v>
      </c>
      <c r="AAU31" t="s">
        <v>889</v>
      </c>
      <c r="AAV31" t="s">
        <v>889</v>
      </c>
      <c r="AAW31" t="s">
        <v>889</v>
      </c>
      <c r="AAX31" t="s">
        <v>889</v>
      </c>
      <c r="AAY31" t="s">
        <v>889</v>
      </c>
      <c r="AAZ31" t="s">
        <v>889</v>
      </c>
      <c r="ABB31" t="s">
        <v>890</v>
      </c>
      <c r="ABC31" t="s">
        <v>890</v>
      </c>
      <c r="ABD31" t="s">
        <v>890</v>
      </c>
      <c r="ABE31" t="s">
        <v>890</v>
      </c>
      <c r="ABF31" t="s">
        <v>890</v>
      </c>
      <c r="ABG31" t="s">
        <v>890</v>
      </c>
      <c r="ABH31" t="s">
        <v>890</v>
      </c>
      <c r="ABI31" t="s">
        <v>890</v>
      </c>
      <c r="ABJ31" t="s">
        <v>890</v>
      </c>
      <c r="ABK31" t="s">
        <v>890</v>
      </c>
      <c r="ABL31" t="s">
        <v>890</v>
      </c>
      <c r="ABM31" t="s">
        <v>890</v>
      </c>
      <c r="ABN31" t="s">
        <v>890</v>
      </c>
      <c r="ABO31" t="s">
        <v>755</v>
      </c>
      <c r="ABP31" t="s">
        <v>756</v>
      </c>
      <c r="ABS31" t="s">
        <v>759</v>
      </c>
      <c r="ABT31" t="s">
        <v>760</v>
      </c>
      <c r="ABW31" t="s">
        <v>763</v>
      </c>
      <c r="ACC31" t="s">
        <v>769</v>
      </c>
      <c r="ACJ31" t="s">
        <v>776</v>
      </c>
      <c r="ACK31" t="s">
        <v>777</v>
      </c>
      <c r="ACM31" t="s">
        <v>779</v>
      </c>
      <c r="ACN31" t="s">
        <v>780</v>
      </c>
      <c r="ACR31" t="s">
        <v>964</v>
      </c>
      <c r="ACS31" t="s">
        <v>894</v>
      </c>
      <c r="ACT31" t="s">
        <v>894</v>
      </c>
      <c r="ACU31" t="s">
        <v>894</v>
      </c>
      <c r="ACV31" t="s">
        <v>894</v>
      </c>
      <c r="ACW31" t="s">
        <v>894</v>
      </c>
      <c r="ACX31" t="s">
        <v>894</v>
      </c>
      <c r="ACY31" t="s">
        <v>893</v>
      </c>
      <c r="ACZ31" t="s">
        <v>893</v>
      </c>
      <c r="ADA31" t="s">
        <v>893</v>
      </c>
      <c r="ADB31" t="s">
        <v>863</v>
      </c>
      <c r="ADC31" t="s">
        <v>894</v>
      </c>
      <c r="ADD31" t="s">
        <v>864</v>
      </c>
      <c r="ADE31" t="s">
        <v>864</v>
      </c>
      <c r="ADF31" t="s">
        <v>864</v>
      </c>
      <c r="ADG31" t="s">
        <v>864</v>
      </c>
      <c r="ADH31" t="s">
        <v>864</v>
      </c>
      <c r="ADI31" t="s">
        <v>864</v>
      </c>
      <c r="ADJ31" t="s">
        <v>864</v>
      </c>
      <c r="ADK31" t="s">
        <v>864</v>
      </c>
      <c r="ADL31" t="s">
        <v>864</v>
      </c>
      <c r="ADM31" t="s">
        <v>864</v>
      </c>
      <c r="ADN31" t="s">
        <v>864</v>
      </c>
      <c r="ADO31" t="s">
        <v>864</v>
      </c>
      <c r="ADP31" t="s">
        <v>864</v>
      </c>
      <c r="ADQ31" t="s">
        <v>864</v>
      </c>
      <c r="ADR31" t="s">
        <v>863</v>
      </c>
      <c r="ADS31" t="s">
        <v>864</v>
      </c>
      <c r="ADT31" t="s">
        <v>863</v>
      </c>
      <c r="ADU31" t="s">
        <v>864</v>
      </c>
      <c r="ADV31" t="s">
        <v>893</v>
      </c>
    </row>
    <row r="32" spans="1:804" x14ac:dyDescent="0.2">
      <c r="A32">
        <v>110002869433</v>
      </c>
      <c r="B32">
        <v>270118616</v>
      </c>
      <c r="C32" s="2">
        <v>43643.62332175926</v>
      </c>
      <c r="D32" s="2">
        <v>43643.625115740739</v>
      </c>
      <c r="E32" t="s">
        <v>1531</v>
      </c>
      <c r="J32" t="s">
        <v>43</v>
      </c>
      <c r="K32" t="s">
        <v>1532</v>
      </c>
      <c r="L32" t="s">
        <v>815</v>
      </c>
      <c r="M32" t="s">
        <v>954</v>
      </c>
      <c r="N32" t="s">
        <v>984</v>
      </c>
    </row>
    <row r="33" spans="1:804" x14ac:dyDescent="0.2">
      <c r="A33">
        <v>110002868296</v>
      </c>
      <c r="B33">
        <v>270117982</v>
      </c>
      <c r="C33" s="2">
        <v>43643.4533912037</v>
      </c>
      <c r="D33" s="2">
        <v>43643.461087962962</v>
      </c>
      <c r="E33" t="s">
        <v>1533</v>
      </c>
      <c r="J33" t="s">
        <v>959</v>
      </c>
      <c r="L33" t="s">
        <v>815</v>
      </c>
      <c r="M33" t="s">
        <v>960</v>
      </c>
      <c r="N33" t="s">
        <v>1599</v>
      </c>
    </row>
    <row r="34" spans="1:804" x14ac:dyDescent="0.2">
      <c r="A34">
        <v>110002868272</v>
      </c>
      <c r="B34">
        <v>270117970</v>
      </c>
      <c r="C34" s="2">
        <v>43643.447187500002</v>
      </c>
      <c r="D34" s="2">
        <v>43643.470092592594</v>
      </c>
      <c r="E34" t="s">
        <v>1534</v>
      </c>
      <c r="J34" t="s">
        <v>941</v>
      </c>
      <c r="L34" t="s">
        <v>815</v>
      </c>
      <c r="M34" t="s">
        <v>816</v>
      </c>
      <c r="N34" t="s">
        <v>867</v>
      </c>
      <c r="O34" t="s">
        <v>818</v>
      </c>
      <c r="P34" t="s">
        <v>819</v>
      </c>
      <c r="Q34" t="s">
        <v>980</v>
      </c>
      <c r="S34" t="s">
        <v>821</v>
      </c>
      <c r="T34" t="s">
        <v>911</v>
      </c>
      <c r="V34" t="s">
        <v>912</v>
      </c>
      <c r="W34" t="s">
        <v>870</v>
      </c>
      <c r="X34" t="s">
        <v>825</v>
      </c>
      <c r="Y34" t="s">
        <v>825</v>
      </c>
      <c r="Z34" t="s">
        <v>871</v>
      </c>
      <c r="AA34" t="s">
        <v>871</v>
      </c>
      <c r="AB34" t="s">
        <v>871</v>
      </c>
      <c r="AC34" t="s">
        <v>825</v>
      </c>
      <c r="AD34" t="s">
        <v>826</v>
      </c>
      <c r="AE34" t="s">
        <v>827</v>
      </c>
      <c r="AF34" t="s">
        <v>826</v>
      </c>
      <c r="AG34" t="s">
        <v>826</v>
      </c>
      <c r="AH34" t="s">
        <v>826</v>
      </c>
      <c r="AI34" t="s">
        <v>827</v>
      </c>
      <c r="AJ34" t="s">
        <v>827</v>
      </c>
      <c r="AK34" t="s">
        <v>827</v>
      </c>
      <c r="AL34" t="s">
        <v>826</v>
      </c>
      <c r="AN34" t="s">
        <v>875</v>
      </c>
      <c r="AO34" t="s">
        <v>829</v>
      </c>
      <c r="AP34" t="s">
        <v>834</v>
      </c>
      <c r="AQ34" t="s">
        <v>829</v>
      </c>
      <c r="AR34" t="s">
        <v>875</v>
      </c>
      <c r="AS34" t="s">
        <v>829</v>
      </c>
      <c r="AT34" t="s">
        <v>875</v>
      </c>
      <c r="AU34" t="s">
        <v>829</v>
      </c>
      <c r="AW34" t="s">
        <v>933</v>
      </c>
      <c r="CG34" t="s">
        <v>933</v>
      </c>
      <c r="CY34" t="s">
        <v>933</v>
      </c>
      <c r="DQ34" t="s">
        <v>832</v>
      </c>
      <c r="DR34" t="s">
        <v>832</v>
      </c>
      <c r="DS34" t="s">
        <v>831</v>
      </c>
      <c r="DT34" t="s">
        <v>832</v>
      </c>
      <c r="DU34" t="s">
        <v>832</v>
      </c>
      <c r="DV34" t="s">
        <v>900</v>
      </c>
      <c r="DW34" t="s">
        <v>900</v>
      </c>
      <c r="DX34" t="s">
        <v>900</v>
      </c>
      <c r="DY34" t="s">
        <v>900</v>
      </c>
      <c r="DZ34" t="s">
        <v>880</v>
      </c>
      <c r="EB34" t="s">
        <v>834</v>
      </c>
      <c r="EC34" t="s">
        <v>833</v>
      </c>
      <c r="ED34" t="s">
        <v>882</v>
      </c>
      <c r="EE34" t="s">
        <v>882</v>
      </c>
      <c r="EF34" t="s">
        <v>833</v>
      </c>
      <c r="EG34" t="s">
        <v>834</v>
      </c>
      <c r="EH34" t="s">
        <v>834</v>
      </c>
      <c r="EI34" t="s">
        <v>834</v>
      </c>
      <c r="EJ34" t="s">
        <v>834</v>
      </c>
      <c r="EK34" t="s">
        <v>834</v>
      </c>
      <c r="EL34" t="s">
        <v>834</v>
      </c>
      <c r="EM34" t="s">
        <v>834</v>
      </c>
      <c r="EN34" t="s">
        <v>833</v>
      </c>
      <c r="EO34" t="s">
        <v>834</v>
      </c>
      <c r="EP34" t="s">
        <v>834</v>
      </c>
      <c r="EQ34" t="s">
        <v>834</v>
      </c>
      <c r="ER34" t="s">
        <v>834</v>
      </c>
      <c r="ES34" t="s">
        <v>834</v>
      </c>
      <c r="FJ34" t="s">
        <v>837</v>
      </c>
      <c r="FL34" t="s">
        <v>839</v>
      </c>
      <c r="FV34" t="s">
        <v>837</v>
      </c>
      <c r="FX34" t="s">
        <v>839</v>
      </c>
      <c r="FY34" t="s">
        <v>842</v>
      </c>
      <c r="GH34" t="s">
        <v>837</v>
      </c>
      <c r="GJ34" t="s">
        <v>839</v>
      </c>
      <c r="GK34" t="s">
        <v>842</v>
      </c>
      <c r="GR34" t="s">
        <v>841</v>
      </c>
      <c r="GW34" t="s">
        <v>842</v>
      </c>
      <c r="GY34" t="s">
        <v>840</v>
      </c>
      <c r="KJ34" t="s">
        <v>841</v>
      </c>
      <c r="KO34" t="s">
        <v>842</v>
      </c>
      <c r="KQ34" t="s">
        <v>840</v>
      </c>
      <c r="NR34" t="s">
        <v>843</v>
      </c>
      <c r="OF34" t="s">
        <v>843</v>
      </c>
      <c r="OT34" t="s">
        <v>843</v>
      </c>
      <c r="PP34" t="s">
        <v>884</v>
      </c>
      <c r="TX34" t="s">
        <v>884</v>
      </c>
      <c r="WU34" t="s">
        <v>849</v>
      </c>
      <c r="WV34" t="s">
        <v>848</v>
      </c>
      <c r="WW34" t="s">
        <v>848</v>
      </c>
      <c r="WX34" t="s">
        <v>848</v>
      </c>
      <c r="WY34" t="s">
        <v>848</v>
      </c>
      <c r="WZ34" t="s">
        <v>849</v>
      </c>
      <c r="XA34" t="s">
        <v>848</v>
      </c>
      <c r="XB34" t="s">
        <v>848</v>
      </c>
      <c r="XC34" t="s">
        <v>848</v>
      </c>
      <c r="XD34" t="s">
        <v>849</v>
      </c>
      <c r="XE34" t="s">
        <v>849</v>
      </c>
      <c r="XF34" t="s">
        <v>849</v>
      </c>
      <c r="XG34" t="s">
        <v>904</v>
      </c>
      <c r="XH34" t="s">
        <v>848</v>
      </c>
      <c r="XI34" t="s">
        <v>848</v>
      </c>
      <c r="XJ34" t="s">
        <v>848</v>
      </c>
      <c r="XK34" t="s">
        <v>849</v>
      </c>
      <c r="XL34" t="s">
        <v>849</v>
      </c>
      <c r="XM34" t="s">
        <v>848</v>
      </c>
      <c r="XN34" t="s">
        <v>848</v>
      </c>
      <c r="XO34" t="s">
        <v>848</v>
      </c>
      <c r="XP34" t="s">
        <v>848</v>
      </c>
      <c r="XQ34" t="s">
        <v>848</v>
      </c>
      <c r="XR34" t="s">
        <v>848</v>
      </c>
      <c r="XS34" t="s">
        <v>848</v>
      </c>
      <c r="XT34" t="s">
        <v>848</v>
      </c>
      <c r="XU34" t="s">
        <v>848</v>
      </c>
      <c r="XV34" t="s">
        <v>848</v>
      </c>
      <c r="XW34" t="s">
        <v>848</v>
      </c>
      <c r="XX34" t="s">
        <v>848</v>
      </c>
      <c r="XY34" t="s">
        <v>848</v>
      </c>
      <c r="XZ34" t="s">
        <v>848</v>
      </c>
      <c r="YA34" t="s">
        <v>848</v>
      </c>
      <c r="YB34" t="s">
        <v>849</v>
      </c>
      <c r="YC34" t="s">
        <v>848</v>
      </c>
      <c r="YD34" t="s">
        <v>848</v>
      </c>
      <c r="YE34" t="s">
        <v>849</v>
      </c>
      <c r="YF34" t="s">
        <v>848</v>
      </c>
      <c r="YG34" t="s">
        <v>848</v>
      </c>
      <c r="YJ34" t="s">
        <v>885</v>
      </c>
      <c r="YK34" t="s">
        <v>852</v>
      </c>
      <c r="YL34" t="s">
        <v>852</v>
      </c>
      <c r="YM34" t="s">
        <v>852</v>
      </c>
      <c r="YN34" t="s">
        <v>852</v>
      </c>
      <c r="YO34" t="s">
        <v>852</v>
      </c>
      <c r="YP34" t="s">
        <v>852</v>
      </c>
      <c r="YQ34" t="s">
        <v>852</v>
      </c>
      <c r="YR34" t="s">
        <v>826</v>
      </c>
      <c r="YS34" t="s">
        <v>826</v>
      </c>
      <c r="YT34" t="s">
        <v>852</v>
      </c>
      <c r="YU34" t="s">
        <v>853</v>
      </c>
      <c r="YV34" t="s">
        <v>886</v>
      </c>
      <c r="YW34" t="s">
        <v>826</v>
      </c>
      <c r="YX34" t="s">
        <v>852</v>
      </c>
      <c r="YY34" t="s">
        <v>886</v>
      </c>
      <c r="YZ34" t="s">
        <v>852</v>
      </c>
      <c r="ZA34" t="s">
        <v>852</v>
      </c>
      <c r="ZB34" t="s">
        <v>887</v>
      </c>
      <c r="ZC34" t="s">
        <v>852</v>
      </c>
      <c r="ZD34" t="s">
        <v>826</v>
      </c>
      <c r="ZE34" t="s">
        <v>852</v>
      </c>
      <c r="ZF34" t="s">
        <v>826</v>
      </c>
      <c r="ZG34" t="s">
        <v>853</v>
      </c>
      <c r="ZH34" t="s">
        <v>852</v>
      </c>
      <c r="ZI34" t="s">
        <v>852</v>
      </c>
      <c r="ZJ34" t="s">
        <v>852</v>
      </c>
      <c r="ZK34" t="s">
        <v>852</v>
      </c>
      <c r="ZL34" t="s">
        <v>852</v>
      </c>
      <c r="ZM34" t="s">
        <v>852</v>
      </c>
      <c r="ZN34" t="s">
        <v>826</v>
      </c>
      <c r="ZO34" t="s">
        <v>852</v>
      </c>
      <c r="ZP34" t="s">
        <v>852</v>
      </c>
      <c r="ZR34" t="s">
        <v>855</v>
      </c>
      <c r="ZS34" t="s">
        <v>855</v>
      </c>
      <c r="ZT34" t="s">
        <v>889</v>
      </c>
      <c r="ZU34" t="s">
        <v>889</v>
      </c>
      <c r="ZV34" t="s">
        <v>889</v>
      </c>
      <c r="ZW34" t="s">
        <v>855</v>
      </c>
      <c r="ZX34" t="s">
        <v>889</v>
      </c>
      <c r="ZY34" t="s">
        <v>855</v>
      </c>
      <c r="ZZ34" t="s">
        <v>856</v>
      </c>
      <c r="AAA34" t="s">
        <v>855</v>
      </c>
      <c r="AAB34" t="s">
        <v>854</v>
      </c>
      <c r="AAC34" t="s">
        <v>889</v>
      </c>
      <c r="AAD34" t="s">
        <v>855</v>
      </c>
      <c r="AAE34" t="s">
        <v>889</v>
      </c>
      <c r="AAF34" t="s">
        <v>889</v>
      </c>
      <c r="AAG34" t="s">
        <v>855</v>
      </c>
      <c r="AAH34" t="s">
        <v>889</v>
      </c>
      <c r="AAI34" t="s">
        <v>854</v>
      </c>
      <c r="AAJ34" t="s">
        <v>855</v>
      </c>
      <c r="AAK34" t="s">
        <v>855</v>
      </c>
      <c r="AAL34" t="s">
        <v>889</v>
      </c>
      <c r="AAM34" t="s">
        <v>855</v>
      </c>
      <c r="AAN34" t="s">
        <v>855</v>
      </c>
      <c r="AAO34" t="s">
        <v>855</v>
      </c>
      <c r="AAP34" t="s">
        <v>889</v>
      </c>
      <c r="AAQ34" t="s">
        <v>856</v>
      </c>
      <c r="AAR34" t="s">
        <v>856</v>
      </c>
      <c r="AAS34" t="s">
        <v>855</v>
      </c>
      <c r="AAT34" t="s">
        <v>889</v>
      </c>
      <c r="AAU34" t="s">
        <v>889</v>
      </c>
      <c r="AAV34" t="s">
        <v>855</v>
      </c>
      <c r="AAW34" t="s">
        <v>855</v>
      </c>
      <c r="AAX34" t="s">
        <v>855</v>
      </c>
      <c r="AAY34" t="s">
        <v>855</v>
      </c>
      <c r="AAZ34" t="s">
        <v>889</v>
      </c>
    </row>
    <row r="35" spans="1:804" x14ac:dyDescent="0.2">
      <c r="A35">
        <v>110002867806</v>
      </c>
      <c r="B35">
        <v>270118458</v>
      </c>
      <c r="C35" s="2">
        <v>43643.217893518522</v>
      </c>
      <c r="D35" s="2">
        <v>43643.26898148148</v>
      </c>
      <c r="E35" t="s">
        <v>1535</v>
      </c>
      <c r="J35" t="s">
        <v>1075</v>
      </c>
      <c r="L35" t="s">
        <v>815</v>
      </c>
      <c r="M35" t="s">
        <v>960</v>
      </c>
      <c r="N35" t="s">
        <v>817</v>
      </c>
      <c r="O35" t="s">
        <v>896</v>
      </c>
      <c r="P35" t="s">
        <v>819</v>
      </c>
      <c r="Q35" t="s">
        <v>897</v>
      </c>
      <c r="S35" t="s">
        <v>821</v>
      </c>
      <c r="T35" t="s">
        <v>911</v>
      </c>
      <c r="V35" t="s">
        <v>823</v>
      </c>
      <c r="W35" t="s">
        <v>824</v>
      </c>
      <c r="X35" t="s">
        <v>825</v>
      </c>
      <c r="Y35" t="s">
        <v>825</v>
      </c>
      <c r="Z35" t="s">
        <v>825</v>
      </c>
      <c r="AA35" t="s">
        <v>871</v>
      </c>
      <c r="AB35" t="s">
        <v>825</v>
      </c>
      <c r="AC35" t="s">
        <v>871</v>
      </c>
      <c r="AD35" t="s">
        <v>919</v>
      </c>
      <c r="AE35" t="s">
        <v>826</v>
      </c>
      <c r="AF35" t="s">
        <v>827</v>
      </c>
      <c r="AG35" t="s">
        <v>872</v>
      </c>
      <c r="AH35" t="s">
        <v>919</v>
      </c>
      <c r="AI35" t="s">
        <v>827</v>
      </c>
      <c r="AJ35" t="s">
        <v>873</v>
      </c>
      <c r="AK35" t="s">
        <v>827</v>
      </c>
      <c r="AL35" t="s">
        <v>827</v>
      </c>
      <c r="AN35" t="s">
        <v>830</v>
      </c>
      <c r="AO35" t="s">
        <v>829</v>
      </c>
      <c r="AP35" t="s">
        <v>875</v>
      </c>
      <c r="AQ35" t="s">
        <v>829</v>
      </c>
      <c r="AR35" t="s">
        <v>830</v>
      </c>
      <c r="AS35" t="s">
        <v>830</v>
      </c>
      <c r="AT35" t="s">
        <v>875</v>
      </c>
      <c r="AU35" t="s">
        <v>829</v>
      </c>
      <c r="BP35" t="s">
        <v>913</v>
      </c>
      <c r="DB35" t="s">
        <v>877</v>
      </c>
      <c r="DQ35" t="s">
        <v>880</v>
      </c>
      <c r="DS35" t="s">
        <v>881</v>
      </c>
      <c r="DT35" t="s">
        <v>881</v>
      </c>
      <c r="DU35" t="s">
        <v>831</v>
      </c>
      <c r="DW35" t="s">
        <v>831</v>
      </c>
      <c r="DX35" t="s">
        <v>831</v>
      </c>
      <c r="DY35" t="s">
        <v>832</v>
      </c>
      <c r="DZ35" t="s">
        <v>832</v>
      </c>
      <c r="EB35" t="s">
        <v>882</v>
      </c>
      <c r="EC35" t="s">
        <v>882</v>
      </c>
      <c r="ED35" t="s">
        <v>882</v>
      </c>
      <c r="EE35" t="s">
        <v>882</v>
      </c>
      <c r="EF35" t="s">
        <v>835</v>
      </c>
      <c r="EG35" t="s">
        <v>834</v>
      </c>
      <c r="EH35" t="s">
        <v>834</v>
      </c>
      <c r="EI35" t="s">
        <v>834</v>
      </c>
      <c r="EJ35" t="s">
        <v>834</v>
      </c>
      <c r="EK35" t="s">
        <v>834</v>
      </c>
      <c r="EL35" t="s">
        <v>834</v>
      </c>
      <c r="EM35" t="s">
        <v>834</v>
      </c>
      <c r="EN35" t="s">
        <v>834</v>
      </c>
      <c r="EO35" t="s">
        <v>834</v>
      </c>
      <c r="EP35" t="s">
        <v>834</v>
      </c>
      <c r="EQ35" t="s">
        <v>834</v>
      </c>
      <c r="ER35" t="s">
        <v>834</v>
      </c>
      <c r="ES35" t="s">
        <v>834</v>
      </c>
      <c r="EX35" t="s">
        <v>837</v>
      </c>
      <c r="EZ35" t="s">
        <v>839</v>
      </c>
      <c r="FA35" t="s">
        <v>842</v>
      </c>
      <c r="FC35" t="s">
        <v>840</v>
      </c>
      <c r="FH35" t="s">
        <v>841</v>
      </c>
      <c r="FJ35" t="s">
        <v>837</v>
      </c>
      <c r="FO35" t="s">
        <v>840</v>
      </c>
      <c r="FT35" t="s">
        <v>841</v>
      </c>
      <c r="FV35" t="s">
        <v>837</v>
      </c>
      <c r="GA35" t="s">
        <v>840</v>
      </c>
      <c r="GF35" t="s">
        <v>841</v>
      </c>
      <c r="GH35" t="s">
        <v>837</v>
      </c>
      <c r="GM35" t="s">
        <v>840</v>
      </c>
      <c r="NH35" t="s">
        <v>845</v>
      </c>
      <c r="NJ35" t="s">
        <v>847</v>
      </c>
      <c r="NN35" t="s">
        <v>924</v>
      </c>
      <c r="NP35" t="s">
        <v>903</v>
      </c>
      <c r="NR35" t="s">
        <v>843</v>
      </c>
      <c r="NV35" t="s">
        <v>845</v>
      </c>
      <c r="NX35" t="s">
        <v>847</v>
      </c>
      <c r="OB35" t="s">
        <v>924</v>
      </c>
      <c r="OD35" t="s">
        <v>903</v>
      </c>
      <c r="OF35" t="s">
        <v>843</v>
      </c>
      <c r="OJ35" t="s">
        <v>845</v>
      </c>
      <c r="OL35" t="s">
        <v>847</v>
      </c>
      <c r="OP35" t="s">
        <v>924</v>
      </c>
      <c r="OR35" t="s">
        <v>903</v>
      </c>
      <c r="OX35" t="s">
        <v>845</v>
      </c>
      <c r="OZ35" t="s">
        <v>847</v>
      </c>
      <c r="PD35" t="s">
        <v>924</v>
      </c>
      <c r="PF35" t="s">
        <v>903</v>
      </c>
      <c r="WU35" t="s">
        <v>849</v>
      </c>
      <c r="WV35" t="s">
        <v>850</v>
      </c>
      <c r="WW35" t="s">
        <v>849</v>
      </c>
      <c r="WX35" t="s">
        <v>849</v>
      </c>
      <c r="WY35" t="s">
        <v>850</v>
      </c>
      <c r="WZ35" t="s">
        <v>848</v>
      </c>
      <c r="XA35" t="s">
        <v>849</v>
      </c>
      <c r="XB35" t="s">
        <v>849</v>
      </c>
      <c r="XC35" t="s">
        <v>849</v>
      </c>
      <c r="XD35" t="s">
        <v>849</v>
      </c>
      <c r="XE35" t="s">
        <v>850</v>
      </c>
      <c r="XF35" t="s">
        <v>850</v>
      </c>
      <c r="XG35" t="s">
        <v>904</v>
      </c>
      <c r="XH35" t="s">
        <v>848</v>
      </c>
      <c r="XI35" t="s">
        <v>850</v>
      </c>
      <c r="XJ35" t="s">
        <v>850</v>
      </c>
      <c r="XK35" t="s">
        <v>849</v>
      </c>
      <c r="XL35" t="s">
        <v>849</v>
      </c>
      <c r="XM35" t="s">
        <v>848</v>
      </c>
      <c r="XN35" t="s">
        <v>849</v>
      </c>
      <c r="XO35" t="s">
        <v>849</v>
      </c>
      <c r="XP35" t="s">
        <v>848</v>
      </c>
      <c r="XQ35" t="s">
        <v>848</v>
      </c>
      <c r="XR35" t="s">
        <v>848</v>
      </c>
      <c r="XS35" t="s">
        <v>848</v>
      </c>
      <c r="XT35" t="s">
        <v>849</v>
      </c>
      <c r="XU35" t="s">
        <v>849</v>
      </c>
      <c r="XV35" t="s">
        <v>849</v>
      </c>
      <c r="XW35" t="s">
        <v>849</v>
      </c>
      <c r="XX35" t="s">
        <v>850</v>
      </c>
      <c r="XY35" t="s">
        <v>849</v>
      </c>
      <c r="XZ35" t="s">
        <v>904</v>
      </c>
      <c r="YA35" t="s">
        <v>904</v>
      </c>
      <c r="YB35" t="s">
        <v>850</v>
      </c>
      <c r="YC35" t="s">
        <v>850</v>
      </c>
      <c r="YD35" t="s">
        <v>904</v>
      </c>
      <c r="YE35" t="s">
        <v>849</v>
      </c>
      <c r="YF35" t="s">
        <v>848</v>
      </c>
      <c r="YG35" t="s">
        <v>849</v>
      </c>
      <c r="YJ35" t="s">
        <v>885</v>
      </c>
    </row>
    <row r="36" spans="1:804" x14ac:dyDescent="0.2">
      <c r="A36">
        <v>110002867801</v>
      </c>
      <c r="B36">
        <v>270118457</v>
      </c>
      <c r="C36" s="2">
        <v>43643.205393518518</v>
      </c>
      <c r="D36" s="2">
        <v>43643.280590277784</v>
      </c>
      <c r="E36" t="s">
        <v>1536</v>
      </c>
      <c r="J36" t="s">
        <v>1075</v>
      </c>
      <c r="L36" t="s">
        <v>815</v>
      </c>
      <c r="M36" t="s">
        <v>816</v>
      </c>
      <c r="N36" t="s">
        <v>867</v>
      </c>
      <c r="O36" t="s">
        <v>818</v>
      </c>
      <c r="P36" t="s">
        <v>819</v>
      </c>
      <c r="Q36" t="s">
        <v>980</v>
      </c>
      <c r="S36" t="s">
        <v>931</v>
      </c>
      <c r="T36" t="s">
        <v>911</v>
      </c>
      <c r="V36" t="s">
        <v>823</v>
      </c>
      <c r="W36" t="s">
        <v>870</v>
      </c>
      <c r="X36" t="s">
        <v>871</v>
      </c>
      <c r="Y36" t="s">
        <v>871</v>
      </c>
      <c r="Z36" t="s">
        <v>899</v>
      </c>
      <c r="AA36" t="s">
        <v>899</v>
      </c>
      <c r="AB36" t="s">
        <v>825</v>
      </c>
      <c r="AC36" t="s">
        <v>899</v>
      </c>
      <c r="AD36" t="s">
        <v>872</v>
      </c>
      <c r="AE36" t="s">
        <v>826</v>
      </c>
      <c r="AF36" t="s">
        <v>827</v>
      </c>
      <c r="AG36" t="s">
        <v>826</v>
      </c>
      <c r="AH36" t="s">
        <v>827</v>
      </c>
      <c r="AI36" t="s">
        <v>827</v>
      </c>
      <c r="AJ36" t="s">
        <v>873</v>
      </c>
      <c r="AK36" t="s">
        <v>872</v>
      </c>
      <c r="AL36" t="s">
        <v>826</v>
      </c>
      <c r="AN36" t="s">
        <v>875</v>
      </c>
      <c r="AO36" t="s">
        <v>834</v>
      </c>
      <c r="AP36" t="s">
        <v>834</v>
      </c>
      <c r="AQ36" t="s">
        <v>834</v>
      </c>
      <c r="AR36" t="s">
        <v>834</v>
      </c>
      <c r="AS36" t="s">
        <v>834</v>
      </c>
      <c r="AT36" t="s">
        <v>834</v>
      </c>
      <c r="AU36" t="s">
        <v>834</v>
      </c>
      <c r="AZ36" t="s">
        <v>877</v>
      </c>
      <c r="BA36" t="s">
        <v>934</v>
      </c>
      <c r="BB36" t="s">
        <v>879</v>
      </c>
      <c r="DQ36" t="s">
        <v>832</v>
      </c>
      <c r="DR36" t="s">
        <v>832</v>
      </c>
      <c r="DS36" t="s">
        <v>881</v>
      </c>
      <c r="DT36" t="s">
        <v>831</v>
      </c>
      <c r="DU36" t="s">
        <v>831</v>
      </c>
      <c r="DV36" t="s">
        <v>880</v>
      </c>
      <c r="DW36" t="s">
        <v>880</v>
      </c>
      <c r="DX36" t="s">
        <v>880</v>
      </c>
      <c r="DY36" t="s">
        <v>880</v>
      </c>
      <c r="DZ36" t="s">
        <v>880</v>
      </c>
      <c r="EB36" t="s">
        <v>882</v>
      </c>
      <c r="EC36" t="s">
        <v>835</v>
      </c>
      <c r="ED36" t="s">
        <v>835</v>
      </c>
      <c r="EE36" t="s">
        <v>834</v>
      </c>
      <c r="EF36" t="s">
        <v>833</v>
      </c>
      <c r="EG36" t="s">
        <v>834</v>
      </c>
      <c r="EH36" t="s">
        <v>834</v>
      </c>
      <c r="EI36" t="s">
        <v>834</v>
      </c>
      <c r="EJ36" t="s">
        <v>834</v>
      </c>
      <c r="EK36" t="s">
        <v>834</v>
      </c>
      <c r="EL36" t="s">
        <v>834</v>
      </c>
      <c r="EM36" t="s">
        <v>834</v>
      </c>
      <c r="EN36" t="s">
        <v>834</v>
      </c>
      <c r="EO36" t="s">
        <v>834</v>
      </c>
      <c r="EP36" t="s">
        <v>834</v>
      </c>
      <c r="EQ36" t="s">
        <v>834</v>
      </c>
      <c r="ER36" t="s">
        <v>834</v>
      </c>
      <c r="ES36" t="s">
        <v>834</v>
      </c>
      <c r="ET36" t="s">
        <v>1537</v>
      </c>
    </row>
    <row r="37" spans="1:804" x14ac:dyDescent="0.2">
      <c r="A37">
        <v>110002867797</v>
      </c>
      <c r="B37">
        <v>270118465</v>
      </c>
      <c r="C37" s="2">
        <v>43643.197638888887</v>
      </c>
      <c r="D37" s="2">
        <v>43643.204756944448</v>
      </c>
      <c r="E37" t="s">
        <v>1538</v>
      </c>
      <c r="J37" t="s">
        <v>866</v>
      </c>
      <c r="L37" t="s">
        <v>815</v>
      </c>
      <c r="M37" t="s">
        <v>816</v>
      </c>
      <c r="N37" t="s">
        <v>817</v>
      </c>
      <c r="O37" t="s">
        <v>896</v>
      </c>
      <c r="P37" t="s">
        <v>1037</v>
      </c>
      <c r="Q37" t="s">
        <v>897</v>
      </c>
      <c r="S37" t="s">
        <v>869</v>
      </c>
      <c r="T37" t="s">
        <v>822</v>
      </c>
      <c r="V37" t="s">
        <v>823</v>
      </c>
      <c r="W37" t="s">
        <v>824</v>
      </c>
      <c r="X37" t="s">
        <v>899</v>
      </c>
      <c r="Y37" t="s">
        <v>825</v>
      </c>
      <c r="Z37" t="s">
        <v>899</v>
      </c>
      <c r="AA37" t="s">
        <v>899</v>
      </c>
      <c r="AB37" t="s">
        <v>899</v>
      </c>
      <c r="AC37" t="s">
        <v>899</v>
      </c>
      <c r="AD37" t="s">
        <v>872</v>
      </c>
      <c r="AE37" t="s">
        <v>919</v>
      </c>
      <c r="AF37" t="s">
        <v>919</v>
      </c>
      <c r="AG37" t="s">
        <v>919</v>
      </c>
      <c r="AH37" t="s">
        <v>872</v>
      </c>
      <c r="AI37" t="s">
        <v>872</v>
      </c>
      <c r="AJ37" t="s">
        <v>872</v>
      </c>
      <c r="AK37" t="s">
        <v>826</v>
      </c>
      <c r="AL37" t="s">
        <v>919</v>
      </c>
      <c r="AN37" t="s">
        <v>829</v>
      </c>
      <c r="AO37" t="s">
        <v>829</v>
      </c>
      <c r="AP37" t="s">
        <v>829</v>
      </c>
      <c r="AQ37" t="s">
        <v>834</v>
      </c>
      <c r="AR37" t="s">
        <v>834</v>
      </c>
      <c r="AS37" t="s">
        <v>834</v>
      </c>
      <c r="AT37" t="s">
        <v>829</v>
      </c>
      <c r="AU37" t="s">
        <v>829</v>
      </c>
      <c r="DQ37" t="s">
        <v>900</v>
      </c>
      <c r="DR37" t="s">
        <v>831</v>
      </c>
      <c r="DS37" t="s">
        <v>831</v>
      </c>
      <c r="DT37" t="s">
        <v>880</v>
      </c>
      <c r="DU37" t="s">
        <v>831</v>
      </c>
      <c r="DV37" t="s">
        <v>831</v>
      </c>
      <c r="DW37" t="s">
        <v>831</v>
      </c>
      <c r="DX37" t="s">
        <v>832</v>
      </c>
      <c r="DY37" t="s">
        <v>832</v>
      </c>
      <c r="DZ37" t="s">
        <v>880</v>
      </c>
      <c r="EB37" t="s">
        <v>833</v>
      </c>
      <c r="EC37" t="s">
        <v>882</v>
      </c>
      <c r="ED37" t="s">
        <v>882</v>
      </c>
      <c r="EE37" t="s">
        <v>835</v>
      </c>
      <c r="EF37" t="s">
        <v>834</v>
      </c>
      <c r="EG37" t="s">
        <v>834</v>
      </c>
      <c r="EH37" t="s">
        <v>834</v>
      </c>
      <c r="EI37" t="s">
        <v>834</v>
      </c>
      <c r="EJ37" t="s">
        <v>834</v>
      </c>
      <c r="EK37" t="s">
        <v>834</v>
      </c>
      <c r="EL37" t="s">
        <v>834</v>
      </c>
      <c r="EM37" t="s">
        <v>834</v>
      </c>
      <c r="EN37" t="s">
        <v>834</v>
      </c>
      <c r="EO37" t="s">
        <v>834</v>
      </c>
      <c r="EP37" t="s">
        <v>834</v>
      </c>
      <c r="EQ37" t="s">
        <v>834</v>
      </c>
      <c r="ER37" t="s">
        <v>834</v>
      </c>
      <c r="ES37" t="s">
        <v>834</v>
      </c>
      <c r="EV37" t="s">
        <v>841</v>
      </c>
      <c r="EW37" t="s">
        <v>836</v>
      </c>
      <c r="EX37" t="s">
        <v>837</v>
      </c>
      <c r="EZ37" t="s">
        <v>839</v>
      </c>
      <c r="FH37" t="s">
        <v>841</v>
      </c>
      <c r="FI37" t="s">
        <v>836</v>
      </c>
      <c r="FJ37" t="s">
        <v>837</v>
      </c>
      <c r="FL37" t="s">
        <v>839</v>
      </c>
      <c r="FT37" t="s">
        <v>841</v>
      </c>
      <c r="FU37" t="s">
        <v>836</v>
      </c>
      <c r="FV37" t="s">
        <v>837</v>
      </c>
      <c r="FX37" t="s">
        <v>839</v>
      </c>
      <c r="ND37" t="s">
        <v>843</v>
      </c>
      <c r="NE37" t="s">
        <v>883</v>
      </c>
      <c r="NF37" t="s">
        <v>936</v>
      </c>
      <c r="NR37" t="s">
        <v>843</v>
      </c>
      <c r="NS37" t="s">
        <v>883</v>
      </c>
      <c r="NT37" t="s">
        <v>936</v>
      </c>
      <c r="OF37" t="s">
        <v>843</v>
      </c>
      <c r="OG37" t="s">
        <v>883</v>
      </c>
      <c r="OH37" t="s">
        <v>936</v>
      </c>
    </row>
    <row r="38" spans="1:804" x14ac:dyDescent="0.2">
      <c r="A38">
        <v>110002867794</v>
      </c>
      <c r="B38">
        <v>270114713</v>
      </c>
      <c r="C38" s="2">
        <v>43643.1871875</v>
      </c>
      <c r="D38" s="2">
        <v>43643.237210648149</v>
      </c>
      <c r="E38" t="s">
        <v>1539</v>
      </c>
      <c r="J38" t="s">
        <v>866</v>
      </c>
      <c r="L38" t="s">
        <v>815</v>
      </c>
      <c r="M38" t="s">
        <v>816</v>
      </c>
      <c r="N38" t="s">
        <v>817</v>
      </c>
      <c r="O38" t="s">
        <v>896</v>
      </c>
      <c r="P38" t="s">
        <v>819</v>
      </c>
      <c r="Q38" t="s">
        <v>820</v>
      </c>
      <c r="S38" t="s">
        <v>821</v>
      </c>
      <c r="T38" t="s">
        <v>822</v>
      </c>
      <c r="V38" t="s">
        <v>823</v>
      </c>
      <c r="W38" t="s">
        <v>824</v>
      </c>
      <c r="X38" t="s">
        <v>825</v>
      </c>
      <c r="Y38" t="s">
        <v>825</v>
      </c>
      <c r="Z38" t="s">
        <v>899</v>
      </c>
      <c r="AA38" t="s">
        <v>899</v>
      </c>
      <c r="AB38" t="s">
        <v>899</v>
      </c>
      <c r="AC38" t="s">
        <v>825</v>
      </c>
      <c r="AD38" t="s">
        <v>872</v>
      </c>
      <c r="AE38" t="s">
        <v>827</v>
      </c>
      <c r="AF38" t="s">
        <v>827</v>
      </c>
      <c r="AG38" t="s">
        <v>826</v>
      </c>
      <c r="AH38" t="s">
        <v>919</v>
      </c>
      <c r="AI38" t="s">
        <v>826</v>
      </c>
      <c r="AJ38" t="s">
        <v>827</v>
      </c>
      <c r="AK38" t="s">
        <v>827</v>
      </c>
      <c r="AL38" t="s">
        <v>826</v>
      </c>
      <c r="AN38" t="s">
        <v>874</v>
      </c>
      <c r="AO38" t="s">
        <v>834</v>
      </c>
      <c r="AP38" t="s">
        <v>875</v>
      </c>
      <c r="AQ38" t="s">
        <v>875</v>
      </c>
      <c r="AR38" t="s">
        <v>834</v>
      </c>
      <c r="AS38" t="s">
        <v>829</v>
      </c>
      <c r="AT38" t="s">
        <v>829</v>
      </c>
      <c r="AU38" t="s">
        <v>829</v>
      </c>
      <c r="AW38" t="s">
        <v>933</v>
      </c>
      <c r="AX38" t="s">
        <v>913</v>
      </c>
      <c r="AY38" t="s">
        <v>878</v>
      </c>
      <c r="AZ38" t="s">
        <v>877</v>
      </c>
      <c r="BA38" t="s">
        <v>934</v>
      </c>
      <c r="BB38" t="s">
        <v>879</v>
      </c>
      <c r="BC38" t="s">
        <v>914</v>
      </c>
      <c r="BO38" t="s">
        <v>933</v>
      </c>
      <c r="BQ38" t="s">
        <v>878</v>
      </c>
      <c r="BT38" t="s">
        <v>879</v>
      </c>
      <c r="BX38" t="s">
        <v>933</v>
      </c>
      <c r="BY38" t="s">
        <v>913</v>
      </c>
      <c r="BZ38" t="s">
        <v>878</v>
      </c>
      <c r="DQ38" t="s">
        <v>880</v>
      </c>
      <c r="DR38" t="s">
        <v>880</v>
      </c>
      <c r="DS38" t="s">
        <v>831</v>
      </c>
      <c r="DT38" t="s">
        <v>831</v>
      </c>
      <c r="DU38" t="s">
        <v>832</v>
      </c>
      <c r="DV38" t="s">
        <v>832</v>
      </c>
      <c r="DW38" t="s">
        <v>900</v>
      </c>
      <c r="DX38" t="s">
        <v>900</v>
      </c>
      <c r="DY38" t="s">
        <v>831</v>
      </c>
      <c r="DZ38" t="s">
        <v>880</v>
      </c>
      <c r="EB38" t="s">
        <v>833</v>
      </c>
      <c r="EC38" t="s">
        <v>835</v>
      </c>
      <c r="ED38" t="s">
        <v>833</v>
      </c>
      <c r="EE38" t="s">
        <v>833</v>
      </c>
      <c r="EF38" t="s">
        <v>835</v>
      </c>
      <c r="EG38" t="s">
        <v>834</v>
      </c>
      <c r="EH38" t="s">
        <v>882</v>
      </c>
      <c r="EI38" t="s">
        <v>834</v>
      </c>
      <c r="EJ38" t="s">
        <v>834</v>
      </c>
      <c r="EK38" t="s">
        <v>834</v>
      </c>
      <c r="EL38" t="s">
        <v>834</v>
      </c>
      <c r="EM38" t="s">
        <v>834</v>
      </c>
      <c r="EN38" t="s">
        <v>834</v>
      </c>
      <c r="EO38" t="s">
        <v>834</v>
      </c>
      <c r="EP38" t="s">
        <v>834</v>
      </c>
      <c r="EQ38" t="s">
        <v>834</v>
      </c>
      <c r="ER38" t="s">
        <v>834</v>
      </c>
      <c r="ES38" t="s">
        <v>834</v>
      </c>
      <c r="EV38" t="s">
        <v>841</v>
      </c>
      <c r="EW38" t="s">
        <v>836</v>
      </c>
      <c r="EX38" t="s">
        <v>837</v>
      </c>
      <c r="EZ38" t="s">
        <v>839</v>
      </c>
      <c r="FA38" t="s">
        <v>842</v>
      </c>
      <c r="FC38" t="s">
        <v>840</v>
      </c>
      <c r="FF38" t="s">
        <v>922</v>
      </c>
      <c r="FS38" t="s">
        <v>946</v>
      </c>
      <c r="FU38" t="s">
        <v>836</v>
      </c>
      <c r="FV38" t="s">
        <v>837</v>
      </c>
      <c r="FX38" t="s">
        <v>839</v>
      </c>
      <c r="FY38" t="s">
        <v>842</v>
      </c>
      <c r="GA38" t="s">
        <v>840</v>
      </c>
      <c r="GC38" t="s">
        <v>923</v>
      </c>
      <c r="GD38" t="s">
        <v>922</v>
      </c>
      <c r="GG38" t="s">
        <v>836</v>
      </c>
      <c r="GH38" t="s">
        <v>837</v>
      </c>
      <c r="GJ38" t="s">
        <v>839</v>
      </c>
      <c r="GK38" t="s">
        <v>842</v>
      </c>
      <c r="GM38" t="s">
        <v>840</v>
      </c>
      <c r="GO38" t="s">
        <v>923</v>
      </c>
      <c r="GP38" t="s">
        <v>922</v>
      </c>
      <c r="HO38" t="s">
        <v>946</v>
      </c>
      <c r="HR38" t="s">
        <v>837</v>
      </c>
      <c r="HS38" t="s">
        <v>838</v>
      </c>
      <c r="HT38" t="s">
        <v>839</v>
      </c>
      <c r="HU38" t="s">
        <v>842</v>
      </c>
      <c r="HV38" t="s">
        <v>901</v>
      </c>
      <c r="HW38" t="s">
        <v>840</v>
      </c>
      <c r="HY38" t="s">
        <v>923</v>
      </c>
      <c r="HZ38" t="s">
        <v>922</v>
      </c>
      <c r="NC38" t="s">
        <v>902</v>
      </c>
      <c r="NI38" t="s">
        <v>846</v>
      </c>
      <c r="NJ38" t="s">
        <v>847</v>
      </c>
      <c r="NL38" t="s">
        <v>884</v>
      </c>
      <c r="NP38" t="s">
        <v>903</v>
      </c>
      <c r="OE38" t="s">
        <v>902</v>
      </c>
      <c r="OK38" t="s">
        <v>846</v>
      </c>
      <c r="OL38" t="s">
        <v>847</v>
      </c>
      <c r="ON38" t="s">
        <v>884</v>
      </c>
      <c r="OR38" t="s">
        <v>903</v>
      </c>
      <c r="OS38" t="s">
        <v>902</v>
      </c>
      <c r="OY38" t="s">
        <v>846</v>
      </c>
      <c r="OZ38" t="s">
        <v>847</v>
      </c>
      <c r="PB38" t="s">
        <v>884</v>
      </c>
      <c r="PF38" t="s">
        <v>903</v>
      </c>
      <c r="QL38" t="s">
        <v>936</v>
      </c>
      <c r="QM38" t="s">
        <v>844</v>
      </c>
      <c r="QP38" t="s">
        <v>847</v>
      </c>
      <c r="QQ38" t="s">
        <v>926</v>
      </c>
      <c r="QT38" t="s">
        <v>924</v>
      </c>
      <c r="QU38" t="s">
        <v>925</v>
      </c>
      <c r="WU38" t="s">
        <v>848</v>
      </c>
      <c r="WV38" t="s">
        <v>848</v>
      </c>
      <c r="WW38" t="s">
        <v>848</v>
      </c>
      <c r="WX38" t="s">
        <v>849</v>
      </c>
      <c r="WY38" t="s">
        <v>850</v>
      </c>
      <c r="WZ38" t="s">
        <v>849</v>
      </c>
      <c r="XA38" t="s">
        <v>850</v>
      </c>
      <c r="XB38" t="s">
        <v>849</v>
      </c>
      <c r="XC38" t="s">
        <v>849</v>
      </c>
      <c r="XD38" t="s">
        <v>850</v>
      </c>
      <c r="XE38" t="s">
        <v>850</v>
      </c>
      <c r="XF38" t="s">
        <v>904</v>
      </c>
      <c r="XG38" t="s">
        <v>904</v>
      </c>
      <c r="XH38" t="s">
        <v>849</v>
      </c>
      <c r="XI38" t="s">
        <v>849</v>
      </c>
      <c r="XJ38" t="s">
        <v>849</v>
      </c>
      <c r="XK38" t="s">
        <v>848</v>
      </c>
      <c r="XL38" t="s">
        <v>849</v>
      </c>
      <c r="XM38" t="s">
        <v>849</v>
      </c>
      <c r="XN38" t="s">
        <v>849</v>
      </c>
      <c r="XO38" t="s">
        <v>850</v>
      </c>
      <c r="XP38" t="s">
        <v>849</v>
      </c>
      <c r="XQ38" t="s">
        <v>849</v>
      </c>
      <c r="XR38" t="s">
        <v>848</v>
      </c>
      <c r="XS38" t="s">
        <v>849</v>
      </c>
      <c r="XT38" t="s">
        <v>848</v>
      </c>
      <c r="XU38" t="s">
        <v>849</v>
      </c>
      <c r="XV38" t="s">
        <v>849</v>
      </c>
      <c r="XW38" t="s">
        <v>849</v>
      </c>
      <c r="XX38" t="s">
        <v>849</v>
      </c>
      <c r="XY38" t="s">
        <v>848</v>
      </c>
      <c r="XZ38" t="s">
        <v>849</v>
      </c>
      <c r="YA38" t="s">
        <v>849</v>
      </c>
      <c r="YB38" t="s">
        <v>848</v>
      </c>
      <c r="YC38" t="s">
        <v>848</v>
      </c>
      <c r="YD38" t="s">
        <v>849</v>
      </c>
      <c r="YE38" t="s">
        <v>848</v>
      </c>
      <c r="YF38" t="s">
        <v>848</v>
      </c>
      <c r="YG38" t="s">
        <v>848</v>
      </c>
      <c r="YI38" t="s">
        <v>1540</v>
      </c>
      <c r="YJ38" t="s">
        <v>949</v>
      </c>
      <c r="YK38" t="s">
        <v>852</v>
      </c>
      <c r="YL38" t="s">
        <v>852</v>
      </c>
      <c r="YM38" t="s">
        <v>852</v>
      </c>
      <c r="YN38" t="s">
        <v>853</v>
      </c>
      <c r="YO38" t="s">
        <v>852</v>
      </c>
      <c r="YP38" t="s">
        <v>853</v>
      </c>
      <c r="YQ38" t="s">
        <v>852</v>
      </c>
      <c r="YR38" t="s">
        <v>853</v>
      </c>
      <c r="YS38" t="s">
        <v>826</v>
      </c>
      <c r="YT38" t="s">
        <v>853</v>
      </c>
      <c r="YU38" t="s">
        <v>852</v>
      </c>
      <c r="YV38" t="s">
        <v>853</v>
      </c>
      <c r="YW38" t="s">
        <v>852</v>
      </c>
      <c r="YX38" t="s">
        <v>852</v>
      </c>
      <c r="YY38" t="s">
        <v>826</v>
      </c>
      <c r="YZ38" t="s">
        <v>852</v>
      </c>
      <c r="ZA38" t="s">
        <v>852</v>
      </c>
      <c r="ZB38" t="s">
        <v>852</v>
      </c>
      <c r="ZC38" t="s">
        <v>852</v>
      </c>
      <c r="ZD38" t="s">
        <v>852</v>
      </c>
      <c r="ZE38" t="s">
        <v>826</v>
      </c>
      <c r="ZF38" t="s">
        <v>886</v>
      </c>
      <c r="ZG38" t="s">
        <v>852</v>
      </c>
      <c r="ZH38" t="s">
        <v>852</v>
      </c>
      <c r="ZI38" t="s">
        <v>853</v>
      </c>
      <c r="ZJ38" t="s">
        <v>852</v>
      </c>
      <c r="ZK38" t="s">
        <v>852</v>
      </c>
      <c r="ZL38" t="s">
        <v>852</v>
      </c>
      <c r="ZM38" t="s">
        <v>826</v>
      </c>
      <c r="ZN38" t="s">
        <v>826</v>
      </c>
      <c r="ZO38" t="s">
        <v>852</v>
      </c>
      <c r="ZP38" t="s">
        <v>826</v>
      </c>
      <c r="ZR38" t="s">
        <v>854</v>
      </c>
      <c r="ZS38" t="s">
        <v>854</v>
      </c>
      <c r="ZT38" t="s">
        <v>855</v>
      </c>
      <c r="ZU38" t="s">
        <v>854</v>
      </c>
      <c r="ZV38" t="s">
        <v>856</v>
      </c>
      <c r="ZW38" t="s">
        <v>854</v>
      </c>
      <c r="ZX38" t="s">
        <v>888</v>
      </c>
      <c r="ZY38" t="s">
        <v>888</v>
      </c>
      <c r="ZZ38" t="s">
        <v>889</v>
      </c>
      <c r="AAA38" t="s">
        <v>854</v>
      </c>
      <c r="AAB38" t="s">
        <v>854</v>
      </c>
      <c r="AAC38" t="s">
        <v>854</v>
      </c>
      <c r="AAD38" t="s">
        <v>889</v>
      </c>
      <c r="AAE38" t="s">
        <v>889</v>
      </c>
      <c r="AAF38" t="s">
        <v>856</v>
      </c>
      <c r="AAG38" t="s">
        <v>889</v>
      </c>
      <c r="AAH38" t="s">
        <v>888</v>
      </c>
      <c r="AAI38" t="s">
        <v>856</v>
      </c>
      <c r="AAJ38" t="s">
        <v>854</v>
      </c>
      <c r="AAK38" t="s">
        <v>854</v>
      </c>
      <c r="AAL38" t="s">
        <v>854</v>
      </c>
      <c r="AAM38" t="s">
        <v>856</v>
      </c>
      <c r="AAN38" t="s">
        <v>854</v>
      </c>
      <c r="AAO38" t="s">
        <v>888</v>
      </c>
      <c r="AAP38" t="s">
        <v>854</v>
      </c>
      <c r="AAQ38" t="s">
        <v>854</v>
      </c>
      <c r="AAR38" t="s">
        <v>888</v>
      </c>
      <c r="AAS38" t="s">
        <v>889</v>
      </c>
      <c r="AAT38" t="s">
        <v>855</v>
      </c>
      <c r="AAU38" t="s">
        <v>856</v>
      </c>
      <c r="AAV38" t="s">
        <v>855</v>
      </c>
      <c r="AAW38" t="s">
        <v>855</v>
      </c>
      <c r="AAX38" t="s">
        <v>854</v>
      </c>
      <c r="AAY38" t="s">
        <v>856</v>
      </c>
      <c r="AAZ38" t="s">
        <v>856</v>
      </c>
      <c r="ABB38" t="s">
        <v>859</v>
      </c>
      <c r="ABC38" t="s">
        <v>859</v>
      </c>
      <c r="ABD38" t="s">
        <v>859</v>
      </c>
      <c r="ABE38" t="s">
        <v>890</v>
      </c>
      <c r="ABF38" t="s">
        <v>891</v>
      </c>
      <c r="ABG38" t="s">
        <v>857</v>
      </c>
      <c r="ABH38" t="s">
        <v>890</v>
      </c>
      <c r="ABI38" t="s">
        <v>891</v>
      </c>
      <c r="ABJ38" t="s">
        <v>891</v>
      </c>
      <c r="ABK38" t="s">
        <v>859</v>
      </c>
      <c r="ABL38" t="s">
        <v>859</v>
      </c>
      <c r="ABM38" t="s">
        <v>857</v>
      </c>
      <c r="ABN38" t="s">
        <v>859</v>
      </c>
      <c r="ABV38" t="s">
        <v>762</v>
      </c>
      <c r="ABW38" t="s">
        <v>763</v>
      </c>
      <c r="ACB38" t="s">
        <v>768</v>
      </c>
      <c r="ACC38" t="s">
        <v>769</v>
      </c>
      <c r="ACD38" t="s">
        <v>770</v>
      </c>
      <c r="ACH38" t="s">
        <v>774</v>
      </c>
      <c r="ACI38" t="s">
        <v>775</v>
      </c>
      <c r="ACJ38" t="s">
        <v>776</v>
      </c>
      <c r="ACK38" t="s">
        <v>777</v>
      </c>
      <c r="ACN38" t="s">
        <v>780</v>
      </c>
      <c r="ACR38" t="s">
        <v>892</v>
      </c>
      <c r="ACS38" t="s">
        <v>862</v>
      </c>
      <c r="ACT38" t="s">
        <v>863</v>
      </c>
      <c r="ACU38" t="s">
        <v>893</v>
      </c>
      <c r="ACV38" t="s">
        <v>863</v>
      </c>
      <c r="ACW38" t="s">
        <v>863</v>
      </c>
      <c r="ACX38" t="s">
        <v>862</v>
      </c>
      <c r="ACY38" t="s">
        <v>864</v>
      </c>
      <c r="ACZ38" t="s">
        <v>862</v>
      </c>
      <c r="ADA38" t="s">
        <v>862</v>
      </c>
      <c r="ADB38" t="s">
        <v>863</v>
      </c>
      <c r="ADC38" t="s">
        <v>863</v>
      </c>
      <c r="ADD38" t="s">
        <v>862</v>
      </c>
      <c r="ADE38" t="s">
        <v>862</v>
      </c>
      <c r="ADF38" t="s">
        <v>863</v>
      </c>
      <c r="ADG38" t="s">
        <v>863</v>
      </c>
      <c r="ADH38" t="s">
        <v>863</v>
      </c>
      <c r="ADI38" t="s">
        <v>863</v>
      </c>
      <c r="ADJ38" t="s">
        <v>863</v>
      </c>
      <c r="ADK38" t="s">
        <v>863</v>
      </c>
      <c r="ADL38" t="s">
        <v>863</v>
      </c>
      <c r="ADM38" t="s">
        <v>863</v>
      </c>
      <c r="ADN38" t="s">
        <v>863</v>
      </c>
      <c r="ADO38" t="s">
        <v>864</v>
      </c>
      <c r="ADP38" t="s">
        <v>863</v>
      </c>
      <c r="ADQ38" t="s">
        <v>863</v>
      </c>
      <c r="ADR38" t="s">
        <v>864</v>
      </c>
      <c r="ADS38" t="s">
        <v>894</v>
      </c>
      <c r="ADT38" t="s">
        <v>864</v>
      </c>
      <c r="ADU38" t="s">
        <v>863</v>
      </c>
      <c r="ADV38" t="s">
        <v>863</v>
      </c>
    </row>
    <row r="39" spans="1:804" x14ac:dyDescent="0.2">
      <c r="A39">
        <v>110002862967</v>
      </c>
      <c r="B39">
        <v>270119206</v>
      </c>
      <c r="C39" s="2">
        <v>43642.025868055563</v>
      </c>
      <c r="D39" s="2">
        <v>43642.064074074071</v>
      </c>
      <c r="E39" t="s">
        <v>1541</v>
      </c>
      <c r="J39" t="s">
        <v>43</v>
      </c>
      <c r="K39" t="s">
        <v>1542</v>
      </c>
      <c r="L39" t="s">
        <v>815</v>
      </c>
      <c r="M39" t="s">
        <v>816</v>
      </c>
      <c r="N39" t="s">
        <v>984</v>
      </c>
      <c r="O39" t="s">
        <v>978</v>
      </c>
      <c r="P39" t="s">
        <v>943</v>
      </c>
      <c r="Q39" t="s">
        <v>918</v>
      </c>
      <c r="S39" t="s">
        <v>821</v>
      </c>
      <c r="T39" t="s">
        <v>911</v>
      </c>
      <c r="V39" t="s">
        <v>823</v>
      </c>
      <c r="W39" t="s">
        <v>824</v>
      </c>
      <c r="X39" t="s">
        <v>871</v>
      </c>
      <c r="Y39" t="s">
        <v>825</v>
      </c>
      <c r="Z39" t="s">
        <v>825</v>
      </c>
      <c r="AA39" t="s">
        <v>825</v>
      </c>
      <c r="AB39" t="s">
        <v>825</v>
      </c>
      <c r="AC39" t="s">
        <v>899</v>
      </c>
      <c r="AD39" t="s">
        <v>827</v>
      </c>
      <c r="AE39" t="s">
        <v>826</v>
      </c>
      <c r="AF39" t="s">
        <v>827</v>
      </c>
      <c r="AG39" t="s">
        <v>827</v>
      </c>
      <c r="AH39" t="s">
        <v>827</v>
      </c>
      <c r="AI39" t="s">
        <v>827</v>
      </c>
      <c r="AJ39" t="s">
        <v>919</v>
      </c>
      <c r="AK39" t="s">
        <v>873</v>
      </c>
      <c r="AL39" t="s">
        <v>827</v>
      </c>
      <c r="AN39" t="s">
        <v>829</v>
      </c>
      <c r="AO39" t="s">
        <v>829</v>
      </c>
      <c r="AP39" t="s">
        <v>829</v>
      </c>
      <c r="AQ39" t="s">
        <v>829</v>
      </c>
      <c r="AR39" t="s">
        <v>932</v>
      </c>
      <c r="AS39" t="s">
        <v>834</v>
      </c>
      <c r="AT39" t="s">
        <v>829</v>
      </c>
      <c r="AU39" t="s">
        <v>829</v>
      </c>
      <c r="CG39" t="s">
        <v>933</v>
      </c>
      <c r="CL39" t="s">
        <v>879</v>
      </c>
      <c r="DQ39" t="s">
        <v>831</v>
      </c>
      <c r="DR39" t="s">
        <v>880</v>
      </c>
      <c r="DS39" t="s">
        <v>832</v>
      </c>
      <c r="DT39" t="s">
        <v>832</v>
      </c>
      <c r="DU39" t="s">
        <v>832</v>
      </c>
      <c r="DV39" t="s">
        <v>831</v>
      </c>
      <c r="DW39" t="s">
        <v>831</v>
      </c>
      <c r="DX39" t="s">
        <v>831</v>
      </c>
      <c r="DY39" t="s">
        <v>831</v>
      </c>
      <c r="DZ39" t="s">
        <v>831</v>
      </c>
      <c r="EB39" t="s">
        <v>834</v>
      </c>
      <c r="EC39" t="s">
        <v>882</v>
      </c>
      <c r="ED39" t="s">
        <v>833</v>
      </c>
      <c r="EE39" t="s">
        <v>882</v>
      </c>
      <c r="EF39" t="s">
        <v>834</v>
      </c>
      <c r="EG39" t="s">
        <v>834</v>
      </c>
      <c r="EH39" t="s">
        <v>834</v>
      </c>
      <c r="EI39" t="s">
        <v>834</v>
      </c>
      <c r="EJ39" t="s">
        <v>833</v>
      </c>
      <c r="EK39" t="s">
        <v>834</v>
      </c>
      <c r="EL39" t="s">
        <v>834</v>
      </c>
      <c r="EM39" t="s">
        <v>834</v>
      </c>
      <c r="EN39" t="s">
        <v>834</v>
      </c>
      <c r="EO39" t="s">
        <v>834</v>
      </c>
      <c r="EP39" t="s">
        <v>834</v>
      </c>
      <c r="EQ39" t="s">
        <v>834</v>
      </c>
      <c r="ER39" t="s">
        <v>834</v>
      </c>
      <c r="ES39" t="s">
        <v>834</v>
      </c>
      <c r="FG39" t="s">
        <v>946</v>
      </c>
      <c r="FH39" t="s">
        <v>841</v>
      </c>
      <c r="FL39" t="s">
        <v>839</v>
      </c>
      <c r="FM39" t="s">
        <v>842</v>
      </c>
      <c r="FX39" t="s">
        <v>839</v>
      </c>
      <c r="FY39" t="s">
        <v>842</v>
      </c>
      <c r="GF39" t="s">
        <v>841</v>
      </c>
      <c r="GJ39" t="s">
        <v>839</v>
      </c>
      <c r="GK39" t="s">
        <v>842</v>
      </c>
      <c r="IN39" t="s">
        <v>841</v>
      </c>
      <c r="IS39" t="s">
        <v>842</v>
      </c>
      <c r="IT39" t="s">
        <v>901</v>
      </c>
      <c r="IV39" t="s">
        <v>921</v>
      </c>
      <c r="NZ39" t="s">
        <v>884</v>
      </c>
      <c r="OE39" t="s">
        <v>902</v>
      </c>
      <c r="OF39" t="s">
        <v>843</v>
      </c>
      <c r="OJ39" t="s">
        <v>845</v>
      </c>
      <c r="OK39" t="s">
        <v>846</v>
      </c>
      <c r="OM39" t="s">
        <v>926</v>
      </c>
      <c r="ON39" t="s">
        <v>884</v>
      </c>
      <c r="OS39" t="s">
        <v>902</v>
      </c>
      <c r="OT39" t="s">
        <v>843</v>
      </c>
      <c r="OY39" t="s">
        <v>846</v>
      </c>
      <c r="PB39" t="s">
        <v>884</v>
      </c>
      <c r="RM39" t="s">
        <v>883</v>
      </c>
      <c r="RN39" t="s">
        <v>936</v>
      </c>
      <c r="RO39" t="s">
        <v>844</v>
      </c>
      <c r="RS39" t="s">
        <v>926</v>
      </c>
      <c r="RU39" t="s">
        <v>927</v>
      </c>
      <c r="WU39" t="s">
        <v>849</v>
      </c>
      <c r="WV39" t="s">
        <v>848</v>
      </c>
      <c r="WW39" t="s">
        <v>849</v>
      </c>
      <c r="WX39" t="s">
        <v>848</v>
      </c>
      <c r="WY39" t="s">
        <v>849</v>
      </c>
      <c r="WZ39" t="s">
        <v>850</v>
      </c>
      <c r="XA39" t="s">
        <v>849</v>
      </c>
      <c r="XB39" t="s">
        <v>849</v>
      </c>
      <c r="XC39" t="s">
        <v>849</v>
      </c>
      <c r="XD39" t="s">
        <v>850</v>
      </c>
      <c r="XE39" t="s">
        <v>849</v>
      </c>
      <c r="XF39" t="s">
        <v>849</v>
      </c>
      <c r="XG39" t="s">
        <v>849</v>
      </c>
      <c r="XH39" t="s">
        <v>848</v>
      </c>
      <c r="XI39" t="s">
        <v>849</v>
      </c>
      <c r="XJ39" t="s">
        <v>850</v>
      </c>
      <c r="XK39" t="s">
        <v>849</v>
      </c>
      <c r="XL39" t="s">
        <v>848</v>
      </c>
      <c r="XM39" t="s">
        <v>848</v>
      </c>
      <c r="XN39" t="s">
        <v>848</v>
      </c>
      <c r="XO39" t="s">
        <v>848</v>
      </c>
      <c r="XP39" t="s">
        <v>850</v>
      </c>
      <c r="XQ39" t="s">
        <v>848</v>
      </c>
      <c r="XR39" t="s">
        <v>848</v>
      </c>
      <c r="XS39" t="s">
        <v>848</v>
      </c>
      <c r="XT39" t="s">
        <v>848</v>
      </c>
      <c r="XU39" t="s">
        <v>848</v>
      </c>
      <c r="XV39" t="s">
        <v>849</v>
      </c>
      <c r="XW39" t="s">
        <v>849</v>
      </c>
      <c r="XX39" t="s">
        <v>848</v>
      </c>
      <c r="XY39" t="s">
        <v>850</v>
      </c>
      <c r="XZ39" t="s">
        <v>904</v>
      </c>
      <c r="YA39" t="s">
        <v>904</v>
      </c>
      <c r="YB39" t="s">
        <v>849</v>
      </c>
      <c r="YC39" t="s">
        <v>904</v>
      </c>
      <c r="YD39" t="s">
        <v>850</v>
      </c>
      <c r="YE39" t="s">
        <v>850</v>
      </c>
      <c r="YF39" t="s">
        <v>904</v>
      </c>
      <c r="YG39" t="s">
        <v>849</v>
      </c>
      <c r="YJ39" t="s">
        <v>851</v>
      </c>
      <c r="YK39" t="s">
        <v>852</v>
      </c>
      <c r="YL39" t="s">
        <v>886</v>
      </c>
      <c r="YM39" t="s">
        <v>852</v>
      </c>
      <c r="YN39" t="s">
        <v>826</v>
      </c>
      <c r="YO39" t="s">
        <v>826</v>
      </c>
      <c r="YP39" t="s">
        <v>853</v>
      </c>
      <c r="YQ39" t="s">
        <v>852</v>
      </c>
      <c r="YR39" t="s">
        <v>886</v>
      </c>
      <c r="YS39" t="s">
        <v>853</v>
      </c>
      <c r="YT39" t="s">
        <v>853</v>
      </c>
      <c r="YU39" t="s">
        <v>853</v>
      </c>
      <c r="YV39" t="s">
        <v>852</v>
      </c>
      <c r="YW39" t="s">
        <v>852</v>
      </c>
      <c r="YX39" t="s">
        <v>852</v>
      </c>
      <c r="YY39" t="s">
        <v>852</v>
      </c>
      <c r="YZ39" t="s">
        <v>852</v>
      </c>
      <c r="ZA39" t="s">
        <v>852</v>
      </c>
      <c r="ZB39" t="s">
        <v>852</v>
      </c>
      <c r="ZC39" t="s">
        <v>852</v>
      </c>
      <c r="ZD39" t="s">
        <v>853</v>
      </c>
      <c r="ZE39" t="s">
        <v>853</v>
      </c>
      <c r="ZF39" t="s">
        <v>852</v>
      </c>
      <c r="ZG39" t="s">
        <v>853</v>
      </c>
      <c r="ZH39" t="s">
        <v>852</v>
      </c>
      <c r="ZI39" t="s">
        <v>852</v>
      </c>
      <c r="ZJ39" t="s">
        <v>853</v>
      </c>
      <c r="ZK39" t="s">
        <v>853</v>
      </c>
      <c r="ZL39" t="s">
        <v>853</v>
      </c>
      <c r="ZM39" t="s">
        <v>853</v>
      </c>
      <c r="ZN39" t="s">
        <v>852</v>
      </c>
      <c r="ZO39" t="s">
        <v>853</v>
      </c>
      <c r="ZP39" t="s">
        <v>853</v>
      </c>
      <c r="ZR39" t="s">
        <v>854</v>
      </c>
      <c r="ZS39" t="s">
        <v>854</v>
      </c>
      <c r="ZT39" t="s">
        <v>855</v>
      </c>
      <c r="ZU39" t="s">
        <v>856</v>
      </c>
      <c r="ZV39" t="s">
        <v>888</v>
      </c>
      <c r="ZW39" t="s">
        <v>855</v>
      </c>
      <c r="ZX39" t="s">
        <v>854</v>
      </c>
      <c r="ZY39" t="s">
        <v>888</v>
      </c>
      <c r="ZZ39" t="s">
        <v>854</v>
      </c>
      <c r="AAA39" t="s">
        <v>854</v>
      </c>
      <c r="AAB39" t="s">
        <v>888</v>
      </c>
      <c r="AAC39" t="s">
        <v>854</v>
      </c>
      <c r="AAD39" t="s">
        <v>888</v>
      </c>
      <c r="AAE39" t="s">
        <v>854</v>
      </c>
      <c r="AAF39" t="s">
        <v>856</v>
      </c>
      <c r="AAG39" t="s">
        <v>854</v>
      </c>
      <c r="AAH39" t="s">
        <v>855</v>
      </c>
      <c r="AAI39" t="s">
        <v>854</v>
      </c>
      <c r="AAJ39" t="s">
        <v>854</v>
      </c>
      <c r="AAK39" t="s">
        <v>888</v>
      </c>
      <c r="AAL39" t="s">
        <v>888</v>
      </c>
      <c r="AAM39" t="s">
        <v>888</v>
      </c>
      <c r="AAN39" t="s">
        <v>856</v>
      </c>
      <c r="AAO39" t="s">
        <v>889</v>
      </c>
      <c r="AAP39" t="s">
        <v>855</v>
      </c>
      <c r="AAQ39" t="s">
        <v>854</v>
      </c>
      <c r="AAR39" t="s">
        <v>888</v>
      </c>
      <c r="AAS39" t="s">
        <v>889</v>
      </c>
      <c r="AAT39" t="s">
        <v>854</v>
      </c>
      <c r="AAU39" t="s">
        <v>888</v>
      </c>
      <c r="AAV39" t="s">
        <v>888</v>
      </c>
      <c r="AAW39" t="s">
        <v>854</v>
      </c>
      <c r="AAX39" t="s">
        <v>856</v>
      </c>
      <c r="AAY39" t="s">
        <v>888</v>
      </c>
      <c r="AAZ39" t="s">
        <v>856</v>
      </c>
      <c r="ABB39" t="s">
        <v>890</v>
      </c>
      <c r="ABC39" t="s">
        <v>891</v>
      </c>
      <c r="ABD39" t="s">
        <v>891</v>
      </c>
      <c r="ABE39" t="s">
        <v>857</v>
      </c>
      <c r="ABF39" t="s">
        <v>857</v>
      </c>
      <c r="ABG39" t="s">
        <v>890</v>
      </c>
      <c r="ABH39" t="s">
        <v>859</v>
      </c>
      <c r="ABI39" t="s">
        <v>891</v>
      </c>
      <c r="ABJ39" t="s">
        <v>857</v>
      </c>
      <c r="ABK39" t="s">
        <v>890</v>
      </c>
      <c r="ABL39" t="s">
        <v>891</v>
      </c>
      <c r="ABM39" t="s">
        <v>859</v>
      </c>
      <c r="ABN39" t="s">
        <v>890</v>
      </c>
      <c r="ABQ39" t="s">
        <v>757</v>
      </c>
      <c r="ACB39" t="s">
        <v>768</v>
      </c>
      <c r="ACD39" t="s">
        <v>770</v>
      </c>
      <c r="ACG39" t="s">
        <v>773</v>
      </c>
      <c r="ACJ39" t="s">
        <v>776</v>
      </c>
      <c r="ACR39" t="s">
        <v>892</v>
      </c>
      <c r="ACS39" t="s">
        <v>894</v>
      </c>
      <c r="ACT39" t="s">
        <v>863</v>
      </c>
      <c r="ACU39" t="s">
        <v>863</v>
      </c>
      <c r="ACV39" t="s">
        <v>894</v>
      </c>
      <c r="ACW39" t="s">
        <v>864</v>
      </c>
      <c r="ACX39" t="s">
        <v>862</v>
      </c>
      <c r="ACY39" t="s">
        <v>862</v>
      </c>
      <c r="ACZ39" t="s">
        <v>862</v>
      </c>
      <c r="ADA39" t="s">
        <v>863</v>
      </c>
      <c r="ADB39" t="s">
        <v>894</v>
      </c>
      <c r="ADC39" t="s">
        <v>863</v>
      </c>
      <c r="ADD39" t="s">
        <v>893</v>
      </c>
      <c r="ADE39" t="s">
        <v>893</v>
      </c>
      <c r="ADF39" t="s">
        <v>893</v>
      </c>
      <c r="ADG39" t="s">
        <v>862</v>
      </c>
      <c r="ADH39" t="s">
        <v>862</v>
      </c>
      <c r="ADI39" t="s">
        <v>893</v>
      </c>
      <c r="ADJ39" t="s">
        <v>893</v>
      </c>
      <c r="ADK39" t="s">
        <v>894</v>
      </c>
      <c r="ADL39" t="s">
        <v>894</v>
      </c>
      <c r="ADM39" t="s">
        <v>894</v>
      </c>
      <c r="ADN39" t="s">
        <v>864</v>
      </c>
      <c r="ADO39" t="s">
        <v>864</v>
      </c>
      <c r="ADP39" t="s">
        <v>863</v>
      </c>
      <c r="ADQ39" t="s">
        <v>864</v>
      </c>
      <c r="ADR39" t="s">
        <v>864</v>
      </c>
      <c r="ADS39" t="s">
        <v>864</v>
      </c>
      <c r="ADT39" t="s">
        <v>893</v>
      </c>
      <c r="ADU39" t="s">
        <v>862</v>
      </c>
      <c r="ADV39" t="s">
        <v>862</v>
      </c>
    </row>
    <row r="40" spans="1:804" x14ac:dyDescent="0.2">
      <c r="A40">
        <v>110002861526</v>
      </c>
      <c r="B40">
        <v>270114706</v>
      </c>
      <c r="C40" s="2">
        <v>43641.689583333333</v>
      </c>
      <c r="D40" s="2">
        <v>43641.710104166668</v>
      </c>
      <c r="E40" t="s">
        <v>1543</v>
      </c>
      <c r="J40" t="s">
        <v>929</v>
      </c>
      <c r="L40" t="s">
        <v>815</v>
      </c>
      <c r="M40" t="s">
        <v>960</v>
      </c>
      <c r="N40" t="s">
        <v>984</v>
      </c>
      <c r="O40" t="s">
        <v>818</v>
      </c>
      <c r="P40" t="s">
        <v>819</v>
      </c>
      <c r="Q40" t="s">
        <v>820</v>
      </c>
      <c r="S40" t="s">
        <v>1008</v>
      </c>
      <c r="T40" t="s">
        <v>1048</v>
      </c>
      <c r="V40" t="s">
        <v>823</v>
      </c>
      <c r="W40" t="s">
        <v>870</v>
      </c>
      <c r="X40" t="s">
        <v>825</v>
      </c>
      <c r="Y40" t="s">
        <v>825</v>
      </c>
      <c r="Z40" t="s">
        <v>825</v>
      </c>
      <c r="AA40" t="s">
        <v>825</v>
      </c>
      <c r="AB40" t="s">
        <v>825</v>
      </c>
      <c r="AC40" t="s">
        <v>825</v>
      </c>
      <c r="AD40" t="s">
        <v>827</v>
      </c>
      <c r="AE40" t="s">
        <v>827</v>
      </c>
      <c r="AF40" t="s">
        <v>827</v>
      </c>
      <c r="AG40" t="s">
        <v>827</v>
      </c>
      <c r="AH40" t="s">
        <v>826</v>
      </c>
      <c r="AI40" t="s">
        <v>827</v>
      </c>
      <c r="AJ40" t="s">
        <v>827</v>
      </c>
      <c r="AK40" t="s">
        <v>826</v>
      </c>
      <c r="AL40" t="s">
        <v>827</v>
      </c>
      <c r="AN40" t="s">
        <v>874</v>
      </c>
      <c r="AO40" t="s">
        <v>834</v>
      </c>
      <c r="AP40" t="s">
        <v>834</v>
      </c>
      <c r="AQ40" t="s">
        <v>834</v>
      </c>
      <c r="AR40" t="s">
        <v>834</v>
      </c>
      <c r="AS40" t="s">
        <v>834</v>
      </c>
      <c r="AT40" t="s">
        <v>828</v>
      </c>
      <c r="AU40" t="s">
        <v>834</v>
      </c>
      <c r="BC40" t="s">
        <v>914</v>
      </c>
      <c r="DQ40" t="s">
        <v>831</v>
      </c>
      <c r="DR40" t="s">
        <v>831</v>
      </c>
      <c r="DS40" t="s">
        <v>831</v>
      </c>
      <c r="DT40" t="s">
        <v>831</v>
      </c>
      <c r="DU40" t="s">
        <v>831</v>
      </c>
      <c r="DV40" t="s">
        <v>831</v>
      </c>
      <c r="DW40" t="s">
        <v>831</v>
      </c>
      <c r="DX40" t="s">
        <v>832</v>
      </c>
      <c r="DY40" t="s">
        <v>832</v>
      </c>
      <c r="DZ40" t="s">
        <v>832</v>
      </c>
      <c r="EB40" t="s">
        <v>833</v>
      </c>
      <c r="EC40" t="s">
        <v>833</v>
      </c>
      <c r="ED40" t="s">
        <v>833</v>
      </c>
      <c r="EE40" t="s">
        <v>833</v>
      </c>
      <c r="EF40" t="s">
        <v>833</v>
      </c>
      <c r="EG40" t="s">
        <v>834</v>
      </c>
      <c r="EH40" t="s">
        <v>834</v>
      </c>
      <c r="EI40" t="s">
        <v>834</v>
      </c>
      <c r="EJ40" t="s">
        <v>834</v>
      </c>
      <c r="EK40" t="s">
        <v>834</v>
      </c>
      <c r="EL40" t="s">
        <v>834</v>
      </c>
      <c r="EM40" t="s">
        <v>834</v>
      </c>
      <c r="EN40" t="s">
        <v>834</v>
      </c>
      <c r="EO40" t="s">
        <v>834</v>
      </c>
      <c r="EP40" t="s">
        <v>835</v>
      </c>
      <c r="EQ40" t="s">
        <v>834</v>
      </c>
      <c r="ER40" t="s">
        <v>835</v>
      </c>
      <c r="ES40" t="s">
        <v>835</v>
      </c>
      <c r="EV40" t="s">
        <v>841</v>
      </c>
      <c r="FB40" t="s">
        <v>901</v>
      </c>
      <c r="FJ40" t="s">
        <v>837</v>
      </c>
      <c r="FN40" t="s">
        <v>901</v>
      </c>
      <c r="FZ40" t="s">
        <v>901</v>
      </c>
      <c r="GL40" t="s">
        <v>901</v>
      </c>
      <c r="GR40" t="s">
        <v>841</v>
      </c>
      <c r="NJ40" t="s">
        <v>847</v>
      </c>
      <c r="NU40" t="s">
        <v>844</v>
      </c>
      <c r="OI40" t="s">
        <v>844</v>
      </c>
      <c r="OW40" t="s">
        <v>844</v>
      </c>
      <c r="PH40" t="s">
        <v>843</v>
      </c>
      <c r="WU40" t="s">
        <v>848</v>
      </c>
      <c r="WV40" t="s">
        <v>848</v>
      </c>
      <c r="WW40" t="s">
        <v>848</v>
      </c>
      <c r="WX40" t="s">
        <v>848</v>
      </c>
      <c r="WY40" t="s">
        <v>848</v>
      </c>
      <c r="WZ40" t="s">
        <v>848</v>
      </c>
      <c r="XA40" t="s">
        <v>848</v>
      </c>
      <c r="XB40" t="s">
        <v>848</v>
      </c>
      <c r="XC40" t="s">
        <v>849</v>
      </c>
      <c r="XD40" t="s">
        <v>848</v>
      </c>
      <c r="XE40" t="s">
        <v>848</v>
      </c>
      <c r="XF40" t="s">
        <v>849</v>
      </c>
      <c r="XG40" t="s">
        <v>848</v>
      </c>
      <c r="XH40" t="s">
        <v>848</v>
      </c>
      <c r="XI40" t="s">
        <v>848</v>
      </c>
      <c r="XJ40" t="s">
        <v>848</v>
      </c>
      <c r="XK40" t="s">
        <v>848</v>
      </c>
      <c r="XL40" t="s">
        <v>848</v>
      </c>
      <c r="XM40" t="s">
        <v>848</v>
      </c>
      <c r="XN40" t="s">
        <v>848</v>
      </c>
      <c r="XO40" t="s">
        <v>848</v>
      </c>
      <c r="XP40" t="s">
        <v>848</v>
      </c>
      <c r="XQ40" t="s">
        <v>848</v>
      </c>
      <c r="XR40" t="s">
        <v>848</v>
      </c>
      <c r="XS40" t="s">
        <v>848</v>
      </c>
      <c r="XT40" t="s">
        <v>848</v>
      </c>
      <c r="XU40" t="s">
        <v>848</v>
      </c>
      <c r="XV40" t="s">
        <v>848</v>
      </c>
      <c r="XW40" t="s">
        <v>848</v>
      </c>
      <c r="XX40" t="s">
        <v>848</v>
      </c>
      <c r="XY40" t="s">
        <v>848</v>
      </c>
      <c r="XZ40" t="s">
        <v>848</v>
      </c>
      <c r="YA40" t="s">
        <v>848</v>
      </c>
      <c r="YB40" t="s">
        <v>848</v>
      </c>
      <c r="YC40" t="s">
        <v>848</v>
      </c>
      <c r="YD40" t="s">
        <v>848</v>
      </c>
      <c r="YE40" t="s">
        <v>848</v>
      </c>
      <c r="YF40" t="s">
        <v>848</v>
      </c>
      <c r="YG40" t="s">
        <v>848</v>
      </c>
      <c r="YJ40" t="s">
        <v>1470</v>
      </c>
      <c r="YK40" t="s">
        <v>852</v>
      </c>
      <c r="YL40" t="s">
        <v>852</v>
      </c>
      <c r="YM40" t="s">
        <v>852</v>
      </c>
      <c r="YN40" t="s">
        <v>853</v>
      </c>
      <c r="YO40" t="s">
        <v>853</v>
      </c>
      <c r="YP40" t="s">
        <v>852</v>
      </c>
      <c r="YQ40" t="s">
        <v>853</v>
      </c>
      <c r="YR40" t="s">
        <v>826</v>
      </c>
      <c r="YS40" t="s">
        <v>826</v>
      </c>
      <c r="YT40" t="s">
        <v>853</v>
      </c>
      <c r="YU40" t="s">
        <v>853</v>
      </c>
      <c r="YV40" t="s">
        <v>826</v>
      </c>
      <c r="YW40" t="s">
        <v>853</v>
      </c>
      <c r="YX40" t="s">
        <v>852</v>
      </c>
      <c r="YY40" t="s">
        <v>852</v>
      </c>
      <c r="YZ40" t="s">
        <v>852</v>
      </c>
      <c r="ZA40" t="s">
        <v>852</v>
      </c>
      <c r="ZB40" t="s">
        <v>852</v>
      </c>
      <c r="ZC40" t="s">
        <v>826</v>
      </c>
      <c r="ZD40" t="s">
        <v>852</v>
      </c>
      <c r="ZE40" t="s">
        <v>852</v>
      </c>
      <c r="ZF40" t="s">
        <v>826</v>
      </c>
      <c r="ZG40" t="s">
        <v>852</v>
      </c>
      <c r="ZH40" t="s">
        <v>852</v>
      </c>
      <c r="ZI40" t="s">
        <v>826</v>
      </c>
      <c r="ZJ40" t="s">
        <v>826</v>
      </c>
      <c r="ZK40" t="s">
        <v>853</v>
      </c>
      <c r="ZL40" t="s">
        <v>826</v>
      </c>
      <c r="ZM40" t="s">
        <v>826</v>
      </c>
      <c r="ZN40" t="s">
        <v>852</v>
      </c>
      <c r="ZO40" t="s">
        <v>852</v>
      </c>
      <c r="ZP40" t="s">
        <v>852</v>
      </c>
      <c r="ZR40" t="s">
        <v>856</v>
      </c>
      <c r="ZS40" t="s">
        <v>854</v>
      </c>
      <c r="ZT40" t="s">
        <v>888</v>
      </c>
      <c r="ZU40" t="s">
        <v>854</v>
      </c>
      <c r="ZV40" t="s">
        <v>888</v>
      </c>
      <c r="ZW40" t="s">
        <v>854</v>
      </c>
      <c r="ZX40" t="s">
        <v>888</v>
      </c>
      <c r="ZY40" t="s">
        <v>854</v>
      </c>
      <c r="ZZ40" t="s">
        <v>854</v>
      </c>
      <c r="AAA40" t="s">
        <v>854</v>
      </c>
      <c r="AAB40" t="s">
        <v>856</v>
      </c>
      <c r="AAC40" t="s">
        <v>856</v>
      </c>
      <c r="AAD40" t="s">
        <v>856</v>
      </c>
      <c r="AAE40" t="s">
        <v>888</v>
      </c>
      <c r="AAF40" t="s">
        <v>856</v>
      </c>
      <c r="AAG40" t="s">
        <v>856</v>
      </c>
      <c r="AAH40" t="s">
        <v>888</v>
      </c>
      <c r="AAI40" t="s">
        <v>854</v>
      </c>
      <c r="AAJ40" t="s">
        <v>854</v>
      </c>
      <c r="AAK40" t="s">
        <v>856</v>
      </c>
      <c r="AAL40" t="s">
        <v>856</v>
      </c>
      <c r="AAM40" t="s">
        <v>856</v>
      </c>
      <c r="AAN40" t="s">
        <v>854</v>
      </c>
      <c r="AAO40" t="s">
        <v>854</v>
      </c>
      <c r="AAP40" t="s">
        <v>854</v>
      </c>
      <c r="AAQ40" t="s">
        <v>854</v>
      </c>
      <c r="AAR40" t="s">
        <v>888</v>
      </c>
      <c r="AAS40" t="s">
        <v>854</v>
      </c>
      <c r="AAT40" t="s">
        <v>856</v>
      </c>
      <c r="AAU40" t="s">
        <v>854</v>
      </c>
      <c r="AAV40" t="s">
        <v>854</v>
      </c>
      <c r="AAW40" t="s">
        <v>888</v>
      </c>
      <c r="AAX40" t="s">
        <v>888</v>
      </c>
      <c r="AAY40" t="s">
        <v>854</v>
      </c>
      <c r="AAZ40" t="s">
        <v>854</v>
      </c>
      <c r="ABB40" t="s">
        <v>891</v>
      </c>
      <c r="ABC40" t="s">
        <v>891</v>
      </c>
      <c r="ABD40" t="s">
        <v>890</v>
      </c>
      <c r="ABE40" t="s">
        <v>891</v>
      </c>
      <c r="ABF40" t="s">
        <v>891</v>
      </c>
      <c r="ABG40" t="s">
        <v>891</v>
      </c>
      <c r="ABH40" t="s">
        <v>890</v>
      </c>
      <c r="ABI40" t="s">
        <v>891</v>
      </c>
      <c r="ABJ40" t="s">
        <v>891</v>
      </c>
      <c r="ABK40" t="s">
        <v>890</v>
      </c>
      <c r="ABL40" t="s">
        <v>891</v>
      </c>
      <c r="ABM40" t="s">
        <v>890</v>
      </c>
      <c r="ABN40" t="s">
        <v>891</v>
      </c>
      <c r="ABP40" t="s">
        <v>756</v>
      </c>
      <c r="ABQ40" t="s">
        <v>757</v>
      </c>
      <c r="ABR40" t="s">
        <v>758</v>
      </c>
      <c r="ABS40" t="s">
        <v>759</v>
      </c>
      <c r="ABT40" t="s">
        <v>760</v>
      </c>
      <c r="ABU40" t="s">
        <v>761</v>
      </c>
      <c r="ABV40" t="s">
        <v>762</v>
      </c>
      <c r="ABY40" t="s">
        <v>765</v>
      </c>
      <c r="ACF40" t="s">
        <v>772</v>
      </c>
      <c r="ACG40" t="s">
        <v>773</v>
      </c>
      <c r="ACJ40" t="s">
        <v>776</v>
      </c>
      <c r="ACM40" t="s">
        <v>779</v>
      </c>
      <c r="ACR40" t="s">
        <v>861</v>
      </c>
      <c r="ACS40" t="s">
        <v>863</v>
      </c>
      <c r="ACT40" t="s">
        <v>863</v>
      </c>
      <c r="ACU40" t="s">
        <v>863</v>
      </c>
      <c r="ACV40" t="s">
        <v>863</v>
      </c>
      <c r="ACW40" t="s">
        <v>863</v>
      </c>
      <c r="ACX40" t="s">
        <v>863</v>
      </c>
      <c r="ACY40" t="s">
        <v>863</v>
      </c>
      <c r="ACZ40" t="s">
        <v>862</v>
      </c>
      <c r="ADA40" t="s">
        <v>862</v>
      </c>
      <c r="ADB40" t="s">
        <v>862</v>
      </c>
      <c r="ADC40" t="s">
        <v>862</v>
      </c>
      <c r="ADD40" t="s">
        <v>862</v>
      </c>
      <c r="ADE40" t="s">
        <v>863</v>
      </c>
      <c r="ADF40" t="s">
        <v>863</v>
      </c>
      <c r="ADG40" t="s">
        <v>864</v>
      </c>
      <c r="ADH40" t="s">
        <v>864</v>
      </c>
      <c r="ADI40" t="s">
        <v>864</v>
      </c>
      <c r="ADJ40" t="s">
        <v>863</v>
      </c>
      <c r="ADK40" t="s">
        <v>862</v>
      </c>
      <c r="ADL40" t="s">
        <v>893</v>
      </c>
      <c r="ADM40" t="s">
        <v>893</v>
      </c>
      <c r="ADN40" t="s">
        <v>893</v>
      </c>
      <c r="ADO40" t="s">
        <v>862</v>
      </c>
      <c r="ADP40" t="s">
        <v>862</v>
      </c>
      <c r="ADQ40" t="s">
        <v>862</v>
      </c>
      <c r="ADR40" t="s">
        <v>862</v>
      </c>
      <c r="ADS40" t="s">
        <v>863</v>
      </c>
      <c r="ADT40" t="s">
        <v>863</v>
      </c>
      <c r="ADU40" t="s">
        <v>863</v>
      </c>
      <c r="ADV40" t="s">
        <v>863</v>
      </c>
      <c r="ADX40" t="s">
        <v>1544</v>
      </c>
    </row>
    <row r="41" spans="1:804" x14ac:dyDescent="0.2">
      <c r="A41">
        <v>110002858544</v>
      </c>
      <c r="B41">
        <v>270118610</v>
      </c>
      <c r="C41" s="2">
        <v>43641.134363425917</v>
      </c>
      <c r="D41" s="2">
        <v>43641.171319444453</v>
      </c>
      <c r="E41" t="s">
        <v>1545</v>
      </c>
      <c r="J41" t="s">
        <v>1600</v>
      </c>
      <c r="L41" t="s">
        <v>815</v>
      </c>
      <c r="M41" t="s">
        <v>816</v>
      </c>
      <c r="N41" t="s">
        <v>817</v>
      </c>
      <c r="O41" t="s">
        <v>818</v>
      </c>
      <c r="P41" t="s">
        <v>819</v>
      </c>
      <c r="Q41" t="s">
        <v>820</v>
      </c>
      <c r="S41" t="s">
        <v>869</v>
      </c>
      <c r="T41" t="s">
        <v>911</v>
      </c>
      <c r="V41" t="s">
        <v>823</v>
      </c>
      <c r="W41" t="s">
        <v>824</v>
      </c>
      <c r="X41" t="s">
        <v>899</v>
      </c>
      <c r="Y41" t="s">
        <v>825</v>
      </c>
      <c r="Z41" t="s">
        <v>871</v>
      </c>
      <c r="AA41" t="s">
        <v>825</v>
      </c>
      <c r="AB41" t="s">
        <v>825</v>
      </c>
      <c r="AC41" t="s">
        <v>899</v>
      </c>
      <c r="AD41" t="s">
        <v>872</v>
      </c>
      <c r="AE41" t="s">
        <v>827</v>
      </c>
      <c r="AF41" t="s">
        <v>827</v>
      </c>
      <c r="AG41" t="s">
        <v>826</v>
      </c>
      <c r="AH41" t="s">
        <v>827</v>
      </c>
      <c r="AI41" t="s">
        <v>826</v>
      </c>
      <c r="AJ41" t="s">
        <v>919</v>
      </c>
      <c r="AK41" t="s">
        <v>826</v>
      </c>
      <c r="AL41" t="s">
        <v>873</v>
      </c>
      <c r="AN41" t="s">
        <v>829</v>
      </c>
      <c r="AO41" t="s">
        <v>834</v>
      </c>
      <c r="AP41" t="s">
        <v>829</v>
      </c>
      <c r="AQ41" t="s">
        <v>829</v>
      </c>
      <c r="AR41" t="s">
        <v>830</v>
      </c>
      <c r="AS41" t="s">
        <v>828</v>
      </c>
      <c r="AT41" t="s">
        <v>829</v>
      </c>
      <c r="AU41" t="s">
        <v>834</v>
      </c>
      <c r="DQ41" t="s">
        <v>831</v>
      </c>
      <c r="DR41" t="s">
        <v>832</v>
      </c>
      <c r="DS41" t="s">
        <v>831</v>
      </c>
      <c r="DT41" t="s">
        <v>831</v>
      </c>
      <c r="DU41" t="s">
        <v>832</v>
      </c>
      <c r="DV41" t="s">
        <v>832</v>
      </c>
      <c r="DW41" t="s">
        <v>881</v>
      </c>
      <c r="DX41" t="s">
        <v>881</v>
      </c>
      <c r="DY41" t="s">
        <v>832</v>
      </c>
      <c r="DZ41" t="s">
        <v>832</v>
      </c>
      <c r="EB41" t="s">
        <v>882</v>
      </c>
      <c r="EC41" t="s">
        <v>833</v>
      </c>
      <c r="ED41" t="s">
        <v>833</v>
      </c>
      <c r="EE41" t="s">
        <v>833</v>
      </c>
      <c r="EF41" t="s">
        <v>834</v>
      </c>
      <c r="EG41" t="s">
        <v>834</v>
      </c>
      <c r="EH41" t="s">
        <v>834</v>
      </c>
      <c r="EI41" t="s">
        <v>834</v>
      </c>
      <c r="EJ41" t="s">
        <v>834</v>
      </c>
      <c r="EK41" t="s">
        <v>834</v>
      </c>
      <c r="EL41" t="s">
        <v>834</v>
      </c>
      <c r="EM41" t="s">
        <v>834</v>
      </c>
      <c r="EN41" t="s">
        <v>834</v>
      </c>
      <c r="EO41" t="s">
        <v>834</v>
      </c>
      <c r="EP41" t="s">
        <v>834</v>
      </c>
      <c r="EQ41" t="s">
        <v>833</v>
      </c>
      <c r="ER41" t="s">
        <v>835</v>
      </c>
      <c r="ES41" t="s">
        <v>834</v>
      </c>
      <c r="EV41" t="s">
        <v>841</v>
      </c>
      <c r="EW41" t="s">
        <v>836</v>
      </c>
      <c r="EX41" t="s">
        <v>837</v>
      </c>
      <c r="EZ41" t="s">
        <v>839</v>
      </c>
      <c r="FB41" t="s">
        <v>901</v>
      </c>
      <c r="FC41" t="s">
        <v>840</v>
      </c>
      <c r="FH41" t="s">
        <v>841</v>
      </c>
      <c r="FI41" t="s">
        <v>836</v>
      </c>
      <c r="FJ41" t="s">
        <v>837</v>
      </c>
      <c r="FL41" t="s">
        <v>839</v>
      </c>
      <c r="FT41" t="s">
        <v>841</v>
      </c>
      <c r="FU41" t="s">
        <v>836</v>
      </c>
      <c r="FV41" t="s">
        <v>837</v>
      </c>
      <c r="FX41" t="s">
        <v>839</v>
      </c>
      <c r="GF41" t="s">
        <v>841</v>
      </c>
      <c r="GG41" t="s">
        <v>836</v>
      </c>
      <c r="GH41" t="s">
        <v>837</v>
      </c>
      <c r="GJ41" t="s">
        <v>839</v>
      </c>
      <c r="LT41" t="s">
        <v>841</v>
      </c>
      <c r="LU41" t="s">
        <v>836</v>
      </c>
      <c r="LV41" t="s">
        <v>837</v>
      </c>
      <c r="LX41" t="s">
        <v>839</v>
      </c>
      <c r="LZ41" t="s">
        <v>901</v>
      </c>
      <c r="MA41" t="s">
        <v>840</v>
      </c>
      <c r="NH41" t="s">
        <v>845</v>
      </c>
      <c r="NJ41" t="s">
        <v>847</v>
      </c>
      <c r="NV41" t="s">
        <v>845</v>
      </c>
      <c r="NX41" t="s">
        <v>847</v>
      </c>
      <c r="NZ41" t="s">
        <v>884</v>
      </c>
      <c r="OJ41" t="s">
        <v>845</v>
      </c>
      <c r="OL41" t="s">
        <v>847</v>
      </c>
      <c r="ON41" t="s">
        <v>884</v>
      </c>
      <c r="OX41" t="s">
        <v>845</v>
      </c>
      <c r="OZ41" t="s">
        <v>847</v>
      </c>
      <c r="PB41" t="s">
        <v>884</v>
      </c>
      <c r="VG41" t="s">
        <v>883</v>
      </c>
      <c r="WU41" t="s">
        <v>848</v>
      </c>
      <c r="WV41" t="s">
        <v>849</v>
      </c>
      <c r="WW41" t="s">
        <v>848</v>
      </c>
      <c r="WX41" t="s">
        <v>848</v>
      </c>
      <c r="WY41" t="s">
        <v>850</v>
      </c>
      <c r="WZ41" t="s">
        <v>848</v>
      </c>
      <c r="XA41" t="s">
        <v>850</v>
      </c>
      <c r="XB41" t="s">
        <v>849</v>
      </c>
      <c r="XC41" t="s">
        <v>849</v>
      </c>
      <c r="XD41" t="s">
        <v>849</v>
      </c>
      <c r="XE41" t="s">
        <v>849</v>
      </c>
      <c r="XF41" t="s">
        <v>850</v>
      </c>
      <c r="XG41" t="s">
        <v>849</v>
      </c>
      <c r="XH41" t="s">
        <v>848</v>
      </c>
      <c r="XI41" t="s">
        <v>849</v>
      </c>
      <c r="XJ41" t="s">
        <v>849</v>
      </c>
      <c r="XK41" t="s">
        <v>849</v>
      </c>
      <c r="XL41" t="s">
        <v>849</v>
      </c>
      <c r="XM41" t="s">
        <v>848</v>
      </c>
      <c r="XN41" t="s">
        <v>848</v>
      </c>
      <c r="XO41" t="s">
        <v>849</v>
      </c>
      <c r="XP41" t="s">
        <v>848</v>
      </c>
      <c r="XQ41" t="s">
        <v>849</v>
      </c>
      <c r="XR41" t="s">
        <v>848</v>
      </c>
      <c r="XS41" t="s">
        <v>848</v>
      </c>
      <c r="XT41" t="s">
        <v>848</v>
      </c>
      <c r="XU41" t="s">
        <v>849</v>
      </c>
      <c r="XV41" t="s">
        <v>849</v>
      </c>
      <c r="XW41" t="s">
        <v>850</v>
      </c>
      <c r="XX41" t="s">
        <v>849</v>
      </c>
      <c r="XY41" t="s">
        <v>849</v>
      </c>
      <c r="XZ41" t="s">
        <v>849</v>
      </c>
      <c r="YA41" t="s">
        <v>849</v>
      </c>
      <c r="YB41" t="s">
        <v>848</v>
      </c>
      <c r="YC41" t="s">
        <v>849</v>
      </c>
      <c r="YD41" t="s">
        <v>848</v>
      </c>
      <c r="YE41" t="s">
        <v>850</v>
      </c>
      <c r="YF41" t="s">
        <v>849</v>
      </c>
      <c r="YG41" t="s">
        <v>848</v>
      </c>
      <c r="YJ41" t="s">
        <v>851</v>
      </c>
      <c r="YK41" t="s">
        <v>853</v>
      </c>
      <c r="YL41" t="s">
        <v>826</v>
      </c>
      <c r="YM41" t="s">
        <v>852</v>
      </c>
      <c r="YN41" t="s">
        <v>853</v>
      </c>
      <c r="YO41" t="s">
        <v>852</v>
      </c>
      <c r="YP41" t="s">
        <v>852</v>
      </c>
      <c r="YQ41" t="s">
        <v>853</v>
      </c>
      <c r="YR41" t="s">
        <v>852</v>
      </c>
      <c r="YS41" t="s">
        <v>852</v>
      </c>
      <c r="YT41" t="s">
        <v>853</v>
      </c>
      <c r="YU41" t="s">
        <v>853</v>
      </c>
      <c r="YV41" t="s">
        <v>852</v>
      </c>
      <c r="YW41" t="s">
        <v>852</v>
      </c>
      <c r="YX41" t="s">
        <v>826</v>
      </c>
      <c r="YY41" t="s">
        <v>852</v>
      </c>
      <c r="YZ41" t="s">
        <v>852</v>
      </c>
      <c r="ZA41" t="s">
        <v>826</v>
      </c>
      <c r="ZB41" t="s">
        <v>852</v>
      </c>
      <c r="ZC41" t="s">
        <v>852</v>
      </c>
      <c r="ZD41" t="s">
        <v>826</v>
      </c>
      <c r="ZE41" t="s">
        <v>886</v>
      </c>
      <c r="ZF41" t="s">
        <v>886</v>
      </c>
      <c r="ZG41" t="s">
        <v>826</v>
      </c>
      <c r="ZH41" t="s">
        <v>853</v>
      </c>
      <c r="ZI41" t="s">
        <v>826</v>
      </c>
      <c r="ZJ41" t="s">
        <v>853</v>
      </c>
      <c r="ZK41" t="s">
        <v>853</v>
      </c>
      <c r="ZL41" t="s">
        <v>826</v>
      </c>
      <c r="ZM41" t="s">
        <v>826</v>
      </c>
      <c r="ZN41" t="s">
        <v>826</v>
      </c>
      <c r="ZO41" t="s">
        <v>852</v>
      </c>
      <c r="ZP41" t="s">
        <v>853</v>
      </c>
      <c r="ZR41" t="s">
        <v>854</v>
      </c>
      <c r="ZS41" t="s">
        <v>855</v>
      </c>
      <c r="ZT41" t="s">
        <v>889</v>
      </c>
      <c r="ZU41" t="s">
        <v>856</v>
      </c>
      <c r="ZV41" t="s">
        <v>889</v>
      </c>
      <c r="ZW41" t="s">
        <v>855</v>
      </c>
      <c r="ZX41" t="s">
        <v>854</v>
      </c>
      <c r="ZY41" t="s">
        <v>854</v>
      </c>
      <c r="ZZ41" t="s">
        <v>854</v>
      </c>
      <c r="AAA41" t="s">
        <v>888</v>
      </c>
      <c r="AAB41" t="s">
        <v>855</v>
      </c>
      <c r="AAC41" t="s">
        <v>855</v>
      </c>
      <c r="AAD41" t="s">
        <v>855</v>
      </c>
      <c r="AAE41" t="s">
        <v>856</v>
      </c>
      <c r="AAF41" t="s">
        <v>855</v>
      </c>
      <c r="AAG41" t="s">
        <v>854</v>
      </c>
      <c r="AAH41" t="s">
        <v>856</v>
      </c>
      <c r="AAI41" t="s">
        <v>855</v>
      </c>
      <c r="AAJ41" t="s">
        <v>856</v>
      </c>
      <c r="AAK41" t="s">
        <v>856</v>
      </c>
      <c r="AAL41" t="s">
        <v>855</v>
      </c>
      <c r="AAM41" t="s">
        <v>855</v>
      </c>
      <c r="AAN41" t="s">
        <v>856</v>
      </c>
      <c r="AAP41" t="s">
        <v>856</v>
      </c>
      <c r="AAQ41" t="s">
        <v>856</v>
      </c>
      <c r="AAR41" t="s">
        <v>854</v>
      </c>
      <c r="AAS41" t="s">
        <v>889</v>
      </c>
      <c r="AAT41" t="s">
        <v>888</v>
      </c>
      <c r="AAU41" t="s">
        <v>856</v>
      </c>
      <c r="AAV41" t="s">
        <v>855</v>
      </c>
      <c r="AAW41" t="s">
        <v>856</v>
      </c>
      <c r="AAX41" t="s">
        <v>855</v>
      </c>
      <c r="AAY41" t="s">
        <v>856</v>
      </c>
      <c r="AAZ41" t="s">
        <v>854</v>
      </c>
      <c r="ABB41" t="s">
        <v>891</v>
      </c>
      <c r="ABC41" t="s">
        <v>859</v>
      </c>
      <c r="ABD41" t="s">
        <v>857</v>
      </c>
      <c r="ABE41" t="s">
        <v>890</v>
      </c>
      <c r="ABF41" t="s">
        <v>857</v>
      </c>
      <c r="ABG41" t="s">
        <v>890</v>
      </c>
      <c r="ABH41" t="s">
        <v>891</v>
      </c>
      <c r="ABI41" t="s">
        <v>891</v>
      </c>
      <c r="ABJ41" t="s">
        <v>891</v>
      </c>
      <c r="ABK41" t="s">
        <v>859</v>
      </c>
      <c r="ABL41" t="s">
        <v>859</v>
      </c>
      <c r="ABM41" t="s">
        <v>859</v>
      </c>
      <c r="ABN41" t="s">
        <v>891</v>
      </c>
      <c r="ABU41" t="s">
        <v>761</v>
      </c>
      <c r="ABZ41" t="s">
        <v>766</v>
      </c>
      <c r="ACD41" t="s">
        <v>770</v>
      </c>
      <c r="ACG41" t="s">
        <v>773</v>
      </c>
      <c r="ACI41" t="s">
        <v>775</v>
      </c>
      <c r="ACJ41" t="s">
        <v>776</v>
      </c>
      <c r="ACK41" t="s">
        <v>777</v>
      </c>
      <c r="ACR41" t="s">
        <v>861</v>
      </c>
      <c r="ACS41" t="s">
        <v>862</v>
      </c>
      <c r="ACT41" t="s">
        <v>862</v>
      </c>
      <c r="ACU41" t="s">
        <v>893</v>
      </c>
      <c r="ACV41" t="s">
        <v>893</v>
      </c>
      <c r="ACW41" t="s">
        <v>862</v>
      </c>
      <c r="ACX41" t="s">
        <v>862</v>
      </c>
      <c r="ACY41" t="s">
        <v>864</v>
      </c>
      <c r="ACZ41" t="s">
        <v>864</v>
      </c>
      <c r="ADA41" t="s">
        <v>863</v>
      </c>
      <c r="ADB41" t="s">
        <v>862</v>
      </c>
      <c r="ADC41" t="s">
        <v>864</v>
      </c>
      <c r="ADD41" t="s">
        <v>864</v>
      </c>
      <c r="ADE41" t="s">
        <v>862</v>
      </c>
      <c r="ADF41" t="s">
        <v>893</v>
      </c>
      <c r="ADG41" t="s">
        <v>862</v>
      </c>
      <c r="ADH41" t="s">
        <v>863</v>
      </c>
      <c r="ADI41" t="s">
        <v>864</v>
      </c>
      <c r="ADJ41" t="s">
        <v>894</v>
      </c>
      <c r="ADK41" t="s">
        <v>864</v>
      </c>
      <c r="ADL41" t="s">
        <v>863</v>
      </c>
      <c r="ADM41" t="s">
        <v>864</v>
      </c>
      <c r="ADN41" t="s">
        <v>864</v>
      </c>
      <c r="ADO41" t="s">
        <v>894</v>
      </c>
      <c r="ADP41" t="s">
        <v>864</v>
      </c>
      <c r="ADQ41" t="s">
        <v>862</v>
      </c>
      <c r="ADR41" t="s">
        <v>864</v>
      </c>
      <c r="ADS41" t="s">
        <v>864</v>
      </c>
      <c r="ADT41" t="s">
        <v>864</v>
      </c>
      <c r="ADU41" t="s">
        <v>864</v>
      </c>
      <c r="ADV41" t="s">
        <v>862</v>
      </c>
    </row>
    <row r="42" spans="1:804" x14ac:dyDescent="0.2">
      <c r="A42">
        <v>110002855813</v>
      </c>
      <c r="B42">
        <v>270118495</v>
      </c>
      <c r="C42" s="2">
        <v>43640.413414351853</v>
      </c>
      <c r="D42" s="2">
        <v>43640.537094907413</v>
      </c>
      <c r="E42" t="s">
        <v>1546</v>
      </c>
      <c r="J42" t="s">
        <v>43</v>
      </c>
      <c r="K42" t="s">
        <v>1547</v>
      </c>
      <c r="L42" t="s">
        <v>815</v>
      </c>
      <c r="M42" t="s">
        <v>960</v>
      </c>
      <c r="N42" t="s">
        <v>1601</v>
      </c>
    </row>
    <row r="43" spans="1:804" x14ac:dyDescent="0.2">
      <c r="A43">
        <v>110002854431</v>
      </c>
      <c r="B43">
        <v>270114770</v>
      </c>
      <c r="C43" s="2">
        <v>43640.032442129632</v>
      </c>
      <c r="D43" s="2">
        <v>43640.935347222221</v>
      </c>
      <c r="E43" t="s">
        <v>1548</v>
      </c>
      <c r="J43" t="s">
        <v>43</v>
      </c>
      <c r="K43" t="s">
        <v>1549</v>
      </c>
      <c r="L43" t="s">
        <v>815</v>
      </c>
      <c r="M43" t="s">
        <v>910</v>
      </c>
      <c r="N43" t="s">
        <v>984</v>
      </c>
      <c r="O43" t="s">
        <v>818</v>
      </c>
      <c r="P43" t="s">
        <v>819</v>
      </c>
      <c r="Q43" t="s">
        <v>918</v>
      </c>
      <c r="S43" t="s">
        <v>821</v>
      </c>
      <c r="T43" t="s">
        <v>911</v>
      </c>
      <c r="V43" t="s">
        <v>823</v>
      </c>
      <c r="W43" t="s">
        <v>1004</v>
      </c>
      <c r="X43" t="s">
        <v>825</v>
      </c>
      <c r="Y43" t="s">
        <v>825</v>
      </c>
      <c r="Z43" t="s">
        <v>871</v>
      </c>
      <c r="AA43" t="s">
        <v>871</v>
      </c>
      <c r="AB43" t="s">
        <v>871</v>
      </c>
      <c r="AC43" t="s">
        <v>871</v>
      </c>
      <c r="AD43" t="s">
        <v>826</v>
      </c>
      <c r="AE43" t="s">
        <v>873</v>
      </c>
      <c r="AF43" t="s">
        <v>873</v>
      </c>
      <c r="AG43" t="s">
        <v>827</v>
      </c>
      <c r="AH43" t="s">
        <v>873</v>
      </c>
      <c r="AI43" t="s">
        <v>873</v>
      </c>
      <c r="AJ43" t="s">
        <v>873</v>
      </c>
      <c r="AK43" t="s">
        <v>873</v>
      </c>
      <c r="AL43" t="s">
        <v>873</v>
      </c>
      <c r="AN43" t="s">
        <v>932</v>
      </c>
      <c r="AO43" t="s">
        <v>834</v>
      </c>
      <c r="AP43" t="s">
        <v>834</v>
      </c>
      <c r="AQ43" t="s">
        <v>834</v>
      </c>
      <c r="AR43" t="s">
        <v>834</v>
      </c>
      <c r="AS43" t="s">
        <v>834</v>
      </c>
      <c r="AT43" t="s">
        <v>834</v>
      </c>
      <c r="AU43" t="s">
        <v>834</v>
      </c>
      <c r="AW43" t="s">
        <v>933</v>
      </c>
      <c r="AY43" t="s">
        <v>878</v>
      </c>
      <c r="AZ43" t="s">
        <v>877</v>
      </c>
      <c r="BB43" t="s">
        <v>879</v>
      </c>
      <c r="DQ43" t="s">
        <v>831</v>
      </c>
      <c r="DR43" t="s">
        <v>831</v>
      </c>
      <c r="DS43" t="s">
        <v>831</v>
      </c>
      <c r="DT43" t="s">
        <v>880</v>
      </c>
      <c r="DU43" t="s">
        <v>832</v>
      </c>
      <c r="DV43" t="s">
        <v>832</v>
      </c>
      <c r="DW43" t="s">
        <v>831</v>
      </c>
      <c r="DX43" t="s">
        <v>832</v>
      </c>
      <c r="DY43" t="s">
        <v>831</v>
      </c>
      <c r="DZ43" t="s">
        <v>831</v>
      </c>
      <c r="EB43" t="s">
        <v>833</v>
      </c>
      <c r="EC43" t="s">
        <v>882</v>
      </c>
      <c r="ED43" t="s">
        <v>882</v>
      </c>
      <c r="EE43" t="s">
        <v>882</v>
      </c>
      <c r="EF43" t="s">
        <v>834</v>
      </c>
      <c r="EG43" t="s">
        <v>834</v>
      </c>
      <c r="EH43" t="s">
        <v>834</v>
      </c>
      <c r="EI43" t="s">
        <v>834</v>
      </c>
      <c r="EJ43" t="s">
        <v>834</v>
      </c>
      <c r="EK43" t="s">
        <v>834</v>
      </c>
      <c r="EL43" t="s">
        <v>834</v>
      </c>
      <c r="EM43" t="s">
        <v>834</v>
      </c>
      <c r="EN43" t="s">
        <v>834</v>
      </c>
      <c r="EO43" t="s">
        <v>834</v>
      </c>
      <c r="EP43" t="s">
        <v>834</v>
      </c>
      <c r="EQ43" t="s">
        <v>835</v>
      </c>
      <c r="ER43" t="s">
        <v>833</v>
      </c>
      <c r="ES43" t="s">
        <v>835</v>
      </c>
    </row>
    <row r="44" spans="1:804" x14ac:dyDescent="0.2">
      <c r="A44">
        <v>110002851825</v>
      </c>
      <c r="B44">
        <v>270114774</v>
      </c>
      <c r="C44" s="2">
        <v>43638.215300925927</v>
      </c>
      <c r="D44" s="2">
        <v>43639.722766203697</v>
      </c>
      <c r="E44" t="s">
        <v>1550</v>
      </c>
      <c r="J44" t="s">
        <v>1602</v>
      </c>
      <c r="L44" t="s">
        <v>815</v>
      </c>
      <c r="M44" t="s">
        <v>910</v>
      </c>
      <c r="N44" t="s">
        <v>984</v>
      </c>
      <c r="O44" t="s">
        <v>818</v>
      </c>
      <c r="P44" t="s">
        <v>819</v>
      </c>
      <c r="Q44" t="s">
        <v>991</v>
      </c>
      <c r="S44" t="s">
        <v>821</v>
      </c>
      <c r="T44" t="s">
        <v>911</v>
      </c>
      <c r="V44" t="s">
        <v>823</v>
      </c>
      <c r="W44" t="s">
        <v>824</v>
      </c>
      <c r="X44" t="s">
        <v>871</v>
      </c>
      <c r="Y44" t="s">
        <v>825</v>
      </c>
      <c r="Z44" t="s">
        <v>825</v>
      </c>
      <c r="AA44" t="s">
        <v>825</v>
      </c>
      <c r="AC44" t="s">
        <v>825</v>
      </c>
      <c r="AD44" t="s">
        <v>872</v>
      </c>
      <c r="AE44" t="s">
        <v>827</v>
      </c>
      <c r="AF44" t="s">
        <v>873</v>
      </c>
      <c r="AG44" t="s">
        <v>919</v>
      </c>
      <c r="AH44" t="s">
        <v>826</v>
      </c>
      <c r="AI44" t="s">
        <v>827</v>
      </c>
      <c r="AJ44" t="s">
        <v>826</v>
      </c>
      <c r="AK44" t="s">
        <v>873</v>
      </c>
      <c r="AL44" t="s">
        <v>827</v>
      </c>
      <c r="AN44" t="s">
        <v>828</v>
      </c>
      <c r="AO44" t="s">
        <v>834</v>
      </c>
      <c r="AP44" t="s">
        <v>834</v>
      </c>
      <c r="AQ44" t="s">
        <v>834</v>
      </c>
      <c r="AR44" t="s">
        <v>834</v>
      </c>
      <c r="AS44" t="s">
        <v>834</v>
      </c>
      <c r="AT44" t="s">
        <v>829</v>
      </c>
      <c r="AU44" t="s">
        <v>829</v>
      </c>
    </row>
    <row r="45" spans="1:804" x14ac:dyDescent="0.2">
      <c r="A45">
        <v>110002848396</v>
      </c>
      <c r="B45">
        <v>270118596</v>
      </c>
      <c r="C45" s="2">
        <v>43637.119560185187</v>
      </c>
      <c r="D45" s="2">
        <v>43637.121319444443</v>
      </c>
      <c r="E45" t="s">
        <v>1551</v>
      </c>
      <c r="J45" t="s">
        <v>1600</v>
      </c>
      <c r="L45" t="s">
        <v>815</v>
      </c>
      <c r="M45" t="s">
        <v>960</v>
      </c>
      <c r="N45" t="s">
        <v>1601</v>
      </c>
    </row>
    <row r="46" spans="1:804" x14ac:dyDescent="0.2">
      <c r="A46">
        <v>110002848367</v>
      </c>
      <c r="B46">
        <v>270118609</v>
      </c>
      <c r="C46" s="2">
        <v>43637.096134259264</v>
      </c>
      <c r="D46" s="2">
        <v>43637.097384259258</v>
      </c>
      <c r="E46" t="s">
        <v>1552</v>
      </c>
      <c r="J46" t="s">
        <v>1600</v>
      </c>
      <c r="L46" t="s">
        <v>815</v>
      </c>
      <c r="M46" t="s">
        <v>816</v>
      </c>
      <c r="N46" t="s">
        <v>1599</v>
      </c>
    </row>
    <row r="47" spans="1:804" x14ac:dyDescent="0.2">
      <c r="A47">
        <v>110002846045</v>
      </c>
      <c r="B47">
        <v>270115228</v>
      </c>
      <c r="C47" s="2">
        <v>43636.594247685192</v>
      </c>
      <c r="D47" s="2">
        <v>43636.645983796298</v>
      </c>
      <c r="E47" t="s">
        <v>813</v>
      </c>
      <c r="J47" t="s">
        <v>814</v>
      </c>
      <c r="L47" t="s">
        <v>815</v>
      </c>
      <c r="M47" t="s">
        <v>816</v>
      </c>
      <c r="N47" t="s">
        <v>817</v>
      </c>
      <c r="O47" t="s">
        <v>818</v>
      </c>
      <c r="P47" t="s">
        <v>819</v>
      </c>
      <c r="Q47" t="s">
        <v>820</v>
      </c>
      <c r="S47" t="s">
        <v>821</v>
      </c>
      <c r="T47" t="s">
        <v>822</v>
      </c>
      <c r="V47" t="s">
        <v>823</v>
      </c>
      <c r="W47" t="s">
        <v>824</v>
      </c>
      <c r="X47" t="s">
        <v>825</v>
      </c>
      <c r="Y47" t="s">
        <v>825</v>
      </c>
      <c r="Z47" t="s">
        <v>825</v>
      </c>
      <c r="AA47" t="s">
        <v>825</v>
      </c>
      <c r="AB47" t="s">
        <v>825</v>
      </c>
      <c r="AC47" t="s">
        <v>825</v>
      </c>
      <c r="AD47" t="s">
        <v>826</v>
      </c>
      <c r="AE47" t="s">
        <v>827</v>
      </c>
      <c r="AF47" t="s">
        <v>827</v>
      </c>
      <c r="AG47" t="s">
        <v>827</v>
      </c>
      <c r="AH47" t="s">
        <v>827</v>
      </c>
      <c r="AI47" t="s">
        <v>827</v>
      </c>
      <c r="AJ47" t="s">
        <v>827</v>
      </c>
      <c r="AK47" t="s">
        <v>827</v>
      </c>
      <c r="AL47" t="s">
        <v>827</v>
      </c>
      <c r="AN47" t="s">
        <v>828</v>
      </c>
      <c r="AO47" t="s">
        <v>828</v>
      </c>
      <c r="AP47" t="s">
        <v>829</v>
      </c>
      <c r="AQ47" t="s">
        <v>829</v>
      </c>
      <c r="AR47" t="s">
        <v>830</v>
      </c>
      <c r="AS47" t="s">
        <v>829</v>
      </c>
      <c r="AT47" t="s">
        <v>829</v>
      </c>
      <c r="AU47" t="s">
        <v>829</v>
      </c>
      <c r="DQ47" t="s">
        <v>831</v>
      </c>
      <c r="DR47" t="s">
        <v>832</v>
      </c>
      <c r="DT47" t="s">
        <v>831</v>
      </c>
      <c r="DU47" t="s">
        <v>832</v>
      </c>
      <c r="DV47" t="s">
        <v>832</v>
      </c>
      <c r="DW47" t="s">
        <v>832</v>
      </c>
      <c r="DX47" t="s">
        <v>832</v>
      </c>
      <c r="DY47" t="s">
        <v>831</v>
      </c>
      <c r="DZ47" t="s">
        <v>832</v>
      </c>
      <c r="EB47" t="s">
        <v>833</v>
      </c>
      <c r="EC47" t="s">
        <v>833</v>
      </c>
      <c r="ED47" t="s">
        <v>833</v>
      </c>
      <c r="EE47" t="s">
        <v>833</v>
      </c>
      <c r="EF47" t="s">
        <v>834</v>
      </c>
      <c r="EG47" t="s">
        <v>834</v>
      </c>
      <c r="EH47" t="s">
        <v>834</v>
      </c>
      <c r="EI47" t="s">
        <v>834</v>
      </c>
      <c r="EJ47" t="s">
        <v>834</v>
      </c>
      <c r="EK47" t="s">
        <v>834</v>
      </c>
      <c r="EL47" t="s">
        <v>834</v>
      </c>
      <c r="EM47" t="s">
        <v>834</v>
      </c>
      <c r="EN47" t="s">
        <v>834</v>
      </c>
      <c r="EO47" t="s">
        <v>834</v>
      </c>
      <c r="EP47" t="s">
        <v>834</v>
      </c>
      <c r="EQ47" t="s">
        <v>835</v>
      </c>
      <c r="ER47" t="s">
        <v>834</v>
      </c>
      <c r="ES47" t="s">
        <v>834</v>
      </c>
      <c r="EW47" t="s">
        <v>836</v>
      </c>
      <c r="EX47" t="s">
        <v>837</v>
      </c>
      <c r="EY47" t="s">
        <v>838</v>
      </c>
      <c r="EZ47" t="s">
        <v>839</v>
      </c>
      <c r="FC47" t="s">
        <v>840</v>
      </c>
      <c r="FH47" t="s">
        <v>841</v>
      </c>
      <c r="FI47" t="s">
        <v>836</v>
      </c>
      <c r="FJ47" t="s">
        <v>837</v>
      </c>
      <c r="FK47" t="s">
        <v>838</v>
      </c>
      <c r="FL47" t="s">
        <v>839</v>
      </c>
      <c r="FM47" t="s">
        <v>842</v>
      </c>
      <c r="FO47" t="s">
        <v>840</v>
      </c>
      <c r="FT47" t="s">
        <v>841</v>
      </c>
      <c r="FU47" t="s">
        <v>836</v>
      </c>
      <c r="FV47" t="s">
        <v>837</v>
      </c>
      <c r="FW47" t="s">
        <v>838</v>
      </c>
      <c r="FX47" t="s">
        <v>839</v>
      </c>
      <c r="FY47" t="s">
        <v>842</v>
      </c>
      <c r="GA47" t="s">
        <v>840</v>
      </c>
      <c r="GF47" t="s">
        <v>841</v>
      </c>
      <c r="GG47" t="s">
        <v>836</v>
      </c>
      <c r="GH47" t="s">
        <v>837</v>
      </c>
      <c r="GI47" t="s">
        <v>838</v>
      </c>
      <c r="GJ47" t="s">
        <v>839</v>
      </c>
      <c r="GK47" t="s">
        <v>842</v>
      </c>
      <c r="GM47" t="s">
        <v>840</v>
      </c>
      <c r="ND47" t="s">
        <v>843</v>
      </c>
      <c r="NG47" t="s">
        <v>844</v>
      </c>
      <c r="NH47" t="s">
        <v>845</v>
      </c>
      <c r="NI47" t="s">
        <v>846</v>
      </c>
      <c r="NJ47" t="s">
        <v>847</v>
      </c>
      <c r="NR47" t="s">
        <v>843</v>
      </c>
      <c r="OF47" t="s">
        <v>843</v>
      </c>
      <c r="OT47" t="s">
        <v>843</v>
      </c>
      <c r="WU47" t="s">
        <v>848</v>
      </c>
      <c r="WV47" t="s">
        <v>849</v>
      </c>
      <c r="WW47" t="s">
        <v>848</v>
      </c>
      <c r="WX47" t="s">
        <v>848</v>
      </c>
      <c r="WY47" t="s">
        <v>849</v>
      </c>
      <c r="WZ47" t="s">
        <v>849</v>
      </c>
      <c r="XA47" t="s">
        <v>849</v>
      </c>
      <c r="XB47" t="s">
        <v>849</v>
      </c>
      <c r="XC47" t="s">
        <v>849</v>
      </c>
      <c r="XD47" t="s">
        <v>849</v>
      </c>
      <c r="XE47" t="s">
        <v>849</v>
      </c>
      <c r="XF47" t="s">
        <v>849</v>
      </c>
      <c r="XG47" t="s">
        <v>848</v>
      </c>
      <c r="XH47" t="s">
        <v>848</v>
      </c>
      <c r="XI47" t="s">
        <v>848</v>
      </c>
      <c r="XJ47" t="s">
        <v>849</v>
      </c>
      <c r="XK47" t="s">
        <v>849</v>
      </c>
      <c r="XL47" t="s">
        <v>849</v>
      </c>
      <c r="XM47" t="s">
        <v>848</v>
      </c>
      <c r="XN47" t="s">
        <v>849</v>
      </c>
      <c r="XO47" t="s">
        <v>849</v>
      </c>
      <c r="XP47" t="s">
        <v>849</v>
      </c>
      <c r="XQ47" t="s">
        <v>849</v>
      </c>
      <c r="XR47" t="s">
        <v>849</v>
      </c>
      <c r="XS47" t="s">
        <v>848</v>
      </c>
      <c r="XT47" t="s">
        <v>848</v>
      </c>
      <c r="XU47" t="s">
        <v>849</v>
      </c>
      <c r="XV47" t="s">
        <v>849</v>
      </c>
      <c r="XW47" t="s">
        <v>849</v>
      </c>
      <c r="XX47" t="s">
        <v>849</v>
      </c>
      <c r="XY47" t="s">
        <v>849</v>
      </c>
      <c r="XZ47" t="s">
        <v>849</v>
      </c>
      <c r="YA47" t="s">
        <v>849</v>
      </c>
      <c r="YB47" t="s">
        <v>850</v>
      </c>
      <c r="YC47" t="s">
        <v>850</v>
      </c>
      <c r="YD47" t="s">
        <v>850</v>
      </c>
      <c r="YE47" t="s">
        <v>850</v>
      </c>
      <c r="YF47" t="s">
        <v>849</v>
      </c>
      <c r="YG47" t="s">
        <v>849</v>
      </c>
      <c r="YJ47" t="s">
        <v>851</v>
      </c>
      <c r="YK47" t="s">
        <v>852</v>
      </c>
      <c r="YL47" t="s">
        <v>826</v>
      </c>
      <c r="YM47" t="s">
        <v>852</v>
      </c>
      <c r="YN47" t="s">
        <v>852</v>
      </c>
      <c r="YO47" t="s">
        <v>852</v>
      </c>
      <c r="YP47" t="s">
        <v>826</v>
      </c>
      <c r="YQ47" t="s">
        <v>826</v>
      </c>
      <c r="YR47" t="s">
        <v>852</v>
      </c>
      <c r="YS47" t="s">
        <v>853</v>
      </c>
      <c r="YT47" t="s">
        <v>852</v>
      </c>
      <c r="YU47" t="s">
        <v>852</v>
      </c>
      <c r="YV47" t="s">
        <v>852</v>
      </c>
      <c r="YW47" t="s">
        <v>852</v>
      </c>
      <c r="YX47" t="s">
        <v>852</v>
      </c>
      <c r="YY47" t="s">
        <v>852</v>
      </c>
      <c r="YZ47" t="s">
        <v>852</v>
      </c>
      <c r="ZA47" t="s">
        <v>852</v>
      </c>
      <c r="ZB47" t="s">
        <v>852</v>
      </c>
      <c r="ZC47" t="s">
        <v>852</v>
      </c>
      <c r="ZD47" t="s">
        <v>826</v>
      </c>
      <c r="ZE47" t="s">
        <v>826</v>
      </c>
      <c r="ZF47" t="s">
        <v>852</v>
      </c>
      <c r="ZG47" t="s">
        <v>852</v>
      </c>
      <c r="ZH47" t="s">
        <v>852</v>
      </c>
      <c r="ZI47" t="s">
        <v>852</v>
      </c>
      <c r="ZJ47" t="s">
        <v>852</v>
      </c>
      <c r="ZK47" t="s">
        <v>852</v>
      </c>
      <c r="ZL47" t="s">
        <v>852</v>
      </c>
      <c r="ZM47" t="s">
        <v>852</v>
      </c>
      <c r="ZN47" t="s">
        <v>852</v>
      </c>
      <c r="ZO47" t="s">
        <v>852</v>
      </c>
      <c r="ZP47" t="s">
        <v>826</v>
      </c>
      <c r="ZR47" t="s">
        <v>854</v>
      </c>
      <c r="ZS47" t="s">
        <v>854</v>
      </c>
      <c r="ZT47" t="s">
        <v>855</v>
      </c>
      <c r="ZU47" t="s">
        <v>856</v>
      </c>
      <c r="ZV47" t="s">
        <v>856</v>
      </c>
      <c r="ZW47" t="s">
        <v>856</v>
      </c>
      <c r="ZX47" t="s">
        <v>856</v>
      </c>
      <c r="ZY47" t="s">
        <v>854</v>
      </c>
      <c r="ZZ47" t="s">
        <v>856</v>
      </c>
      <c r="AAA47" t="s">
        <v>855</v>
      </c>
      <c r="AAB47" t="s">
        <v>856</v>
      </c>
      <c r="AAC47" t="s">
        <v>856</v>
      </c>
      <c r="AAD47" t="s">
        <v>856</v>
      </c>
      <c r="AAE47" t="s">
        <v>855</v>
      </c>
      <c r="AAF47" t="s">
        <v>856</v>
      </c>
      <c r="AAG47" t="s">
        <v>855</v>
      </c>
      <c r="AAH47" t="s">
        <v>856</v>
      </c>
      <c r="AAI47" t="s">
        <v>855</v>
      </c>
      <c r="AAJ47" t="s">
        <v>856</v>
      </c>
      <c r="AAK47" t="s">
        <v>856</v>
      </c>
      <c r="AAL47" t="s">
        <v>856</v>
      </c>
      <c r="AAM47" t="s">
        <v>856</v>
      </c>
      <c r="AAN47" t="s">
        <v>854</v>
      </c>
      <c r="AAO47" t="s">
        <v>856</v>
      </c>
      <c r="AAP47" t="s">
        <v>855</v>
      </c>
      <c r="AAQ47" t="s">
        <v>855</v>
      </c>
      <c r="AAR47" t="s">
        <v>856</v>
      </c>
      <c r="AAS47" t="s">
        <v>855</v>
      </c>
      <c r="AAT47" t="s">
        <v>854</v>
      </c>
      <c r="AAU47" t="s">
        <v>856</v>
      </c>
      <c r="AAV47" t="s">
        <v>854</v>
      </c>
      <c r="AAW47" t="s">
        <v>854</v>
      </c>
      <c r="AAX47" t="s">
        <v>855</v>
      </c>
      <c r="AAY47" t="s">
        <v>854</v>
      </c>
      <c r="AAZ47" t="s">
        <v>856</v>
      </c>
      <c r="ABB47" t="s">
        <v>857</v>
      </c>
      <c r="ABC47" t="s">
        <v>857</v>
      </c>
      <c r="ABD47" t="s">
        <v>858</v>
      </c>
      <c r="ABE47" t="s">
        <v>858</v>
      </c>
      <c r="ABF47" t="s">
        <v>859</v>
      </c>
      <c r="ABG47" t="s">
        <v>858</v>
      </c>
      <c r="ABH47" t="s">
        <v>859</v>
      </c>
      <c r="ABI47" t="s">
        <v>858</v>
      </c>
      <c r="ABJ47" t="s">
        <v>860</v>
      </c>
      <c r="ABK47" t="s">
        <v>860</v>
      </c>
      <c r="ABL47" t="s">
        <v>859</v>
      </c>
      <c r="ABM47" t="s">
        <v>858</v>
      </c>
      <c r="ABN47" t="s">
        <v>858</v>
      </c>
      <c r="ABX47" t="s">
        <v>764</v>
      </c>
      <c r="ABY47" t="s">
        <v>765</v>
      </c>
      <c r="ACB47" t="s">
        <v>768</v>
      </c>
      <c r="ACC47" t="s">
        <v>769</v>
      </c>
      <c r="ACD47" t="s">
        <v>770</v>
      </c>
      <c r="ACK47" t="s">
        <v>777</v>
      </c>
      <c r="ACM47" t="s">
        <v>779</v>
      </c>
      <c r="ACR47" t="s">
        <v>861</v>
      </c>
      <c r="ACS47" t="s">
        <v>862</v>
      </c>
      <c r="ACT47" t="s">
        <v>863</v>
      </c>
      <c r="ACU47" t="s">
        <v>862</v>
      </c>
      <c r="ACV47" t="s">
        <v>863</v>
      </c>
      <c r="ACW47" t="s">
        <v>862</v>
      </c>
      <c r="ACX47" t="s">
        <v>863</v>
      </c>
      <c r="ACY47" t="s">
        <v>864</v>
      </c>
      <c r="ACZ47" t="s">
        <v>863</v>
      </c>
      <c r="ADA47" t="s">
        <v>862</v>
      </c>
      <c r="ADB47" t="s">
        <v>862</v>
      </c>
      <c r="ADC47" t="s">
        <v>863</v>
      </c>
      <c r="ADD47" t="s">
        <v>864</v>
      </c>
      <c r="ADE47" t="s">
        <v>863</v>
      </c>
      <c r="ADF47" t="s">
        <v>862</v>
      </c>
      <c r="ADG47" t="s">
        <v>862</v>
      </c>
      <c r="ADH47" t="s">
        <v>862</v>
      </c>
      <c r="ADI47" t="s">
        <v>862</v>
      </c>
      <c r="ADJ47" t="s">
        <v>864</v>
      </c>
      <c r="ADK47" t="s">
        <v>864</v>
      </c>
      <c r="ADL47" t="s">
        <v>863</v>
      </c>
      <c r="ADM47" t="s">
        <v>862</v>
      </c>
      <c r="ADN47" t="s">
        <v>864</v>
      </c>
      <c r="ADO47" t="s">
        <v>863</v>
      </c>
      <c r="ADP47" t="s">
        <v>864</v>
      </c>
      <c r="ADQ47" t="s">
        <v>862</v>
      </c>
      <c r="ADR47" t="s">
        <v>864</v>
      </c>
      <c r="ADS47" t="s">
        <v>864</v>
      </c>
      <c r="ADT47" t="s">
        <v>864</v>
      </c>
      <c r="ADU47" t="s">
        <v>864</v>
      </c>
      <c r="ADV47" t="s">
        <v>862</v>
      </c>
    </row>
    <row r="48" spans="1:804" x14ac:dyDescent="0.2">
      <c r="A48">
        <v>110002845875</v>
      </c>
      <c r="B48">
        <v>270117646</v>
      </c>
      <c r="C48" s="2">
        <v>43636.572129629632</v>
      </c>
      <c r="D48" s="2">
        <v>43636.585069444453</v>
      </c>
      <c r="E48" t="s">
        <v>865</v>
      </c>
      <c r="J48" t="s">
        <v>866</v>
      </c>
      <c r="L48" t="s">
        <v>815</v>
      </c>
      <c r="M48" t="s">
        <v>816</v>
      </c>
      <c r="N48" t="s">
        <v>867</v>
      </c>
      <c r="O48" t="s">
        <v>818</v>
      </c>
      <c r="P48" t="s">
        <v>819</v>
      </c>
      <c r="Q48" t="s">
        <v>868</v>
      </c>
      <c r="S48" t="s">
        <v>869</v>
      </c>
      <c r="T48" t="s">
        <v>822</v>
      </c>
      <c r="V48" t="s">
        <v>823</v>
      </c>
      <c r="W48" t="s">
        <v>870</v>
      </c>
      <c r="X48" t="s">
        <v>825</v>
      </c>
      <c r="Y48" t="s">
        <v>825</v>
      </c>
      <c r="Z48" t="s">
        <v>825</v>
      </c>
      <c r="AA48" t="s">
        <v>825</v>
      </c>
      <c r="AB48" t="s">
        <v>825</v>
      </c>
      <c r="AC48" t="s">
        <v>871</v>
      </c>
      <c r="AD48" t="s">
        <v>872</v>
      </c>
      <c r="AE48" t="s">
        <v>873</v>
      </c>
      <c r="AF48" t="s">
        <v>873</v>
      </c>
      <c r="AG48" t="s">
        <v>873</v>
      </c>
      <c r="AH48" t="s">
        <v>827</v>
      </c>
      <c r="AI48" t="s">
        <v>827</v>
      </c>
      <c r="AJ48" t="s">
        <v>873</v>
      </c>
      <c r="AK48" t="s">
        <v>873</v>
      </c>
      <c r="AL48" t="s">
        <v>873</v>
      </c>
      <c r="AN48" t="s">
        <v>874</v>
      </c>
      <c r="AO48" t="s">
        <v>829</v>
      </c>
      <c r="AP48" t="s">
        <v>875</v>
      </c>
      <c r="AQ48" t="s">
        <v>829</v>
      </c>
      <c r="AR48" t="s">
        <v>830</v>
      </c>
      <c r="AS48" t="s">
        <v>875</v>
      </c>
      <c r="AT48" t="s">
        <v>829</v>
      </c>
      <c r="AU48" t="s">
        <v>829</v>
      </c>
      <c r="AV48" t="s">
        <v>876</v>
      </c>
      <c r="AZ48" t="s">
        <v>877</v>
      </c>
      <c r="BQ48" t="s">
        <v>878</v>
      </c>
      <c r="CU48" t="s">
        <v>879</v>
      </c>
      <c r="DQ48" t="s">
        <v>832</v>
      </c>
      <c r="DR48" t="s">
        <v>880</v>
      </c>
      <c r="DS48" t="s">
        <v>831</v>
      </c>
      <c r="DT48" t="s">
        <v>881</v>
      </c>
      <c r="DU48" t="s">
        <v>881</v>
      </c>
      <c r="DV48" t="s">
        <v>881</v>
      </c>
      <c r="DW48" t="s">
        <v>881</v>
      </c>
      <c r="DX48" t="s">
        <v>831</v>
      </c>
      <c r="DY48" t="s">
        <v>832</v>
      </c>
      <c r="DZ48" t="s">
        <v>832</v>
      </c>
      <c r="EB48" t="s">
        <v>882</v>
      </c>
      <c r="EC48" t="s">
        <v>882</v>
      </c>
      <c r="ED48" t="s">
        <v>882</v>
      </c>
      <c r="EE48" t="s">
        <v>882</v>
      </c>
      <c r="EF48" t="s">
        <v>834</v>
      </c>
      <c r="EG48" t="s">
        <v>835</v>
      </c>
      <c r="EH48" t="s">
        <v>834</v>
      </c>
      <c r="EI48" t="s">
        <v>834</v>
      </c>
      <c r="EJ48" t="s">
        <v>834</v>
      </c>
      <c r="EK48" t="s">
        <v>834</v>
      </c>
      <c r="EL48" t="s">
        <v>834</v>
      </c>
      <c r="EM48" t="s">
        <v>834</v>
      </c>
      <c r="EN48" t="s">
        <v>834</v>
      </c>
      <c r="EO48" t="s">
        <v>834</v>
      </c>
      <c r="EP48" t="s">
        <v>834</v>
      </c>
      <c r="EQ48" t="s">
        <v>834</v>
      </c>
      <c r="ER48" t="s">
        <v>834</v>
      </c>
      <c r="ES48" t="s">
        <v>834</v>
      </c>
      <c r="FC48" t="s">
        <v>840</v>
      </c>
      <c r="FM48" t="s">
        <v>842</v>
      </c>
      <c r="FV48" t="s">
        <v>837</v>
      </c>
      <c r="FY48" t="s">
        <v>842</v>
      </c>
      <c r="GH48" t="s">
        <v>837</v>
      </c>
      <c r="GK48" t="s">
        <v>842</v>
      </c>
      <c r="GM48" t="s">
        <v>840</v>
      </c>
      <c r="NE48" t="s">
        <v>883</v>
      </c>
      <c r="NZ48" t="s">
        <v>884</v>
      </c>
      <c r="ON48" t="s">
        <v>884</v>
      </c>
      <c r="PB48" t="s">
        <v>884</v>
      </c>
      <c r="WU48" t="s">
        <v>848</v>
      </c>
      <c r="WV48" t="s">
        <v>848</v>
      </c>
      <c r="WW48" t="s">
        <v>849</v>
      </c>
      <c r="WX48" t="s">
        <v>849</v>
      </c>
      <c r="WY48" t="s">
        <v>848</v>
      </c>
      <c r="WZ48" t="s">
        <v>849</v>
      </c>
      <c r="XA48" t="s">
        <v>849</v>
      </c>
      <c r="XB48" t="s">
        <v>849</v>
      </c>
      <c r="XC48" t="s">
        <v>848</v>
      </c>
      <c r="XD48" t="s">
        <v>849</v>
      </c>
      <c r="XE48" t="s">
        <v>848</v>
      </c>
      <c r="XF48" t="s">
        <v>848</v>
      </c>
      <c r="XG48" t="s">
        <v>849</v>
      </c>
      <c r="XH48" t="s">
        <v>848</v>
      </c>
      <c r="XI48" t="s">
        <v>850</v>
      </c>
      <c r="XJ48" t="s">
        <v>849</v>
      </c>
      <c r="XK48" t="s">
        <v>850</v>
      </c>
      <c r="XL48" t="s">
        <v>849</v>
      </c>
      <c r="XM48" t="s">
        <v>849</v>
      </c>
      <c r="XN48" t="s">
        <v>849</v>
      </c>
      <c r="XO48" t="s">
        <v>849</v>
      </c>
      <c r="XP48" t="s">
        <v>849</v>
      </c>
      <c r="XQ48" t="s">
        <v>849</v>
      </c>
      <c r="XR48" t="s">
        <v>849</v>
      </c>
      <c r="XS48" t="s">
        <v>849</v>
      </c>
      <c r="XT48" t="s">
        <v>849</v>
      </c>
      <c r="XU48" t="s">
        <v>848</v>
      </c>
      <c r="XV48" t="s">
        <v>848</v>
      </c>
      <c r="XW48" t="s">
        <v>850</v>
      </c>
      <c r="XX48" t="s">
        <v>850</v>
      </c>
      <c r="XY48" t="s">
        <v>848</v>
      </c>
      <c r="XZ48" t="s">
        <v>849</v>
      </c>
      <c r="YA48" t="s">
        <v>848</v>
      </c>
      <c r="YB48" t="s">
        <v>848</v>
      </c>
      <c r="YC48" t="s">
        <v>848</v>
      </c>
      <c r="YD48" t="s">
        <v>849</v>
      </c>
      <c r="YE48" t="s">
        <v>849</v>
      </c>
      <c r="YF48" t="s">
        <v>848</v>
      </c>
      <c r="YG48" t="s">
        <v>849</v>
      </c>
      <c r="YJ48" t="s">
        <v>885</v>
      </c>
      <c r="YK48" t="s">
        <v>853</v>
      </c>
      <c r="YL48" t="s">
        <v>852</v>
      </c>
      <c r="YM48" t="s">
        <v>853</v>
      </c>
      <c r="YN48" t="s">
        <v>826</v>
      </c>
      <c r="YO48" t="s">
        <v>852</v>
      </c>
      <c r="YP48" t="s">
        <v>853</v>
      </c>
      <c r="YQ48" t="s">
        <v>852</v>
      </c>
      <c r="YR48" t="s">
        <v>852</v>
      </c>
      <c r="YS48" t="s">
        <v>852</v>
      </c>
      <c r="YT48" t="s">
        <v>852</v>
      </c>
      <c r="YU48" t="s">
        <v>853</v>
      </c>
      <c r="YV48" t="s">
        <v>853</v>
      </c>
      <c r="YW48" t="s">
        <v>853</v>
      </c>
      <c r="YX48" t="s">
        <v>852</v>
      </c>
      <c r="YY48" t="s">
        <v>852</v>
      </c>
      <c r="YZ48" t="s">
        <v>852</v>
      </c>
      <c r="ZA48" t="s">
        <v>853</v>
      </c>
      <c r="ZB48" t="s">
        <v>852</v>
      </c>
      <c r="ZC48" t="s">
        <v>853</v>
      </c>
      <c r="ZD48" t="s">
        <v>852</v>
      </c>
      <c r="ZE48" t="s">
        <v>886</v>
      </c>
      <c r="ZF48" t="s">
        <v>887</v>
      </c>
      <c r="ZG48" t="s">
        <v>852</v>
      </c>
      <c r="ZH48" t="s">
        <v>852</v>
      </c>
      <c r="ZI48" t="s">
        <v>852</v>
      </c>
      <c r="ZJ48" t="s">
        <v>853</v>
      </c>
      <c r="ZK48" t="s">
        <v>852</v>
      </c>
      <c r="ZL48" t="s">
        <v>826</v>
      </c>
      <c r="ZM48" t="s">
        <v>853</v>
      </c>
      <c r="ZN48" t="s">
        <v>852</v>
      </c>
      <c r="ZO48" t="s">
        <v>852</v>
      </c>
      <c r="ZP48" t="s">
        <v>853</v>
      </c>
      <c r="ZR48" t="s">
        <v>854</v>
      </c>
      <c r="ZS48" t="s">
        <v>855</v>
      </c>
      <c r="ZT48" t="s">
        <v>855</v>
      </c>
      <c r="ZU48" t="s">
        <v>855</v>
      </c>
      <c r="ZV48" t="s">
        <v>854</v>
      </c>
      <c r="ZW48" t="s">
        <v>855</v>
      </c>
      <c r="ZX48" t="s">
        <v>888</v>
      </c>
      <c r="ZY48" t="s">
        <v>854</v>
      </c>
      <c r="ZZ48" t="s">
        <v>856</v>
      </c>
      <c r="AAA48" t="s">
        <v>855</v>
      </c>
      <c r="AAB48" t="s">
        <v>888</v>
      </c>
      <c r="AAC48" t="s">
        <v>889</v>
      </c>
      <c r="AAD48" t="s">
        <v>855</v>
      </c>
      <c r="AAE48" t="s">
        <v>856</v>
      </c>
      <c r="AAF48" t="s">
        <v>856</v>
      </c>
      <c r="AAG48" t="s">
        <v>856</v>
      </c>
      <c r="AAH48" t="s">
        <v>856</v>
      </c>
      <c r="AAI48" t="s">
        <v>855</v>
      </c>
      <c r="AAJ48" t="s">
        <v>855</v>
      </c>
      <c r="AAK48" t="s">
        <v>856</v>
      </c>
      <c r="AAL48" t="s">
        <v>856</v>
      </c>
      <c r="AAM48" t="s">
        <v>854</v>
      </c>
      <c r="AAN48" t="s">
        <v>856</v>
      </c>
      <c r="AAO48" t="s">
        <v>855</v>
      </c>
      <c r="AAP48" t="s">
        <v>856</v>
      </c>
      <c r="AAQ48" t="s">
        <v>855</v>
      </c>
      <c r="AAR48" t="s">
        <v>889</v>
      </c>
      <c r="AAS48" t="s">
        <v>855</v>
      </c>
      <c r="AAT48" t="s">
        <v>888</v>
      </c>
      <c r="AAU48" t="s">
        <v>855</v>
      </c>
      <c r="AAV48" t="s">
        <v>854</v>
      </c>
      <c r="AAW48" t="s">
        <v>855</v>
      </c>
      <c r="AAX48" t="s">
        <v>855</v>
      </c>
      <c r="AAY48" t="s">
        <v>854</v>
      </c>
      <c r="AAZ48" t="s">
        <v>854</v>
      </c>
      <c r="ABB48" t="s">
        <v>890</v>
      </c>
      <c r="ABC48" t="s">
        <v>891</v>
      </c>
      <c r="ABD48" t="s">
        <v>857</v>
      </c>
      <c r="ABE48" t="s">
        <v>890</v>
      </c>
      <c r="ABF48" t="s">
        <v>891</v>
      </c>
      <c r="ABG48" t="s">
        <v>857</v>
      </c>
      <c r="ABH48" t="s">
        <v>857</v>
      </c>
      <c r="ABI48" t="s">
        <v>890</v>
      </c>
      <c r="ABJ48" t="s">
        <v>857</v>
      </c>
      <c r="ABK48" t="s">
        <v>859</v>
      </c>
      <c r="ABL48" t="s">
        <v>857</v>
      </c>
      <c r="ABM48" t="s">
        <v>857</v>
      </c>
      <c r="ABN48" t="s">
        <v>859</v>
      </c>
      <c r="ABT48" t="s">
        <v>760</v>
      </c>
      <c r="ABX48" t="s">
        <v>764</v>
      </c>
      <c r="ABZ48" t="s">
        <v>766</v>
      </c>
      <c r="ACA48" t="s">
        <v>767</v>
      </c>
      <c r="ACC48" t="s">
        <v>769</v>
      </c>
      <c r="ACF48" t="s">
        <v>772</v>
      </c>
      <c r="ACG48" t="s">
        <v>773</v>
      </c>
      <c r="ACK48" t="s">
        <v>777</v>
      </c>
      <c r="ACM48" t="s">
        <v>779</v>
      </c>
      <c r="ACO48" t="s">
        <v>781</v>
      </c>
      <c r="ACR48" t="s">
        <v>892</v>
      </c>
      <c r="ACS48" t="s">
        <v>863</v>
      </c>
      <c r="ACT48" t="s">
        <v>863</v>
      </c>
      <c r="ACU48" t="s">
        <v>862</v>
      </c>
      <c r="ACV48" t="s">
        <v>893</v>
      </c>
      <c r="ACW48" t="s">
        <v>862</v>
      </c>
      <c r="ACX48" t="s">
        <v>862</v>
      </c>
      <c r="ACY48" t="s">
        <v>864</v>
      </c>
      <c r="ACZ48" t="s">
        <v>864</v>
      </c>
      <c r="ADA48" t="s">
        <v>863</v>
      </c>
      <c r="ADB48" t="s">
        <v>863</v>
      </c>
      <c r="ADC48" t="s">
        <v>863</v>
      </c>
      <c r="ADD48" t="s">
        <v>894</v>
      </c>
      <c r="ADE48" t="s">
        <v>893</v>
      </c>
      <c r="ADF48" t="s">
        <v>862</v>
      </c>
      <c r="ADG48" t="s">
        <v>862</v>
      </c>
      <c r="ADH48" t="s">
        <v>864</v>
      </c>
      <c r="ADI48" t="s">
        <v>864</v>
      </c>
      <c r="ADJ48" t="s">
        <v>893</v>
      </c>
      <c r="ADK48" t="s">
        <v>863</v>
      </c>
      <c r="ADL48" t="s">
        <v>864</v>
      </c>
      <c r="ADM48" t="s">
        <v>864</v>
      </c>
      <c r="ADN48" t="s">
        <v>894</v>
      </c>
      <c r="ADO48" t="s">
        <v>894</v>
      </c>
      <c r="ADP48" t="s">
        <v>864</v>
      </c>
      <c r="ADQ48" t="s">
        <v>863</v>
      </c>
      <c r="ADR48" t="s">
        <v>863</v>
      </c>
      <c r="ADS48" t="s">
        <v>863</v>
      </c>
      <c r="ADT48" t="s">
        <v>863</v>
      </c>
      <c r="ADU48" t="s">
        <v>863</v>
      </c>
      <c r="ADV48" t="s">
        <v>863</v>
      </c>
    </row>
    <row r="49" spans="1:804" x14ac:dyDescent="0.2">
      <c r="A49">
        <v>110002843947</v>
      </c>
      <c r="B49">
        <v>270118462</v>
      </c>
      <c r="C49" s="2">
        <v>43636.192106481481</v>
      </c>
      <c r="D49" s="2">
        <v>43636.199236111112</v>
      </c>
      <c r="E49" t="s">
        <v>1553</v>
      </c>
      <c r="J49" t="s">
        <v>1603</v>
      </c>
      <c r="L49" t="s">
        <v>815</v>
      </c>
      <c r="M49" t="s">
        <v>816</v>
      </c>
      <c r="N49" t="s">
        <v>1599</v>
      </c>
    </row>
    <row r="50" spans="1:804" x14ac:dyDescent="0.2">
      <c r="A50">
        <v>110002843939</v>
      </c>
      <c r="B50">
        <v>270118464</v>
      </c>
      <c r="C50" s="2">
        <v>43636.15861111111</v>
      </c>
      <c r="D50" s="2">
        <v>43636.432245370372</v>
      </c>
      <c r="E50" t="s">
        <v>895</v>
      </c>
      <c r="J50" t="s">
        <v>866</v>
      </c>
      <c r="L50" t="s">
        <v>815</v>
      </c>
      <c r="M50" t="s">
        <v>816</v>
      </c>
      <c r="N50" t="s">
        <v>817</v>
      </c>
      <c r="O50" t="s">
        <v>896</v>
      </c>
      <c r="P50" t="s">
        <v>819</v>
      </c>
      <c r="Q50" t="s">
        <v>897</v>
      </c>
      <c r="S50" t="s">
        <v>869</v>
      </c>
      <c r="T50" t="s">
        <v>43</v>
      </c>
      <c r="U50" t="s">
        <v>898</v>
      </c>
      <c r="V50" t="s">
        <v>823</v>
      </c>
      <c r="W50" t="s">
        <v>824</v>
      </c>
      <c r="X50" t="s">
        <v>825</v>
      </c>
      <c r="Y50" t="s">
        <v>825</v>
      </c>
      <c r="Z50" t="s">
        <v>899</v>
      </c>
      <c r="AA50" t="s">
        <v>899</v>
      </c>
      <c r="AB50" t="s">
        <v>899</v>
      </c>
      <c r="AC50" t="s">
        <v>899</v>
      </c>
      <c r="AD50" t="s">
        <v>872</v>
      </c>
      <c r="AE50" t="s">
        <v>873</v>
      </c>
      <c r="AF50" t="s">
        <v>826</v>
      </c>
      <c r="AG50" t="s">
        <v>826</v>
      </c>
      <c r="AH50" t="s">
        <v>827</v>
      </c>
      <c r="AI50" t="s">
        <v>826</v>
      </c>
      <c r="AJ50" t="s">
        <v>827</v>
      </c>
      <c r="AK50" t="s">
        <v>827</v>
      </c>
      <c r="AL50" t="s">
        <v>827</v>
      </c>
      <c r="AN50" t="s">
        <v>828</v>
      </c>
      <c r="AO50" t="s">
        <v>834</v>
      </c>
      <c r="AP50" t="s">
        <v>834</v>
      </c>
      <c r="AQ50" t="s">
        <v>834</v>
      </c>
      <c r="AR50" t="s">
        <v>834</v>
      </c>
      <c r="AS50" t="s">
        <v>834</v>
      </c>
      <c r="AT50" t="s">
        <v>834</v>
      </c>
      <c r="AU50" t="s">
        <v>834</v>
      </c>
      <c r="DQ50" t="s">
        <v>900</v>
      </c>
      <c r="DR50" t="s">
        <v>900</v>
      </c>
      <c r="DS50" t="s">
        <v>880</v>
      </c>
      <c r="DT50" t="s">
        <v>880</v>
      </c>
      <c r="DU50" t="s">
        <v>880</v>
      </c>
      <c r="DV50" t="s">
        <v>880</v>
      </c>
      <c r="DW50" t="s">
        <v>900</v>
      </c>
      <c r="DX50" t="s">
        <v>900</v>
      </c>
      <c r="DY50" t="s">
        <v>900</v>
      </c>
      <c r="DZ50" t="s">
        <v>900</v>
      </c>
      <c r="EB50" t="s">
        <v>833</v>
      </c>
      <c r="EC50" t="s">
        <v>833</v>
      </c>
      <c r="ED50" t="s">
        <v>833</v>
      </c>
      <c r="EE50" t="s">
        <v>833</v>
      </c>
      <c r="EF50" t="s">
        <v>834</v>
      </c>
      <c r="EG50" t="s">
        <v>834</v>
      </c>
      <c r="EH50" t="s">
        <v>834</v>
      </c>
      <c r="EI50" t="s">
        <v>834</v>
      </c>
      <c r="EJ50" t="s">
        <v>834</v>
      </c>
      <c r="EK50" t="s">
        <v>834</v>
      </c>
      <c r="EL50" t="s">
        <v>834</v>
      </c>
      <c r="EM50" t="s">
        <v>834</v>
      </c>
      <c r="EN50" t="s">
        <v>834</v>
      </c>
      <c r="EO50" t="s">
        <v>834</v>
      </c>
      <c r="EP50" t="s">
        <v>834</v>
      </c>
      <c r="EQ50" t="s">
        <v>834</v>
      </c>
      <c r="ER50" t="s">
        <v>834</v>
      </c>
      <c r="ES50" t="s">
        <v>834</v>
      </c>
      <c r="EX50" t="s">
        <v>837</v>
      </c>
      <c r="EZ50" t="s">
        <v>839</v>
      </c>
      <c r="FB50" t="s">
        <v>901</v>
      </c>
      <c r="FI50" t="s">
        <v>836</v>
      </c>
      <c r="FJ50" t="s">
        <v>837</v>
      </c>
      <c r="FL50" t="s">
        <v>839</v>
      </c>
      <c r="FU50" t="s">
        <v>836</v>
      </c>
      <c r="FV50" t="s">
        <v>837</v>
      </c>
      <c r="FX50" t="s">
        <v>839</v>
      </c>
      <c r="GG50" t="s">
        <v>836</v>
      </c>
      <c r="GH50" t="s">
        <v>837</v>
      </c>
      <c r="GJ50" t="s">
        <v>839</v>
      </c>
      <c r="NC50" t="s">
        <v>902</v>
      </c>
      <c r="ND50" t="s">
        <v>843</v>
      </c>
      <c r="NH50" t="s">
        <v>845</v>
      </c>
      <c r="NI50" t="s">
        <v>846</v>
      </c>
      <c r="NJ50" t="s">
        <v>847</v>
      </c>
      <c r="NL50" t="s">
        <v>884</v>
      </c>
      <c r="NP50" t="s">
        <v>903</v>
      </c>
      <c r="NQ50" t="s">
        <v>902</v>
      </c>
      <c r="NR50" t="s">
        <v>843</v>
      </c>
      <c r="NV50" t="s">
        <v>845</v>
      </c>
      <c r="NW50" t="s">
        <v>846</v>
      </c>
      <c r="NX50" t="s">
        <v>847</v>
      </c>
      <c r="NZ50" t="s">
        <v>884</v>
      </c>
      <c r="OD50" t="s">
        <v>903</v>
      </c>
      <c r="OE50" t="s">
        <v>902</v>
      </c>
      <c r="OF50" t="s">
        <v>843</v>
      </c>
      <c r="OJ50" t="s">
        <v>845</v>
      </c>
      <c r="OK50" t="s">
        <v>846</v>
      </c>
      <c r="OL50" t="s">
        <v>847</v>
      </c>
      <c r="ON50" t="s">
        <v>884</v>
      </c>
      <c r="OR50" t="s">
        <v>903</v>
      </c>
      <c r="OS50" t="s">
        <v>902</v>
      </c>
      <c r="OT50" t="s">
        <v>843</v>
      </c>
      <c r="OX50" t="s">
        <v>845</v>
      </c>
      <c r="OY50" t="s">
        <v>846</v>
      </c>
      <c r="OZ50" t="s">
        <v>847</v>
      </c>
      <c r="PB50" t="s">
        <v>884</v>
      </c>
      <c r="PF50" t="s">
        <v>903</v>
      </c>
      <c r="WU50" t="s">
        <v>849</v>
      </c>
      <c r="WV50" t="s">
        <v>850</v>
      </c>
      <c r="WW50" t="s">
        <v>904</v>
      </c>
      <c r="WX50" t="s">
        <v>904</v>
      </c>
      <c r="WY50" t="s">
        <v>904</v>
      </c>
      <c r="WZ50" t="s">
        <v>850</v>
      </c>
      <c r="XA50" t="s">
        <v>904</v>
      </c>
      <c r="XB50" t="s">
        <v>904</v>
      </c>
      <c r="XC50" t="s">
        <v>850</v>
      </c>
      <c r="XD50" t="s">
        <v>850</v>
      </c>
      <c r="XE50" t="s">
        <v>904</v>
      </c>
      <c r="XF50" t="s">
        <v>904</v>
      </c>
      <c r="XG50" t="s">
        <v>904</v>
      </c>
      <c r="XH50" t="s">
        <v>904</v>
      </c>
      <c r="XI50" t="s">
        <v>850</v>
      </c>
      <c r="XJ50" t="s">
        <v>850</v>
      </c>
      <c r="XK50" t="s">
        <v>850</v>
      </c>
      <c r="XL50" t="s">
        <v>904</v>
      </c>
      <c r="XM50" t="s">
        <v>850</v>
      </c>
      <c r="XN50" t="s">
        <v>850</v>
      </c>
      <c r="XO50" t="s">
        <v>850</v>
      </c>
      <c r="XP50" t="s">
        <v>850</v>
      </c>
      <c r="XQ50" t="s">
        <v>850</v>
      </c>
      <c r="XR50" t="s">
        <v>850</v>
      </c>
      <c r="XS50" t="s">
        <v>850</v>
      </c>
      <c r="XT50" t="s">
        <v>904</v>
      </c>
      <c r="XU50" t="s">
        <v>849</v>
      </c>
      <c r="XV50" t="s">
        <v>849</v>
      </c>
      <c r="XW50" t="s">
        <v>850</v>
      </c>
      <c r="XX50" t="s">
        <v>904</v>
      </c>
      <c r="XY50" t="s">
        <v>849</v>
      </c>
      <c r="XZ50" t="s">
        <v>849</v>
      </c>
      <c r="YA50" t="s">
        <v>849</v>
      </c>
      <c r="YB50" t="s">
        <v>850</v>
      </c>
      <c r="YC50" t="s">
        <v>850</v>
      </c>
      <c r="YD50" t="s">
        <v>850</v>
      </c>
      <c r="YE50" t="s">
        <v>850</v>
      </c>
      <c r="YF50" t="s">
        <v>850</v>
      </c>
      <c r="YG50" t="s">
        <v>904</v>
      </c>
      <c r="YI50" t="s">
        <v>905</v>
      </c>
      <c r="YJ50" t="s">
        <v>906</v>
      </c>
      <c r="YK50" t="s">
        <v>853</v>
      </c>
      <c r="YL50" t="s">
        <v>852</v>
      </c>
      <c r="YM50" t="s">
        <v>852</v>
      </c>
      <c r="YN50" t="s">
        <v>852</v>
      </c>
      <c r="YO50" t="s">
        <v>826</v>
      </c>
      <c r="YP50" t="s">
        <v>852</v>
      </c>
      <c r="YQ50" t="s">
        <v>886</v>
      </c>
      <c r="YR50" t="s">
        <v>826</v>
      </c>
      <c r="YS50" t="s">
        <v>852</v>
      </c>
      <c r="YT50" t="s">
        <v>826</v>
      </c>
      <c r="YU50" t="s">
        <v>853</v>
      </c>
      <c r="YV50" t="s">
        <v>852</v>
      </c>
      <c r="YW50" t="s">
        <v>852</v>
      </c>
      <c r="YX50" t="s">
        <v>852</v>
      </c>
      <c r="YY50" t="s">
        <v>852</v>
      </c>
      <c r="YZ50" t="s">
        <v>886</v>
      </c>
      <c r="ZA50" t="s">
        <v>852</v>
      </c>
      <c r="ZB50" t="s">
        <v>826</v>
      </c>
      <c r="ZC50" t="s">
        <v>852</v>
      </c>
      <c r="ZD50" t="s">
        <v>826</v>
      </c>
      <c r="ZE50" t="s">
        <v>826</v>
      </c>
      <c r="ZF50" t="s">
        <v>886</v>
      </c>
      <c r="ZG50" t="s">
        <v>826</v>
      </c>
      <c r="ZH50" t="s">
        <v>826</v>
      </c>
      <c r="ZI50" t="s">
        <v>852</v>
      </c>
      <c r="ZJ50" t="s">
        <v>853</v>
      </c>
      <c r="ZK50" t="s">
        <v>826</v>
      </c>
      <c r="ZL50" t="s">
        <v>886</v>
      </c>
      <c r="ZM50" t="s">
        <v>826</v>
      </c>
      <c r="ZN50" t="s">
        <v>852</v>
      </c>
      <c r="ZO50" t="s">
        <v>886</v>
      </c>
      <c r="ZP50" t="s">
        <v>852</v>
      </c>
      <c r="ZR50" t="s">
        <v>856</v>
      </c>
      <c r="ZS50" t="s">
        <v>856</v>
      </c>
      <c r="ZT50" t="s">
        <v>855</v>
      </c>
      <c r="ZU50" t="s">
        <v>854</v>
      </c>
      <c r="ZV50" t="s">
        <v>855</v>
      </c>
      <c r="ZW50" t="s">
        <v>855</v>
      </c>
      <c r="ZX50" t="s">
        <v>854</v>
      </c>
      <c r="ZY50" t="s">
        <v>888</v>
      </c>
      <c r="ZZ50" t="s">
        <v>856</v>
      </c>
      <c r="AAA50" t="s">
        <v>855</v>
      </c>
      <c r="AAB50" t="s">
        <v>854</v>
      </c>
      <c r="AAC50" t="s">
        <v>854</v>
      </c>
      <c r="AAD50" t="s">
        <v>855</v>
      </c>
      <c r="AAE50" t="s">
        <v>856</v>
      </c>
      <c r="AAF50" t="s">
        <v>856</v>
      </c>
      <c r="AAG50" t="s">
        <v>856</v>
      </c>
      <c r="AAH50" t="s">
        <v>856</v>
      </c>
      <c r="AAI50" t="s">
        <v>855</v>
      </c>
      <c r="AAJ50" t="s">
        <v>856</v>
      </c>
      <c r="AAK50" t="s">
        <v>888</v>
      </c>
      <c r="AAL50" t="s">
        <v>856</v>
      </c>
      <c r="AAM50" t="s">
        <v>888</v>
      </c>
      <c r="AAN50" t="s">
        <v>888</v>
      </c>
      <c r="AAO50" t="s">
        <v>856</v>
      </c>
      <c r="AAP50" t="s">
        <v>854</v>
      </c>
      <c r="AAQ50" t="s">
        <v>856</v>
      </c>
      <c r="AAR50" t="s">
        <v>854</v>
      </c>
      <c r="AAS50" t="s">
        <v>855</v>
      </c>
      <c r="AAT50" t="s">
        <v>854</v>
      </c>
      <c r="AAU50" t="s">
        <v>855</v>
      </c>
      <c r="AAV50" t="s">
        <v>854</v>
      </c>
      <c r="AAW50" t="s">
        <v>855</v>
      </c>
      <c r="AAX50" t="s">
        <v>856</v>
      </c>
      <c r="AAY50" t="s">
        <v>854</v>
      </c>
      <c r="AAZ50" t="s">
        <v>854</v>
      </c>
      <c r="ABB50" t="s">
        <v>857</v>
      </c>
      <c r="ABC50" t="s">
        <v>857</v>
      </c>
      <c r="ABD50" t="s">
        <v>857</v>
      </c>
      <c r="ABE50" t="s">
        <v>859</v>
      </c>
      <c r="ABF50" t="s">
        <v>859</v>
      </c>
      <c r="ABG50" t="s">
        <v>859</v>
      </c>
      <c r="ABH50" t="s">
        <v>859</v>
      </c>
      <c r="ABI50" t="s">
        <v>859</v>
      </c>
      <c r="ABJ50" t="s">
        <v>859</v>
      </c>
      <c r="ABK50" t="s">
        <v>859</v>
      </c>
      <c r="ABL50" t="s">
        <v>859</v>
      </c>
      <c r="ABM50" t="s">
        <v>857</v>
      </c>
      <c r="ABN50" t="s">
        <v>859</v>
      </c>
      <c r="ABQ50" t="s">
        <v>757</v>
      </c>
      <c r="ABX50" t="s">
        <v>764</v>
      </c>
      <c r="ACA50" t="s">
        <v>767</v>
      </c>
      <c r="ACQ50" t="s">
        <v>907</v>
      </c>
      <c r="ACR50" t="s">
        <v>908</v>
      </c>
      <c r="ACS50" t="s">
        <v>863</v>
      </c>
      <c r="ACT50" t="s">
        <v>863</v>
      </c>
      <c r="ACU50" t="s">
        <v>863</v>
      </c>
      <c r="ACV50" t="s">
        <v>862</v>
      </c>
      <c r="ACW50" t="s">
        <v>862</v>
      </c>
      <c r="ACX50" t="s">
        <v>862</v>
      </c>
      <c r="ACY50" t="s">
        <v>893</v>
      </c>
      <c r="ACZ50" t="s">
        <v>893</v>
      </c>
      <c r="ADA50" t="s">
        <v>893</v>
      </c>
      <c r="ADB50" t="s">
        <v>893</v>
      </c>
      <c r="ADC50" t="s">
        <v>893</v>
      </c>
      <c r="ADD50" t="s">
        <v>893</v>
      </c>
      <c r="ADE50" t="s">
        <v>862</v>
      </c>
      <c r="ADF50" t="s">
        <v>863</v>
      </c>
      <c r="ADG50" t="s">
        <v>863</v>
      </c>
      <c r="ADH50" t="s">
        <v>863</v>
      </c>
      <c r="ADI50" t="s">
        <v>863</v>
      </c>
      <c r="ADJ50" t="s">
        <v>863</v>
      </c>
      <c r="ADK50" t="s">
        <v>863</v>
      </c>
      <c r="ADL50" t="s">
        <v>863</v>
      </c>
      <c r="ADM50" t="s">
        <v>863</v>
      </c>
      <c r="ADN50" t="s">
        <v>863</v>
      </c>
      <c r="ADO50" t="s">
        <v>864</v>
      </c>
      <c r="ADP50" t="s">
        <v>863</v>
      </c>
      <c r="ADQ50" t="s">
        <v>863</v>
      </c>
      <c r="ADR50" t="s">
        <v>863</v>
      </c>
      <c r="ADS50" t="s">
        <v>864</v>
      </c>
      <c r="ADT50" t="s">
        <v>863</v>
      </c>
      <c r="ADU50" t="s">
        <v>863</v>
      </c>
      <c r="ADV50" t="s">
        <v>863</v>
      </c>
    </row>
    <row r="51" spans="1:804" x14ac:dyDescent="0.2">
      <c r="A51">
        <v>110002843928</v>
      </c>
      <c r="B51">
        <v>270117651</v>
      </c>
      <c r="C51" s="2">
        <v>43636.135057870371</v>
      </c>
      <c r="D51" s="2">
        <v>43636.136006944442</v>
      </c>
      <c r="E51" t="s">
        <v>1554</v>
      </c>
      <c r="J51" t="s">
        <v>866</v>
      </c>
      <c r="L51" t="s">
        <v>815</v>
      </c>
      <c r="M51" t="s">
        <v>816</v>
      </c>
      <c r="N51" t="s">
        <v>1601</v>
      </c>
    </row>
    <row r="52" spans="1:804" x14ac:dyDescent="0.2">
      <c r="A52">
        <v>110002841311</v>
      </c>
      <c r="B52">
        <v>270114839</v>
      </c>
      <c r="C52" s="2">
        <v>43635.583854166667</v>
      </c>
      <c r="D52" s="2">
        <v>43635.599398148152</v>
      </c>
      <c r="E52" t="s">
        <v>909</v>
      </c>
      <c r="J52" t="s">
        <v>814</v>
      </c>
      <c r="L52" t="s">
        <v>815</v>
      </c>
      <c r="M52" t="s">
        <v>910</v>
      </c>
      <c r="N52" t="s">
        <v>867</v>
      </c>
      <c r="O52" t="s">
        <v>896</v>
      </c>
      <c r="P52" t="s">
        <v>819</v>
      </c>
      <c r="Q52" t="s">
        <v>820</v>
      </c>
      <c r="S52" t="s">
        <v>821</v>
      </c>
      <c r="T52" t="s">
        <v>911</v>
      </c>
      <c r="V52" t="s">
        <v>912</v>
      </c>
      <c r="W52" t="s">
        <v>824</v>
      </c>
      <c r="X52" t="s">
        <v>825</v>
      </c>
      <c r="Y52" t="s">
        <v>825</v>
      </c>
      <c r="Z52" t="s">
        <v>825</v>
      </c>
      <c r="AA52" t="s">
        <v>825</v>
      </c>
      <c r="AB52" t="s">
        <v>825</v>
      </c>
      <c r="AC52" t="s">
        <v>825</v>
      </c>
      <c r="AD52" t="s">
        <v>872</v>
      </c>
      <c r="AE52" t="s">
        <v>827</v>
      </c>
      <c r="AF52" t="s">
        <v>873</v>
      </c>
      <c r="AG52" t="s">
        <v>873</v>
      </c>
      <c r="AH52" t="s">
        <v>826</v>
      </c>
      <c r="AI52" t="s">
        <v>873</v>
      </c>
      <c r="AJ52" t="s">
        <v>827</v>
      </c>
      <c r="AK52" t="s">
        <v>827</v>
      </c>
      <c r="AL52" t="s">
        <v>873</v>
      </c>
      <c r="AN52" t="s">
        <v>830</v>
      </c>
      <c r="AO52" t="s">
        <v>829</v>
      </c>
      <c r="AP52" t="s">
        <v>830</v>
      </c>
      <c r="AQ52" t="s">
        <v>829</v>
      </c>
      <c r="AR52" t="s">
        <v>830</v>
      </c>
      <c r="AS52" t="s">
        <v>875</v>
      </c>
      <c r="AT52" t="s">
        <v>829</v>
      </c>
      <c r="AU52" t="s">
        <v>830</v>
      </c>
      <c r="CQ52" t="s">
        <v>913</v>
      </c>
      <c r="CR52" t="s">
        <v>878</v>
      </c>
      <c r="CS52" t="s">
        <v>877</v>
      </c>
      <c r="CV52" t="s">
        <v>914</v>
      </c>
      <c r="DQ52" t="s">
        <v>900</v>
      </c>
      <c r="DR52" t="s">
        <v>900</v>
      </c>
      <c r="DS52" t="s">
        <v>831</v>
      </c>
      <c r="DT52" t="s">
        <v>831</v>
      </c>
      <c r="DU52" t="s">
        <v>831</v>
      </c>
      <c r="DV52" t="s">
        <v>831</v>
      </c>
      <c r="DW52" t="s">
        <v>900</v>
      </c>
      <c r="DX52" t="s">
        <v>900</v>
      </c>
      <c r="DY52" t="s">
        <v>900</v>
      </c>
      <c r="DZ52" t="s">
        <v>900</v>
      </c>
      <c r="EB52" t="s">
        <v>882</v>
      </c>
      <c r="EC52" t="s">
        <v>882</v>
      </c>
      <c r="ED52" t="s">
        <v>882</v>
      </c>
      <c r="EE52" t="s">
        <v>882</v>
      </c>
      <c r="EF52" t="s">
        <v>834</v>
      </c>
      <c r="EG52" t="s">
        <v>834</v>
      </c>
      <c r="EH52" t="s">
        <v>834</v>
      </c>
      <c r="EI52" t="s">
        <v>834</v>
      </c>
      <c r="EJ52" t="s">
        <v>834</v>
      </c>
      <c r="EK52" t="s">
        <v>834</v>
      </c>
      <c r="EL52" t="s">
        <v>834</v>
      </c>
      <c r="EM52" t="s">
        <v>834</v>
      </c>
      <c r="EN52" t="s">
        <v>834</v>
      </c>
      <c r="EO52" t="s">
        <v>834</v>
      </c>
      <c r="EP52" t="s">
        <v>834</v>
      </c>
      <c r="EQ52" t="s">
        <v>834</v>
      </c>
      <c r="ER52" t="s">
        <v>834</v>
      </c>
      <c r="ES52" t="s">
        <v>834</v>
      </c>
      <c r="ET52" t="s">
        <v>915</v>
      </c>
      <c r="EV52" t="s">
        <v>841</v>
      </c>
      <c r="EW52" t="s">
        <v>836</v>
      </c>
      <c r="EX52" t="s">
        <v>837</v>
      </c>
      <c r="EZ52" t="s">
        <v>839</v>
      </c>
      <c r="FA52" t="s">
        <v>842</v>
      </c>
      <c r="FC52" t="s">
        <v>840</v>
      </c>
      <c r="FH52" t="s">
        <v>841</v>
      </c>
      <c r="FI52" t="s">
        <v>836</v>
      </c>
      <c r="FJ52" t="s">
        <v>837</v>
      </c>
      <c r="FL52" t="s">
        <v>839</v>
      </c>
      <c r="FM52" t="s">
        <v>842</v>
      </c>
      <c r="FO52" t="s">
        <v>840</v>
      </c>
      <c r="FT52" t="s">
        <v>841</v>
      </c>
      <c r="FU52" t="s">
        <v>836</v>
      </c>
      <c r="FV52" t="s">
        <v>837</v>
      </c>
      <c r="FX52" t="s">
        <v>839</v>
      </c>
      <c r="FY52" t="s">
        <v>842</v>
      </c>
      <c r="GA52" t="s">
        <v>840</v>
      </c>
      <c r="GF52" t="s">
        <v>841</v>
      </c>
      <c r="GG52" t="s">
        <v>836</v>
      </c>
      <c r="GH52" t="s">
        <v>837</v>
      </c>
      <c r="GJ52" t="s">
        <v>839</v>
      </c>
      <c r="GK52" t="s">
        <v>842</v>
      </c>
      <c r="GM52" t="s">
        <v>840</v>
      </c>
      <c r="NC52" t="s">
        <v>902</v>
      </c>
      <c r="NH52" t="s">
        <v>845</v>
      </c>
      <c r="NJ52" t="s">
        <v>847</v>
      </c>
      <c r="NQ52" t="s">
        <v>902</v>
      </c>
      <c r="NV52" t="s">
        <v>845</v>
      </c>
      <c r="NX52" t="s">
        <v>847</v>
      </c>
      <c r="OE52" t="s">
        <v>902</v>
      </c>
      <c r="OJ52" t="s">
        <v>845</v>
      </c>
      <c r="OL52" t="s">
        <v>847</v>
      </c>
      <c r="OS52" t="s">
        <v>902</v>
      </c>
      <c r="OX52" t="s">
        <v>845</v>
      </c>
      <c r="OZ52" t="s">
        <v>847</v>
      </c>
      <c r="WU52" t="s">
        <v>849</v>
      </c>
      <c r="WV52" t="s">
        <v>849</v>
      </c>
      <c r="WW52" t="s">
        <v>849</v>
      </c>
      <c r="WX52" t="s">
        <v>849</v>
      </c>
      <c r="WY52" t="s">
        <v>904</v>
      </c>
      <c r="WZ52" t="s">
        <v>849</v>
      </c>
      <c r="XA52" t="s">
        <v>849</v>
      </c>
      <c r="XB52" t="s">
        <v>849</v>
      </c>
      <c r="XC52" t="s">
        <v>850</v>
      </c>
      <c r="XD52" t="s">
        <v>849</v>
      </c>
      <c r="XE52" t="s">
        <v>849</v>
      </c>
      <c r="XF52" t="s">
        <v>850</v>
      </c>
      <c r="XG52" t="s">
        <v>904</v>
      </c>
      <c r="XH52" t="s">
        <v>849</v>
      </c>
      <c r="XI52" t="s">
        <v>904</v>
      </c>
      <c r="XJ52" t="s">
        <v>849</v>
      </c>
      <c r="XK52" t="s">
        <v>849</v>
      </c>
      <c r="XL52" t="s">
        <v>849</v>
      </c>
      <c r="XM52" t="s">
        <v>849</v>
      </c>
      <c r="XN52" t="s">
        <v>849</v>
      </c>
      <c r="XO52" t="s">
        <v>849</v>
      </c>
      <c r="XP52" t="s">
        <v>849</v>
      </c>
      <c r="XQ52" t="s">
        <v>849</v>
      </c>
      <c r="XR52" t="s">
        <v>849</v>
      </c>
      <c r="XS52" t="s">
        <v>849</v>
      </c>
      <c r="XT52" t="s">
        <v>849</v>
      </c>
      <c r="XU52" t="s">
        <v>849</v>
      </c>
      <c r="XV52" t="s">
        <v>849</v>
      </c>
      <c r="XW52" t="s">
        <v>850</v>
      </c>
      <c r="XX52" t="s">
        <v>850</v>
      </c>
      <c r="XY52" t="s">
        <v>849</v>
      </c>
      <c r="XZ52" t="s">
        <v>850</v>
      </c>
      <c r="YA52" t="s">
        <v>849</v>
      </c>
      <c r="YB52" t="s">
        <v>849</v>
      </c>
      <c r="YC52" t="s">
        <v>849</v>
      </c>
      <c r="YD52" t="s">
        <v>849</v>
      </c>
      <c r="YE52" t="s">
        <v>850</v>
      </c>
      <c r="YF52" t="s">
        <v>849</v>
      </c>
      <c r="YG52" t="s">
        <v>849</v>
      </c>
      <c r="YJ52" t="s">
        <v>906</v>
      </c>
      <c r="YK52" t="s">
        <v>852</v>
      </c>
      <c r="YL52" t="s">
        <v>852</v>
      </c>
      <c r="YM52" t="s">
        <v>852</v>
      </c>
      <c r="YN52" t="s">
        <v>852</v>
      </c>
      <c r="YO52" t="s">
        <v>852</v>
      </c>
      <c r="YP52" t="s">
        <v>852</v>
      </c>
      <c r="YQ52" t="s">
        <v>853</v>
      </c>
      <c r="YR52" t="s">
        <v>852</v>
      </c>
      <c r="YS52" t="s">
        <v>852</v>
      </c>
      <c r="YT52" t="s">
        <v>852</v>
      </c>
      <c r="YU52" t="s">
        <v>853</v>
      </c>
      <c r="YV52" t="s">
        <v>852</v>
      </c>
      <c r="YW52" t="s">
        <v>852</v>
      </c>
      <c r="YX52" t="s">
        <v>852</v>
      </c>
      <c r="YY52" t="s">
        <v>852</v>
      </c>
      <c r="YZ52" t="s">
        <v>852</v>
      </c>
      <c r="ZA52" t="s">
        <v>853</v>
      </c>
      <c r="ZB52" t="s">
        <v>852</v>
      </c>
      <c r="ZC52" t="s">
        <v>853</v>
      </c>
      <c r="ZD52" t="s">
        <v>826</v>
      </c>
      <c r="ZE52" t="s">
        <v>853</v>
      </c>
      <c r="ZF52" t="s">
        <v>826</v>
      </c>
      <c r="ZG52" t="s">
        <v>853</v>
      </c>
      <c r="ZH52" t="s">
        <v>852</v>
      </c>
      <c r="ZI52" t="s">
        <v>852</v>
      </c>
      <c r="ZJ52" t="s">
        <v>852</v>
      </c>
      <c r="ZK52" t="s">
        <v>852</v>
      </c>
      <c r="ZL52" t="s">
        <v>852</v>
      </c>
      <c r="ZM52" t="s">
        <v>852</v>
      </c>
      <c r="ZN52" t="s">
        <v>826</v>
      </c>
      <c r="ZO52" t="s">
        <v>852</v>
      </c>
      <c r="ZP52" t="s">
        <v>853</v>
      </c>
      <c r="ZR52" t="s">
        <v>856</v>
      </c>
      <c r="ZS52" t="s">
        <v>889</v>
      </c>
      <c r="ZT52" t="s">
        <v>856</v>
      </c>
      <c r="ZU52" t="s">
        <v>889</v>
      </c>
      <c r="ZV52" t="s">
        <v>889</v>
      </c>
      <c r="ZW52" t="s">
        <v>889</v>
      </c>
      <c r="ZX52" t="s">
        <v>856</v>
      </c>
      <c r="ZY52" t="s">
        <v>854</v>
      </c>
      <c r="ZZ52" t="s">
        <v>854</v>
      </c>
      <c r="AAA52" t="s">
        <v>889</v>
      </c>
      <c r="AAB52" t="s">
        <v>854</v>
      </c>
      <c r="AAC52" t="s">
        <v>889</v>
      </c>
      <c r="AAD52" t="s">
        <v>889</v>
      </c>
      <c r="AAE52" t="s">
        <v>889</v>
      </c>
      <c r="AAF52" t="s">
        <v>856</v>
      </c>
      <c r="AAG52" t="s">
        <v>889</v>
      </c>
      <c r="AAH52" t="s">
        <v>856</v>
      </c>
      <c r="AAI52" t="s">
        <v>854</v>
      </c>
      <c r="AAJ52" t="s">
        <v>889</v>
      </c>
      <c r="AAK52" t="s">
        <v>856</v>
      </c>
      <c r="AAL52" t="s">
        <v>856</v>
      </c>
      <c r="AAM52" t="s">
        <v>854</v>
      </c>
      <c r="AAN52" t="s">
        <v>854</v>
      </c>
      <c r="AAO52" t="s">
        <v>856</v>
      </c>
      <c r="AAP52" t="s">
        <v>889</v>
      </c>
      <c r="AAQ52" t="s">
        <v>889</v>
      </c>
      <c r="AAR52" t="s">
        <v>888</v>
      </c>
      <c r="AAS52" t="s">
        <v>889</v>
      </c>
      <c r="AAT52" t="s">
        <v>889</v>
      </c>
      <c r="AAU52" t="s">
        <v>889</v>
      </c>
      <c r="AAV52" t="s">
        <v>854</v>
      </c>
      <c r="AAW52" t="s">
        <v>889</v>
      </c>
      <c r="AAX52" t="s">
        <v>889</v>
      </c>
      <c r="AAY52" t="s">
        <v>854</v>
      </c>
      <c r="AAZ52" t="s">
        <v>856</v>
      </c>
      <c r="ABB52" t="s">
        <v>857</v>
      </c>
      <c r="ABC52" t="s">
        <v>857</v>
      </c>
      <c r="ABD52" t="s">
        <v>857</v>
      </c>
      <c r="ABE52" t="s">
        <v>857</v>
      </c>
      <c r="ABF52" t="s">
        <v>859</v>
      </c>
      <c r="ABG52" t="s">
        <v>857</v>
      </c>
      <c r="ABH52" t="s">
        <v>857</v>
      </c>
      <c r="ABI52" t="s">
        <v>857</v>
      </c>
      <c r="ABJ52" t="s">
        <v>857</v>
      </c>
      <c r="ABK52" t="s">
        <v>859</v>
      </c>
      <c r="ABL52" t="s">
        <v>859</v>
      </c>
      <c r="ABM52" t="s">
        <v>857</v>
      </c>
      <c r="ABN52" t="s">
        <v>891</v>
      </c>
      <c r="ABS52" t="s">
        <v>759</v>
      </c>
      <c r="ACA52" t="s">
        <v>767</v>
      </c>
      <c r="ACD52" t="s">
        <v>770</v>
      </c>
      <c r="ACK52" t="s">
        <v>777</v>
      </c>
      <c r="ACL52" t="s">
        <v>778</v>
      </c>
      <c r="ACR52" t="s">
        <v>861</v>
      </c>
      <c r="ACS52" t="s">
        <v>863</v>
      </c>
      <c r="ACT52" t="s">
        <v>862</v>
      </c>
      <c r="ACU52" t="s">
        <v>862</v>
      </c>
      <c r="ACV52" t="s">
        <v>862</v>
      </c>
      <c r="ACW52" t="s">
        <v>863</v>
      </c>
      <c r="ACX52" t="s">
        <v>863</v>
      </c>
      <c r="ACY52" t="s">
        <v>893</v>
      </c>
      <c r="ACZ52" t="s">
        <v>893</v>
      </c>
      <c r="ADA52" t="s">
        <v>893</v>
      </c>
      <c r="ADB52" t="s">
        <v>863</v>
      </c>
      <c r="ADC52" t="s">
        <v>863</v>
      </c>
      <c r="ADD52" t="s">
        <v>893</v>
      </c>
      <c r="ADE52" t="s">
        <v>893</v>
      </c>
      <c r="ADF52" t="s">
        <v>893</v>
      </c>
      <c r="ADG52" t="s">
        <v>893</v>
      </c>
      <c r="ADH52" t="s">
        <v>893</v>
      </c>
      <c r="ADI52" t="s">
        <v>863</v>
      </c>
      <c r="ADJ52" t="s">
        <v>862</v>
      </c>
      <c r="ADK52" t="s">
        <v>863</v>
      </c>
      <c r="ADL52" t="s">
        <v>863</v>
      </c>
      <c r="ADM52" t="s">
        <v>863</v>
      </c>
      <c r="ADN52" t="s">
        <v>863</v>
      </c>
      <c r="ADO52" t="s">
        <v>863</v>
      </c>
      <c r="ADP52" t="s">
        <v>864</v>
      </c>
      <c r="ADQ52" t="s">
        <v>863</v>
      </c>
      <c r="ADR52" t="s">
        <v>864</v>
      </c>
      <c r="ADS52" t="s">
        <v>864</v>
      </c>
      <c r="ADT52" t="s">
        <v>864</v>
      </c>
      <c r="ADU52" t="s">
        <v>863</v>
      </c>
      <c r="ADV52" t="s">
        <v>863</v>
      </c>
    </row>
    <row r="53" spans="1:804" x14ac:dyDescent="0.2">
      <c r="A53">
        <v>110002839765</v>
      </c>
      <c r="B53">
        <v>270117972</v>
      </c>
      <c r="C53" s="2">
        <v>43635.37395833333</v>
      </c>
      <c r="D53" s="2">
        <v>43635.433379629627</v>
      </c>
      <c r="E53" t="s">
        <v>1555</v>
      </c>
      <c r="J53" t="s">
        <v>941</v>
      </c>
      <c r="L53" t="s">
        <v>815</v>
      </c>
      <c r="M53" t="s">
        <v>816</v>
      </c>
      <c r="N53" t="s">
        <v>1599</v>
      </c>
    </row>
    <row r="54" spans="1:804" x14ac:dyDescent="0.2">
      <c r="A54">
        <v>110002839178</v>
      </c>
      <c r="B54">
        <v>270114738</v>
      </c>
      <c r="C54" s="2">
        <v>43635.190972222219</v>
      </c>
      <c r="D54" s="2">
        <v>43635.205231481479</v>
      </c>
      <c r="E54" t="s">
        <v>916</v>
      </c>
      <c r="J54" t="s">
        <v>866</v>
      </c>
      <c r="L54" t="s">
        <v>917</v>
      </c>
      <c r="M54" t="s">
        <v>910</v>
      </c>
      <c r="N54" t="s">
        <v>817</v>
      </c>
      <c r="O54" t="s">
        <v>896</v>
      </c>
      <c r="P54" t="s">
        <v>819</v>
      </c>
      <c r="Q54" t="s">
        <v>918</v>
      </c>
      <c r="S54">
        <v>1</v>
      </c>
      <c r="T54" t="s">
        <v>911</v>
      </c>
      <c r="V54" t="s">
        <v>912</v>
      </c>
      <c r="W54" t="s">
        <v>824</v>
      </c>
      <c r="X54" t="s">
        <v>871</v>
      </c>
      <c r="Y54" t="s">
        <v>871</v>
      </c>
      <c r="Z54" t="s">
        <v>899</v>
      </c>
      <c r="AA54" t="s">
        <v>899</v>
      </c>
      <c r="AB54" t="s">
        <v>825</v>
      </c>
      <c r="AC54" t="s">
        <v>825</v>
      </c>
      <c r="AD54" t="s">
        <v>872</v>
      </c>
      <c r="AE54" t="s">
        <v>827</v>
      </c>
      <c r="AF54" t="s">
        <v>919</v>
      </c>
      <c r="AG54" t="s">
        <v>919</v>
      </c>
      <c r="AH54" t="s">
        <v>827</v>
      </c>
      <c r="AI54" t="s">
        <v>919</v>
      </c>
      <c r="AJ54" t="s">
        <v>826</v>
      </c>
      <c r="AK54" t="s">
        <v>826</v>
      </c>
      <c r="AL54" t="s">
        <v>827</v>
      </c>
      <c r="AN54" t="s">
        <v>875</v>
      </c>
      <c r="AO54" t="s">
        <v>829</v>
      </c>
      <c r="AP54" t="s">
        <v>874</v>
      </c>
      <c r="AQ54" t="s">
        <v>829</v>
      </c>
      <c r="AR54" t="s">
        <v>874</v>
      </c>
      <c r="AS54" t="s">
        <v>874</v>
      </c>
      <c r="AT54" t="s">
        <v>829</v>
      </c>
      <c r="AU54" t="s">
        <v>829</v>
      </c>
      <c r="BE54" t="s">
        <v>920</v>
      </c>
      <c r="BU54" t="s">
        <v>914</v>
      </c>
      <c r="CL54" t="s">
        <v>879</v>
      </c>
      <c r="CV54" t="s">
        <v>914</v>
      </c>
      <c r="DQ54" t="s">
        <v>900</v>
      </c>
      <c r="DR54" t="s">
        <v>880</v>
      </c>
      <c r="DS54" t="s">
        <v>880</v>
      </c>
      <c r="DT54" t="s">
        <v>831</v>
      </c>
      <c r="DU54" t="s">
        <v>832</v>
      </c>
      <c r="DV54" t="s">
        <v>832</v>
      </c>
      <c r="DW54" t="s">
        <v>880</v>
      </c>
      <c r="DX54" t="s">
        <v>831</v>
      </c>
      <c r="DY54" t="s">
        <v>831</v>
      </c>
      <c r="DZ54" t="s">
        <v>831</v>
      </c>
      <c r="EB54" t="s">
        <v>882</v>
      </c>
      <c r="EC54" t="s">
        <v>882</v>
      </c>
      <c r="ED54" t="s">
        <v>882</v>
      </c>
      <c r="EE54" t="s">
        <v>882</v>
      </c>
      <c r="EF54" t="s">
        <v>833</v>
      </c>
      <c r="EG54" t="s">
        <v>834</v>
      </c>
      <c r="EH54" t="s">
        <v>835</v>
      </c>
      <c r="EI54" t="s">
        <v>834</v>
      </c>
      <c r="EJ54" t="s">
        <v>834</v>
      </c>
      <c r="EK54" t="s">
        <v>834</v>
      </c>
      <c r="EL54" t="s">
        <v>834</v>
      </c>
      <c r="EM54" t="s">
        <v>882</v>
      </c>
      <c r="EN54" t="s">
        <v>834</v>
      </c>
      <c r="EO54" t="s">
        <v>834</v>
      </c>
      <c r="EP54" t="s">
        <v>834</v>
      </c>
      <c r="EQ54" t="s">
        <v>834</v>
      </c>
      <c r="ER54" t="s">
        <v>834</v>
      </c>
      <c r="ES54" t="s">
        <v>834</v>
      </c>
      <c r="EW54" t="s">
        <v>836</v>
      </c>
      <c r="EX54" t="s">
        <v>837</v>
      </c>
      <c r="FC54" t="s">
        <v>840</v>
      </c>
      <c r="FI54" t="s">
        <v>836</v>
      </c>
      <c r="FJ54" t="s">
        <v>837</v>
      </c>
      <c r="FL54" t="s">
        <v>839</v>
      </c>
      <c r="FM54" t="s">
        <v>842</v>
      </c>
      <c r="FU54" t="s">
        <v>836</v>
      </c>
      <c r="FV54" t="s">
        <v>837</v>
      </c>
      <c r="FX54" t="s">
        <v>839</v>
      </c>
      <c r="FY54" t="s">
        <v>842</v>
      </c>
      <c r="GG54" t="s">
        <v>836</v>
      </c>
      <c r="GH54" t="s">
        <v>837</v>
      </c>
      <c r="GM54" t="s">
        <v>840</v>
      </c>
      <c r="GT54" t="s">
        <v>837</v>
      </c>
      <c r="GZ54" t="s">
        <v>921</v>
      </c>
      <c r="HB54" t="s">
        <v>922</v>
      </c>
      <c r="KF54" t="s">
        <v>921</v>
      </c>
      <c r="KG54" t="s">
        <v>923</v>
      </c>
      <c r="KH54" t="s">
        <v>922</v>
      </c>
      <c r="NH54" t="s">
        <v>845</v>
      </c>
      <c r="NI54" t="s">
        <v>846</v>
      </c>
      <c r="NL54" t="s">
        <v>884</v>
      </c>
      <c r="NN54" t="s">
        <v>924</v>
      </c>
      <c r="NO54" t="s">
        <v>925</v>
      </c>
      <c r="NP54" t="s">
        <v>903</v>
      </c>
      <c r="NZ54" t="s">
        <v>884</v>
      </c>
      <c r="OB54" t="s">
        <v>924</v>
      </c>
      <c r="OD54" t="s">
        <v>903</v>
      </c>
      <c r="OE54" t="s">
        <v>902</v>
      </c>
      <c r="OF54" t="s">
        <v>843</v>
      </c>
      <c r="OX54" t="s">
        <v>845</v>
      </c>
      <c r="OY54" t="s">
        <v>846</v>
      </c>
      <c r="OZ54" t="s">
        <v>847</v>
      </c>
      <c r="PB54" t="s">
        <v>884</v>
      </c>
      <c r="PF54" t="s">
        <v>903</v>
      </c>
      <c r="PK54" t="s">
        <v>844</v>
      </c>
      <c r="PM54" t="s">
        <v>846</v>
      </c>
      <c r="PO54" t="s">
        <v>926</v>
      </c>
      <c r="PS54" t="s">
        <v>925</v>
      </c>
      <c r="TC54" t="s">
        <v>883</v>
      </c>
      <c r="TE54" t="s">
        <v>844</v>
      </c>
      <c r="TK54" t="s">
        <v>927</v>
      </c>
      <c r="TM54" t="s">
        <v>925</v>
      </c>
      <c r="WU54" t="s">
        <v>848</v>
      </c>
      <c r="WV54" t="s">
        <v>849</v>
      </c>
      <c r="WW54" t="s">
        <v>848</v>
      </c>
      <c r="WX54" t="s">
        <v>848</v>
      </c>
      <c r="WY54" t="s">
        <v>849</v>
      </c>
      <c r="WZ54" t="s">
        <v>848</v>
      </c>
      <c r="XA54" t="s">
        <v>849</v>
      </c>
      <c r="XB54" t="s">
        <v>850</v>
      </c>
      <c r="XC54" t="s">
        <v>849</v>
      </c>
      <c r="XD54" t="s">
        <v>848</v>
      </c>
      <c r="XE54" t="s">
        <v>848</v>
      </c>
      <c r="XF54" t="s">
        <v>849</v>
      </c>
      <c r="XG54" t="s">
        <v>850</v>
      </c>
      <c r="XH54" t="s">
        <v>848</v>
      </c>
      <c r="XI54" t="s">
        <v>904</v>
      </c>
      <c r="XJ54" t="s">
        <v>850</v>
      </c>
      <c r="XK54" t="s">
        <v>848</v>
      </c>
      <c r="XL54" t="s">
        <v>848</v>
      </c>
      <c r="XM54" t="s">
        <v>848</v>
      </c>
      <c r="XN54" t="s">
        <v>848</v>
      </c>
      <c r="XO54" t="s">
        <v>848</v>
      </c>
      <c r="XP54" t="s">
        <v>848</v>
      </c>
      <c r="XQ54" t="s">
        <v>848</v>
      </c>
      <c r="XR54" t="s">
        <v>848</v>
      </c>
      <c r="XS54" t="s">
        <v>848</v>
      </c>
      <c r="XT54" t="s">
        <v>848</v>
      </c>
      <c r="XU54" t="s">
        <v>848</v>
      </c>
      <c r="XV54" t="s">
        <v>848</v>
      </c>
      <c r="XW54" t="s">
        <v>849</v>
      </c>
      <c r="XX54" t="s">
        <v>850</v>
      </c>
      <c r="XY54" t="s">
        <v>850</v>
      </c>
      <c r="XZ54" t="s">
        <v>850</v>
      </c>
      <c r="YA54" t="s">
        <v>849</v>
      </c>
      <c r="YB54" t="s">
        <v>848</v>
      </c>
      <c r="YC54" t="s">
        <v>848</v>
      </c>
      <c r="YD54" t="s">
        <v>850</v>
      </c>
      <c r="YE54" t="s">
        <v>850</v>
      </c>
      <c r="YF54" t="s">
        <v>848</v>
      </c>
      <c r="YG54" t="s">
        <v>848</v>
      </c>
      <c r="YJ54" t="s">
        <v>851</v>
      </c>
      <c r="YK54" t="s">
        <v>853</v>
      </c>
      <c r="YL54" t="s">
        <v>886</v>
      </c>
      <c r="YM54" t="s">
        <v>853</v>
      </c>
      <c r="YN54" t="s">
        <v>853</v>
      </c>
      <c r="YO54" t="s">
        <v>887</v>
      </c>
      <c r="YP54" t="s">
        <v>852</v>
      </c>
      <c r="YQ54" t="s">
        <v>853</v>
      </c>
      <c r="YR54" t="s">
        <v>852</v>
      </c>
      <c r="YS54" t="s">
        <v>853</v>
      </c>
      <c r="YT54" t="s">
        <v>826</v>
      </c>
      <c r="YU54" t="s">
        <v>853</v>
      </c>
      <c r="YV54" t="s">
        <v>826</v>
      </c>
      <c r="YW54" t="s">
        <v>852</v>
      </c>
      <c r="YX54" t="s">
        <v>826</v>
      </c>
      <c r="YY54" t="s">
        <v>886</v>
      </c>
      <c r="YZ54" t="s">
        <v>826</v>
      </c>
      <c r="ZA54" t="s">
        <v>853</v>
      </c>
      <c r="ZB54" t="s">
        <v>853</v>
      </c>
      <c r="ZC54" t="s">
        <v>853</v>
      </c>
      <c r="ZD54" t="s">
        <v>826</v>
      </c>
      <c r="ZE54" t="s">
        <v>826</v>
      </c>
      <c r="ZF54" t="s">
        <v>886</v>
      </c>
      <c r="ZG54" t="s">
        <v>853</v>
      </c>
      <c r="ZH54" t="s">
        <v>852</v>
      </c>
      <c r="ZI54" t="s">
        <v>852</v>
      </c>
      <c r="ZJ54" t="s">
        <v>853</v>
      </c>
      <c r="ZK54" t="s">
        <v>852</v>
      </c>
      <c r="ZL54" t="s">
        <v>853</v>
      </c>
      <c r="ZM54" t="s">
        <v>852</v>
      </c>
      <c r="ZN54" t="s">
        <v>852</v>
      </c>
      <c r="ZO54" t="s">
        <v>853</v>
      </c>
      <c r="ZP54" t="s">
        <v>853</v>
      </c>
      <c r="ZR54" t="s">
        <v>856</v>
      </c>
      <c r="ZS54" t="s">
        <v>854</v>
      </c>
      <c r="ZT54" t="s">
        <v>889</v>
      </c>
      <c r="ZU54" t="s">
        <v>889</v>
      </c>
      <c r="ZV54" t="s">
        <v>856</v>
      </c>
      <c r="ZW54" t="s">
        <v>889</v>
      </c>
      <c r="ZX54" t="s">
        <v>855</v>
      </c>
      <c r="ZY54" t="s">
        <v>855</v>
      </c>
      <c r="ZZ54" t="s">
        <v>856</v>
      </c>
      <c r="AAA54" t="s">
        <v>855</v>
      </c>
      <c r="AAB54" t="s">
        <v>854</v>
      </c>
      <c r="AAC54" t="s">
        <v>856</v>
      </c>
      <c r="AAD54" t="s">
        <v>889</v>
      </c>
      <c r="AAE54" t="s">
        <v>855</v>
      </c>
      <c r="AAF54" t="s">
        <v>855</v>
      </c>
      <c r="AAG54" t="s">
        <v>855</v>
      </c>
      <c r="AAH54" t="s">
        <v>889</v>
      </c>
      <c r="AAI54" t="s">
        <v>854</v>
      </c>
      <c r="AAJ54" t="s">
        <v>889</v>
      </c>
      <c r="AAK54" t="s">
        <v>889</v>
      </c>
      <c r="AAL54" t="s">
        <v>889</v>
      </c>
      <c r="AAM54" t="s">
        <v>855</v>
      </c>
      <c r="AAN54" t="s">
        <v>855</v>
      </c>
      <c r="AAO54" t="s">
        <v>856</v>
      </c>
      <c r="AAP54" t="s">
        <v>854</v>
      </c>
      <c r="AAQ54" t="s">
        <v>855</v>
      </c>
      <c r="AAR54" t="s">
        <v>856</v>
      </c>
      <c r="AAS54" t="s">
        <v>889</v>
      </c>
      <c r="AAT54" t="s">
        <v>854</v>
      </c>
      <c r="AAU54" t="s">
        <v>855</v>
      </c>
      <c r="AAV54" t="s">
        <v>856</v>
      </c>
      <c r="AAW54" t="s">
        <v>856</v>
      </c>
      <c r="AAX54" t="s">
        <v>889</v>
      </c>
      <c r="AAY54" t="s">
        <v>856</v>
      </c>
      <c r="AAZ54" t="s">
        <v>854</v>
      </c>
      <c r="ABB54" t="s">
        <v>891</v>
      </c>
      <c r="ABC54" t="s">
        <v>857</v>
      </c>
      <c r="ABD54" t="s">
        <v>857</v>
      </c>
      <c r="ABE54" t="s">
        <v>857</v>
      </c>
      <c r="ABF54" t="s">
        <v>859</v>
      </c>
      <c r="ABG54" t="s">
        <v>891</v>
      </c>
      <c r="ABH54" t="s">
        <v>857</v>
      </c>
      <c r="ABI54" t="s">
        <v>857</v>
      </c>
      <c r="ABJ54" t="s">
        <v>857</v>
      </c>
      <c r="ABK54" t="s">
        <v>859</v>
      </c>
      <c r="ABL54" t="s">
        <v>857</v>
      </c>
      <c r="ABM54" t="s">
        <v>857</v>
      </c>
      <c r="ABN54" t="s">
        <v>857</v>
      </c>
      <c r="ABP54" t="s">
        <v>756</v>
      </c>
      <c r="ABS54" t="s">
        <v>759</v>
      </c>
      <c r="ABV54" t="s">
        <v>762</v>
      </c>
      <c r="ABW54" t="s">
        <v>763</v>
      </c>
      <c r="ACA54" t="s">
        <v>767</v>
      </c>
      <c r="ACD54" t="s">
        <v>770</v>
      </c>
      <c r="ACG54" t="s">
        <v>773</v>
      </c>
      <c r="ACK54" t="s">
        <v>777</v>
      </c>
      <c r="ACN54" t="s">
        <v>780</v>
      </c>
      <c r="ACO54" t="s">
        <v>781</v>
      </c>
      <c r="ACR54" t="s">
        <v>892</v>
      </c>
      <c r="ACS54" t="s">
        <v>893</v>
      </c>
      <c r="ACT54" t="s">
        <v>862</v>
      </c>
      <c r="ACU54" t="s">
        <v>893</v>
      </c>
      <c r="ACV54" t="s">
        <v>862</v>
      </c>
      <c r="ACW54" t="s">
        <v>862</v>
      </c>
      <c r="ACX54" t="s">
        <v>862</v>
      </c>
      <c r="ACY54" t="s">
        <v>863</v>
      </c>
      <c r="ACZ54" t="s">
        <v>864</v>
      </c>
      <c r="ADA54" t="s">
        <v>863</v>
      </c>
      <c r="ADB54" t="s">
        <v>862</v>
      </c>
      <c r="ADC54" t="s">
        <v>864</v>
      </c>
      <c r="ADD54" t="s">
        <v>862</v>
      </c>
      <c r="ADE54" t="s">
        <v>862</v>
      </c>
      <c r="ADF54" t="s">
        <v>893</v>
      </c>
      <c r="ADG54" t="s">
        <v>893</v>
      </c>
      <c r="ADH54" t="s">
        <v>893</v>
      </c>
      <c r="ADI54" t="s">
        <v>863</v>
      </c>
      <c r="ADJ54" t="s">
        <v>862</v>
      </c>
      <c r="ADK54" t="s">
        <v>863</v>
      </c>
      <c r="ADL54" t="s">
        <v>864</v>
      </c>
      <c r="ADM54" t="s">
        <v>863</v>
      </c>
      <c r="ADN54" t="s">
        <v>862</v>
      </c>
      <c r="ADO54" t="s">
        <v>864</v>
      </c>
      <c r="ADP54" t="s">
        <v>864</v>
      </c>
      <c r="ADQ54" t="s">
        <v>864</v>
      </c>
      <c r="ADR54" t="s">
        <v>864</v>
      </c>
      <c r="ADS54" t="s">
        <v>864</v>
      </c>
      <c r="ADT54" t="s">
        <v>863</v>
      </c>
      <c r="ADU54" t="s">
        <v>864</v>
      </c>
      <c r="ADV54" t="s">
        <v>862</v>
      </c>
    </row>
    <row r="55" spans="1:804" x14ac:dyDescent="0.2">
      <c r="A55">
        <v>110002839059</v>
      </c>
      <c r="B55">
        <v>270114710</v>
      </c>
      <c r="C55" s="2">
        <v>43635.117083333331</v>
      </c>
      <c r="D55" s="2">
        <v>43635.118981481479</v>
      </c>
      <c r="E55" t="s">
        <v>1556</v>
      </c>
      <c r="J55" t="s">
        <v>866</v>
      </c>
      <c r="L55" t="s">
        <v>815</v>
      </c>
      <c r="M55" t="s">
        <v>816</v>
      </c>
      <c r="N55" t="s">
        <v>1599</v>
      </c>
    </row>
    <row r="56" spans="1:804" x14ac:dyDescent="0.2">
      <c r="A56">
        <v>110002838956</v>
      </c>
      <c r="B56">
        <v>270117002</v>
      </c>
      <c r="C56" s="2">
        <v>43635.035462962973</v>
      </c>
      <c r="D56" s="2">
        <v>43635.053993055553</v>
      </c>
      <c r="E56" t="s">
        <v>928</v>
      </c>
      <c r="J56" t="s">
        <v>929</v>
      </c>
      <c r="L56" t="s">
        <v>815</v>
      </c>
      <c r="M56" t="s">
        <v>910</v>
      </c>
      <c r="N56" t="s">
        <v>867</v>
      </c>
      <c r="O56" t="s">
        <v>930</v>
      </c>
      <c r="P56" t="s">
        <v>819</v>
      </c>
      <c r="Q56" t="s">
        <v>868</v>
      </c>
      <c r="S56" t="s">
        <v>931</v>
      </c>
      <c r="T56" t="s">
        <v>911</v>
      </c>
      <c r="V56" t="s">
        <v>823</v>
      </c>
      <c r="W56" t="s">
        <v>870</v>
      </c>
      <c r="X56" t="s">
        <v>871</v>
      </c>
      <c r="Y56" t="s">
        <v>825</v>
      </c>
      <c r="Z56" t="s">
        <v>825</v>
      </c>
      <c r="AA56" t="s">
        <v>871</v>
      </c>
      <c r="AB56" t="s">
        <v>825</v>
      </c>
      <c r="AC56" t="s">
        <v>825</v>
      </c>
      <c r="AD56" t="s">
        <v>827</v>
      </c>
      <c r="AE56" t="s">
        <v>827</v>
      </c>
      <c r="AF56" t="s">
        <v>873</v>
      </c>
      <c r="AG56" t="s">
        <v>873</v>
      </c>
      <c r="AH56" t="s">
        <v>827</v>
      </c>
      <c r="AI56" t="s">
        <v>826</v>
      </c>
      <c r="AJ56" t="s">
        <v>873</v>
      </c>
      <c r="AK56" t="s">
        <v>827</v>
      </c>
      <c r="AL56" t="s">
        <v>873</v>
      </c>
      <c r="AN56" t="s">
        <v>874</v>
      </c>
      <c r="AO56" t="s">
        <v>830</v>
      </c>
      <c r="AP56" t="s">
        <v>829</v>
      </c>
      <c r="AQ56" t="s">
        <v>829</v>
      </c>
      <c r="AR56" t="s">
        <v>830</v>
      </c>
      <c r="AS56" t="s">
        <v>829</v>
      </c>
      <c r="AT56" t="s">
        <v>932</v>
      </c>
      <c r="AU56" t="s">
        <v>834</v>
      </c>
      <c r="AX56" t="s">
        <v>913</v>
      </c>
      <c r="AZ56" t="s">
        <v>877</v>
      </c>
      <c r="CY56" t="s">
        <v>933</v>
      </c>
      <c r="DB56" t="s">
        <v>877</v>
      </c>
      <c r="DC56" t="s">
        <v>934</v>
      </c>
      <c r="DD56" t="s">
        <v>879</v>
      </c>
      <c r="DF56" t="s">
        <v>935</v>
      </c>
      <c r="DQ56" t="s">
        <v>831</v>
      </c>
      <c r="DR56" t="s">
        <v>831</v>
      </c>
      <c r="DS56" t="s">
        <v>832</v>
      </c>
      <c r="DT56" t="s">
        <v>832</v>
      </c>
      <c r="DU56" t="s">
        <v>881</v>
      </c>
      <c r="DV56" t="s">
        <v>881</v>
      </c>
      <c r="DW56" t="s">
        <v>881</v>
      </c>
      <c r="DX56" t="s">
        <v>881</v>
      </c>
      <c r="DY56" t="s">
        <v>881</v>
      </c>
      <c r="DZ56" t="s">
        <v>881</v>
      </c>
      <c r="EB56" t="s">
        <v>835</v>
      </c>
      <c r="EC56" t="s">
        <v>833</v>
      </c>
      <c r="ED56" t="s">
        <v>833</v>
      </c>
      <c r="EE56" t="s">
        <v>882</v>
      </c>
      <c r="EF56" t="s">
        <v>834</v>
      </c>
      <c r="EG56" t="s">
        <v>834</v>
      </c>
      <c r="EH56" t="s">
        <v>834</v>
      </c>
      <c r="EI56" t="s">
        <v>834</v>
      </c>
      <c r="EJ56" t="s">
        <v>834</v>
      </c>
      <c r="EK56" t="s">
        <v>834</v>
      </c>
      <c r="EL56" t="s">
        <v>834</v>
      </c>
      <c r="EM56" t="s">
        <v>834</v>
      </c>
      <c r="EN56" t="s">
        <v>834</v>
      </c>
      <c r="EO56" t="s">
        <v>834</v>
      </c>
      <c r="EP56" t="s">
        <v>834</v>
      </c>
      <c r="EQ56" t="s">
        <v>834</v>
      </c>
      <c r="ER56" t="s">
        <v>834</v>
      </c>
      <c r="ES56" t="s">
        <v>834</v>
      </c>
      <c r="FI56" t="s">
        <v>836</v>
      </c>
      <c r="FJ56" t="s">
        <v>837</v>
      </c>
      <c r="FQ56" t="s">
        <v>923</v>
      </c>
      <c r="FV56" t="s">
        <v>837</v>
      </c>
      <c r="FX56" t="s">
        <v>839</v>
      </c>
      <c r="GF56" t="s">
        <v>841</v>
      </c>
      <c r="GH56" t="s">
        <v>837</v>
      </c>
      <c r="GJ56" t="s">
        <v>839</v>
      </c>
      <c r="GM56" t="s">
        <v>840</v>
      </c>
      <c r="NQ56" t="s">
        <v>902</v>
      </c>
      <c r="NR56" t="s">
        <v>843</v>
      </c>
      <c r="NT56" t="s">
        <v>936</v>
      </c>
      <c r="NU56" t="s">
        <v>844</v>
      </c>
      <c r="NX56" t="s">
        <v>847</v>
      </c>
      <c r="OE56" t="s">
        <v>902</v>
      </c>
      <c r="OF56" t="s">
        <v>843</v>
      </c>
      <c r="OS56" t="s">
        <v>902</v>
      </c>
      <c r="OX56" t="s">
        <v>845</v>
      </c>
      <c r="OY56" t="s">
        <v>846</v>
      </c>
      <c r="WU56" t="s">
        <v>849</v>
      </c>
      <c r="WV56" t="s">
        <v>848</v>
      </c>
      <c r="WW56" t="s">
        <v>849</v>
      </c>
      <c r="WX56" t="s">
        <v>849</v>
      </c>
      <c r="WY56" t="s">
        <v>850</v>
      </c>
      <c r="WZ56" t="s">
        <v>848</v>
      </c>
      <c r="XA56" t="s">
        <v>848</v>
      </c>
      <c r="XB56" t="s">
        <v>849</v>
      </c>
      <c r="XC56" t="s">
        <v>848</v>
      </c>
      <c r="XD56" t="s">
        <v>849</v>
      </c>
      <c r="XE56" t="s">
        <v>850</v>
      </c>
      <c r="XF56" t="s">
        <v>848</v>
      </c>
      <c r="XG56" t="s">
        <v>850</v>
      </c>
      <c r="XH56" t="s">
        <v>848</v>
      </c>
      <c r="XI56" t="s">
        <v>850</v>
      </c>
      <c r="XJ56" t="s">
        <v>849</v>
      </c>
      <c r="XK56" t="s">
        <v>849</v>
      </c>
      <c r="XL56" t="s">
        <v>848</v>
      </c>
      <c r="XM56" t="s">
        <v>849</v>
      </c>
      <c r="XN56" t="s">
        <v>849</v>
      </c>
      <c r="XO56" t="s">
        <v>849</v>
      </c>
      <c r="XP56" t="s">
        <v>848</v>
      </c>
      <c r="XQ56" t="s">
        <v>848</v>
      </c>
      <c r="XR56" t="s">
        <v>848</v>
      </c>
      <c r="XS56" t="s">
        <v>848</v>
      </c>
      <c r="XT56" t="s">
        <v>848</v>
      </c>
      <c r="XU56" t="s">
        <v>848</v>
      </c>
      <c r="XV56" t="s">
        <v>848</v>
      </c>
      <c r="XW56" t="s">
        <v>849</v>
      </c>
      <c r="XX56" t="s">
        <v>849</v>
      </c>
      <c r="XY56" t="s">
        <v>849</v>
      </c>
      <c r="XZ56" t="s">
        <v>850</v>
      </c>
      <c r="YA56" t="s">
        <v>848</v>
      </c>
      <c r="YB56" t="s">
        <v>849</v>
      </c>
      <c r="YC56" t="s">
        <v>849</v>
      </c>
      <c r="YD56" t="s">
        <v>904</v>
      </c>
      <c r="YE56" t="s">
        <v>848</v>
      </c>
      <c r="YF56" t="s">
        <v>849</v>
      </c>
      <c r="YG56" t="s">
        <v>848</v>
      </c>
      <c r="YJ56" t="s">
        <v>851</v>
      </c>
      <c r="YK56" t="s">
        <v>853</v>
      </c>
      <c r="YL56" t="s">
        <v>852</v>
      </c>
      <c r="YM56" t="s">
        <v>853</v>
      </c>
      <c r="YN56" t="s">
        <v>826</v>
      </c>
      <c r="YO56" t="s">
        <v>852</v>
      </c>
      <c r="YP56" t="s">
        <v>853</v>
      </c>
      <c r="YQ56" t="s">
        <v>852</v>
      </c>
      <c r="YR56" t="s">
        <v>826</v>
      </c>
      <c r="YS56" t="s">
        <v>852</v>
      </c>
      <c r="YT56" t="s">
        <v>853</v>
      </c>
      <c r="YU56" t="s">
        <v>853</v>
      </c>
      <c r="YV56" t="s">
        <v>886</v>
      </c>
      <c r="YW56" t="s">
        <v>826</v>
      </c>
      <c r="YX56" t="s">
        <v>852</v>
      </c>
      <c r="YY56" t="s">
        <v>826</v>
      </c>
      <c r="YZ56" t="s">
        <v>852</v>
      </c>
      <c r="ZA56" t="s">
        <v>853</v>
      </c>
      <c r="ZB56" t="s">
        <v>852</v>
      </c>
      <c r="ZC56" t="s">
        <v>853</v>
      </c>
      <c r="ZD56" t="s">
        <v>826</v>
      </c>
      <c r="ZE56" t="s">
        <v>853</v>
      </c>
      <c r="ZF56" t="s">
        <v>852</v>
      </c>
      <c r="ZG56" t="s">
        <v>853</v>
      </c>
      <c r="ZH56" t="s">
        <v>852</v>
      </c>
      <c r="ZI56" t="s">
        <v>826</v>
      </c>
      <c r="ZJ56" t="s">
        <v>852</v>
      </c>
      <c r="ZK56" t="s">
        <v>826</v>
      </c>
      <c r="ZL56" t="s">
        <v>826</v>
      </c>
      <c r="ZM56" t="s">
        <v>852</v>
      </c>
      <c r="ZN56" t="s">
        <v>852</v>
      </c>
      <c r="ZO56" t="s">
        <v>852</v>
      </c>
      <c r="ZP56" t="s">
        <v>852</v>
      </c>
      <c r="ZR56" t="s">
        <v>888</v>
      </c>
      <c r="ZS56" t="s">
        <v>888</v>
      </c>
      <c r="ZT56" t="s">
        <v>888</v>
      </c>
      <c r="ZU56" t="s">
        <v>854</v>
      </c>
      <c r="ZV56" t="s">
        <v>855</v>
      </c>
      <c r="ZW56" t="s">
        <v>888</v>
      </c>
      <c r="ZX56" t="s">
        <v>888</v>
      </c>
      <c r="ZY56" t="s">
        <v>855</v>
      </c>
      <c r="ZZ56" t="s">
        <v>854</v>
      </c>
      <c r="AAA56" t="s">
        <v>888</v>
      </c>
      <c r="AAB56" t="s">
        <v>854</v>
      </c>
      <c r="AAC56" t="s">
        <v>888</v>
      </c>
      <c r="AAD56" t="s">
        <v>856</v>
      </c>
      <c r="AAE56" t="s">
        <v>888</v>
      </c>
      <c r="AAF56" t="s">
        <v>888</v>
      </c>
      <c r="AAG56" t="s">
        <v>856</v>
      </c>
      <c r="AAH56" t="s">
        <v>854</v>
      </c>
      <c r="AAI56" t="s">
        <v>854</v>
      </c>
      <c r="AAJ56" t="s">
        <v>889</v>
      </c>
      <c r="AAK56" t="s">
        <v>854</v>
      </c>
      <c r="AAL56" t="s">
        <v>888</v>
      </c>
      <c r="AAM56" t="s">
        <v>888</v>
      </c>
      <c r="AAN56" t="s">
        <v>888</v>
      </c>
      <c r="AAO56" t="s">
        <v>856</v>
      </c>
      <c r="AAP56" t="s">
        <v>854</v>
      </c>
      <c r="AAQ56" t="s">
        <v>856</v>
      </c>
      <c r="AAR56" t="s">
        <v>889</v>
      </c>
      <c r="AAS56" t="s">
        <v>854</v>
      </c>
      <c r="AAT56" t="s">
        <v>856</v>
      </c>
      <c r="AAU56" t="s">
        <v>888</v>
      </c>
      <c r="AAV56" t="s">
        <v>888</v>
      </c>
      <c r="AAW56" t="s">
        <v>889</v>
      </c>
      <c r="AAX56" t="s">
        <v>889</v>
      </c>
      <c r="AAY56" t="s">
        <v>854</v>
      </c>
      <c r="AAZ56" t="s">
        <v>854</v>
      </c>
      <c r="ABB56" t="s">
        <v>890</v>
      </c>
      <c r="ABC56" t="s">
        <v>857</v>
      </c>
      <c r="ABD56" t="s">
        <v>890</v>
      </c>
      <c r="ABE56" t="s">
        <v>890</v>
      </c>
      <c r="ABF56" t="s">
        <v>859</v>
      </c>
      <c r="ABG56" t="s">
        <v>890</v>
      </c>
      <c r="ABH56" t="s">
        <v>859</v>
      </c>
      <c r="ABI56" t="s">
        <v>891</v>
      </c>
      <c r="ABJ56" t="s">
        <v>890</v>
      </c>
      <c r="ABK56" t="s">
        <v>859</v>
      </c>
      <c r="ABL56" t="s">
        <v>857</v>
      </c>
      <c r="ABM56" t="s">
        <v>891</v>
      </c>
      <c r="ABN56" t="s">
        <v>890</v>
      </c>
      <c r="ABS56" t="s">
        <v>759</v>
      </c>
      <c r="ABW56" t="s">
        <v>763</v>
      </c>
      <c r="ABZ56" t="s">
        <v>766</v>
      </c>
      <c r="ACA56" t="s">
        <v>767</v>
      </c>
      <c r="ACB56" t="s">
        <v>768</v>
      </c>
      <c r="ACC56" t="s">
        <v>769</v>
      </c>
      <c r="ACF56" t="s">
        <v>772</v>
      </c>
      <c r="ACG56" t="s">
        <v>773</v>
      </c>
      <c r="ACL56" t="s">
        <v>778</v>
      </c>
      <c r="ACO56" t="s">
        <v>781</v>
      </c>
      <c r="ACR56" t="s">
        <v>892</v>
      </c>
      <c r="ACS56" t="s">
        <v>893</v>
      </c>
      <c r="ACT56" t="s">
        <v>863</v>
      </c>
      <c r="ACU56" t="s">
        <v>862</v>
      </c>
      <c r="ACV56" t="s">
        <v>893</v>
      </c>
      <c r="ACW56" t="s">
        <v>862</v>
      </c>
      <c r="ACX56" t="s">
        <v>893</v>
      </c>
      <c r="ACY56" t="s">
        <v>864</v>
      </c>
      <c r="ACZ56" t="s">
        <v>863</v>
      </c>
      <c r="ADA56" t="s">
        <v>864</v>
      </c>
      <c r="ADB56" t="s">
        <v>893</v>
      </c>
      <c r="ADC56" t="s">
        <v>894</v>
      </c>
      <c r="ADD56" t="s">
        <v>864</v>
      </c>
      <c r="ADE56" t="s">
        <v>893</v>
      </c>
      <c r="ADF56" t="s">
        <v>893</v>
      </c>
      <c r="ADG56" t="s">
        <v>893</v>
      </c>
      <c r="ADH56" t="s">
        <v>893</v>
      </c>
      <c r="ADI56" t="s">
        <v>893</v>
      </c>
      <c r="ADJ56" t="s">
        <v>894</v>
      </c>
      <c r="ADK56" t="s">
        <v>894</v>
      </c>
      <c r="ADL56" t="s">
        <v>894</v>
      </c>
      <c r="ADM56" t="s">
        <v>894</v>
      </c>
      <c r="ADN56" t="s">
        <v>864</v>
      </c>
      <c r="ADO56" t="s">
        <v>863</v>
      </c>
      <c r="ADP56" t="s">
        <v>863</v>
      </c>
      <c r="ADQ56" t="s">
        <v>863</v>
      </c>
      <c r="ADR56" t="s">
        <v>894</v>
      </c>
      <c r="ADS56" t="s">
        <v>863</v>
      </c>
      <c r="ADT56" t="s">
        <v>863</v>
      </c>
      <c r="ADU56" t="s">
        <v>862</v>
      </c>
      <c r="ADV56" t="s">
        <v>862</v>
      </c>
    </row>
    <row r="57" spans="1:804" x14ac:dyDescent="0.2">
      <c r="A57">
        <v>110002838911</v>
      </c>
      <c r="B57">
        <v>270114692</v>
      </c>
      <c r="C57" s="2">
        <v>43635.014513888891</v>
      </c>
      <c r="D57" s="2">
        <v>43635.167638888888</v>
      </c>
      <c r="E57" t="s">
        <v>937</v>
      </c>
      <c r="J57" t="s">
        <v>938</v>
      </c>
      <c r="L57" t="s">
        <v>815</v>
      </c>
      <c r="M57" t="s">
        <v>816</v>
      </c>
      <c r="N57" t="s">
        <v>867</v>
      </c>
      <c r="O57" t="s">
        <v>896</v>
      </c>
      <c r="P57" t="s">
        <v>819</v>
      </c>
      <c r="Q57" t="s">
        <v>897</v>
      </c>
      <c r="S57" t="s">
        <v>869</v>
      </c>
      <c r="T57" t="s">
        <v>822</v>
      </c>
      <c r="V57" t="s">
        <v>823</v>
      </c>
      <c r="W57" t="s">
        <v>870</v>
      </c>
      <c r="X57" t="s">
        <v>825</v>
      </c>
      <c r="Y57" t="s">
        <v>825</v>
      </c>
      <c r="Z57" t="s">
        <v>825</v>
      </c>
      <c r="AA57" t="s">
        <v>825</v>
      </c>
      <c r="AB57" t="s">
        <v>871</v>
      </c>
      <c r="AC57" t="s">
        <v>825</v>
      </c>
      <c r="AD57" t="s">
        <v>826</v>
      </c>
      <c r="AE57" t="s">
        <v>827</v>
      </c>
      <c r="AF57" t="s">
        <v>873</v>
      </c>
      <c r="AG57" t="s">
        <v>873</v>
      </c>
      <c r="AH57" t="s">
        <v>873</v>
      </c>
      <c r="AI57" t="s">
        <v>827</v>
      </c>
      <c r="AJ57" t="s">
        <v>873</v>
      </c>
      <c r="AK57" t="s">
        <v>873</v>
      </c>
      <c r="AL57" t="s">
        <v>827</v>
      </c>
      <c r="AN57" t="s">
        <v>874</v>
      </c>
      <c r="AO57" t="s">
        <v>834</v>
      </c>
      <c r="AP57" t="s">
        <v>875</v>
      </c>
      <c r="AQ57" t="s">
        <v>834</v>
      </c>
      <c r="AR57" t="s">
        <v>834</v>
      </c>
      <c r="AS57" t="s">
        <v>932</v>
      </c>
      <c r="AT57" t="s">
        <v>834</v>
      </c>
      <c r="AU57" t="s">
        <v>834</v>
      </c>
      <c r="AV57" t="s">
        <v>939</v>
      </c>
      <c r="BB57" t="s">
        <v>879</v>
      </c>
      <c r="BR57" t="s">
        <v>877</v>
      </c>
      <c r="CV57" t="s">
        <v>914</v>
      </c>
      <c r="DQ57" t="s">
        <v>832</v>
      </c>
      <c r="DR57" t="s">
        <v>880</v>
      </c>
      <c r="DS57" t="s">
        <v>880</v>
      </c>
      <c r="DT57" t="s">
        <v>881</v>
      </c>
      <c r="DU57" t="s">
        <v>881</v>
      </c>
      <c r="DV57" t="s">
        <v>832</v>
      </c>
      <c r="DW57" t="s">
        <v>881</v>
      </c>
      <c r="DX57" t="s">
        <v>881</v>
      </c>
      <c r="DY57" t="s">
        <v>832</v>
      </c>
      <c r="DZ57" t="s">
        <v>881</v>
      </c>
      <c r="EB57" t="s">
        <v>833</v>
      </c>
      <c r="EC57" t="s">
        <v>833</v>
      </c>
      <c r="ED57" t="s">
        <v>833</v>
      </c>
      <c r="EE57" t="s">
        <v>833</v>
      </c>
      <c r="EF57" t="s">
        <v>834</v>
      </c>
      <c r="EG57" t="s">
        <v>834</v>
      </c>
      <c r="EH57" t="s">
        <v>834</v>
      </c>
      <c r="EI57" t="s">
        <v>834</v>
      </c>
      <c r="EJ57" t="s">
        <v>834</v>
      </c>
      <c r="EK57" t="s">
        <v>834</v>
      </c>
      <c r="EL57" t="s">
        <v>834</v>
      </c>
      <c r="EM57" t="s">
        <v>834</v>
      </c>
      <c r="EN57" t="s">
        <v>834</v>
      </c>
      <c r="EO57" t="s">
        <v>834</v>
      </c>
      <c r="EP57" t="s">
        <v>834</v>
      </c>
      <c r="EQ57" t="s">
        <v>834</v>
      </c>
      <c r="ER57" t="s">
        <v>834</v>
      </c>
      <c r="ES57" t="s">
        <v>834</v>
      </c>
      <c r="FC57" t="s">
        <v>840</v>
      </c>
      <c r="FJ57" t="s">
        <v>837</v>
      </c>
      <c r="FV57" t="s">
        <v>837</v>
      </c>
      <c r="GH57" t="s">
        <v>837</v>
      </c>
      <c r="NL57" t="s">
        <v>884</v>
      </c>
      <c r="NQ57" t="s">
        <v>902</v>
      </c>
      <c r="OE57" t="s">
        <v>902</v>
      </c>
      <c r="OS57" t="s">
        <v>902</v>
      </c>
      <c r="WU57" t="s">
        <v>848</v>
      </c>
      <c r="WV57" t="s">
        <v>849</v>
      </c>
      <c r="WW57" t="s">
        <v>848</v>
      </c>
      <c r="WX57" t="s">
        <v>848</v>
      </c>
      <c r="WY57" t="s">
        <v>849</v>
      </c>
      <c r="WZ57" t="s">
        <v>848</v>
      </c>
      <c r="XA57" t="s">
        <v>849</v>
      </c>
      <c r="XB57" t="s">
        <v>848</v>
      </c>
      <c r="XC57" t="s">
        <v>849</v>
      </c>
      <c r="XD57" t="s">
        <v>848</v>
      </c>
      <c r="XE57" t="s">
        <v>849</v>
      </c>
      <c r="XF57" t="s">
        <v>849</v>
      </c>
      <c r="XG57" t="s">
        <v>849</v>
      </c>
      <c r="XH57" t="s">
        <v>849</v>
      </c>
      <c r="XI57" t="s">
        <v>849</v>
      </c>
      <c r="XJ57" t="s">
        <v>849</v>
      </c>
      <c r="XK57" t="s">
        <v>849</v>
      </c>
      <c r="XL57" t="s">
        <v>848</v>
      </c>
      <c r="XM57" t="s">
        <v>848</v>
      </c>
      <c r="XN57" t="s">
        <v>848</v>
      </c>
      <c r="XO57" t="s">
        <v>848</v>
      </c>
      <c r="XP57" t="s">
        <v>848</v>
      </c>
      <c r="XQ57" t="s">
        <v>848</v>
      </c>
      <c r="XR57" t="s">
        <v>848</v>
      </c>
      <c r="XS57" t="s">
        <v>848</v>
      </c>
      <c r="XT57" t="s">
        <v>848</v>
      </c>
      <c r="XU57" t="s">
        <v>849</v>
      </c>
      <c r="XV57" t="s">
        <v>849</v>
      </c>
      <c r="XW57" t="s">
        <v>849</v>
      </c>
      <c r="XX57" t="s">
        <v>849</v>
      </c>
      <c r="XY57" t="s">
        <v>848</v>
      </c>
      <c r="XZ57" t="s">
        <v>850</v>
      </c>
      <c r="YA57" t="s">
        <v>848</v>
      </c>
      <c r="YB57" t="s">
        <v>848</v>
      </c>
      <c r="YC57" t="s">
        <v>848</v>
      </c>
      <c r="YD57" t="s">
        <v>848</v>
      </c>
      <c r="YE57" t="s">
        <v>849</v>
      </c>
      <c r="YF57" t="s">
        <v>848</v>
      </c>
      <c r="YG57" t="s">
        <v>848</v>
      </c>
      <c r="YJ57" t="s">
        <v>906</v>
      </c>
      <c r="YK57" t="s">
        <v>852</v>
      </c>
      <c r="YL57" t="s">
        <v>852</v>
      </c>
      <c r="YM57" t="s">
        <v>852</v>
      </c>
      <c r="YN57" t="s">
        <v>852</v>
      </c>
      <c r="YO57" t="s">
        <v>852</v>
      </c>
      <c r="YP57" t="s">
        <v>852</v>
      </c>
      <c r="YQ57" t="s">
        <v>852</v>
      </c>
      <c r="YR57" t="s">
        <v>852</v>
      </c>
      <c r="YS57" t="s">
        <v>852</v>
      </c>
      <c r="YT57" t="s">
        <v>852</v>
      </c>
      <c r="YU57" t="s">
        <v>852</v>
      </c>
      <c r="YV57" t="s">
        <v>853</v>
      </c>
      <c r="YW57" t="s">
        <v>852</v>
      </c>
      <c r="YX57" t="s">
        <v>852</v>
      </c>
      <c r="YY57" t="s">
        <v>826</v>
      </c>
      <c r="YZ57" t="s">
        <v>852</v>
      </c>
      <c r="ZA57" t="s">
        <v>853</v>
      </c>
      <c r="ZB57" t="s">
        <v>852</v>
      </c>
      <c r="ZC57" t="s">
        <v>853</v>
      </c>
      <c r="ZD57" t="s">
        <v>852</v>
      </c>
      <c r="ZE57" t="s">
        <v>826</v>
      </c>
      <c r="ZF57" t="s">
        <v>826</v>
      </c>
      <c r="ZG57" t="s">
        <v>853</v>
      </c>
      <c r="ZH57" t="s">
        <v>853</v>
      </c>
      <c r="ZI57" t="s">
        <v>853</v>
      </c>
      <c r="ZJ57" t="s">
        <v>852</v>
      </c>
      <c r="ZK57" t="s">
        <v>852</v>
      </c>
      <c r="ZL57" t="s">
        <v>852</v>
      </c>
      <c r="ZM57" t="s">
        <v>853</v>
      </c>
      <c r="ZN57" t="s">
        <v>852</v>
      </c>
      <c r="ZO57" t="s">
        <v>852</v>
      </c>
      <c r="ZP57" t="s">
        <v>852</v>
      </c>
      <c r="ZR57" t="s">
        <v>854</v>
      </c>
      <c r="ZS57" t="s">
        <v>856</v>
      </c>
      <c r="ZT57" t="s">
        <v>889</v>
      </c>
      <c r="ZU57" t="s">
        <v>855</v>
      </c>
      <c r="ZV57" t="s">
        <v>889</v>
      </c>
      <c r="ZW57" t="s">
        <v>889</v>
      </c>
      <c r="ZX57" t="s">
        <v>856</v>
      </c>
      <c r="ZY57" t="s">
        <v>854</v>
      </c>
      <c r="ZZ57" t="s">
        <v>856</v>
      </c>
      <c r="AAA57" t="s">
        <v>855</v>
      </c>
      <c r="AAB57" t="s">
        <v>854</v>
      </c>
      <c r="AAC57" t="s">
        <v>856</v>
      </c>
      <c r="AAD57" t="s">
        <v>856</v>
      </c>
      <c r="AAE57" t="s">
        <v>854</v>
      </c>
      <c r="AAF57" t="s">
        <v>889</v>
      </c>
      <c r="AAG57" t="s">
        <v>856</v>
      </c>
      <c r="AAH57" t="s">
        <v>856</v>
      </c>
      <c r="AAI57" t="s">
        <v>856</v>
      </c>
      <c r="AAJ57" t="s">
        <v>855</v>
      </c>
      <c r="AAK57" t="s">
        <v>854</v>
      </c>
      <c r="AAL57" t="s">
        <v>854</v>
      </c>
      <c r="AAM57" t="s">
        <v>854</v>
      </c>
      <c r="AAN57" t="s">
        <v>854</v>
      </c>
      <c r="AAO57" t="s">
        <v>854</v>
      </c>
      <c r="AAP57" t="s">
        <v>854</v>
      </c>
      <c r="AAQ57" t="s">
        <v>854</v>
      </c>
      <c r="AAR57" t="s">
        <v>889</v>
      </c>
      <c r="AAS57" t="s">
        <v>856</v>
      </c>
      <c r="AAT57" t="s">
        <v>854</v>
      </c>
      <c r="AAU57" t="s">
        <v>854</v>
      </c>
      <c r="AAV57" t="s">
        <v>856</v>
      </c>
      <c r="AAW57" t="s">
        <v>854</v>
      </c>
      <c r="AAX57" t="s">
        <v>855</v>
      </c>
      <c r="AAY57" t="s">
        <v>854</v>
      </c>
      <c r="AAZ57" t="s">
        <v>854</v>
      </c>
      <c r="ABB57" t="s">
        <v>891</v>
      </c>
      <c r="ABC57" t="s">
        <v>857</v>
      </c>
      <c r="ABD57" t="s">
        <v>857</v>
      </c>
      <c r="ABE57" t="s">
        <v>857</v>
      </c>
      <c r="ABF57" t="s">
        <v>891</v>
      </c>
      <c r="ABG57" t="s">
        <v>859</v>
      </c>
      <c r="ABH57" t="s">
        <v>891</v>
      </c>
      <c r="ABI57" t="s">
        <v>857</v>
      </c>
      <c r="ABJ57" t="s">
        <v>857</v>
      </c>
      <c r="ABK57" t="s">
        <v>857</v>
      </c>
      <c r="ABL57" t="s">
        <v>857</v>
      </c>
      <c r="ABM57" t="s">
        <v>857</v>
      </c>
      <c r="ABN57" t="s">
        <v>859</v>
      </c>
      <c r="ABU57" t="s">
        <v>761</v>
      </c>
      <c r="ABW57" t="s">
        <v>763</v>
      </c>
      <c r="ACA57" t="s">
        <v>767</v>
      </c>
      <c r="ACH57" t="s">
        <v>774</v>
      </c>
      <c r="ACI57" t="s">
        <v>775</v>
      </c>
      <c r="ACK57" t="s">
        <v>777</v>
      </c>
      <c r="ACR57" t="s">
        <v>892</v>
      </c>
      <c r="ACS57" t="s">
        <v>863</v>
      </c>
      <c r="ACT57" t="s">
        <v>862</v>
      </c>
      <c r="ACU57" t="s">
        <v>864</v>
      </c>
      <c r="ACV57" t="s">
        <v>863</v>
      </c>
      <c r="ACW57" t="s">
        <v>862</v>
      </c>
      <c r="ACX57" t="s">
        <v>863</v>
      </c>
      <c r="ACY57" t="s">
        <v>863</v>
      </c>
      <c r="ACZ57" t="s">
        <v>864</v>
      </c>
      <c r="ADA57" t="s">
        <v>863</v>
      </c>
      <c r="ADB57" t="s">
        <v>863</v>
      </c>
      <c r="ADC57" t="s">
        <v>864</v>
      </c>
      <c r="ADD57" t="s">
        <v>893</v>
      </c>
      <c r="ADE57" t="s">
        <v>863</v>
      </c>
      <c r="ADF57" t="s">
        <v>863</v>
      </c>
      <c r="ADG57" t="s">
        <v>863</v>
      </c>
      <c r="ADH57" t="s">
        <v>863</v>
      </c>
      <c r="ADI57" t="s">
        <v>863</v>
      </c>
      <c r="ADJ57" t="s">
        <v>863</v>
      </c>
      <c r="ADK57" t="s">
        <v>863</v>
      </c>
      <c r="ADL57" t="s">
        <v>863</v>
      </c>
      <c r="ADM57" t="s">
        <v>863</v>
      </c>
      <c r="ADN57" t="s">
        <v>863</v>
      </c>
      <c r="ADO57" t="s">
        <v>863</v>
      </c>
      <c r="ADP57" t="s">
        <v>863</v>
      </c>
      <c r="ADQ57" t="s">
        <v>863</v>
      </c>
      <c r="ADR57" t="s">
        <v>864</v>
      </c>
      <c r="ADS57" t="s">
        <v>864</v>
      </c>
      <c r="ADT57" t="s">
        <v>863</v>
      </c>
      <c r="ADU57" t="s">
        <v>863</v>
      </c>
      <c r="ADV57" t="s">
        <v>863</v>
      </c>
    </row>
    <row r="58" spans="1:804" x14ac:dyDescent="0.2">
      <c r="A58">
        <v>110002837791</v>
      </c>
      <c r="B58">
        <v>270114706</v>
      </c>
      <c r="C58" s="2">
        <v>43634.744895833333</v>
      </c>
      <c r="D58" s="2">
        <v>43634.750868055547</v>
      </c>
      <c r="E58" t="s">
        <v>1557</v>
      </c>
      <c r="J58" t="s">
        <v>929</v>
      </c>
      <c r="L58" t="s">
        <v>815</v>
      </c>
      <c r="M58" t="s">
        <v>910</v>
      </c>
      <c r="N58" t="s">
        <v>1599</v>
      </c>
    </row>
    <row r="59" spans="1:804" x14ac:dyDescent="0.2">
      <c r="A59">
        <v>110002834668</v>
      </c>
      <c r="B59">
        <v>270118008</v>
      </c>
      <c r="C59" s="2">
        <v>43634.34097222222</v>
      </c>
      <c r="D59" s="2">
        <v>43634.349259259259</v>
      </c>
      <c r="E59" t="s">
        <v>1558</v>
      </c>
      <c r="J59" t="s">
        <v>43</v>
      </c>
      <c r="K59" t="s">
        <v>967</v>
      </c>
      <c r="L59" t="s">
        <v>917</v>
      </c>
      <c r="M59" t="s">
        <v>960</v>
      </c>
      <c r="N59" t="s">
        <v>1599</v>
      </c>
    </row>
    <row r="60" spans="1:804" x14ac:dyDescent="0.2">
      <c r="A60">
        <v>110002834551</v>
      </c>
      <c r="B60">
        <v>270117970</v>
      </c>
      <c r="C60" s="2">
        <v>43634.264548611107</v>
      </c>
      <c r="D60" s="2">
        <v>43634.315266203703</v>
      </c>
      <c r="E60" t="s">
        <v>940</v>
      </c>
      <c r="J60" t="s">
        <v>941</v>
      </c>
      <c r="L60" t="s">
        <v>815</v>
      </c>
      <c r="M60" t="s">
        <v>816</v>
      </c>
      <c r="N60" t="s">
        <v>817</v>
      </c>
      <c r="O60" t="s">
        <v>942</v>
      </c>
      <c r="P60" t="s">
        <v>943</v>
      </c>
      <c r="Q60" t="s">
        <v>820</v>
      </c>
      <c r="S60" t="s">
        <v>821</v>
      </c>
      <c r="T60" t="s">
        <v>911</v>
      </c>
      <c r="V60" t="s">
        <v>912</v>
      </c>
      <c r="W60" t="s">
        <v>870</v>
      </c>
      <c r="X60" t="s">
        <v>871</v>
      </c>
      <c r="Y60" t="s">
        <v>871</v>
      </c>
      <c r="Z60" t="s">
        <v>825</v>
      </c>
      <c r="AA60" t="s">
        <v>825</v>
      </c>
      <c r="AB60" t="s">
        <v>871</v>
      </c>
      <c r="AC60" t="s">
        <v>825</v>
      </c>
      <c r="AD60" t="s">
        <v>872</v>
      </c>
      <c r="AE60" t="s">
        <v>919</v>
      </c>
      <c r="AF60" t="s">
        <v>826</v>
      </c>
      <c r="AG60" t="s">
        <v>919</v>
      </c>
      <c r="AH60" t="s">
        <v>919</v>
      </c>
      <c r="AI60" t="s">
        <v>827</v>
      </c>
      <c r="AJ60" t="s">
        <v>827</v>
      </c>
      <c r="AK60" t="s">
        <v>826</v>
      </c>
      <c r="AL60" t="s">
        <v>919</v>
      </c>
      <c r="AM60" t="s">
        <v>944</v>
      </c>
      <c r="AN60" t="s">
        <v>830</v>
      </c>
      <c r="AO60" t="s">
        <v>834</v>
      </c>
      <c r="AP60" t="s">
        <v>834</v>
      </c>
      <c r="AQ60" t="s">
        <v>829</v>
      </c>
      <c r="AR60" t="s">
        <v>834</v>
      </c>
      <c r="AS60" t="s">
        <v>829</v>
      </c>
      <c r="AT60" t="s">
        <v>875</v>
      </c>
      <c r="AU60" t="s">
        <v>829</v>
      </c>
      <c r="AV60" t="s">
        <v>945</v>
      </c>
      <c r="CY60" t="s">
        <v>933</v>
      </c>
      <c r="CZ60" t="s">
        <v>913</v>
      </c>
      <c r="DQ60" t="s">
        <v>880</v>
      </c>
      <c r="DR60" t="s">
        <v>900</v>
      </c>
      <c r="DS60" t="s">
        <v>880</v>
      </c>
      <c r="DT60" t="s">
        <v>831</v>
      </c>
      <c r="DU60" t="s">
        <v>832</v>
      </c>
      <c r="DV60" t="s">
        <v>880</v>
      </c>
      <c r="DW60" t="s">
        <v>880</v>
      </c>
      <c r="DX60" t="s">
        <v>900</v>
      </c>
      <c r="DY60" t="s">
        <v>880</v>
      </c>
      <c r="DZ60" t="s">
        <v>900</v>
      </c>
      <c r="EB60" t="s">
        <v>835</v>
      </c>
      <c r="EC60" t="s">
        <v>835</v>
      </c>
      <c r="ED60" t="s">
        <v>833</v>
      </c>
      <c r="EE60" t="s">
        <v>833</v>
      </c>
      <c r="EF60" t="s">
        <v>882</v>
      </c>
      <c r="EG60" t="s">
        <v>834</v>
      </c>
      <c r="EH60" t="s">
        <v>834</v>
      </c>
      <c r="EI60" t="s">
        <v>834</v>
      </c>
      <c r="EJ60" t="s">
        <v>834</v>
      </c>
      <c r="EK60" t="s">
        <v>834</v>
      </c>
      <c r="EL60" t="s">
        <v>834</v>
      </c>
      <c r="EM60" t="s">
        <v>834</v>
      </c>
      <c r="EN60" t="s">
        <v>882</v>
      </c>
      <c r="EO60" t="s">
        <v>834</v>
      </c>
      <c r="EP60" t="s">
        <v>834</v>
      </c>
      <c r="EQ60" t="s">
        <v>834</v>
      </c>
      <c r="ER60" t="s">
        <v>834</v>
      </c>
      <c r="ES60" t="s">
        <v>834</v>
      </c>
      <c r="FV60" t="s">
        <v>837</v>
      </c>
      <c r="FX60" t="s">
        <v>839</v>
      </c>
      <c r="FY60" t="s">
        <v>842</v>
      </c>
      <c r="GH60" t="s">
        <v>837</v>
      </c>
      <c r="GJ60" t="s">
        <v>839</v>
      </c>
      <c r="GK60" t="s">
        <v>842</v>
      </c>
      <c r="GQ60" t="s">
        <v>946</v>
      </c>
      <c r="GU60" t="s">
        <v>838</v>
      </c>
      <c r="GW60" t="s">
        <v>842</v>
      </c>
      <c r="GX60" t="s">
        <v>901</v>
      </c>
      <c r="KM60" t="s">
        <v>838</v>
      </c>
      <c r="KO60" t="s">
        <v>842</v>
      </c>
      <c r="KP60" t="s">
        <v>901</v>
      </c>
      <c r="KS60" t="s">
        <v>923</v>
      </c>
      <c r="KT60" t="s">
        <v>922</v>
      </c>
      <c r="OE60" t="s">
        <v>902</v>
      </c>
      <c r="OF60" t="s">
        <v>843</v>
      </c>
      <c r="OJ60" t="s">
        <v>845</v>
      </c>
      <c r="ON60" t="s">
        <v>884</v>
      </c>
      <c r="OS60" t="s">
        <v>902</v>
      </c>
      <c r="OT60" t="s">
        <v>843</v>
      </c>
      <c r="OX60" t="s">
        <v>845</v>
      </c>
      <c r="PB60" t="s">
        <v>884</v>
      </c>
      <c r="PJ60" t="s">
        <v>936</v>
      </c>
      <c r="TQ60" t="s">
        <v>883</v>
      </c>
      <c r="TR60" t="s">
        <v>936</v>
      </c>
      <c r="UA60" t="s">
        <v>925</v>
      </c>
      <c r="WU60" t="s">
        <v>849</v>
      </c>
      <c r="WV60" t="s">
        <v>848</v>
      </c>
      <c r="WW60" t="s">
        <v>848</v>
      </c>
      <c r="WX60" t="s">
        <v>849</v>
      </c>
      <c r="WY60" t="s">
        <v>849</v>
      </c>
      <c r="WZ60" t="s">
        <v>849</v>
      </c>
      <c r="XA60" t="s">
        <v>904</v>
      </c>
      <c r="XB60" t="s">
        <v>850</v>
      </c>
      <c r="XC60" t="s">
        <v>850</v>
      </c>
      <c r="XD60" t="s">
        <v>848</v>
      </c>
      <c r="XE60" t="s">
        <v>849</v>
      </c>
      <c r="XF60" t="s">
        <v>850</v>
      </c>
      <c r="XG60" t="s">
        <v>904</v>
      </c>
      <c r="XH60" t="s">
        <v>848</v>
      </c>
      <c r="XI60" t="s">
        <v>904</v>
      </c>
      <c r="XJ60" t="s">
        <v>850</v>
      </c>
      <c r="XK60" t="s">
        <v>850</v>
      </c>
      <c r="XL60" t="s">
        <v>848</v>
      </c>
      <c r="XM60" t="s">
        <v>850</v>
      </c>
      <c r="XN60" t="s">
        <v>850</v>
      </c>
      <c r="XO60" t="s">
        <v>904</v>
      </c>
      <c r="XP60" t="s">
        <v>848</v>
      </c>
      <c r="XQ60" t="s">
        <v>850</v>
      </c>
      <c r="XR60" t="s">
        <v>848</v>
      </c>
      <c r="XS60" t="s">
        <v>850</v>
      </c>
      <c r="XT60" t="s">
        <v>850</v>
      </c>
      <c r="XU60" t="s">
        <v>848</v>
      </c>
      <c r="XV60" t="s">
        <v>848</v>
      </c>
      <c r="XW60" t="s">
        <v>849</v>
      </c>
      <c r="XX60" t="s">
        <v>849</v>
      </c>
      <c r="XY60" t="s">
        <v>848</v>
      </c>
      <c r="XZ60" t="s">
        <v>848</v>
      </c>
      <c r="YA60" t="s">
        <v>848</v>
      </c>
      <c r="YB60" t="s">
        <v>848</v>
      </c>
      <c r="YC60" t="s">
        <v>848</v>
      </c>
      <c r="YD60" t="s">
        <v>848</v>
      </c>
      <c r="YE60" t="s">
        <v>904</v>
      </c>
      <c r="YF60" t="s">
        <v>848</v>
      </c>
      <c r="YG60" t="s">
        <v>848</v>
      </c>
      <c r="YH60" t="s">
        <v>947</v>
      </c>
      <c r="YI60" t="s">
        <v>948</v>
      </c>
      <c r="YJ60" t="s">
        <v>949</v>
      </c>
      <c r="YK60" t="s">
        <v>852</v>
      </c>
      <c r="YL60" t="s">
        <v>826</v>
      </c>
      <c r="YM60" t="s">
        <v>853</v>
      </c>
      <c r="YN60" t="s">
        <v>853</v>
      </c>
      <c r="YO60" t="s">
        <v>852</v>
      </c>
      <c r="YP60" t="s">
        <v>826</v>
      </c>
      <c r="YQ60" t="s">
        <v>886</v>
      </c>
      <c r="YR60" t="s">
        <v>826</v>
      </c>
      <c r="YS60" t="s">
        <v>887</v>
      </c>
      <c r="YT60" t="s">
        <v>853</v>
      </c>
      <c r="YU60" t="s">
        <v>826</v>
      </c>
      <c r="YV60" t="s">
        <v>826</v>
      </c>
      <c r="YW60" t="s">
        <v>886</v>
      </c>
      <c r="YX60" t="s">
        <v>886</v>
      </c>
      <c r="YY60" t="s">
        <v>826</v>
      </c>
      <c r="YZ60" t="s">
        <v>826</v>
      </c>
      <c r="ZA60" t="s">
        <v>826</v>
      </c>
      <c r="ZB60" t="s">
        <v>886</v>
      </c>
      <c r="ZC60" t="s">
        <v>852</v>
      </c>
      <c r="ZD60" t="s">
        <v>887</v>
      </c>
      <c r="ZE60" t="s">
        <v>886</v>
      </c>
      <c r="ZF60" t="s">
        <v>886</v>
      </c>
      <c r="ZG60" t="s">
        <v>826</v>
      </c>
      <c r="ZH60" t="s">
        <v>853</v>
      </c>
      <c r="ZI60" t="s">
        <v>826</v>
      </c>
      <c r="ZJ60" t="s">
        <v>852</v>
      </c>
      <c r="ZK60" t="s">
        <v>826</v>
      </c>
      <c r="ZL60" t="s">
        <v>853</v>
      </c>
      <c r="ZM60" t="s">
        <v>852</v>
      </c>
      <c r="ZN60" t="s">
        <v>852</v>
      </c>
      <c r="ZO60" t="s">
        <v>852</v>
      </c>
      <c r="ZP60" t="s">
        <v>826</v>
      </c>
      <c r="ZR60" t="s">
        <v>856</v>
      </c>
      <c r="ZS60" t="s">
        <v>889</v>
      </c>
      <c r="ZT60" t="s">
        <v>889</v>
      </c>
      <c r="ZU60" t="s">
        <v>856</v>
      </c>
      <c r="ZV60" t="s">
        <v>889</v>
      </c>
      <c r="ZW60" t="s">
        <v>889</v>
      </c>
      <c r="ZX60" t="s">
        <v>855</v>
      </c>
      <c r="ZY60" t="s">
        <v>856</v>
      </c>
      <c r="ZZ60" t="s">
        <v>856</v>
      </c>
      <c r="AAA60" t="s">
        <v>854</v>
      </c>
      <c r="AAB60" t="s">
        <v>856</v>
      </c>
      <c r="AAC60" t="s">
        <v>856</v>
      </c>
      <c r="AAD60" t="s">
        <v>889</v>
      </c>
      <c r="AAE60" t="s">
        <v>855</v>
      </c>
      <c r="AAF60" t="s">
        <v>888</v>
      </c>
      <c r="AAG60" t="s">
        <v>889</v>
      </c>
      <c r="AAH60" t="s">
        <v>888</v>
      </c>
      <c r="AAI60" t="s">
        <v>855</v>
      </c>
      <c r="AAJ60" t="s">
        <v>889</v>
      </c>
      <c r="AAK60" t="s">
        <v>854</v>
      </c>
      <c r="AAL60" t="s">
        <v>888</v>
      </c>
      <c r="AAM60" t="s">
        <v>855</v>
      </c>
      <c r="AAN60" t="s">
        <v>855</v>
      </c>
      <c r="AAO60" t="s">
        <v>856</v>
      </c>
      <c r="AAP60" t="s">
        <v>889</v>
      </c>
      <c r="AAQ60" t="s">
        <v>889</v>
      </c>
      <c r="AAR60" t="s">
        <v>855</v>
      </c>
      <c r="AAS60" t="s">
        <v>856</v>
      </c>
      <c r="AAT60" t="s">
        <v>855</v>
      </c>
      <c r="AAU60" t="s">
        <v>855</v>
      </c>
      <c r="AAV60" t="s">
        <v>856</v>
      </c>
      <c r="AAW60" t="s">
        <v>856</v>
      </c>
      <c r="AAX60" t="s">
        <v>855</v>
      </c>
      <c r="AAY60" t="s">
        <v>854</v>
      </c>
      <c r="AAZ60" t="s">
        <v>856</v>
      </c>
      <c r="ABA60" t="s">
        <v>950</v>
      </c>
      <c r="ABB60" t="s">
        <v>891</v>
      </c>
      <c r="ABC60" t="s">
        <v>857</v>
      </c>
      <c r="ABD60" t="s">
        <v>857</v>
      </c>
      <c r="ABE60" t="s">
        <v>859</v>
      </c>
      <c r="ABF60" t="s">
        <v>859</v>
      </c>
      <c r="ABG60" t="s">
        <v>859</v>
      </c>
      <c r="ABH60" t="s">
        <v>857</v>
      </c>
      <c r="ABI60" t="s">
        <v>857</v>
      </c>
      <c r="ABJ60" t="s">
        <v>891</v>
      </c>
      <c r="ABK60" t="s">
        <v>857</v>
      </c>
      <c r="ABL60" t="s">
        <v>858</v>
      </c>
      <c r="ABM60" t="s">
        <v>891</v>
      </c>
      <c r="ABN60" t="s">
        <v>857</v>
      </c>
      <c r="ABS60" t="s">
        <v>759</v>
      </c>
      <c r="ABZ60" t="s">
        <v>766</v>
      </c>
      <c r="ACA60" t="s">
        <v>767</v>
      </c>
      <c r="ACH60" t="s">
        <v>774</v>
      </c>
      <c r="ACL60" t="s">
        <v>778</v>
      </c>
      <c r="ACQ60" t="s">
        <v>951</v>
      </c>
      <c r="ACR60" t="s">
        <v>861</v>
      </c>
      <c r="ACS60" t="s">
        <v>862</v>
      </c>
      <c r="ACT60" t="s">
        <v>862</v>
      </c>
      <c r="ACU60" t="s">
        <v>893</v>
      </c>
      <c r="ACV60" t="s">
        <v>893</v>
      </c>
      <c r="ACW60" t="s">
        <v>893</v>
      </c>
      <c r="ACX60" t="s">
        <v>863</v>
      </c>
      <c r="ACY60" t="s">
        <v>864</v>
      </c>
      <c r="ACZ60" t="s">
        <v>862</v>
      </c>
      <c r="ADA60" t="s">
        <v>862</v>
      </c>
      <c r="ADB60" t="s">
        <v>862</v>
      </c>
      <c r="ADC60" t="s">
        <v>863</v>
      </c>
      <c r="ADD60" t="s">
        <v>863</v>
      </c>
      <c r="ADE60" t="s">
        <v>863</v>
      </c>
      <c r="ADF60" t="s">
        <v>863</v>
      </c>
      <c r="ADG60" t="s">
        <v>862</v>
      </c>
      <c r="ADH60" t="s">
        <v>863</v>
      </c>
      <c r="ADI60" t="s">
        <v>863</v>
      </c>
      <c r="ADJ60" t="s">
        <v>863</v>
      </c>
      <c r="ADK60" t="s">
        <v>864</v>
      </c>
      <c r="ADL60" t="s">
        <v>863</v>
      </c>
      <c r="ADM60" t="s">
        <v>863</v>
      </c>
      <c r="ADN60" t="s">
        <v>863</v>
      </c>
      <c r="ADO60" t="s">
        <v>864</v>
      </c>
      <c r="ADP60" t="s">
        <v>864</v>
      </c>
      <c r="ADQ60" t="s">
        <v>862</v>
      </c>
      <c r="ADR60" t="s">
        <v>894</v>
      </c>
      <c r="ADS60" t="s">
        <v>863</v>
      </c>
      <c r="ADT60" t="s">
        <v>863</v>
      </c>
      <c r="ADU60" t="s">
        <v>862</v>
      </c>
      <c r="ADV60" t="s">
        <v>863</v>
      </c>
    </row>
    <row r="61" spans="1:804" x14ac:dyDescent="0.2">
      <c r="A61">
        <v>110002834505</v>
      </c>
      <c r="B61">
        <v>270114769</v>
      </c>
      <c r="C61" s="2">
        <v>43634.172511574077</v>
      </c>
      <c r="D61" s="2">
        <v>43634.194976851853</v>
      </c>
      <c r="E61" t="s">
        <v>952</v>
      </c>
      <c r="J61" t="s">
        <v>953</v>
      </c>
      <c r="L61" t="s">
        <v>815</v>
      </c>
      <c r="M61" t="s">
        <v>954</v>
      </c>
      <c r="N61" t="s">
        <v>817</v>
      </c>
      <c r="O61" t="s">
        <v>818</v>
      </c>
      <c r="P61" t="s">
        <v>943</v>
      </c>
      <c r="Q61" t="s">
        <v>820</v>
      </c>
      <c r="S61" t="s">
        <v>869</v>
      </c>
      <c r="T61" t="s">
        <v>911</v>
      </c>
      <c r="V61" t="s">
        <v>955</v>
      </c>
      <c r="W61" t="s">
        <v>824</v>
      </c>
      <c r="X61" t="s">
        <v>871</v>
      </c>
      <c r="Y61" t="s">
        <v>825</v>
      </c>
      <c r="Z61" t="s">
        <v>899</v>
      </c>
      <c r="AA61" t="s">
        <v>899</v>
      </c>
      <c r="AB61" t="s">
        <v>825</v>
      </c>
      <c r="AC61" t="s">
        <v>825</v>
      </c>
      <c r="AD61" t="s">
        <v>872</v>
      </c>
      <c r="AE61" t="s">
        <v>873</v>
      </c>
      <c r="AF61" t="s">
        <v>827</v>
      </c>
      <c r="AG61" t="s">
        <v>826</v>
      </c>
      <c r="AH61" t="s">
        <v>827</v>
      </c>
      <c r="AI61" t="s">
        <v>826</v>
      </c>
      <c r="AJ61" t="s">
        <v>873</v>
      </c>
      <c r="AK61" t="s">
        <v>826</v>
      </c>
      <c r="AL61" t="s">
        <v>826</v>
      </c>
      <c r="AN61" t="s">
        <v>830</v>
      </c>
      <c r="AO61" t="s">
        <v>834</v>
      </c>
      <c r="AP61" t="s">
        <v>829</v>
      </c>
      <c r="AQ61" t="s">
        <v>834</v>
      </c>
      <c r="AR61" t="s">
        <v>830</v>
      </c>
      <c r="AS61" t="s">
        <v>829</v>
      </c>
      <c r="AT61" t="s">
        <v>829</v>
      </c>
      <c r="AU61" t="s">
        <v>829</v>
      </c>
      <c r="DQ61" t="s">
        <v>831</v>
      </c>
      <c r="DR61" t="s">
        <v>831</v>
      </c>
      <c r="DS61" t="s">
        <v>832</v>
      </c>
      <c r="DT61" t="s">
        <v>832</v>
      </c>
      <c r="DU61" t="s">
        <v>831</v>
      </c>
      <c r="DV61" t="s">
        <v>832</v>
      </c>
      <c r="DW61" t="s">
        <v>832</v>
      </c>
      <c r="DX61" t="s">
        <v>832</v>
      </c>
      <c r="DY61" t="s">
        <v>880</v>
      </c>
      <c r="DZ61" t="s">
        <v>880</v>
      </c>
      <c r="EB61" t="s">
        <v>833</v>
      </c>
      <c r="EC61" t="s">
        <v>882</v>
      </c>
      <c r="ED61" t="s">
        <v>882</v>
      </c>
      <c r="EE61" t="s">
        <v>882</v>
      </c>
      <c r="EF61" t="s">
        <v>834</v>
      </c>
      <c r="EG61" t="s">
        <v>834</v>
      </c>
      <c r="EH61" t="s">
        <v>834</v>
      </c>
      <c r="EI61" t="s">
        <v>834</v>
      </c>
      <c r="EJ61" t="s">
        <v>834</v>
      </c>
      <c r="EK61" t="s">
        <v>834</v>
      </c>
      <c r="EL61" t="s">
        <v>834</v>
      </c>
      <c r="EM61" t="s">
        <v>834</v>
      </c>
      <c r="EN61" t="s">
        <v>834</v>
      </c>
      <c r="EO61" t="s">
        <v>834</v>
      </c>
      <c r="EP61" t="s">
        <v>834</v>
      </c>
      <c r="EQ61" t="s">
        <v>834</v>
      </c>
      <c r="ER61" t="s">
        <v>833</v>
      </c>
      <c r="ES61" t="s">
        <v>834</v>
      </c>
      <c r="FB61" t="s">
        <v>901</v>
      </c>
      <c r="FC61" t="s">
        <v>840</v>
      </c>
      <c r="FI61" t="s">
        <v>836</v>
      </c>
      <c r="FJ61" t="s">
        <v>837</v>
      </c>
      <c r="FL61" t="s">
        <v>839</v>
      </c>
      <c r="FM61" t="s">
        <v>842</v>
      </c>
      <c r="FU61" t="s">
        <v>836</v>
      </c>
      <c r="FV61" t="s">
        <v>837</v>
      </c>
      <c r="FX61" t="s">
        <v>839</v>
      </c>
      <c r="FY61" t="s">
        <v>842</v>
      </c>
      <c r="GJ61" t="s">
        <v>839</v>
      </c>
      <c r="GK61" t="s">
        <v>842</v>
      </c>
      <c r="GM61" t="s">
        <v>840</v>
      </c>
      <c r="MK61" t="s">
        <v>842</v>
      </c>
      <c r="NH61" t="s">
        <v>845</v>
      </c>
      <c r="NI61" t="s">
        <v>846</v>
      </c>
      <c r="NL61" t="s">
        <v>884</v>
      </c>
      <c r="NV61" t="s">
        <v>845</v>
      </c>
      <c r="OD61" t="s">
        <v>903</v>
      </c>
      <c r="OJ61" t="s">
        <v>845</v>
      </c>
      <c r="ON61" t="s">
        <v>884</v>
      </c>
      <c r="OS61" t="s">
        <v>902</v>
      </c>
      <c r="PB61" t="s">
        <v>884</v>
      </c>
      <c r="VS61" t="s">
        <v>902</v>
      </c>
      <c r="WU61" t="s">
        <v>849</v>
      </c>
      <c r="WV61" t="s">
        <v>850</v>
      </c>
      <c r="WW61" t="s">
        <v>849</v>
      </c>
      <c r="WX61" t="s">
        <v>849</v>
      </c>
      <c r="WY61" t="s">
        <v>850</v>
      </c>
      <c r="WZ61" t="s">
        <v>849</v>
      </c>
      <c r="XA61" t="s">
        <v>849</v>
      </c>
      <c r="XB61" t="s">
        <v>849</v>
      </c>
      <c r="XC61" t="s">
        <v>848</v>
      </c>
      <c r="XD61" t="s">
        <v>848</v>
      </c>
      <c r="XE61" t="s">
        <v>848</v>
      </c>
      <c r="XF61" t="s">
        <v>849</v>
      </c>
      <c r="XG61" t="s">
        <v>849</v>
      </c>
      <c r="XH61" t="s">
        <v>849</v>
      </c>
      <c r="XI61" t="s">
        <v>848</v>
      </c>
      <c r="XJ61" t="s">
        <v>848</v>
      </c>
      <c r="XK61" t="s">
        <v>849</v>
      </c>
      <c r="XL61" t="s">
        <v>850</v>
      </c>
      <c r="XM61" t="s">
        <v>849</v>
      </c>
      <c r="XN61" t="s">
        <v>848</v>
      </c>
      <c r="XO61" t="s">
        <v>850</v>
      </c>
      <c r="XP61" t="s">
        <v>848</v>
      </c>
      <c r="XQ61" t="s">
        <v>848</v>
      </c>
      <c r="XR61" t="s">
        <v>849</v>
      </c>
      <c r="XS61" t="s">
        <v>904</v>
      </c>
      <c r="XT61" t="s">
        <v>849</v>
      </c>
      <c r="XU61" t="s">
        <v>848</v>
      </c>
      <c r="XV61" t="s">
        <v>848</v>
      </c>
      <c r="XW61" t="s">
        <v>850</v>
      </c>
      <c r="XX61" t="s">
        <v>849</v>
      </c>
      <c r="XY61" t="s">
        <v>848</v>
      </c>
      <c r="XZ61" t="s">
        <v>904</v>
      </c>
      <c r="YA61" t="s">
        <v>848</v>
      </c>
      <c r="YB61" t="s">
        <v>848</v>
      </c>
      <c r="YC61" t="s">
        <v>850</v>
      </c>
      <c r="YD61" t="s">
        <v>850</v>
      </c>
      <c r="YE61" t="s">
        <v>849</v>
      </c>
      <c r="YF61" t="s">
        <v>849</v>
      </c>
      <c r="YG61" t="s">
        <v>848</v>
      </c>
      <c r="YI61" t="s">
        <v>956</v>
      </c>
      <c r="YJ61" t="s">
        <v>949</v>
      </c>
      <c r="YK61" t="s">
        <v>853</v>
      </c>
      <c r="YL61" t="s">
        <v>852</v>
      </c>
      <c r="YM61" t="s">
        <v>852</v>
      </c>
      <c r="YN61" t="s">
        <v>853</v>
      </c>
      <c r="YO61" t="s">
        <v>886</v>
      </c>
      <c r="YP61" t="s">
        <v>852</v>
      </c>
      <c r="YQ61" t="s">
        <v>886</v>
      </c>
      <c r="YR61" t="s">
        <v>852</v>
      </c>
      <c r="YS61" t="s">
        <v>826</v>
      </c>
      <c r="YT61" t="s">
        <v>852</v>
      </c>
      <c r="YU61" t="s">
        <v>852</v>
      </c>
      <c r="YV61" t="s">
        <v>852</v>
      </c>
      <c r="YW61" t="s">
        <v>852</v>
      </c>
      <c r="YX61" t="s">
        <v>852</v>
      </c>
      <c r="YY61" t="s">
        <v>853</v>
      </c>
      <c r="YZ61" t="s">
        <v>852</v>
      </c>
      <c r="ZA61" t="s">
        <v>852</v>
      </c>
      <c r="ZB61" t="s">
        <v>852</v>
      </c>
      <c r="ZC61" t="s">
        <v>852</v>
      </c>
      <c r="ZD61" t="s">
        <v>852</v>
      </c>
      <c r="ZE61" t="s">
        <v>826</v>
      </c>
      <c r="ZF61" t="s">
        <v>886</v>
      </c>
      <c r="ZG61" t="s">
        <v>826</v>
      </c>
      <c r="ZH61" t="s">
        <v>852</v>
      </c>
      <c r="ZI61" t="s">
        <v>853</v>
      </c>
      <c r="ZJ61" t="s">
        <v>852</v>
      </c>
      <c r="ZK61" t="s">
        <v>852</v>
      </c>
      <c r="ZL61" t="s">
        <v>853</v>
      </c>
      <c r="ZM61" t="s">
        <v>852</v>
      </c>
      <c r="ZN61" t="s">
        <v>826</v>
      </c>
      <c r="ZO61" t="s">
        <v>853</v>
      </c>
      <c r="ZP61" t="s">
        <v>852</v>
      </c>
      <c r="ZR61" t="s">
        <v>888</v>
      </c>
      <c r="ZS61" t="s">
        <v>888</v>
      </c>
      <c r="ZT61" t="s">
        <v>856</v>
      </c>
      <c r="ZU61" t="s">
        <v>855</v>
      </c>
      <c r="ZV61" t="s">
        <v>856</v>
      </c>
      <c r="ZW61" t="s">
        <v>855</v>
      </c>
      <c r="ZX61" t="s">
        <v>854</v>
      </c>
      <c r="ZY61" t="s">
        <v>854</v>
      </c>
      <c r="ZZ61" t="s">
        <v>888</v>
      </c>
      <c r="AAA61" t="s">
        <v>856</v>
      </c>
      <c r="AAB61" t="s">
        <v>854</v>
      </c>
      <c r="AAC61" t="s">
        <v>856</v>
      </c>
      <c r="AAD61" t="s">
        <v>855</v>
      </c>
      <c r="AAE61" t="s">
        <v>856</v>
      </c>
      <c r="AAF61" t="s">
        <v>856</v>
      </c>
      <c r="AAG61" t="s">
        <v>856</v>
      </c>
      <c r="AAH61" t="s">
        <v>856</v>
      </c>
      <c r="AAI61" t="s">
        <v>856</v>
      </c>
      <c r="AAJ61" t="s">
        <v>856</v>
      </c>
      <c r="AAK61" t="s">
        <v>854</v>
      </c>
      <c r="AAL61" t="s">
        <v>856</v>
      </c>
      <c r="AAM61" t="s">
        <v>855</v>
      </c>
      <c r="AAN61" t="s">
        <v>855</v>
      </c>
      <c r="AAO61" t="s">
        <v>854</v>
      </c>
      <c r="AAP61" t="s">
        <v>856</v>
      </c>
      <c r="AAQ61" t="s">
        <v>856</v>
      </c>
      <c r="AAR61" t="s">
        <v>854</v>
      </c>
      <c r="AAS61" t="s">
        <v>855</v>
      </c>
      <c r="AAT61" t="s">
        <v>854</v>
      </c>
      <c r="AAU61" t="s">
        <v>854</v>
      </c>
      <c r="AAV61" t="s">
        <v>855</v>
      </c>
      <c r="AAW61" t="s">
        <v>856</v>
      </c>
      <c r="AAX61" t="s">
        <v>854</v>
      </c>
      <c r="AAY61" t="s">
        <v>856</v>
      </c>
      <c r="AAZ61" t="s">
        <v>856</v>
      </c>
      <c r="ABB61" t="s">
        <v>857</v>
      </c>
      <c r="ABC61" t="s">
        <v>859</v>
      </c>
      <c r="ABD61" t="s">
        <v>891</v>
      </c>
      <c r="ABE61" t="s">
        <v>857</v>
      </c>
      <c r="ABF61" t="s">
        <v>859</v>
      </c>
      <c r="ABG61" t="s">
        <v>857</v>
      </c>
      <c r="ABH61" t="s">
        <v>857</v>
      </c>
      <c r="ABI61" t="s">
        <v>891</v>
      </c>
      <c r="ABJ61" t="s">
        <v>891</v>
      </c>
      <c r="ABK61" t="s">
        <v>859</v>
      </c>
      <c r="ABL61" t="s">
        <v>857</v>
      </c>
      <c r="ABM61" t="s">
        <v>857</v>
      </c>
      <c r="ABN61" t="s">
        <v>857</v>
      </c>
      <c r="ABS61" t="s">
        <v>759</v>
      </c>
      <c r="ACA61" t="s">
        <v>767</v>
      </c>
      <c r="ACB61" t="s">
        <v>768</v>
      </c>
      <c r="ACF61" t="s">
        <v>772</v>
      </c>
      <c r="ACI61" t="s">
        <v>775</v>
      </c>
      <c r="ACJ61" t="s">
        <v>776</v>
      </c>
      <c r="ACK61" t="s">
        <v>777</v>
      </c>
      <c r="ACM61" t="s">
        <v>779</v>
      </c>
      <c r="ACR61" t="s">
        <v>892</v>
      </c>
      <c r="ACS61" t="s">
        <v>863</v>
      </c>
      <c r="ACT61" t="s">
        <v>862</v>
      </c>
      <c r="ACU61" t="s">
        <v>864</v>
      </c>
      <c r="ACV61" t="s">
        <v>863</v>
      </c>
      <c r="ACW61" t="s">
        <v>893</v>
      </c>
      <c r="ACX61" t="s">
        <v>862</v>
      </c>
      <c r="ACY61" t="s">
        <v>864</v>
      </c>
      <c r="ACZ61" t="s">
        <v>862</v>
      </c>
      <c r="ADA61" t="s">
        <v>862</v>
      </c>
      <c r="ADB61" t="s">
        <v>862</v>
      </c>
      <c r="ADC61" t="s">
        <v>864</v>
      </c>
      <c r="ADD61" t="s">
        <v>863</v>
      </c>
      <c r="ADE61" t="s">
        <v>863</v>
      </c>
      <c r="ADF61" t="s">
        <v>862</v>
      </c>
      <c r="ADG61" t="s">
        <v>862</v>
      </c>
      <c r="ADH61" t="s">
        <v>863</v>
      </c>
      <c r="ADI61" t="s">
        <v>864</v>
      </c>
      <c r="ADJ61" t="s">
        <v>864</v>
      </c>
      <c r="ADK61" t="s">
        <v>863</v>
      </c>
      <c r="ADL61" t="s">
        <v>864</v>
      </c>
      <c r="ADM61" t="s">
        <v>862</v>
      </c>
      <c r="ADN61" t="s">
        <v>864</v>
      </c>
      <c r="ADO61" t="s">
        <v>863</v>
      </c>
      <c r="ADP61" t="s">
        <v>864</v>
      </c>
      <c r="ADQ61" t="s">
        <v>864</v>
      </c>
      <c r="ADR61" t="s">
        <v>864</v>
      </c>
      <c r="ADS61" t="s">
        <v>863</v>
      </c>
      <c r="ADT61" t="s">
        <v>863</v>
      </c>
      <c r="ADU61" t="s">
        <v>864</v>
      </c>
      <c r="ADV61" t="s">
        <v>862</v>
      </c>
      <c r="ADX61" t="s">
        <v>957</v>
      </c>
    </row>
    <row r="62" spans="1:804" x14ac:dyDescent="0.2">
      <c r="A62">
        <v>110002834477</v>
      </c>
      <c r="B62">
        <v>270117977</v>
      </c>
      <c r="C62" s="2">
        <v>43634.119050925918</v>
      </c>
      <c r="D62" s="2">
        <v>43634.193831018521</v>
      </c>
      <c r="E62" t="s">
        <v>958</v>
      </c>
      <c r="J62" t="s">
        <v>959</v>
      </c>
      <c r="L62" t="s">
        <v>815</v>
      </c>
      <c r="M62" t="s">
        <v>960</v>
      </c>
      <c r="N62" t="s">
        <v>867</v>
      </c>
      <c r="O62" t="s">
        <v>818</v>
      </c>
      <c r="P62" t="s">
        <v>943</v>
      </c>
      <c r="Q62" t="s">
        <v>868</v>
      </c>
      <c r="S62" t="s">
        <v>821</v>
      </c>
      <c r="T62" t="s">
        <v>911</v>
      </c>
      <c r="V62" t="s">
        <v>823</v>
      </c>
      <c r="W62" t="s">
        <v>870</v>
      </c>
      <c r="X62" t="s">
        <v>825</v>
      </c>
      <c r="Y62" t="s">
        <v>871</v>
      </c>
      <c r="Z62" t="s">
        <v>825</v>
      </c>
      <c r="AA62" t="s">
        <v>825</v>
      </c>
      <c r="AB62" t="s">
        <v>871</v>
      </c>
      <c r="AC62" t="s">
        <v>899</v>
      </c>
      <c r="AD62" t="s">
        <v>872</v>
      </c>
      <c r="AE62" t="s">
        <v>873</v>
      </c>
      <c r="AF62" t="s">
        <v>827</v>
      </c>
      <c r="AG62" t="s">
        <v>827</v>
      </c>
      <c r="AH62" t="s">
        <v>873</v>
      </c>
      <c r="AI62" t="s">
        <v>827</v>
      </c>
      <c r="AJ62" t="s">
        <v>827</v>
      </c>
      <c r="AK62" t="s">
        <v>873</v>
      </c>
      <c r="AL62" t="s">
        <v>826</v>
      </c>
      <c r="AN62" t="s">
        <v>875</v>
      </c>
      <c r="AO62" t="s">
        <v>834</v>
      </c>
      <c r="AP62" t="s">
        <v>875</v>
      </c>
      <c r="AQ62" t="s">
        <v>829</v>
      </c>
      <c r="AR62" t="s">
        <v>875</v>
      </c>
      <c r="AS62" t="s">
        <v>829</v>
      </c>
      <c r="AT62" t="s">
        <v>830</v>
      </c>
      <c r="AU62" t="s">
        <v>829</v>
      </c>
      <c r="AX62" t="s">
        <v>913</v>
      </c>
      <c r="BP62" t="s">
        <v>913</v>
      </c>
      <c r="BQ62" t="s">
        <v>878</v>
      </c>
      <c r="BR62" t="s">
        <v>877</v>
      </c>
      <c r="BT62" t="s">
        <v>879</v>
      </c>
      <c r="CJ62" t="s">
        <v>877</v>
      </c>
      <c r="CL62" t="s">
        <v>879</v>
      </c>
      <c r="DR62" t="s">
        <v>881</v>
      </c>
      <c r="DS62" t="s">
        <v>881</v>
      </c>
      <c r="DT62" t="s">
        <v>831</v>
      </c>
      <c r="DU62" t="s">
        <v>881</v>
      </c>
      <c r="DV62" t="s">
        <v>832</v>
      </c>
      <c r="DW62" t="s">
        <v>900</v>
      </c>
      <c r="DX62" t="s">
        <v>900</v>
      </c>
      <c r="DY62" t="s">
        <v>831</v>
      </c>
      <c r="DZ62" t="s">
        <v>832</v>
      </c>
      <c r="EB62" t="s">
        <v>882</v>
      </c>
      <c r="EC62" t="s">
        <v>835</v>
      </c>
      <c r="ED62" t="s">
        <v>835</v>
      </c>
      <c r="EE62" t="s">
        <v>882</v>
      </c>
      <c r="EF62" t="s">
        <v>835</v>
      </c>
      <c r="EG62" t="s">
        <v>834</v>
      </c>
      <c r="EH62" t="s">
        <v>834</v>
      </c>
      <c r="EI62" t="s">
        <v>834</v>
      </c>
      <c r="EJ62" t="s">
        <v>834</v>
      </c>
      <c r="EK62" t="s">
        <v>834</v>
      </c>
      <c r="EL62" t="s">
        <v>834</v>
      </c>
      <c r="EM62" t="s">
        <v>834</v>
      </c>
      <c r="EN62" t="s">
        <v>834</v>
      </c>
      <c r="EO62" t="s">
        <v>834</v>
      </c>
      <c r="EP62" t="s">
        <v>834</v>
      </c>
      <c r="EQ62" t="s">
        <v>834</v>
      </c>
      <c r="ER62" t="s">
        <v>834</v>
      </c>
      <c r="ES62" t="s">
        <v>834</v>
      </c>
      <c r="ET62" t="s">
        <v>961</v>
      </c>
      <c r="EX62" t="s">
        <v>837</v>
      </c>
      <c r="EZ62" t="s">
        <v>839</v>
      </c>
      <c r="FC62" t="s">
        <v>840</v>
      </c>
      <c r="GG62" t="s">
        <v>836</v>
      </c>
      <c r="GH62" t="s">
        <v>837</v>
      </c>
      <c r="GJ62" t="s">
        <v>839</v>
      </c>
      <c r="GK62" t="s">
        <v>842</v>
      </c>
      <c r="GM62" t="s">
        <v>840</v>
      </c>
      <c r="NC62" t="s">
        <v>902</v>
      </c>
      <c r="ND62" t="s">
        <v>843</v>
      </c>
      <c r="NI62" t="s">
        <v>846</v>
      </c>
      <c r="NL62" t="s">
        <v>884</v>
      </c>
      <c r="NN62" t="s">
        <v>924</v>
      </c>
      <c r="PB62" t="s">
        <v>884</v>
      </c>
      <c r="WU62" t="s">
        <v>848</v>
      </c>
      <c r="WV62" t="s">
        <v>849</v>
      </c>
      <c r="WW62" t="s">
        <v>848</v>
      </c>
      <c r="WX62" t="s">
        <v>848</v>
      </c>
      <c r="WY62" t="s">
        <v>848</v>
      </c>
      <c r="WZ62" t="s">
        <v>849</v>
      </c>
      <c r="XA62" t="s">
        <v>849</v>
      </c>
      <c r="XB62" t="s">
        <v>849</v>
      </c>
      <c r="XC62" t="s">
        <v>848</v>
      </c>
      <c r="XD62" t="s">
        <v>848</v>
      </c>
      <c r="XE62" t="s">
        <v>849</v>
      </c>
      <c r="XF62" t="s">
        <v>849</v>
      </c>
      <c r="XG62" t="s">
        <v>850</v>
      </c>
      <c r="XH62" t="s">
        <v>848</v>
      </c>
      <c r="XI62" t="s">
        <v>850</v>
      </c>
      <c r="XJ62" t="s">
        <v>849</v>
      </c>
      <c r="XK62" t="s">
        <v>848</v>
      </c>
      <c r="XL62" t="s">
        <v>848</v>
      </c>
      <c r="XM62" t="s">
        <v>849</v>
      </c>
      <c r="XN62" t="s">
        <v>849</v>
      </c>
      <c r="XO62" t="s">
        <v>904</v>
      </c>
      <c r="XP62" t="s">
        <v>848</v>
      </c>
      <c r="XQ62" t="s">
        <v>849</v>
      </c>
      <c r="XR62" t="s">
        <v>848</v>
      </c>
      <c r="XS62" t="s">
        <v>850</v>
      </c>
      <c r="XT62" t="s">
        <v>849</v>
      </c>
      <c r="XU62" t="s">
        <v>849</v>
      </c>
      <c r="XV62" t="s">
        <v>848</v>
      </c>
      <c r="XW62" t="s">
        <v>848</v>
      </c>
      <c r="XX62" t="s">
        <v>848</v>
      </c>
      <c r="XY62" t="s">
        <v>848</v>
      </c>
      <c r="XZ62" t="s">
        <v>848</v>
      </c>
      <c r="YA62" t="s">
        <v>848</v>
      </c>
      <c r="YB62" t="s">
        <v>849</v>
      </c>
      <c r="YC62" t="s">
        <v>849</v>
      </c>
      <c r="YD62" t="s">
        <v>848</v>
      </c>
      <c r="YE62" t="s">
        <v>850</v>
      </c>
      <c r="YF62" t="s">
        <v>848</v>
      </c>
      <c r="YG62" t="s">
        <v>848</v>
      </c>
      <c r="YH62" t="s">
        <v>962</v>
      </c>
      <c r="YI62" t="s">
        <v>963</v>
      </c>
      <c r="YJ62" t="s">
        <v>851</v>
      </c>
      <c r="YK62" t="s">
        <v>852</v>
      </c>
      <c r="YL62" t="s">
        <v>826</v>
      </c>
      <c r="YM62" t="s">
        <v>852</v>
      </c>
      <c r="YN62" t="s">
        <v>826</v>
      </c>
      <c r="YO62" t="s">
        <v>826</v>
      </c>
      <c r="YP62" t="s">
        <v>852</v>
      </c>
      <c r="YQ62" t="s">
        <v>853</v>
      </c>
      <c r="YR62" t="s">
        <v>853</v>
      </c>
      <c r="YS62" t="s">
        <v>853</v>
      </c>
      <c r="YT62" t="s">
        <v>826</v>
      </c>
      <c r="YU62" t="s">
        <v>852</v>
      </c>
      <c r="YV62" t="s">
        <v>826</v>
      </c>
      <c r="YW62" t="s">
        <v>826</v>
      </c>
      <c r="YX62" t="s">
        <v>826</v>
      </c>
      <c r="YY62" t="s">
        <v>826</v>
      </c>
      <c r="YZ62" t="s">
        <v>826</v>
      </c>
      <c r="ZA62" t="s">
        <v>853</v>
      </c>
      <c r="ZB62" t="s">
        <v>852</v>
      </c>
      <c r="ZC62" t="s">
        <v>853</v>
      </c>
      <c r="ZD62" t="s">
        <v>886</v>
      </c>
      <c r="ZE62" t="s">
        <v>852</v>
      </c>
      <c r="ZF62" t="s">
        <v>852</v>
      </c>
      <c r="ZG62" t="s">
        <v>852</v>
      </c>
      <c r="ZH62" t="s">
        <v>853</v>
      </c>
      <c r="ZI62" t="s">
        <v>826</v>
      </c>
      <c r="ZJ62" t="s">
        <v>853</v>
      </c>
      <c r="ZK62" t="s">
        <v>826</v>
      </c>
      <c r="ZL62" t="s">
        <v>853</v>
      </c>
      <c r="ZM62" t="s">
        <v>852</v>
      </c>
      <c r="ZN62" t="s">
        <v>853</v>
      </c>
      <c r="ZO62" t="s">
        <v>852</v>
      </c>
      <c r="ZP62" t="s">
        <v>853</v>
      </c>
      <c r="ZR62" t="s">
        <v>888</v>
      </c>
      <c r="ZS62" t="s">
        <v>888</v>
      </c>
      <c r="ZT62" t="s">
        <v>856</v>
      </c>
      <c r="ZU62" t="s">
        <v>854</v>
      </c>
      <c r="ZV62" t="s">
        <v>888</v>
      </c>
      <c r="ZW62" t="s">
        <v>854</v>
      </c>
      <c r="ZX62" t="s">
        <v>855</v>
      </c>
      <c r="ZZ62" t="s">
        <v>888</v>
      </c>
      <c r="AAA62" t="s">
        <v>854</v>
      </c>
      <c r="AAB62" t="s">
        <v>856</v>
      </c>
      <c r="AAC62" t="s">
        <v>856</v>
      </c>
      <c r="AAD62" t="s">
        <v>888</v>
      </c>
      <c r="AAE62" t="s">
        <v>855</v>
      </c>
      <c r="AAF62" t="s">
        <v>888</v>
      </c>
      <c r="AAG62" t="s">
        <v>888</v>
      </c>
      <c r="AAH62" t="s">
        <v>854</v>
      </c>
      <c r="AAI62" t="s">
        <v>856</v>
      </c>
      <c r="AAJ62" t="s">
        <v>889</v>
      </c>
      <c r="AAK62" t="s">
        <v>888</v>
      </c>
      <c r="AAL62" t="s">
        <v>854</v>
      </c>
      <c r="AAM62" t="s">
        <v>855</v>
      </c>
      <c r="AAN62" t="s">
        <v>889</v>
      </c>
      <c r="AAO62" t="s">
        <v>855</v>
      </c>
      <c r="AAP62" t="s">
        <v>854</v>
      </c>
      <c r="AAQ62" t="s">
        <v>888</v>
      </c>
      <c r="AAR62" t="s">
        <v>888</v>
      </c>
      <c r="AAS62" t="s">
        <v>889</v>
      </c>
      <c r="AAT62" t="s">
        <v>889</v>
      </c>
      <c r="AAU62" t="s">
        <v>854</v>
      </c>
      <c r="AAV62" t="s">
        <v>888</v>
      </c>
      <c r="AAW62" t="s">
        <v>854</v>
      </c>
      <c r="AAX62" t="s">
        <v>854</v>
      </c>
      <c r="AAY62" t="s">
        <v>888</v>
      </c>
      <c r="AAZ62" t="s">
        <v>856</v>
      </c>
      <c r="ABB62" t="s">
        <v>857</v>
      </c>
      <c r="ABC62" t="s">
        <v>890</v>
      </c>
      <c r="ABD62" t="s">
        <v>891</v>
      </c>
      <c r="ABE62" t="s">
        <v>890</v>
      </c>
      <c r="ABF62" t="s">
        <v>859</v>
      </c>
      <c r="ABG62" t="s">
        <v>891</v>
      </c>
      <c r="ABH62" t="s">
        <v>857</v>
      </c>
      <c r="ABI62" t="s">
        <v>891</v>
      </c>
      <c r="ABJ62" t="s">
        <v>891</v>
      </c>
      <c r="ABK62" t="s">
        <v>857</v>
      </c>
      <c r="ABL62" t="s">
        <v>857</v>
      </c>
      <c r="ABM62" t="s">
        <v>859</v>
      </c>
      <c r="ABN62" t="s">
        <v>890</v>
      </c>
      <c r="ABO62" t="s">
        <v>755</v>
      </c>
      <c r="ABV62" t="s">
        <v>762</v>
      </c>
      <c r="ACA62" t="s">
        <v>767</v>
      </c>
      <c r="ACC62" t="s">
        <v>769</v>
      </c>
      <c r="ACD62" t="s">
        <v>770</v>
      </c>
      <c r="ACE62" t="s">
        <v>771</v>
      </c>
      <c r="ACF62" t="s">
        <v>772</v>
      </c>
      <c r="ACH62" t="s">
        <v>774</v>
      </c>
      <c r="ACI62" t="s">
        <v>775</v>
      </c>
      <c r="ACK62" t="s">
        <v>777</v>
      </c>
      <c r="ACR62" t="s">
        <v>964</v>
      </c>
      <c r="ACS62" t="s">
        <v>862</v>
      </c>
      <c r="ACT62" t="s">
        <v>862</v>
      </c>
      <c r="ACU62" t="s">
        <v>864</v>
      </c>
      <c r="ACV62" t="s">
        <v>862</v>
      </c>
      <c r="ACW62" t="s">
        <v>893</v>
      </c>
      <c r="ACX62" t="s">
        <v>893</v>
      </c>
      <c r="ACY62" t="s">
        <v>862</v>
      </c>
      <c r="ACZ62" t="s">
        <v>893</v>
      </c>
      <c r="ADA62" t="s">
        <v>893</v>
      </c>
      <c r="ADB62" t="s">
        <v>863</v>
      </c>
      <c r="ADC62" t="s">
        <v>864</v>
      </c>
      <c r="ADD62" t="s">
        <v>864</v>
      </c>
      <c r="ADE62" t="s">
        <v>862</v>
      </c>
      <c r="ADF62" t="s">
        <v>864</v>
      </c>
      <c r="ADG62" t="s">
        <v>894</v>
      </c>
      <c r="ADH62" t="s">
        <v>894</v>
      </c>
      <c r="ADI62" t="s">
        <v>894</v>
      </c>
      <c r="ADJ62" t="s">
        <v>894</v>
      </c>
      <c r="ADK62" t="s">
        <v>864</v>
      </c>
      <c r="ADL62" t="s">
        <v>894</v>
      </c>
      <c r="ADM62" t="s">
        <v>894</v>
      </c>
      <c r="ADN62" t="s">
        <v>894</v>
      </c>
      <c r="ADO62" t="s">
        <v>894</v>
      </c>
      <c r="ADP62" t="s">
        <v>894</v>
      </c>
      <c r="ADQ62" t="s">
        <v>862</v>
      </c>
      <c r="ADR62" t="s">
        <v>894</v>
      </c>
      <c r="ADS62" t="s">
        <v>864</v>
      </c>
      <c r="ADT62" t="s">
        <v>863</v>
      </c>
      <c r="ADU62" t="s">
        <v>863</v>
      </c>
      <c r="ADV62" t="s">
        <v>863</v>
      </c>
      <c r="ADX62" t="s">
        <v>965</v>
      </c>
    </row>
    <row r="63" spans="1:804" x14ac:dyDescent="0.2">
      <c r="A63">
        <v>110002834409</v>
      </c>
      <c r="B63">
        <v>270118007</v>
      </c>
      <c r="C63" s="2">
        <v>43634.027349537027</v>
      </c>
      <c r="D63" s="2">
        <v>43634.063449074078</v>
      </c>
      <c r="E63" t="s">
        <v>966</v>
      </c>
      <c r="J63" t="s">
        <v>43</v>
      </c>
      <c r="K63" t="s">
        <v>967</v>
      </c>
      <c r="L63" t="s">
        <v>815</v>
      </c>
      <c r="M63" t="s">
        <v>960</v>
      </c>
      <c r="N63" t="s">
        <v>867</v>
      </c>
      <c r="O63" t="s">
        <v>818</v>
      </c>
      <c r="P63" t="s">
        <v>819</v>
      </c>
      <c r="Q63" t="s">
        <v>868</v>
      </c>
      <c r="S63" t="s">
        <v>821</v>
      </c>
      <c r="T63" t="s">
        <v>822</v>
      </c>
      <c r="V63" t="s">
        <v>955</v>
      </c>
      <c r="W63" t="s">
        <v>824</v>
      </c>
      <c r="X63" t="s">
        <v>825</v>
      </c>
      <c r="Y63" t="s">
        <v>825</v>
      </c>
      <c r="Z63" t="s">
        <v>825</v>
      </c>
      <c r="AA63" t="s">
        <v>825</v>
      </c>
      <c r="AB63" t="s">
        <v>825</v>
      </c>
      <c r="AC63" t="s">
        <v>825</v>
      </c>
      <c r="AD63" t="s">
        <v>827</v>
      </c>
      <c r="AE63" t="s">
        <v>827</v>
      </c>
      <c r="AF63" t="s">
        <v>827</v>
      </c>
      <c r="AG63" t="s">
        <v>827</v>
      </c>
      <c r="AH63" t="s">
        <v>827</v>
      </c>
      <c r="AI63" t="s">
        <v>827</v>
      </c>
      <c r="AJ63" t="s">
        <v>827</v>
      </c>
      <c r="AK63" t="s">
        <v>827</v>
      </c>
      <c r="AL63" t="s">
        <v>827</v>
      </c>
      <c r="AN63" t="s">
        <v>834</v>
      </c>
      <c r="AO63" t="s">
        <v>834</v>
      </c>
      <c r="AP63" t="s">
        <v>834</v>
      </c>
      <c r="AQ63" t="s">
        <v>834</v>
      </c>
      <c r="AR63" t="s">
        <v>834</v>
      </c>
      <c r="AS63" t="s">
        <v>834</v>
      </c>
      <c r="AT63" t="s">
        <v>834</v>
      </c>
      <c r="AU63" t="s">
        <v>834</v>
      </c>
      <c r="DQ63" t="s">
        <v>831</v>
      </c>
      <c r="DR63" t="s">
        <v>832</v>
      </c>
      <c r="DS63" t="s">
        <v>832</v>
      </c>
      <c r="DT63" t="s">
        <v>880</v>
      </c>
      <c r="DU63" t="s">
        <v>832</v>
      </c>
      <c r="DV63" t="s">
        <v>832</v>
      </c>
      <c r="DW63" t="s">
        <v>832</v>
      </c>
      <c r="DX63" t="s">
        <v>832</v>
      </c>
      <c r="DY63" t="s">
        <v>832</v>
      </c>
      <c r="DZ63" t="s">
        <v>832</v>
      </c>
      <c r="EB63" t="s">
        <v>833</v>
      </c>
      <c r="EC63" t="s">
        <v>833</v>
      </c>
      <c r="ED63" t="s">
        <v>833</v>
      </c>
      <c r="EE63" t="s">
        <v>833</v>
      </c>
      <c r="EF63" t="s">
        <v>834</v>
      </c>
      <c r="EG63" t="s">
        <v>834</v>
      </c>
      <c r="EH63" t="s">
        <v>834</v>
      </c>
      <c r="EI63" t="s">
        <v>834</v>
      </c>
      <c r="EJ63" t="s">
        <v>834</v>
      </c>
      <c r="EK63" t="s">
        <v>834</v>
      </c>
      <c r="EL63" t="s">
        <v>834</v>
      </c>
      <c r="EM63" t="s">
        <v>834</v>
      </c>
      <c r="EN63" t="s">
        <v>834</v>
      </c>
      <c r="EO63" t="s">
        <v>834</v>
      </c>
      <c r="EP63" t="s">
        <v>834</v>
      </c>
      <c r="EQ63" t="s">
        <v>834</v>
      </c>
      <c r="ER63" t="s">
        <v>834</v>
      </c>
      <c r="ES63" t="s">
        <v>834</v>
      </c>
      <c r="EZ63" t="s">
        <v>839</v>
      </c>
      <c r="FA63" t="s">
        <v>842</v>
      </c>
      <c r="FL63" t="s">
        <v>839</v>
      </c>
      <c r="FM63" t="s">
        <v>842</v>
      </c>
      <c r="FX63" t="s">
        <v>839</v>
      </c>
      <c r="FY63" t="s">
        <v>842</v>
      </c>
      <c r="GJ63" t="s">
        <v>839</v>
      </c>
      <c r="GK63" t="s">
        <v>842</v>
      </c>
      <c r="NI63" t="s">
        <v>846</v>
      </c>
      <c r="NJ63" t="s">
        <v>847</v>
      </c>
      <c r="NL63" t="s">
        <v>884</v>
      </c>
      <c r="NW63" t="s">
        <v>846</v>
      </c>
      <c r="NX63" t="s">
        <v>847</v>
      </c>
      <c r="NZ63" t="s">
        <v>884</v>
      </c>
      <c r="OK63" t="s">
        <v>846</v>
      </c>
      <c r="OL63" t="s">
        <v>847</v>
      </c>
      <c r="ON63" t="s">
        <v>884</v>
      </c>
      <c r="OY63" t="s">
        <v>846</v>
      </c>
      <c r="OZ63" t="s">
        <v>847</v>
      </c>
      <c r="PB63" t="s">
        <v>884</v>
      </c>
      <c r="WU63" t="s">
        <v>849</v>
      </c>
      <c r="WV63" t="s">
        <v>849</v>
      </c>
      <c r="WW63" t="s">
        <v>850</v>
      </c>
      <c r="WX63" t="s">
        <v>849</v>
      </c>
      <c r="WY63" t="s">
        <v>850</v>
      </c>
      <c r="WZ63" t="s">
        <v>849</v>
      </c>
      <c r="XA63" t="s">
        <v>849</v>
      </c>
      <c r="XB63" t="s">
        <v>850</v>
      </c>
      <c r="XC63" t="s">
        <v>849</v>
      </c>
      <c r="XD63" t="s">
        <v>849</v>
      </c>
      <c r="XE63" t="s">
        <v>849</v>
      </c>
      <c r="XF63" t="s">
        <v>849</v>
      </c>
      <c r="XG63" t="s">
        <v>849</v>
      </c>
      <c r="XH63" t="s">
        <v>849</v>
      </c>
      <c r="XI63" t="s">
        <v>849</v>
      </c>
      <c r="XJ63" t="s">
        <v>850</v>
      </c>
      <c r="XK63" t="s">
        <v>849</v>
      </c>
      <c r="XL63" t="s">
        <v>849</v>
      </c>
      <c r="XM63" t="s">
        <v>849</v>
      </c>
      <c r="XN63" t="s">
        <v>849</v>
      </c>
      <c r="XO63" t="s">
        <v>849</v>
      </c>
      <c r="XP63" t="s">
        <v>849</v>
      </c>
      <c r="XQ63" t="s">
        <v>849</v>
      </c>
      <c r="XR63" t="s">
        <v>849</v>
      </c>
      <c r="XS63" t="s">
        <v>904</v>
      </c>
      <c r="XT63" t="s">
        <v>850</v>
      </c>
      <c r="XU63" t="s">
        <v>849</v>
      </c>
      <c r="XV63" t="s">
        <v>849</v>
      </c>
      <c r="XW63" t="s">
        <v>849</v>
      </c>
      <c r="XX63" t="s">
        <v>850</v>
      </c>
      <c r="XY63" t="s">
        <v>850</v>
      </c>
      <c r="XZ63" t="s">
        <v>850</v>
      </c>
      <c r="YA63" t="s">
        <v>849</v>
      </c>
      <c r="YB63" t="s">
        <v>849</v>
      </c>
      <c r="YC63" t="s">
        <v>849</v>
      </c>
      <c r="YD63" t="s">
        <v>850</v>
      </c>
      <c r="YE63" t="s">
        <v>904</v>
      </c>
      <c r="YF63" t="s">
        <v>849</v>
      </c>
      <c r="YG63" t="s">
        <v>849</v>
      </c>
      <c r="YJ63" t="s">
        <v>949</v>
      </c>
      <c r="YK63" t="s">
        <v>853</v>
      </c>
      <c r="YL63" t="s">
        <v>852</v>
      </c>
      <c r="YM63" t="s">
        <v>853</v>
      </c>
      <c r="YN63" t="s">
        <v>853</v>
      </c>
      <c r="YO63" t="s">
        <v>852</v>
      </c>
      <c r="YP63" t="s">
        <v>853</v>
      </c>
      <c r="YQ63" t="s">
        <v>853</v>
      </c>
      <c r="YR63" t="s">
        <v>852</v>
      </c>
      <c r="YS63" t="s">
        <v>853</v>
      </c>
      <c r="YT63" t="s">
        <v>853</v>
      </c>
      <c r="YU63" t="s">
        <v>853</v>
      </c>
      <c r="YV63" t="s">
        <v>853</v>
      </c>
      <c r="YW63" t="s">
        <v>852</v>
      </c>
      <c r="YX63" t="s">
        <v>852</v>
      </c>
      <c r="YY63" t="s">
        <v>852</v>
      </c>
      <c r="YZ63" t="s">
        <v>852</v>
      </c>
      <c r="ZA63" t="s">
        <v>852</v>
      </c>
      <c r="ZB63" t="s">
        <v>852</v>
      </c>
      <c r="ZC63" t="s">
        <v>853</v>
      </c>
      <c r="ZD63" t="s">
        <v>826</v>
      </c>
      <c r="ZE63" t="s">
        <v>852</v>
      </c>
      <c r="ZF63" t="s">
        <v>852</v>
      </c>
      <c r="ZG63" t="s">
        <v>853</v>
      </c>
      <c r="ZH63" t="s">
        <v>853</v>
      </c>
      <c r="ZI63" t="s">
        <v>852</v>
      </c>
      <c r="ZJ63" t="s">
        <v>853</v>
      </c>
      <c r="ZK63" t="s">
        <v>852</v>
      </c>
      <c r="ZL63" t="s">
        <v>852</v>
      </c>
      <c r="ZM63" t="s">
        <v>853</v>
      </c>
      <c r="ZN63" t="s">
        <v>853</v>
      </c>
      <c r="ZO63" t="s">
        <v>852</v>
      </c>
      <c r="ZP63" t="s">
        <v>853</v>
      </c>
      <c r="ZR63" t="s">
        <v>888</v>
      </c>
      <c r="ZS63" t="s">
        <v>888</v>
      </c>
      <c r="ZT63" t="s">
        <v>854</v>
      </c>
      <c r="ZU63" t="s">
        <v>856</v>
      </c>
      <c r="ZV63" t="s">
        <v>854</v>
      </c>
      <c r="ZW63" t="s">
        <v>854</v>
      </c>
      <c r="ZX63" t="s">
        <v>854</v>
      </c>
      <c r="ZY63" t="s">
        <v>854</v>
      </c>
      <c r="ZZ63" t="s">
        <v>854</v>
      </c>
      <c r="AAA63" t="s">
        <v>854</v>
      </c>
      <c r="AAB63" t="s">
        <v>854</v>
      </c>
      <c r="AAC63" t="s">
        <v>854</v>
      </c>
      <c r="AAD63" t="s">
        <v>854</v>
      </c>
      <c r="AAE63" t="s">
        <v>854</v>
      </c>
      <c r="AAF63" t="s">
        <v>854</v>
      </c>
      <c r="AAG63" t="s">
        <v>854</v>
      </c>
      <c r="AAH63" t="s">
        <v>888</v>
      </c>
      <c r="AAI63" t="s">
        <v>854</v>
      </c>
      <c r="AAJ63" t="s">
        <v>854</v>
      </c>
      <c r="AAK63" t="s">
        <v>854</v>
      </c>
      <c r="AAL63" t="s">
        <v>854</v>
      </c>
      <c r="AAM63" t="s">
        <v>854</v>
      </c>
      <c r="AAN63" t="s">
        <v>854</v>
      </c>
      <c r="AAO63" t="s">
        <v>854</v>
      </c>
      <c r="AAP63" t="s">
        <v>854</v>
      </c>
      <c r="AAQ63" t="s">
        <v>888</v>
      </c>
      <c r="AAR63" t="s">
        <v>854</v>
      </c>
      <c r="AAS63" t="s">
        <v>889</v>
      </c>
      <c r="AAT63" t="s">
        <v>856</v>
      </c>
      <c r="AAU63" t="s">
        <v>854</v>
      </c>
      <c r="AAV63" t="s">
        <v>854</v>
      </c>
      <c r="AAW63" t="s">
        <v>854</v>
      </c>
      <c r="AAX63" t="s">
        <v>854</v>
      </c>
      <c r="AAY63" t="s">
        <v>854</v>
      </c>
      <c r="AAZ63" t="s">
        <v>888</v>
      </c>
      <c r="ABB63" t="s">
        <v>891</v>
      </c>
      <c r="ABC63" t="s">
        <v>859</v>
      </c>
      <c r="ABD63" t="s">
        <v>891</v>
      </c>
      <c r="ABE63" t="s">
        <v>891</v>
      </c>
      <c r="ABF63" t="s">
        <v>859</v>
      </c>
      <c r="ABG63" t="s">
        <v>891</v>
      </c>
      <c r="ABH63" t="s">
        <v>891</v>
      </c>
      <c r="ABI63" t="s">
        <v>891</v>
      </c>
      <c r="ABJ63" t="s">
        <v>891</v>
      </c>
      <c r="ABK63" t="s">
        <v>891</v>
      </c>
      <c r="ABL63" t="s">
        <v>857</v>
      </c>
      <c r="ABM63" t="s">
        <v>891</v>
      </c>
      <c r="ABN63" t="s">
        <v>891</v>
      </c>
      <c r="ABV63" t="s">
        <v>762</v>
      </c>
      <c r="ACA63" t="s">
        <v>767</v>
      </c>
      <c r="ACB63" t="s">
        <v>768</v>
      </c>
      <c r="ACF63" t="s">
        <v>772</v>
      </c>
      <c r="ACG63" t="s">
        <v>773</v>
      </c>
      <c r="ACH63" t="s">
        <v>774</v>
      </c>
      <c r="ACJ63" t="s">
        <v>776</v>
      </c>
      <c r="ACK63" t="s">
        <v>777</v>
      </c>
      <c r="ACR63" t="s">
        <v>861</v>
      </c>
      <c r="ACS63" t="s">
        <v>862</v>
      </c>
      <c r="ACT63" t="s">
        <v>862</v>
      </c>
      <c r="ACU63" t="s">
        <v>862</v>
      </c>
      <c r="ACV63" t="s">
        <v>862</v>
      </c>
      <c r="ACW63" t="s">
        <v>862</v>
      </c>
      <c r="ACX63" t="s">
        <v>893</v>
      </c>
      <c r="ACY63" t="s">
        <v>893</v>
      </c>
      <c r="ACZ63" t="s">
        <v>862</v>
      </c>
      <c r="ADA63" t="s">
        <v>893</v>
      </c>
      <c r="ADB63" t="s">
        <v>893</v>
      </c>
      <c r="ADC63" t="s">
        <v>893</v>
      </c>
      <c r="ADD63" t="s">
        <v>893</v>
      </c>
      <c r="ADE63" t="s">
        <v>893</v>
      </c>
      <c r="ADF63" t="s">
        <v>893</v>
      </c>
      <c r="ADG63" t="s">
        <v>893</v>
      </c>
      <c r="ADH63" t="s">
        <v>893</v>
      </c>
      <c r="ADI63" t="s">
        <v>863</v>
      </c>
      <c r="ADJ63" t="s">
        <v>894</v>
      </c>
      <c r="ADK63" t="s">
        <v>863</v>
      </c>
      <c r="ADL63" t="s">
        <v>862</v>
      </c>
      <c r="ADM63" t="s">
        <v>862</v>
      </c>
      <c r="ADN63" t="s">
        <v>862</v>
      </c>
      <c r="ADO63" t="s">
        <v>862</v>
      </c>
      <c r="ADP63" t="s">
        <v>893</v>
      </c>
      <c r="ADQ63" t="s">
        <v>862</v>
      </c>
      <c r="ADR63" t="s">
        <v>862</v>
      </c>
      <c r="ADS63" t="s">
        <v>893</v>
      </c>
      <c r="ADT63" t="s">
        <v>862</v>
      </c>
      <c r="ADU63" t="s">
        <v>894</v>
      </c>
      <c r="ADV63" t="s">
        <v>893</v>
      </c>
    </row>
    <row r="64" spans="1:804" x14ac:dyDescent="0.2">
      <c r="A64">
        <v>110002833299</v>
      </c>
      <c r="B64">
        <v>270117983</v>
      </c>
      <c r="C64" s="2">
        <v>43633.709618055553</v>
      </c>
      <c r="D64" s="2">
        <v>43633.719270833331</v>
      </c>
      <c r="E64" t="s">
        <v>1559</v>
      </c>
      <c r="J64" t="s">
        <v>43</v>
      </c>
      <c r="K64" t="s">
        <v>1560</v>
      </c>
      <c r="L64" t="s">
        <v>917</v>
      </c>
      <c r="M64" t="s">
        <v>954</v>
      </c>
      <c r="N64" t="s">
        <v>984</v>
      </c>
      <c r="O64" t="s">
        <v>896</v>
      </c>
      <c r="P64" t="s">
        <v>819</v>
      </c>
      <c r="Q64" t="s">
        <v>980</v>
      </c>
      <c r="S64" t="s">
        <v>821</v>
      </c>
      <c r="T64" t="s">
        <v>911</v>
      </c>
      <c r="V64" t="s">
        <v>955</v>
      </c>
      <c r="W64" t="s">
        <v>870</v>
      </c>
      <c r="X64" t="s">
        <v>825</v>
      </c>
      <c r="Y64" t="s">
        <v>825</v>
      </c>
      <c r="Z64" t="s">
        <v>871</v>
      </c>
      <c r="AA64" t="s">
        <v>871</v>
      </c>
      <c r="AB64" t="s">
        <v>871</v>
      </c>
      <c r="AC64" t="s">
        <v>825</v>
      </c>
      <c r="AD64" t="s">
        <v>872</v>
      </c>
      <c r="AE64" t="s">
        <v>873</v>
      </c>
      <c r="AF64" t="s">
        <v>827</v>
      </c>
      <c r="AG64" t="s">
        <v>919</v>
      </c>
      <c r="AH64" t="s">
        <v>873</v>
      </c>
      <c r="AI64" t="s">
        <v>873</v>
      </c>
      <c r="AJ64" t="s">
        <v>873</v>
      </c>
      <c r="AK64" t="s">
        <v>827</v>
      </c>
      <c r="AL64" t="s">
        <v>826</v>
      </c>
      <c r="AN64" t="s">
        <v>834</v>
      </c>
      <c r="AO64" t="s">
        <v>834</v>
      </c>
      <c r="AP64" t="s">
        <v>834</v>
      </c>
      <c r="AQ64" t="s">
        <v>834</v>
      </c>
      <c r="AR64" t="s">
        <v>828</v>
      </c>
      <c r="AS64" t="s">
        <v>834</v>
      </c>
      <c r="AT64" t="s">
        <v>834</v>
      </c>
      <c r="AU64" t="s">
        <v>834</v>
      </c>
      <c r="DQ64" t="s">
        <v>831</v>
      </c>
      <c r="DR64" t="s">
        <v>831</v>
      </c>
      <c r="DS64" t="s">
        <v>832</v>
      </c>
      <c r="DT64" t="s">
        <v>900</v>
      </c>
      <c r="DU64" t="s">
        <v>832</v>
      </c>
      <c r="DV64" t="s">
        <v>832</v>
      </c>
      <c r="DW64" t="s">
        <v>831</v>
      </c>
      <c r="DX64" t="s">
        <v>900</v>
      </c>
      <c r="DY64" t="s">
        <v>900</v>
      </c>
      <c r="EB64" t="s">
        <v>882</v>
      </c>
      <c r="EC64" t="s">
        <v>882</v>
      </c>
      <c r="ED64" t="s">
        <v>833</v>
      </c>
      <c r="EE64" t="s">
        <v>833</v>
      </c>
      <c r="EF64" t="s">
        <v>834</v>
      </c>
      <c r="EG64" t="s">
        <v>834</v>
      </c>
      <c r="EH64" t="s">
        <v>834</v>
      </c>
      <c r="EI64" t="s">
        <v>834</v>
      </c>
      <c r="EJ64" t="s">
        <v>834</v>
      </c>
      <c r="EK64" t="s">
        <v>834</v>
      </c>
      <c r="EL64" t="s">
        <v>834</v>
      </c>
      <c r="EM64" t="s">
        <v>834</v>
      </c>
      <c r="EN64" t="s">
        <v>834</v>
      </c>
      <c r="EO64" t="s">
        <v>834</v>
      </c>
      <c r="EP64" t="s">
        <v>834</v>
      </c>
      <c r="EQ64" t="s">
        <v>834</v>
      </c>
      <c r="ER64" t="s">
        <v>834</v>
      </c>
      <c r="ES64" t="s">
        <v>835</v>
      </c>
    </row>
    <row r="65" spans="1:802" x14ac:dyDescent="0.2">
      <c r="A65">
        <v>110002832985</v>
      </c>
      <c r="B65">
        <v>270117974</v>
      </c>
      <c r="C65" s="2">
        <v>43633.666944444441</v>
      </c>
      <c r="D65" s="2">
        <v>43633.700092592589</v>
      </c>
      <c r="E65" t="s">
        <v>968</v>
      </c>
      <c r="J65" t="s">
        <v>941</v>
      </c>
      <c r="L65" t="s">
        <v>815</v>
      </c>
      <c r="M65" t="s">
        <v>816</v>
      </c>
      <c r="N65" t="s">
        <v>867</v>
      </c>
      <c r="O65" t="s">
        <v>896</v>
      </c>
      <c r="P65" t="s">
        <v>819</v>
      </c>
      <c r="Q65" t="s">
        <v>820</v>
      </c>
      <c r="S65" t="s">
        <v>821</v>
      </c>
      <c r="T65" t="s">
        <v>911</v>
      </c>
      <c r="V65" t="s">
        <v>823</v>
      </c>
      <c r="W65" t="s">
        <v>824</v>
      </c>
      <c r="X65" t="s">
        <v>825</v>
      </c>
      <c r="Y65" t="s">
        <v>825</v>
      </c>
      <c r="Z65" t="s">
        <v>899</v>
      </c>
      <c r="AA65" t="s">
        <v>825</v>
      </c>
      <c r="AB65" t="s">
        <v>871</v>
      </c>
      <c r="AC65" t="s">
        <v>871</v>
      </c>
      <c r="AD65" t="s">
        <v>872</v>
      </c>
      <c r="AE65" t="s">
        <v>827</v>
      </c>
      <c r="AF65" t="s">
        <v>873</v>
      </c>
      <c r="AG65" t="s">
        <v>827</v>
      </c>
      <c r="AH65" t="s">
        <v>827</v>
      </c>
      <c r="AI65" t="s">
        <v>827</v>
      </c>
      <c r="AJ65" t="s">
        <v>873</v>
      </c>
      <c r="AK65" t="s">
        <v>873</v>
      </c>
      <c r="AL65" t="s">
        <v>873</v>
      </c>
      <c r="AN65" t="s">
        <v>875</v>
      </c>
      <c r="AO65" t="s">
        <v>829</v>
      </c>
      <c r="AP65" t="s">
        <v>875</v>
      </c>
      <c r="AQ65" t="s">
        <v>829</v>
      </c>
      <c r="AR65" t="s">
        <v>830</v>
      </c>
      <c r="AS65" t="s">
        <v>829</v>
      </c>
      <c r="AT65" t="s">
        <v>932</v>
      </c>
      <c r="AU65" t="s">
        <v>829</v>
      </c>
      <c r="AV65" t="s">
        <v>969</v>
      </c>
      <c r="AW65" t="s">
        <v>933</v>
      </c>
      <c r="BQ65" t="s">
        <v>878</v>
      </c>
      <c r="DF65" t="s">
        <v>935</v>
      </c>
      <c r="DQ65" t="s">
        <v>880</v>
      </c>
      <c r="DR65" t="s">
        <v>831</v>
      </c>
      <c r="DS65" t="s">
        <v>831</v>
      </c>
      <c r="DT65" t="s">
        <v>832</v>
      </c>
      <c r="DU65" t="s">
        <v>881</v>
      </c>
      <c r="DV65" t="s">
        <v>831</v>
      </c>
      <c r="DW65" t="s">
        <v>831</v>
      </c>
      <c r="DX65" t="s">
        <v>880</v>
      </c>
      <c r="DY65" t="s">
        <v>831</v>
      </c>
      <c r="DZ65" t="s">
        <v>831</v>
      </c>
      <c r="EA65" t="s">
        <v>970</v>
      </c>
      <c r="EB65" t="s">
        <v>833</v>
      </c>
      <c r="EC65" t="s">
        <v>882</v>
      </c>
      <c r="ED65" t="s">
        <v>882</v>
      </c>
      <c r="EE65" t="s">
        <v>882</v>
      </c>
      <c r="EF65" t="s">
        <v>882</v>
      </c>
      <c r="EG65" t="s">
        <v>834</v>
      </c>
      <c r="EH65" t="s">
        <v>834</v>
      </c>
      <c r="EI65" t="s">
        <v>834</v>
      </c>
      <c r="EJ65" t="s">
        <v>834</v>
      </c>
      <c r="EK65" t="s">
        <v>834</v>
      </c>
      <c r="EL65" t="s">
        <v>834</v>
      </c>
      <c r="EM65" t="s">
        <v>834</v>
      </c>
      <c r="EN65" t="s">
        <v>834</v>
      </c>
      <c r="EO65" t="s">
        <v>834</v>
      </c>
      <c r="EP65" t="s">
        <v>834</v>
      </c>
      <c r="EQ65" t="s">
        <v>834</v>
      </c>
      <c r="ER65" t="s">
        <v>834</v>
      </c>
      <c r="ES65" t="s">
        <v>834</v>
      </c>
      <c r="EZ65" t="s">
        <v>839</v>
      </c>
      <c r="FA65" t="s">
        <v>842</v>
      </c>
      <c r="FC65" t="s">
        <v>840</v>
      </c>
      <c r="FH65" t="s">
        <v>841</v>
      </c>
      <c r="FL65" t="s">
        <v>839</v>
      </c>
      <c r="FM65" t="s">
        <v>842</v>
      </c>
      <c r="FN65" t="s">
        <v>901</v>
      </c>
      <c r="FS65" t="s">
        <v>946</v>
      </c>
      <c r="FU65" t="s">
        <v>836</v>
      </c>
      <c r="FX65" t="s">
        <v>839</v>
      </c>
      <c r="FY65" t="s">
        <v>842</v>
      </c>
      <c r="GA65" t="s">
        <v>840</v>
      </c>
      <c r="GJ65" t="s">
        <v>839</v>
      </c>
      <c r="GK65" t="s">
        <v>842</v>
      </c>
      <c r="GQ65" t="s">
        <v>946</v>
      </c>
      <c r="GR65" t="s">
        <v>841</v>
      </c>
      <c r="GS65" t="s">
        <v>836</v>
      </c>
      <c r="GT65" t="s">
        <v>837</v>
      </c>
      <c r="GV65" t="s">
        <v>839</v>
      </c>
      <c r="GX65" t="s">
        <v>901</v>
      </c>
      <c r="GZ65" t="s">
        <v>921</v>
      </c>
      <c r="ND65" t="s">
        <v>843</v>
      </c>
      <c r="NH65" t="s">
        <v>845</v>
      </c>
      <c r="NI65" t="s">
        <v>846</v>
      </c>
      <c r="NL65" t="s">
        <v>884</v>
      </c>
      <c r="NZ65" t="s">
        <v>884</v>
      </c>
      <c r="OJ65" t="s">
        <v>845</v>
      </c>
      <c r="OK65" t="s">
        <v>846</v>
      </c>
      <c r="OL65" t="s">
        <v>847</v>
      </c>
      <c r="OX65" t="s">
        <v>845</v>
      </c>
      <c r="OY65" t="s">
        <v>846</v>
      </c>
      <c r="OZ65" t="s">
        <v>847</v>
      </c>
      <c r="PK65" t="s">
        <v>844</v>
      </c>
      <c r="PM65" t="s">
        <v>846</v>
      </c>
      <c r="PO65" t="s">
        <v>926</v>
      </c>
      <c r="PP65" t="s">
        <v>884</v>
      </c>
      <c r="PS65" t="s">
        <v>925</v>
      </c>
      <c r="WU65" t="s">
        <v>848</v>
      </c>
      <c r="WV65" t="s">
        <v>850</v>
      </c>
      <c r="WW65" t="s">
        <v>849</v>
      </c>
      <c r="WX65" t="s">
        <v>848</v>
      </c>
      <c r="WY65" t="s">
        <v>848</v>
      </c>
      <c r="WZ65" t="s">
        <v>848</v>
      </c>
      <c r="XA65" t="s">
        <v>848</v>
      </c>
      <c r="XB65" t="s">
        <v>848</v>
      </c>
      <c r="XC65" t="s">
        <v>848</v>
      </c>
      <c r="XD65" t="s">
        <v>850</v>
      </c>
      <c r="XE65" t="s">
        <v>848</v>
      </c>
      <c r="XF65" t="s">
        <v>849</v>
      </c>
      <c r="XG65" t="s">
        <v>904</v>
      </c>
      <c r="XH65" t="s">
        <v>848</v>
      </c>
      <c r="XI65" t="s">
        <v>849</v>
      </c>
      <c r="XJ65" t="s">
        <v>848</v>
      </c>
      <c r="XK65" t="s">
        <v>849</v>
      </c>
      <c r="XL65" t="s">
        <v>850</v>
      </c>
      <c r="XM65" t="s">
        <v>848</v>
      </c>
      <c r="XN65" t="s">
        <v>848</v>
      </c>
      <c r="XO65" t="s">
        <v>848</v>
      </c>
      <c r="XP65" t="s">
        <v>848</v>
      </c>
      <c r="XQ65" t="s">
        <v>848</v>
      </c>
      <c r="XR65" t="s">
        <v>848</v>
      </c>
      <c r="XS65" t="s">
        <v>848</v>
      </c>
      <c r="XT65" t="s">
        <v>848</v>
      </c>
      <c r="XU65" t="s">
        <v>848</v>
      </c>
      <c r="XV65" t="s">
        <v>849</v>
      </c>
      <c r="XW65" t="s">
        <v>850</v>
      </c>
      <c r="XX65" t="s">
        <v>850</v>
      </c>
      <c r="XY65" t="s">
        <v>848</v>
      </c>
      <c r="XZ65" t="s">
        <v>904</v>
      </c>
      <c r="YA65" t="s">
        <v>848</v>
      </c>
      <c r="YB65" t="s">
        <v>848</v>
      </c>
      <c r="YC65" t="s">
        <v>849</v>
      </c>
      <c r="YD65" t="s">
        <v>849</v>
      </c>
      <c r="YE65" t="s">
        <v>849</v>
      </c>
      <c r="YF65" t="s">
        <v>848</v>
      </c>
      <c r="YG65" t="s">
        <v>848</v>
      </c>
      <c r="YH65" t="s">
        <v>971</v>
      </c>
      <c r="YI65" t="s">
        <v>972</v>
      </c>
      <c r="YJ65" t="s">
        <v>949</v>
      </c>
      <c r="YK65" t="s">
        <v>853</v>
      </c>
      <c r="YL65" t="s">
        <v>853</v>
      </c>
      <c r="YM65" t="s">
        <v>853</v>
      </c>
      <c r="YN65" t="s">
        <v>853</v>
      </c>
      <c r="YO65" t="s">
        <v>852</v>
      </c>
      <c r="YP65" t="s">
        <v>853</v>
      </c>
      <c r="YQ65" t="s">
        <v>852</v>
      </c>
      <c r="YR65" t="s">
        <v>853</v>
      </c>
      <c r="YS65" t="s">
        <v>853</v>
      </c>
      <c r="YT65" t="s">
        <v>852</v>
      </c>
      <c r="YU65" t="s">
        <v>826</v>
      </c>
      <c r="YV65" t="s">
        <v>853</v>
      </c>
      <c r="YW65" t="s">
        <v>852</v>
      </c>
      <c r="YX65" t="s">
        <v>852</v>
      </c>
      <c r="YY65" t="s">
        <v>826</v>
      </c>
      <c r="YZ65" t="s">
        <v>886</v>
      </c>
      <c r="ZA65" t="s">
        <v>852</v>
      </c>
      <c r="ZB65" t="s">
        <v>826</v>
      </c>
      <c r="ZC65" t="s">
        <v>853</v>
      </c>
      <c r="ZD65" t="s">
        <v>826</v>
      </c>
      <c r="ZE65" t="s">
        <v>826</v>
      </c>
      <c r="ZF65" t="s">
        <v>826</v>
      </c>
      <c r="ZG65" t="s">
        <v>852</v>
      </c>
      <c r="ZH65" t="s">
        <v>853</v>
      </c>
      <c r="ZI65" t="s">
        <v>852</v>
      </c>
      <c r="ZJ65" t="s">
        <v>853</v>
      </c>
      <c r="ZK65" t="s">
        <v>853</v>
      </c>
      <c r="ZL65" t="s">
        <v>853</v>
      </c>
      <c r="ZM65" t="s">
        <v>853</v>
      </c>
      <c r="ZN65" t="s">
        <v>826</v>
      </c>
      <c r="ZO65" t="s">
        <v>826</v>
      </c>
      <c r="ZP65" t="s">
        <v>852</v>
      </c>
      <c r="ZR65" t="s">
        <v>856</v>
      </c>
      <c r="ZS65" t="s">
        <v>856</v>
      </c>
      <c r="ZT65" t="s">
        <v>855</v>
      </c>
      <c r="ZU65" t="s">
        <v>889</v>
      </c>
      <c r="ZV65" t="s">
        <v>855</v>
      </c>
      <c r="ZW65" t="s">
        <v>889</v>
      </c>
      <c r="ZX65" t="s">
        <v>856</v>
      </c>
      <c r="ZY65" t="s">
        <v>856</v>
      </c>
      <c r="ZZ65" t="s">
        <v>856</v>
      </c>
      <c r="AAA65" t="s">
        <v>855</v>
      </c>
      <c r="AAB65" t="s">
        <v>856</v>
      </c>
      <c r="AAC65" t="s">
        <v>856</v>
      </c>
      <c r="AAD65" t="s">
        <v>889</v>
      </c>
      <c r="AAE65" t="s">
        <v>889</v>
      </c>
      <c r="AAF65" t="s">
        <v>854</v>
      </c>
      <c r="AAG65" t="s">
        <v>856</v>
      </c>
      <c r="AAH65" t="s">
        <v>855</v>
      </c>
      <c r="AAI65" t="s">
        <v>854</v>
      </c>
      <c r="AAJ65" t="s">
        <v>855</v>
      </c>
      <c r="AAK65" t="s">
        <v>856</v>
      </c>
      <c r="AAL65" t="s">
        <v>856</v>
      </c>
      <c r="AAM65" t="s">
        <v>854</v>
      </c>
      <c r="AAN65" t="s">
        <v>854</v>
      </c>
      <c r="AAO65" t="s">
        <v>854</v>
      </c>
      <c r="AAP65" t="s">
        <v>856</v>
      </c>
      <c r="AAQ65" t="s">
        <v>856</v>
      </c>
      <c r="AAR65" t="s">
        <v>888</v>
      </c>
      <c r="AAS65" t="s">
        <v>855</v>
      </c>
      <c r="AAT65" t="s">
        <v>854</v>
      </c>
      <c r="AAU65" t="s">
        <v>856</v>
      </c>
      <c r="AAV65" t="s">
        <v>854</v>
      </c>
      <c r="AAW65" t="s">
        <v>856</v>
      </c>
      <c r="AAX65" t="s">
        <v>856</v>
      </c>
      <c r="AAY65" t="s">
        <v>856</v>
      </c>
      <c r="AAZ65" t="s">
        <v>855</v>
      </c>
      <c r="ABB65" t="s">
        <v>890</v>
      </c>
      <c r="ABC65" t="s">
        <v>891</v>
      </c>
      <c r="ABD65" t="s">
        <v>857</v>
      </c>
      <c r="ABE65" t="s">
        <v>857</v>
      </c>
      <c r="ABF65" t="s">
        <v>859</v>
      </c>
      <c r="ABG65" t="s">
        <v>859</v>
      </c>
      <c r="ABH65" t="s">
        <v>891</v>
      </c>
      <c r="ABI65" t="s">
        <v>857</v>
      </c>
      <c r="ABJ65" t="s">
        <v>859</v>
      </c>
      <c r="ABK65" t="s">
        <v>857</v>
      </c>
      <c r="ABL65" t="s">
        <v>857</v>
      </c>
      <c r="ABM65" t="s">
        <v>891</v>
      </c>
      <c r="ABN65" t="s">
        <v>890</v>
      </c>
      <c r="ABO65" t="s">
        <v>755</v>
      </c>
      <c r="ABQ65" t="s">
        <v>757</v>
      </c>
      <c r="ABT65" t="s">
        <v>760</v>
      </c>
      <c r="ACA65" t="s">
        <v>767</v>
      </c>
      <c r="ACB65" t="s">
        <v>768</v>
      </c>
      <c r="ACD65" t="s">
        <v>770</v>
      </c>
      <c r="ACK65" t="s">
        <v>777</v>
      </c>
      <c r="ACO65" t="s">
        <v>781</v>
      </c>
      <c r="ACR65" t="s">
        <v>892</v>
      </c>
      <c r="ACS65" t="s">
        <v>863</v>
      </c>
      <c r="ACT65" t="s">
        <v>863</v>
      </c>
      <c r="ACU65" t="s">
        <v>863</v>
      </c>
      <c r="ACV65" t="s">
        <v>863</v>
      </c>
      <c r="ACW65" t="s">
        <v>863</v>
      </c>
      <c r="ACX65" t="s">
        <v>863</v>
      </c>
      <c r="ACY65" t="s">
        <v>863</v>
      </c>
      <c r="ACZ65" t="s">
        <v>863</v>
      </c>
    </row>
    <row r="66" spans="1:802" x14ac:dyDescent="0.2">
      <c r="A66">
        <v>110002830645</v>
      </c>
      <c r="B66">
        <v>270114160</v>
      </c>
      <c r="C66" s="2">
        <v>43633.431944444441</v>
      </c>
      <c r="D66" s="2">
        <v>43633.477233796293</v>
      </c>
      <c r="E66" t="s">
        <v>973</v>
      </c>
      <c r="J66" t="s">
        <v>814</v>
      </c>
      <c r="L66" t="s">
        <v>917</v>
      </c>
      <c r="M66" t="s">
        <v>954</v>
      </c>
      <c r="N66" t="s">
        <v>817</v>
      </c>
      <c r="O66" t="s">
        <v>896</v>
      </c>
      <c r="P66" t="s">
        <v>819</v>
      </c>
      <c r="Q66" t="s">
        <v>868</v>
      </c>
      <c r="S66" t="s">
        <v>869</v>
      </c>
      <c r="T66" t="s">
        <v>911</v>
      </c>
      <c r="V66" t="s">
        <v>955</v>
      </c>
      <c r="W66" t="s">
        <v>870</v>
      </c>
      <c r="X66" t="s">
        <v>899</v>
      </c>
      <c r="Y66" t="s">
        <v>825</v>
      </c>
      <c r="Z66" t="s">
        <v>899</v>
      </c>
      <c r="AA66" t="s">
        <v>825</v>
      </c>
      <c r="AB66" t="s">
        <v>899</v>
      </c>
      <c r="AC66" t="s">
        <v>899</v>
      </c>
      <c r="AD66" t="s">
        <v>872</v>
      </c>
      <c r="AE66" t="s">
        <v>919</v>
      </c>
      <c r="AF66" t="s">
        <v>827</v>
      </c>
      <c r="AG66" t="s">
        <v>872</v>
      </c>
      <c r="AH66" t="s">
        <v>872</v>
      </c>
      <c r="AI66" t="s">
        <v>826</v>
      </c>
      <c r="AJ66" t="s">
        <v>826</v>
      </c>
      <c r="AK66" t="s">
        <v>827</v>
      </c>
      <c r="AL66" t="s">
        <v>826</v>
      </c>
      <c r="AN66" t="s">
        <v>830</v>
      </c>
      <c r="AO66" t="s">
        <v>829</v>
      </c>
      <c r="AP66" t="s">
        <v>829</v>
      </c>
      <c r="AQ66" t="s">
        <v>829</v>
      </c>
      <c r="AR66" t="s">
        <v>834</v>
      </c>
      <c r="AS66" t="s">
        <v>829</v>
      </c>
      <c r="AT66" t="s">
        <v>834</v>
      </c>
      <c r="AU66" t="s">
        <v>875</v>
      </c>
      <c r="DK66" t="s">
        <v>877</v>
      </c>
      <c r="DL66" t="s">
        <v>934</v>
      </c>
      <c r="DQ66" t="s">
        <v>880</v>
      </c>
      <c r="DR66" t="s">
        <v>900</v>
      </c>
      <c r="DS66" t="s">
        <v>831</v>
      </c>
      <c r="DT66" t="s">
        <v>900</v>
      </c>
      <c r="DU66" t="s">
        <v>832</v>
      </c>
      <c r="DV66" t="s">
        <v>831</v>
      </c>
      <c r="DW66" t="s">
        <v>900</v>
      </c>
      <c r="DX66" t="s">
        <v>900</v>
      </c>
      <c r="DY66" t="s">
        <v>900</v>
      </c>
      <c r="DZ66" t="s">
        <v>900</v>
      </c>
      <c r="EB66" t="s">
        <v>834</v>
      </c>
      <c r="EC66" t="s">
        <v>833</v>
      </c>
      <c r="ED66" t="s">
        <v>833</v>
      </c>
      <c r="EE66" t="s">
        <v>834</v>
      </c>
      <c r="EF66" t="s">
        <v>882</v>
      </c>
      <c r="EG66" t="s">
        <v>834</v>
      </c>
      <c r="EH66" t="s">
        <v>834</v>
      </c>
      <c r="EI66" t="s">
        <v>834</v>
      </c>
      <c r="EJ66" t="s">
        <v>834</v>
      </c>
      <c r="EK66" t="s">
        <v>834</v>
      </c>
      <c r="EL66" t="s">
        <v>834</v>
      </c>
      <c r="EM66" t="s">
        <v>834</v>
      </c>
      <c r="EN66" t="s">
        <v>834</v>
      </c>
      <c r="EO66" t="s">
        <v>834</v>
      </c>
      <c r="EP66" t="s">
        <v>834</v>
      </c>
      <c r="EQ66" t="s">
        <v>834</v>
      </c>
      <c r="ER66" t="s">
        <v>834</v>
      </c>
      <c r="ES66" t="s">
        <v>834</v>
      </c>
      <c r="FI66" t="s">
        <v>836</v>
      </c>
      <c r="FJ66" t="s">
        <v>837</v>
      </c>
      <c r="FL66" t="s">
        <v>839</v>
      </c>
      <c r="FM66" t="s">
        <v>842</v>
      </c>
      <c r="FU66" t="s">
        <v>836</v>
      </c>
      <c r="FV66" t="s">
        <v>837</v>
      </c>
      <c r="FX66" t="s">
        <v>839</v>
      </c>
      <c r="FY66" t="s">
        <v>842</v>
      </c>
      <c r="FZ66" t="s">
        <v>901</v>
      </c>
      <c r="GS66" t="s">
        <v>836</v>
      </c>
      <c r="GT66" t="s">
        <v>837</v>
      </c>
      <c r="GU66" t="s">
        <v>838</v>
      </c>
      <c r="GY66" t="s">
        <v>840</v>
      </c>
      <c r="HA66" t="s">
        <v>923</v>
      </c>
      <c r="HB66" t="s">
        <v>922</v>
      </c>
      <c r="NQ66" t="s">
        <v>902</v>
      </c>
      <c r="NW66" t="s">
        <v>846</v>
      </c>
      <c r="OE66" t="s">
        <v>902</v>
      </c>
      <c r="OK66" t="s">
        <v>846</v>
      </c>
      <c r="PJ66" t="s">
        <v>936</v>
      </c>
      <c r="PK66" t="s">
        <v>844</v>
      </c>
      <c r="PN66" t="s">
        <v>847</v>
      </c>
      <c r="WU66" t="s">
        <v>850</v>
      </c>
      <c r="WV66" t="s">
        <v>904</v>
      </c>
      <c r="WW66" t="s">
        <v>904</v>
      </c>
      <c r="WX66" t="s">
        <v>904</v>
      </c>
      <c r="WY66" t="s">
        <v>850</v>
      </c>
      <c r="WZ66" t="s">
        <v>850</v>
      </c>
      <c r="XA66" t="s">
        <v>850</v>
      </c>
      <c r="XB66" t="s">
        <v>849</v>
      </c>
      <c r="XC66" t="s">
        <v>849</v>
      </c>
      <c r="XD66" t="s">
        <v>904</v>
      </c>
      <c r="XE66" t="s">
        <v>849</v>
      </c>
      <c r="XF66" t="s">
        <v>848</v>
      </c>
      <c r="XG66" t="s">
        <v>850</v>
      </c>
      <c r="XH66" t="s">
        <v>850</v>
      </c>
      <c r="XI66" t="s">
        <v>848</v>
      </c>
      <c r="XJ66" t="s">
        <v>850</v>
      </c>
      <c r="XK66" t="s">
        <v>850</v>
      </c>
      <c r="XL66" t="s">
        <v>850</v>
      </c>
      <c r="XM66" t="s">
        <v>850</v>
      </c>
      <c r="XN66" t="s">
        <v>849</v>
      </c>
      <c r="XO66" t="s">
        <v>850</v>
      </c>
      <c r="XP66" t="s">
        <v>850</v>
      </c>
      <c r="XQ66" t="s">
        <v>850</v>
      </c>
      <c r="XR66" t="s">
        <v>849</v>
      </c>
      <c r="XS66" t="s">
        <v>904</v>
      </c>
      <c r="XT66" t="s">
        <v>850</v>
      </c>
      <c r="XU66" t="s">
        <v>850</v>
      </c>
      <c r="XV66" t="s">
        <v>850</v>
      </c>
      <c r="XW66" t="s">
        <v>850</v>
      </c>
      <c r="XX66" t="s">
        <v>849</v>
      </c>
      <c r="XY66" t="s">
        <v>849</v>
      </c>
      <c r="XZ66" t="s">
        <v>904</v>
      </c>
      <c r="YA66" t="s">
        <v>850</v>
      </c>
      <c r="YB66" t="s">
        <v>848</v>
      </c>
      <c r="YC66" t="s">
        <v>850</v>
      </c>
      <c r="YD66" t="s">
        <v>850</v>
      </c>
      <c r="YE66" t="s">
        <v>850</v>
      </c>
      <c r="YF66" t="s">
        <v>848</v>
      </c>
      <c r="YG66" t="s">
        <v>848</v>
      </c>
      <c r="YJ66" t="s">
        <v>851</v>
      </c>
      <c r="YK66" t="s">
        <v>853</v>
      </c>
      <c r="YL66" t="s">
        <v>852</v>
      </c>
      <c r="YM66" t="s">
        <v>852</v>
      </c>
      <c r="YN66" t="s">
        <v>826</v>
      </c>
      <c r="YO66" t="s">
        <v>852</v>
      </c>
      <c r="YP66" t="s">
        <v>886</v>
      </c>
      <c r="YQ66" t="s">
        <v>852</v>
      </c>
      <c r="YR66" t="s">
        <v>852</v>
      </c>
      <c r="YS66" t="s">
        <v>826</v>
      </c>
      <c r="YT66" t="s">
        <v>852</v>
      </c>
      <c r="YU66" t="s">
        <v>852</v>
      </c>
      <c r="YV66" t="s">
        <v>852</v>
      </c>
      <c r="YW66" t="s">
        <v>853</v>
      </c>
      <c r="YX66" t="s">
        <v>826</v>
      </c>
      <c r="YY66" t="s">
        <v>852</v>
      </c>
      <c r="YZ66" t="s">
        <v>852</v>
      </c>
      <c r="ZA66" t="s">
        <v>853</v>
      </c>
      <c r="ZB66" t="s">
        <v>853</v>
      </c>
      <c r="ZC66" t="s">
        <v>852</v>
      </c>
      <c r="ZD66" t="s">
        <v>887</v>
      </c>
      <c r="ZE66" t="s">
        <v>886</v>
      </c>
      <c r="ZF66" t="s">
        <v>886</v>
      </c>
      <c r="ZG66" t="s">
        <v>826</v>
      </c>
      <c r="ZH66" t="s">
        <v>826</v>
      </c>
      <c r="ZI66" t="s">
        <v>852</v>
      </c>
      <c r="ZJ66" t="s">
        <v>826</v>
      </c>
      <c r="ZK66" t="s">
        <v>852</v>
      </c>
      <c r="ZL66" t="s">
        <v>852</v>
      </c>
      <c r="ZM66" t="s">
        <v>852</v>
      </c>
      <c r="ZN66" t="s">
        <v>853</v>
      </c>
      <c r="ZO66" t="s">
        <v>826</v>
      </c>
      <c r="ZP66" t="s">
        <v>853</v>
      </c>
      <c r="ZR66" t="s">
        <v>888</v>
      </c>
      <c r="ZS66" t="s">
        <v>856</v>
      </c>
      <c r="ZT66" t="s">
        <v>889</v>
      </c>
      <c r="ZU66" t="s">
        <v>889</v>
      </c>
      <c r="ZV66" t="s">
        <v>889</v>
      </c>
      <c r="ZW66" t="s">
        <v>889</v>
      </c>
      <c r="ZX66" t="s">
        <v>856</v>
      </c>
      <c r="ZY66" t="s">
        <v>888</v>
      </c>
      <c r="ZZ66" t="s">
        <v>855</v>
      </c>
      <c r="AAA66" t="s">
        <v>889</v>
      </c>
      <c r="AAB66" t="s">
        <v>889</v>
      </c>
      <c r="AAC66" t="s">
        <v>855</v>
      </c>
      <c r="AAD66" t="s">
        <v>889</v>
      </c>
      <c r="AAE66" t="s">
        <v>855</v>
      </c>
      <c r="AAF66" t="s">
        <v>889</v>
      </c>
      <c r="AAG66" t="s">
        <v>889</v>
      </c>
      <c r="AAH66" t="s">
        <v>856</v>
      </c>
      <c r="AAI66" t="s">
        <v>855</v>
      </c>
      <c r="AAJ66" t="s">
        <v>855</v>
      </c>
      <c r="AAK66" t="s">
        <v>889</v>
      </c>
      <c r="AAL66" t="s">
        <v>856</v>
      </c>
      <c r="AAM66" t="s">
        <v>856</v>
      </c>
      <c r="AAN66" t="s">
        <v>855</v>
      </c>
      <c r="AAO66" t="s">
        <v>855</v>
      </c>
      <c r="AAP66" t="s">
        <v>856</v>
      </c>
      <c r="AAQ66" t="s">
        <v>889</v>
      </c>
      <c r="AAR66" t="s">
        <v>889</v>
      </c>
      <c r="AAS66" t="s">
        <v>889</v>
      </c>
      <c r="AAT66" t="s">
        <v>854</v>
      </c>
      <c r="AAU66" t="s">
        <v>855</v>
      </c>
      <c r="AAV66" t="s">
        <v>889</v>
      </c>
      <c r="AAW66" t="s">
        <v>855</v>
      </c>
      <c r="AAX66" t="s">
        <v>855</v>
      </c>
      <c r="AAY66" t="s">
        <v>855</v>
      </c>
      <c r="AAZ66" t="s">
        <v>856</v>
      </c>
      <c r="ABB66" t="s">
        <v>857</v>
      </c>
      <c r="ABC66" t="s">
        <v>857</v>
      </c>
      <c r="ABD66" t="s">
        <v>857</v>
      </c>
      <c r="ABE66" t="s">
        <v>890</v>
      </c>
      <c r="ABF66" t="s">
        <v>859</v>
      </c>
      <c r="ABG66" t="s">
        <v>859</v>
      </c>
      <c r="ABH66" t="s">
        <v>859</v>
      </c>
      <c r="ABI66" t="s">
        <v>890</v>
      </c>
      <c r="ABJ66" t="s">
        <v>891</v>
      </c>
      <c r="ABK66" t="s">
        <v>859</v>
      </c>
      <c r="ABL66" t="s">
        <v>859</v>
      </c>
      <c r="ABM66" t="s">
        <v>859</v>
      </c>
      <c r="ABN66" t="s">
        <v>857</v>
      </c>
      <c r="ABO66" t="s">
        <v>755</v>
      </c>
      <c r="ABQ66" t="s">
        <v>757</v>
      </c>
      <c r="ABV66" t="s">
        <v>762</v>
      </c>
      <c r="ABX66" t="s">
        <v>764</v>
      </c>
      <c r="ABY66" t="s">
        <v>765</v>
      </c>
      <c r="ACB66" t="s">
        <v>768</v>
      </c>
      <c r="ACC66" t="s">
        <v>769</v>
      </c>
      <c r="ACM66" t="s">
        <v>779</v>
      </c>
      <c r="ACR66" t="s">
        <v>861</v>
      </c>
      <c r="ACS66" t="s">
        <v>862</v>
      </c>
      <c r="ACT66" t="s">
        <v>862</v>
      </c>
      <c r="ACU66" t="s">
        <v>864</v>
      </c>
      <c r="ACV66" t="s">
        <v>864</v>
      </c>
      <c r="ACW66" t="s">
        <v>864</v>
      </c>
      <c r="ACX66" t="s">
        <v>862</v>
      </c>
      <c r="ACY66" t="s">
        <v>864</v>
      </c>
      <c r="ACZ66" t="s">
        <v>864</v>
      </c>
      <c r="ADA66" t="s">
        <v>893</v>
      </c>
      <c r="ADB66" t="s">
        <v>864</v>
      </c>
      <c r="ADC66" t="s">
        <v>863</v>
      </c>
      <c r="ADD66" t="s">
        <v>864</v>
      </c>
      <c r="ADE66" t="s">
        <v>863</v>
      </c>
      <c r="ADF66" t="s">
        <v>862</v>
      </c>
      <c r="ADG66" t="s">
        <v>863</v>
      </c>
      <c r="ADH66" t="s">
        <v>863</v>
      </c>
      <c r="ADI66" t="s">
        <v>864</v>
      </c>
      <c r="ADJ66" t="s">
        <v>863</v>
      </c>
      <c r="ADK66" t="s">
        <v>863</v>
      </c>
      <c r="ADL66" t="s">
        <v>863</v>
      </c>
      <c r="ADM66" t="s">
        <v>863</v>
      </c>
      <c r="ADN66" t="s">
        <v>862</v>
      </c>
      <c r="ADO66" t="s">
        <v>863</v>
      </c>
      <c r="ADP66" t="s">
        <v>863</v>
      </c>
      <c r="ADQ66" t="s">
        <v>862</v>
      </c>
      <c r="ADR66" t="s">
        <v>864</v>
      </c>
      <c r="ADS66" t="s">
        <v>863</v>
      </c>
      <c r="ADT66" t="s">
        <v>864</v>
      </c>
      <c r="ADU66" t="s">
        <v>862</v>
      </c>
      <c r="ADV66" t="s">
        <v>863</v>
      </c>
    </row>
    <row r="67" spans="1:802" x14ac:dyDescent="0.2">
      <c r="A67">
        <v>110002829322</v>
      </c>
      <c r="B67">
        <v>270114715</v>
      </c>
      <c r="C67" s="2">
        <v>43630.221678240741</v>
      </c>
      <c r="D67" s="2">
        <v>43633.204814814817</v>
      </c>
      <c r="E67" t="s">
        <v>1561</v>
      </c>
      <c r="J67" t="s">
        <v>866</v>
      </c>
      <c r="L67" t="s">
        <v>815</v>
      </c>
      <c r="M67" t="s">
        <v>816</v>
      </c>
      <c r="N67" t="s">
        <v>1599</v>
      </c>
    </row>
    <row r="68" spans="1:802" x14ac:dyDescent="0.2">
      <c r="A68">
        <v>110002829003</v>
      </c>
      <c r="B68">
        <v>270114703</v>
      </c>
      <c r="C68" s="2">
        <v>43632.911493055559</v>
      </c>
      <c r="D68" s="2">
        <v>43632.96738425926</v>
      </c>
      <c r="E68" t="s">
        <v>974</v>
      </c>
      <c r="J68" t="s">
        <v>975</v>
      </c>
      <c r="L68" t="s">
        <v>815</v>
      </c>
      <c r="M68" t="s">
        <v>816</v>
      </c>
      <c r="N68" t="s">
        <v>867</v>
      </c>
      <c r="O68" t="s">
        <v>818</v>
      </c>
      <c r="P68" t="s">
        <v>819</v>
      </c>
      <c r="Q68" t="s">
        <v>820</v>
      </c>
      <c r="S68" t="s">
        <v>821</v>
      </c>
      <c r="T68" t="s">
        <v>911</v>
      </c>
      <c r="V68" t="s">
        <v>823</v>
      </c>
      <c r="W68" t="s">
        <v>824</v>
      </c>
      <c r="X68" t="s">
        <v>825</v>
      </c>
      <c r="Y68" t="s">
        <v>825</v>
      </c>
      <c r="Z68" t="s">
        <v>825</v>
      </c>
      <c r="AA68" t="s">
        <v>899</v>
      </c>
      <c r="AB68" t="s">
        <v>825</v>
      </c>
      <c r="AC68" t="s">
        <v>825</v>
      </c>
      <c r="AD68" t="s">
        <v>872</v>
      </c>
      <c r="AE68" t="s">
        <v>873</v>
      </c>
      <c r="AF68" t="s">
        <v>827</v>
      </c>
      <c r="AG68" t="s">
        <v>826</v>
      </c>
      <c r="AH68" t="s">
        <v>827</v>
      </c>
      <c r="AI68" t="s">
        <v>826</v>
      </c>
      <c r="AJ68" t="s">
        <v>873</v>
      </c>
      <c r="AK68" t="s">
        <v>873</v>
      </c>
      <c r="AL68" t="s">
        <v>827</v>
      </c>
      <c r="AN68" t="s">
        <v>830</v>
      </c>
      <c r="AO68" t="s">
        <v>829</v>
      </c>
      <c r="AP68" t="s">
        <v>834</v>
      </c>
      <c r="AQ68" t="s">
        <v>829</v>
      </c>
      <c r="AR68" t="s">
        <v>830</v>
      </c>
      <c r="AS68" t="s">
        <v>932</v>
      </c>
      <c r="AT68" t="s">
        <v>829</v>
      </c>
      <c r="AU68" t="s">
        <v>829</v>
      </c>
      <c r="CV68" t="s">
        <v>914</v>
      </c>
      <c r="DQ68" t="s">
        <v>831</v>
      </c>
      <c r="DR68" t="s">
        <v>880</v>
      </c>
      <c r="DS68" t="s">
        <v>900</v>
      </c>
      <c r="DT68" t="s">
        <v>831</v>
      </c>
      <c r="DU68" t="s">
        <v>832</v>
      </c>
      <c r="DV68" t="s">
        <v>880</v>
      </c>
      <c r="DW68" t="s">
        <v>832</v>
      </c>
      <c r="DX68" t="s">
        <v>831</v>
      </c>
      <c r="DY68" t="s">
        <v>880</v>
      </c>
      <c r="DZ68" t="s">
        <v>900</v>
      </c>
      <c r="EB68" t="s">
        <v>882</v>
      </c>
      <c r="EC68" t="s">
        <v>882</v>
      </c>
      <c r="ED68" t="s">
        <v>882</v>
      </c>
      <c r="EE68" t="s">
        <v>882</v>
      </c>
      <c r="EF68" t="s">
        <v>834</v>
      </c>
      <c r="EG68" t="s">
        <v>834</v>
      </c>
      <c r="EH68" t="s">
        <v>834</v>
      </c>
      <c r="EI68" t="s">
        <v>834</v>
      </c>
      <c r="EJ68" t="s">
        <v>834</v>
      </c>
      <c r="EK68" t="s">
        <v>834</v>
      </c>
      <c r="EL68" t="s">
        <v>834</v>
      </c>
      <c r="EM68" t="s">
        <v>834</v>
      </c>
      <c r="EN68" t="s">
        <v>834</v>
      </c>
      <c r="EO68" t="s">
        <v>834</v>
      </c>
      <c r="EP68" t="s">
        <v>834</v>
      </c>
      <c r="EQ68" t="s">
        <v>834</v>
      </c>
      <c r="ER68" t="s">
        <v>835</v>
      </c>
      <c r="ES68" t="s">
        <v>834</v>
      </c>
      <c r="EX68" t="s">
        <v>837</v>
      </c>
      <c r="FA68" t="s">
        <v>842</v>
      </c>
      <c r="FC68" t="s">
        <v>840</v>
      </c>
      <c r="FJ68" t="s">
        <v>837</v>
      </c>
      <c r="FL68" t="s">
        <v>839</v>
      </c>
      <c r="FM68" t="s">
        <v>842</v>
      </c>
      <c r="FN68" t="s">
        <v>901</v>
      </c>
      <c r="FV68" t="s">
        <v>837</v>
      </c>
      <c r="FX68" t="s">
        <v>839</v>
      </c>
      <c r="FY68" t="s">
        <v>842</v>
      </c>
      <c r="GH68" t="s">
        <v>837</v>
      </c>
      <c r="GJ68" t="s">
        <v>839</v>
      </c>
      <c r="GK68" t="s">
        <v>842</v>
      </c>
      <c r="NI68" t="s">
        <v>846</v>
      </c>
      <c r="NL68" t="s">
        <v>884</v>
      </c>
      <c r="NN68" t="s">
        <v>924</v>
      </c>
      <c r="NP68" t="s">
        <v>903</v>
      </c>
      <c r="NW68" t="s">
        <v>846</v>
      </c>
      <c r="NZ68" t="s">
        <v>884</v>
      </c>
      <c r="OD68" t="s">
        <v>903</v>
      </c>
      <c r="OK68" t="s">
        <v>846</v>
      </c>
      <c r="ON68" t="s">
        <v>884</v>
      </c>
      <c r="OR68" t="s">
        <v>903</v>
      </c>
      <c r="OY68" t="s">
        <v>846</v>
      </c>
      <c r="PB68" t="s">
        <v>884</v>
      </c>
      <c r="PF68" t="s">
        <v>903</v>
      </c>
      <c r="WU68" t="s">
        <v>848</v>
      </c>
      <c r="WV68" t="s">
        <v>904</v>
      </c>
      <c r="WW68" t="s">
        <v>849</v>
      </c>
      <c r="WX68" t="s">
        <v>848</v>
      </c>
      <c r="WY68" t="s">
        <v>848</v>
      </c>
      <c r="WZ68" t="s">
        <v>850</v>
      </c>
      <c r="XA68" t="s">
        <v>904</v>
      </c>
      <c r="XB68" t="s">
        <v>849</v>
      </c>
      <c r="XC68" t="s">
        <v>849</v>
      </c>
      <c r="XD68" t="s">
        <v>904</v>
      </c>
      <c r="XE68" t="s">
        <v>848</v>
      </c>
      <c r="XF68" t="s">
        <v>848</v>
      </c>
      <c r="XG68" t="s">
        <v>904</v>
      </c>
      <c r="XH68" t="s">
        <v>848</v>
      </c>
      <c r="XI68" t="s">
        <v>848</v>
      </c>
      <c r="XJ68" t="s">
        <v>848</v>
      </c>
      <c r="XK68" t="s">
        <v>904</v>
      </c>
      <c r="XL68" t="s">
        <v>849</v>
      </c>
      <c r="XM68" t="s">
        <v>848</v>
      </c>
      <c r="XN68" t="s">
        <v>848</v>
      </c>
      <c r="XO68" t="s">
        <v>848</v>
      </c>
      <c r="XP68" t="s">
        <v>848</v>
      </c>
      <c r="XQ68" t="s">
        <v>848</v>
      </c>
      <c r="XR68" t="s">
        <v>848</v>
      </c>
      <c r="XS68" t="s">
        <v>848</v>
      </c>
      <c r="XT68" t="s">
        <v>848</v>
      </c>
      <c r="XU68" t="s">
        <v>848</v>
      </c>
      <c r="XV68" t="s">
        <v>849</v>
      </c>
      <c r="XW68" t="s">
        <v>849</v>
      </c>
      <c r="XX68" t="s">
        <v>850</v>
      </c>
      <c r="XY68" t="s">
        <v>849</v>
      </c>
      <c r="XZ68" t="s">
        <v>849</v>
      </c>
      <c r="YA68" t="s">
        <v>849</v>
      </c>
      <c r="YB68" t="s">
        <v>848</v>
      </c>
      <c r="YC68" t="s">
        <v>848</v>
      </c>
      <c r="YD68" t="s">
        <v>850</v>
      </c>
      <c r="YE68" t="s">
        <v>849</v>
      </c>
      <c r="YF68" t="s">
        <v>848</v>
      </c>
      <c r="YG68" t="s">
        <v>849</v>
      </c>
      <c r="YI68" t="s">
        <v>976</v>
      </c>
      <c r="YJ68" t="s">
        <v>851</v>
      </c>
      <c r="YK68" t="s">
        <v>853</v>
      </c>
      <c r="YL68" t="s">
        <v>853</v>
      </c>
      <c r="YM68" t="s">
        <v>853</v>
      </c>
      <c r="YN68" t="s">
        <v>852</v>
      </c>
      <c r="YO68" t="s">
        <v>852</v>
      </c>
      <c r="YP68" t="s">
        <v>826</v>
      </c>
      <c r="YQ68" t="s">
        <v>853</v>
      </c>
      <c r="YR68" t="s">
        <v>852</v>
      </c>
      <c r="YS68" t="s">
        <v>826</v>
      </c>
      <c r="YT68" t="s">
        <v>852</v>
      </c>
      <c r="YU68" t="s">
        <v>852</v>
      </c>
      <c r="YV68" t="s">
        <v>852</v>
      </c>
      <c r="YW68" t="s">
        <v>852</v>
      </c>
      <c r="YX68" t="s">
        <v>852</v>
      </c>
      <c r="YY68" t="s">
        <v>826</v>
      </c>
      <c r="YZ68" t="s">
        <v>852</v>
      </c>
      <c r="ZA68" t="s">
        <v>853</v>
      </c>
      <c r="ZB68" t="s">
        <v>852</v>
      </c>
      <c r="ZC68" t="s">
        <v>852</v>
      </c>
      <c r="ZD68" t="s">
        <v>826</v>
      </c>
      <c r="ZE68" t="s">
        <v>886</v>
      </c>
      <c r="ZF68" t="s">
        <v>886</v>
      </c>
      <c r="ZG68" t="s">
        <v>853</v>
      </c>
      <c r="ZH68" t="s">
        <v>826</v>
      </c>
      <c r="ZI68" t="s">
        <v>852</v>
      </c>
      <c r="ZJ68" t="s">
        <v>853</v>
      </c>
      <c r="ZK68" t="s">
        <v>853</v>
      </c>
      <c r="ZL68" t="s">
        <v>852</v>
      </c>
      <c r="ZM68" t="s">
        <v>852</v>
      </c>
      <c r="ZN68" t="s">
        <v>852</v>
      </c>
      <c r="ZO68" t="s">
        <v>826</v>
      </c>
      <c r="ZP68" t="s">
        <v>852</v>
      </c>
      <c r="ZR68" t="s">
        <v>854</v>
      </c>
      <c r="ZS68" t="s">
        <v>889</v>
      </c>
      <c r="ZT68" t="s">
        <v>889</v>
      </c>
      <c r="ZU68" t="s">
        <v>856</v>
      </c>
      <c r="ZV68" t="s">
        <v>889</v>
      </c>
      <c r="ZW68" t="s">
        <v>889</v>
      </c>
      <c r="ZX68" t="s">
        <v>856</v>
      </c>
      <c r="ZY68" t="s">
        <v>856</v>
      </c>
      <c r="ZZ68" t="s">
        <v>856</v>
      </c>
      <c r="AAA68" t="s">
        <v>889</v>
      </c>
      <c r="AAB68" t="s">
        <v>856</v>
      </c>
      <c r="AAC68" t="s">
        <v>855</v>
      </c>
      <c r="AAD68" t="s">
        <v>889</v>
      </c>
      <c r="AAE68" t="s">
        <v>889</v>
      </c>
      <c r="AAF68" t="s">
        <v>889</v>
      </c>
      <c r="AAG68" t="s">
        <v>889</v>
      </c>
      <c r="AAH68" t="s">
        <v>855</v>
      </c>
      <c r="AAI68" t="s">
        <v>855</v>
      </c>
      <c r="AAJ68" t="s">
        <v>889</v>
      </c>
      <c r="AAK68" t="s">
        <v>854</v>
      </c>
      <c r="AAL68" t="s">
        <v>855</v>
      </c>
      <c r="AAM68" t="s">
        <v>856</v>
      </c>
      <c r="AAN68" t="s">
        <v>856</v>
      </c>
      <c r="AAO68" t="s">
        <v>856</v>
      </c>
      <c r="AAP68" t="s">
        <v>856</v>
      </c>
      <c r="AAQ68" t="s">
        <v>889</v>
      </c>
      <c r="AAR68" t="s">
        <v>854</v>
      </c>
      <c r="AAS68" t="s">
        <v>889</v>
      </c>
      <c r="AAT68" t="s">
        <v>855</v>
      </c>
      <c r="AAU68" t="s">
        <v>855</v>
      </c>
      <c r="AAV68" t="s">
        <v>856</v>
      </c>
      <c r="AAW68" t="s">
        <v>855</v>
      </c>
      <c r="AAX68" t="s">
        <v>855</v>
      </c>
      <c r="AAY68" t="s">
        <v>856</v>
      </c>
      <c r="AAZ68" t="s">
        <v>888</v>
      </c>
      <c r="ABB68" t="s">
        <v>857</v>
      </c>
      <c r="ABC68" t="s">
        <v>857</v>
      </c>
      <c r="ABD68" t="s">
        <v>859</v>
      </c>
      <c r="ABE68" t="s">
        <v>857</v>
      </c>
      <c r="ABF68" t="s">
        <v>857</v>
      </c>
      <c r="ABG68" t="s">
        <v>891</v>
      </c>
      <c r="ABH68" t="s">
        <v>891</v>
      </c>
      <c r="ABI68" t="s">
        <v>857</v>
      </c>
      <c r="ABJ68" t="s">
        <v>857</v>
      </c>
      <c r="ABK68" t="s">
        <v>859</v>
      </c>
      <c r="ABL68" t="s">
        <v>859</v>
      </c>
      <c r="ABM68" t="s">
        <v>859</v>
      </c>
      <c r="ABN68" t="s">
        <v>891</v>
      </c>
      <c r="ABU68" t="s">
        <v>761</v>
      </c>
      <c r="ABV68" t="s">
        <v>762</v>
      </c>
      <c r="ACA68" t="s">
        <v>767</v>
      </c>
      <c r="ACB68" t="s">
        <v>768</v>
      </c>
      <c r="ACC68" t="s">
        <v>769</v>
      </c>
      <c r="ACF68" t="s">
        <v>772</v>
      </c>
      <c r="ACG68" t="s">
        <v>773</v>
      </c>
      <c r="ACI68" t="s">
        <v>775</v>
      </c>
      <c r="ACK68" t="s">
        <v>777</v>
      </c>
      <c r="ACM68" t="s">
        <v>779</v>
      </c>
      <c r="ACR68" t="s">
        <v>892</v>
      </c>
      <c r="ACS68" t="s">
        <v>863</v>
      </c>
      <c r="ACT68" t="s">
        <v>862</v>
      </c>
      <c r="ACU68" t="s">
        <v>863</v>
      </c>
      <c r="ACV68" t="s">
        <v>863</v>
      </c>
      <c r="ACW68" t="s">
        <v>863</v>
      </c>
      <c r="ACX68" t="s">
        <v>863</v>
      </c>
      <c r="ACY68" t="s">
        <v>864</v>
      </c>
      <c r="ACZ68" t="s">
        <v>863</v>
      </c>
      <c r="ADA68" t="s">
        <v>862</v>
      </c>
      <c r="ADB68" t="s">
        <v>863</v>
      </c>
      <c r="ADC68" t="s">
        <v>863</v>
      </c>
      <c r="ADD68" t="s">
        <v>862</v>
      </c>
      <c r="ADE68" t="s">
        <v>862</v>
      </c>
      <c r="ADF68" t="s">
        <v>862</v>
      </c>
      <c r="ADG68" t="s">
        <v>862</v>
      </c>
      <c r="ADH68" t="s">
        <v>863</v>
      </c>
      <c r="ADI68" t="s">
        <v>863</v>
      </c>
      <c r="ADJ68" t="s">
        <v>863</v>
      </c>
      <c r="ADK68" t="s">
        <v>863</v>
      </c>
      <c r="ADL68" t="s">
        <v>864</v>
      </c>
      <c r="ADM68" t="s">
        <v>862</v>
      </c>
      <c r="ADN68" t="s">
        <v>864</v>
      </c>
      <c r="ADO68" t="s">
        <v>864</v>
      </c>
      <c r="ADP68" t="s">
        <v>864</v>
      </c>
      <c r="ADQ68" t="s">
        <v>863</v>
      </c>
      <c r="ADR68" t="s">
        <v>864</v>
      </c>
      <c r="ADS68" t="s">
        <v>864</v>
      </c>
      <c r="ADT68" t="s">
        <v>863</v>
      </c>
      <c r="ADU68" t="s">
        <v>864</v>
      </c>
      <c r="ADV68" t="s">
        <v>863</v>
      </c>
    </row>
    <row r="69" spans="1:802" x14ac:dyDescent="0.2">
      <c r="A69">
        <v>110002828640</v>
      </c>
      <c r="B69">
        <v>270117653</v>
      </c>
      <c r="C69" s="2">
        <v>43632.694050925929</v>
      </c>
      <c r="D69" s="2">
        <v>43632.701504629629</v>
      </c>
      <c r="E69" t="s">
        <v>977</v>
      </c>
      <c r="J69" t="s">
        <v>866</v>
      </c>
      <c r="L69" t="s">
        <v>815</v>
      </c>
      <c r="M69" t="s">
        <v>816</v>
      </c>
      <c r="N69" t="s">
        <v>867</v>
      </c>
      <c r="O69" t="s">
        <v>978</v>
      </c>
      <c r="P69" t="s">
        <v>943</v>
      </c>
      <c r="Q69" t="s">
        <v>868</v>
      </c>
      <c r="S69" t="s">
        <v>931</v>
      </c>
      <c r="T69" t="s">
        <v>911</v>
      </c>
      <c r="V69" t="s">
        <v>955</v>
      </c>
      <c r="W69" t="s">
        <v>870</v>
      </c>
      <c r="X69" t="s">
        <v>825</v>
      </c>
      <c r="Y69" t="s">
        <v>825</v>
      </c>
      <c r="Z69" t="s">
        <v>899</v>
      </c>
      <c r="AA69" t="s">
        <v>825</v>
      </c>
      <c r="AB69" t="s">
        <v>899</v>
      </c>
      <c r="AC69" t="s">
        <v>899</v>
      </c>
      <c r="AD69" t="s">
        <v>872</v>
      </c>
      <c r="AE69" t="s">
        <v>827</v>
      </c>
      <c r="AF69" t="s">
        <v>827</v>
      </c>
      <c r="AG69" t="s">
        <v>919</v>
      </c>
      <c r="AH69" t="s">
        <v>827</v>
      </c>
      <c r="AI69" t="s">
        <v>827</v>
      </c>
      <c r="AJ69" t="s">
        <v>827</v>
      </c>
      <c r="AK69" t="s">
        <v>826</v>
      </c>
      <c r="AL69" t="s">
        <v>827</v>
      </c>
      <c r="AN69" t="s">
        <v>875</v>
      </c>
      <c r="AO69" t="s">
        <v>834</v>
      </c>
      <c r="AP69" t="s">
        <v>830</v>
      </c>
      <c r="AQ69" t="s">
        <v>829</v>
      </c>
      <c r="AR69" t="s">
        <v>830</v>
      </c>
      <c r="AS69" t="s">
        <v>834</v>
      </c>
      <c r="AT69" t="s">
        <v>834</v>
      </c>
      <c r="AU69" t="s">
        <v>834</v>
      </c>
      <c r="BA69" t="s">
        <v>934</v>
      </c>
      <c r="DQ69" t="s">
        <v>831</v>
      </c>
      <c r="DR69" t="s">
        <v>880</v>
      </c>
      <c r="DS69" t="s">
        <v>831</v>
      </c>
      <c r="DT69" t="s">
        <v>880</v>
      </c>
      <c r="DU69" t="s">
        <v>831</v>
      </c>
      <c r="DV69" t="s">
        <v>880</v>
      </c>
      <c r="DW69" t="s">
        <v>831</v>
      </c>
      <c r="DX69" t="s">
        <v>831</v>
      </c>
      <c r="DY69" t="s">
        <v>831</v>
      </c>
      <c r="DZ69" t="s">
        <v>880</v>
      </c>
      <c r="EB69" t="s">
        <v>833</v>
      </c>
      <c r="EC69" t="s">
        <v>833</v>
      </c>
      <c r="ED69" t="s">
        <v>835</v>
      </c>
      <c r="EE69" t="s">
        <v>835</v>
      </c>
      <c r="EF69" t="s">
        <v>835</v>
      </c>
      <c r="EG69" t="s">
        <v>834</v>
      </c>
      <c r="EH69" t="s">
        <v>834</v>
      </c>
      <c r="EI69" t="s">
        <v>834</v>
      </c>
      <c r="EJ69" t="s">
        <v>834</v>
      </c>
      <c r="EK69" t="s">
        <v>834</v>
      </c>
      <c r="EL69" t="s">
        <v>834</v>
      </c>
      <c r="EM69" t="s">
        <v>834</v>
      </c>
      <c r="EN69" t="s">
        <v>834</v>
      </c>
      <c r="EO69" t="s">
        <v>834</v>
      </c>
      <c r="EP69" t="s">
        <v>834</v>
      </c>
      <c r="EQ69" t="s">
        <v>834</v>
      </c>
      <c r="ER69" t="s">
        <v>834</v>
      </c>
      <c r="ES69" t="s">
        <v>834</v>
      </c>
      <c r="EV69" t="s">
        <v>841</v>
      </c>
      <c r="FH69" t="s">
        <v>841</v>
      </c>
      <c r="NL69" t="s">
        <v>884</v>
      </c>
      <c r="NZ69" t="s">
        <v>884</v>
      </c>
      <c r="WU69" t="s">
        <v>850</v>
      </c>
      <c r="WV69" t="s">
        <v>850</v>
      </c>
      <c r="WW69" t="s">
        <v>850</v>
      </c>
      <c r="WX69" t="s">
        <v>850</v>
      </c>
      <c r="WY69" t="s">
        <v>850</v>
      </c>
      <c r="WZ69" t="s">
        <v>850</v>
      </c>
      <c r="XA69" t="s">
        <v>850</v>
      </c>
      <c r="XB69" t="s">
        <v>850</v>
      </c>
      <c r="XC69" t="s">
        <v>850</v>
      </c>
      <c r="XD69" t="s">
        <v>850</v>
      </c>
      <c r="XE69" t="s">
        <v>850</v>
      </c>
      <c r="XF69" t="s">
        <v>850</v>
      </c>
      <c r="XG69" t="s">
        <v>850</v>
      </c>
      <c r="XH69" t="s">
        <v>850</v>
      </c>
      <c r="XI69" t="s">
        <v>850</v>
      </c>
      <c r="XJ69" t="s">
        <v>850</v>
      </c>
      <c r="XK69" t="s">
        <v>850</v>
      </c>
      <c r="XL69" t="s">
        <v>850</v>
      </c>
      <c r="XM69" t="s">
        <v>850</v>
      </c>
      <c r="XN69" t="s">
        <v>850</v>
      </c>
      <c r="XO69" t="s">
        <v>904</v>
      </c>
      <c r="XP69" t="s">
        <v>850</v>
      </c>
      <c r="XQ69" t="s">
        <v>850</v>
      </c>
      <c r="XR69" t="s">
        <v>850</v>
      </c>
      <c r="XS69" t="s">
        <v>904</v>
      </c>
      <c r="XT69" t="s">
        <v>850</v>
      </c>
      <c r="XU69" t="s">
        <v>850</v>
      </c>
      <c r="XV69" t="s">
        <v>850</v>
      </c>
      <c r="XW69" t="s">
        <v>850</v>
      </c>
      <c r="XX69" t="s">
        <v>850</v>
      </c>
      <c r="XY69" t="s">
        <v>850</v>
      </c>
      <c r="XZ69" t="s">
        <v>850</v>
      </c>
      <c r="YA69" t="s">
        <v>850</v>
      </c>
      <c r="YB69" t="s">
        <v>850</v>
      </c>
      <c r="YC69" t="s">
        <v>850</v>
      </c>
      <c r="YD69" t="s">
        <v>850</v>
      </c>
      <c r="YE69" t="s">
        <v>850</v>
      </c>
      <c r="YF69" t="s">
        <v>850</v>
      </c>
      <c r="YG69" t="s">
        <v>850</v>
      </c>
      <c r="YJ69" t="s">
        <v>906</v>
      </c>
      <c r="YK69" t="s">
        <v>826</v>
      </c>
      <c r="YL69" t="s">
        <v>886</v>
      </c>
      <c r="YM69" t="s">
        <v>886</v>
      </c>
      <c r="YN69" t="s">
        <v>886</v>
      </c>
      <c r="YO69" t="s">
        <v>826</v>
      </c>
      <c r="YP69" t="s">
        <v>886</v>
      </c>
      <c r="YQ69" t="s">
        <v>886</v>
      </c>
      <c r="YR69" t="s">
        <v>886</v>
      </c>
      <c r="YS69" t="s">
        <v>886</v>
      </c>
      <c r="YT69" t="s">
        <v>886</v>
      </c>
      <c r="YU69" t="s">
        <v>826</v>
      </c>
      <c r="YV69" t="s">
        <v>886</v>
      </c>
      <c r="YW69" t="s">
        <v>852</v>
      </c>
      <c r="YX69" t="s">
        <v>886</v>
      </c>
      <c r="YY69" t="s">
        <v>886</v>
      </c>
      <c r="YZ69" t="s">
        <v>852</v>
      </c>
      <c r="ZA69" t="s">
        <v>886</v>
      </c>
      <c r="ZB69" t="s">
        <v>886</v>
      </c>
      <c r="ZC69" t="s">
        <v>886</v>
      </c>
      <c r="ZD69" t="s">
        <v>886</v>
      </c>
      <c r="ZE69" t="s">
        <v>886</v>
      </c>
      <c r="ZF69" t="s">
        <v>886</v>
      </c>
      <c r="ZG69" t="s">
        <v>886</v>
      </c>
      <c r="ZH69" t="s">
        <v>886</v>
      </c>
      <c r="ZI69" t="s">
        <v>886</v>
      </c>
      <c r="ZJ69" t="s">
        <v>886</v>
      </c>
      <c r="ZK69" t="s">
        <v>886</v>
      </c>
      <c r="ZL69" t="s">
        <v>886</v>
      </c>
      <c r="ZM69" t="s">
        <v>826</v>
      </c>
      <c r="ZN69" t="s">
        <v>886</v>
      </c>
      <c r="ZO69" t="s">
        <v>886</v>
      </c>
      <c r="ZP69" t="s">
        <v>886</v>
      </c>
      <c r="ZR69" t="s">
        <v>855</v>
      </c>
      <c r="ZS69" t="s">
        <v>855</v>
      </c>
      <c r="ZT69" t="s">
        <v>855</v>
      </c>
      <c r="ZU69" t="s">
        <v>855</v>
      </c>
      <c r="ZV69" t="s">
        <v>855</v>
      </c>
      <c r="ZW69" t="s">
        <v>855</v>
      </c>
      <c r="ZX69" t="s">
        <v>855</v>
      </c>
      <c r="ZY69" t="s">
        <v>854</v>
      </c>
      <c r="ZZ69" t="s">
        <v>855</v>
      </c>
      <c r="AAA69" t="s">
        <v>855</v>
      </c>
      <c r="AAB69" t="s">
        <v>855</v>
      </c>
      <c r="AAC69" t="s">
        <v>856</v>
      </c>
      <c r="AAD69" t="s">
        <v>855</v>
      </c>
      <c r="AAE69" t="s">
        <v>855</v>
      </c>
      <c r="AAF69" t="s">
        <v>855</v>
      </c>
      <c r="AAG69" t="s">
        <v>855</v>
      </c>
      <c r="AAH69" t="s">
        <v>855</v>
      </c>
      <c r="AAI69" t="s">
        <v>855</v>
      </c>
      <c r="AAJ69" t="s">
        <v>856</v>
      </c>
      <c r="AAK69" t="s">
        <v>855</v>
      </c>
      <c r="AAL69" t="s">
        <v>855</v>
      </c>
      <c r="AAM69" t="s">
        <v>855</v>
      </c>
      <c r="AAN69" t="s">
        <v>855</v>
      </c>
      <c r="AAO69" t="s">
        <v>855</v>
      </c>
      <c r="AAP69" t="s">
        <v>855</v>
      </c>
      <c r="AAQ69" t="s">
        <v>855</v>
      </c>
      <c r="AAR69" t="s">
        <v>855</v>
      </c>
      <c r="AAS69" t="s">
        <v>855</v>
      </c>
      <c r="AAT69" t="s">
        <v>855</v>
      </c>
      <c r="AAU69" t="s">
        <v>855</v>
      </c>
      <c r="AAV69" t="s">
        <v>855</v>
      </c>
      <c r="AAW69" t="s">
        <v>854</v>
      </c>
      <c r="AAX69" t="s">
        <v>855</v>
      </c>
      <c r="AAY69" t="s">
        <v>855</v>
      </c>
      <c r="AAZ69" t="s">
        <v>855</v>
      </c>
      <c r="ABB69" t="s">
        <v>857</v>
      </c>
      <c r="ABC69" t="s">
        <v>859</v>
      </c>
      <c r="ABD69" t="s">
        <v>857</v>
      </c>
      <c r="ABE69" t="s">
        <v>859</v>
      </c>
      <c r="ABF69" t="s">
        <v>859</v>
      </c>
      <c r="ABG69" t="s">
        <v>857</v>
      </c>
      <c r="ABH69" t="s">
        <v>859</v>
      </c>
      <c r="ABI69" t="s">
        <v>857</v>
      </c>
      <c r="ABJ69" t="s">
        <v>859</v>
      </c>
      <c r="ABK69" t="s">
        <v>859</v>
      </c>
      <c r="ABL69" t="s">
        <v>859</v>
      </c>
      <c r="ABM69" t="s">
        <v>859</v>
      </c>
      <c r="ABN69" t="s">
        <v>859</v>
      </c>
      <c r="ABR69" t="s">
        <v>758</v>
      </c>
      <c r="ACA69" t="s">
        <v>767</v>
      </c>
      <c r="ACF69" t="s">
        <v>772</v>
      </c>
      <c r="ACL69" t="s">
        <v>778</v>
      </c>
      <c r="ACN69" t="s">
        <v>780</v>
      </c>
      <c r="ACR69" t="s">
        <v>908</v>
      </c>
      <c r="ACS69" t="s">
        <v>893</v>
      </c>
      <c r="ACT69" t="s">
        <v>862</v>
      </c>
      <c r="ACU69" t="s">
        <v>863</v>
      </c>
      <c r="ACV69" t="s">
        <v>863</v>
      </c>
      <c r="ACW69" t="s">
        <v>863</v>
      </c>
      <c r="ACX69" t="s">
        <v>863</v>
      </c>
      <c r="ACY69" t="s">
        <v>863</v>
      </c>
      <c r="ACZ69" t="s">
        <v>863</v>
      </c>
      <c r="ADA69" t="s">
        <v>863</v>
      </c>
      <c r="ADB69" t="s">
        <v>863</v>
      </c>
      <c r="ADC69" t="s">
        <v>863</v>
      </c>
      <c r="ADD69" t="s">
        <v>863</v>
      </c>
      <c r="ADE69" t="s">
        <v>862</v>
      </c>
      <c r="ADF69" t="s">
        <v>862</v>
      </c>
      <c r="ADG69" t="s">
        <v>862</v>
      </c>
      <c r="ADH69" t="s">
        <v>863</v>
      </c>
      <c r="ADI69" t="s">
        <v>862</v>
      </c>
      <c r="ADJ69" t="s">
        <v>863</v>
      </c>
      <c r="ADK69" t="s">
        <v>862</v>
      </c>
      <c r="ADL69" t="s">
        <v>862</v>
      </c>
      <c r="ADM69" t="s">
        <v>862</v>
      </c>
      <c r="ADN69" t="s">
        <v>862</v>
      </c>
      <c r="ADO69" t="s">
        <v>862</v>
      </c>
      <c r="ADP69" t="s">
        <v>862</v>
      </c>
      <c r="ADQ69" t="s">
        <v>862</v>
      </c>
      <c r="ADR69" t="s">
        <v>862</v>
      </c>
      <c r="ADS69" t="s">
        <v>862</v>
      </c>
      <c r="ADT69" t="s">
        <v>862</v>
      </c>
      <c r="ADU69" t="s">
        <v>862</v>
      </c>
      <c r="ADV69" t="s">
        <v>862</v>
      </c>
    </row>
    <row r="70" spans="1:802" x14ac:dyDescent="0.2">
      <c r="A70">
        <v>110002827437</v>
      </c>
      <c r="B70">
        <v>270114680</v>
      </c>
      <c r="C70" s="2">
        <v>43632.0312962963</v>
      </c>
      <c r="D70" s="2">
        <v>43632.059363425928</v>
      </c>
      <c r="E70" t="s">
        <v>979</v>
      </c>
      <c r="J70" t="s">
        <v>929</v>
      </c>
      <c r="L70" t="s">
        <v>815</v>
      </c>
      <c r="M70" t="s">
        <v>960</v>
      </c>
      <c r="N70" t="s">
        <v>867</v>
      </c>
      <c r="O70" t="s">
        <v>818</v>
      </c>
      <c r="P70" t="s">
        <v>819</v>
      </c>
      <c r="Q70" t="s">
        <v>980</v>
      </c>
      <c r="S70" t="s">
        <v>821</v>
      </c>
      <c r="T70" t="s">
        <v>911</v>
      </c>
      <c r="V70" t="s">
        <v>912</v>
      </c>
      <c r="W70" t="s">
        <v>870</v>
      </c>
      <c r="X70" t="s">
        <v>871</v>
      </c>
      <c r="Y70" t="s">
        <v>871</v>
      </c>
      <c r="Z70" t="s">
        <v>825</v>
      </c>
      <c r="AA70" t="s">
        <v>825</v>
      </c>
      <c r="AB70" t="s">
        <v>871</v>
      </c>
      <c r="AC70" t="s">
        <v>871</v>
      </c>
      <c r="AD70" t="s">
        <v>919</v>
      </c>
      <c r="AE70" t="s">
        <v>827</v>
      </c>
      <c r="AF70" t="s">
        <v>873</v>
      </c>
      <c r="AG70" t="s">
        <v>827</v>
      </c>
      <c r="AH70" t="s">
        <v>827</v>
      </c>
      <c r="AI70" t="s">
        <v>827</v>
      </c>
      <c r="AJ70" t="s">
        <v>827</v>
      </c>
      <c r="AK70" t="s">
        <v>827</v>
      </c>
      <c r="AL70" t="s">
        <v>873</v>
      </c>
      <c r="AN70" t="s">
        <v>874</v>
      </c>
      <c r="AO70" t="s">
        <v>829</v>
      </c>
      <c r="AP70" t="s">
        <v>834</v>
      </c>
      <c r="AQ70" t="s">
        <v>829</v>
      </c>
      <c r="AR70" t="s">
        <v>834</v>
      </c>
      <c r="AS70" t="s">
        <v>829</v>
      </c>
      <c r="AT70" t="s">
        <v>874</v>
      </c>
      <c r="AU70" t="s">
        <v>829</v>
      </c>
      <c r="AW70" t="s">
        <v>933</v>
      </c>
      <c r="AX70" t="s">
        <v>913</v>
      </c>
      <c r="DA70" t="s">
        <v>878</v>
      </c>
      <c r="DF70" t="s">
        <v>935</v>
      </c>
      <c r="DQ70" t="s">
        <v>831</v>
      </c>
      <c r="DR70" t="s">
        <v>831</v>
      </c>
      <c r="DS70" t="s">
        <v>832</v>
      </c>
      <c r="DT70" t="s">
        <v>880</v>
      </c>
      <c r="DU70" t="s">
        <v>832</v>
      </c>
      <c r="DV70" t="s">
        <v>881</v>
      </c>
      <c r="DW70" t="s">
        <v>831</v>
      </c>
      <c r="DX70" t="s">
        <v>832</v>
      </c>
      <c r="DY70" t="s">
        <v>831</v>
      </c>
      <c r="DZ70" t="s">
        <v>832</v>
      </c>
      <c r="EB70" t="s">
        <v>834</v>
      </c>
      <c r="EC70" t="s">
        <v>882</v>
      </c>
      <c r="ED70" t="s">
        <v>834</v>
      </c>
      <c r="EE70" t="s">
        <v>834</v>
      </c>
      <c r="EF70" t="s">
        <v>834</v>
      </c>
      <c r="EG70" t="s">
        <v>834</v>
      </c>
      <c r="EH70" t="s">
        <v>882</v>
      </c>
      <c r="EI70" t="s">
        <v>834</v>
      </c>
      <c r="EJ70" t="s">
        <v>834</v>
      </c>
      <c r="EK70" t="s">
        <v>834</v>
      </c>
      <c r="EL70" t="s">
        <v>834</v>
      </c>
      <c r="EM70" t="s">
        <v>834</v>
      </c>
      <c r="EN70" t="s">
        <v>834</v>
      </c>
      <c r="EO70" t="s">
        <v>834</v>
      </c>
      <c r="EP70" t="s">
        <v>834</v>
      </c>
      <c r="EQ70" t="s">
        <v>834</v>
      </c>
      <c r="ER70" t="s">
        <v>834</v>
      </c>
      <c r="ES70" t="s">
        <v>834</v>
      </c>
      <c r="ET70" t="s">
        <v>981</v>
      </c>
      <c r="FL70" t="s">
        <v>839</v>
      </c>
      <c r="FO70" t="s">
        <v>840</v>
      </c>
      <c r="FQ70" t="s">
        <v>923</v>
      </c>
      <c r="HO70" t="s">
        <v>946</v>
      </c>
      <c r="HR70" t="s">
        <v>837</v>
      </c>
      <c r="HS70" t="s">
        <v>838</v>
      </c>
      <c r="HT70" t="s">
        <v>839</v>
      </c>
      <c r="HU70" t="s">
        <v>842</v>
      </c>
      <c r="HV70" t="s">
        <v>901</v>
      </c>
      <c r="HY70" t="s">
        <v>923</v>
      </c>
      <c r="HZ70" t="s">
        <v>922</v>
      </c>
      <c r="NR70" t="s">
        <v>843</v>
      </c>
      <c r="NV70" t="s">
        <v>845</v>
      </c>
      <c r="NW70" t="s">
        <v>846</v>
      </c>
      <c r="NZ70" t="s">
        <v>884</v>
      </c>
      <c r="OB70" t="s">
        <v>924</v>
      </c>
      <c r="OC70" t="s">
        <v>925</v>
      </c>
      <c r="OD70" t="s">
        <v>903</v>
      </c>
      <c r="WU70" t="s">
        <v>849</v>
      </c>
      <c r="WV70" t="s">
        <v>904</v>
      </c>
      <c r="WW70" t="s">
        <v>850</v>
      </c>
      <c r="WX70" t="s">
        <v>848</v>
      </c>
      <c r="WY70" t="s">
        <v>848</v>
      </c>
      <c r="WZ70" t="s">
        <v>849</v>
      </c>
      <c r="XA70" t="s">
        <v>849</v>
      </c>
      <c r="XB70" t="s">
        <v>848</v>
      </c>
      <c r="XC70" t="s">
        <v>848</v>
      </c>
      <c r="XD70" t="s">
        <v>848</v>
      </c>
      <c r="XE70" t="s">
        <v>849</v>
      </c>
      <c r="XF70" t="s">
        <v>848</v>
      </c>
      <c r="XG70" t="s">
        <v>904</v>
      </c>
      <c r="XH70" t="s">
        <v>849</v>
      </c>
      <c r="XI70" t="s">
        <v>848</v>
      </c>
      <c r="XJ70" t="s">
        <v>850</v>
      </c>
      <c r="XK70" t="s">
        <v>849</v>
      </c>
      <c r="XL70" t="s">
        <v>848</v>
      </c>
      <c r="XM70" t="s">
        <v>848</v>
      </c>
      <c r="XN70" t="s">
        <v>848</v>
      </c>
      <c r="XO70" t="s">
        <v>848</v>
      </c>
      <c r="XP70" t="s">
        <v>848</v>
      </c>
      <c r="XQ70" t="s">
        <v>848</v>
      </c>
      <c r="XR70" t="s">
        <v>848</v>
      </c>
      <c r="XS70" t="s">
        <v>848</v>
      </c>
      <c r="XT70" t="s">
        <v>850</v>
      </c>
      <c r="XU70" t="s">
        <v>848</v>
      </c>
      <c r="XV70" t="s">
        <v>848</v>
      </c>
      <c r="XW70" t="s">
        <v>904</v>
      </c>
      <c r="XX70" t="s">
        <v>848</v>
      </c>
      <c r="XY70" t="s">
        <v>904</v>
      </c>
      <c r="XZ70" t="s">
        <v>848</v>
      </c>
      <c r="YA70" t="s">
        <v>848</v>
      </c>
      <c r="YB70" t="s">
        <v>848</v>
      </c>
      <c r="YC70" t="s">
        <v>850</v>
      </c>
      <c r="YD70" t="s">
        <v>850</v>
      </c>
      <c r="YE70" t="s">
        <v>904</v>
      </c>
      <c r="YF70" t="s">
        <v>848</v>
      </c>
      <c r="YG70" t="s">
        <v>848</v>
      </c>
      <c r="YI70" t="s">
        <v>982</v>
      </c>
      <c r="YJ70" t="s">
        <v>906</v>
      </c>
      <c r="YK70" t="s">
        <v>852</v>
      </c>
      <c r="YL70" t="s">
        <v>853</v>
      </c>
      <c r="YM70" t="s">
        <v>852</v>
      </c>
      <c r="YN70" t="s">
        <v>852</v>
      </c>
      <c r="YO70" t="s">
        <v>853</v>
      </c>
      <c r="YP70" t="s">
        <v>852</v>
      </c>
      <c r="YQ70" t="s">
        <v>852</v>
      </c>
      <c r="YR70" t="s">
        <v>852</v>
      </c>
      <c r="YS70" t="s">
        <v>852</v>
      </c>
      <c r="YT70" t="s">
        <v>853</v>
      </c>
      <c r="YU70" t="s">
        <v>852</v>
      </c>
      <c r="YV70" t="s">
        <v>826</v>
      </c>
      <c r="YW70" t="s">
        <v>852</v>
      </c>
      <c r="YX70" t="s">
        <v>852</v>
      </c>
      <c r="YY70" t="s">
        <v>826</v>
      </c>
      <c r="YZ70" t="s">
        <v>852</v>
      </c>
      <c r="ZA70" t="s">
        <v>853</v>
      </c>
      <c r="ZB70" t="s">
        <v>887</v>
      </c>
      <c r="ZC70" t="s">
        <v>826</v>
      </c>
      <c r="ZD70" t="s">
        <v>886</v>
      </c>
      <c r="ZE70" t="s">
        <v>852</v>
      </c>
      <c r="ZF70" t="s">
        <v>852</v>
      </c>
      <c r="ZG70" t="s">
        <v>852</v>
      </c>
      <c r="ZH70" t="s">
        <v>853</v>
      </c>
      <c r="ZI70" t="s">
        <v>853</v>
      </c>
      <c r="ZJ70" t="s">
        <v>852</v>
      </c>
      <c r="ZK70" t="s">
        <v>853</v>
      </c>
      <c r="ZL70" t="s">
        <v>826</v>
      </c>
      <c r="ZM70" t="s">
        <v>852</v>
      </c>
      <c r="ZN70" t="s">
        <v>853</v>
      </c>
      <c r="ZO70" t="s">
        <v>852</v>
      </c>
      <c r="ZP70" t="s">
        <v>852</v>
      </c>
      <c r="ZR70" t="s">
        <v>856</v>
      </c>
      <c r="ZS70" t="s">
        <v>889</v>
      </c>
      <c r="ZT70" t="s">
        <v>889</v>
      </c>
      <c r="ZU70" t="s">
        <v>856</v>
      </c>
      <c r="ZV70" t="s">
        <v>855</v>
      </c>
      <c r="ZW70" t="s">
        <v>889</v>
      </c>
      <c r="ZX70" t="s">
        <v>856</v>
      </c>
      <c r="ZY70" t="s">
        <v>856</v>
      </c>
      <c r="ZZ70" t="s">
        <v>854</v>
      </c>
      <c r="AAA70" t="s">
        <v>889</v>
      </c>
      <c r="AAB70" t="s">
        <v>856</v>
      </c>
      <c r="AAC70" t="s">
        <v>889</v>
      </c>
      <c r="AAD70" t="s">
        <v>889</v>
      </c>
      <c r="AAE70" t="s">
        <v>889</v>
      </c>
      <c r="AAF70" t="s">
        <v>856</v>
      </c>
      <c r="AAG70" t="s">
        <v>889</v>
      </c>
      <c r="AAH70" t="s">
        <v>889</v>
      </c>
      <c r="AAI70" t="s">
        <v>889</v>
      </c>
      <c r="AAJ70" t="s">
        <v>889</v>
      </c>
      <c r="AAK70" t="s">
        <v>889</v>
      </c>
      <c r="AAL70" t="s">
        <v>889</v>
      </c>
      <c r="AAM70" t="s">
        <v>854</v>
      </c>
      <c r="AAN70" t="s">
        <v>889</v>
      </c>
      <c r="AAO70" t="s">
        <v>889</v>
      </c>
      <c r="AAP70" t="s">
        <v>889</v>
      </c>
      <c r="AAQ70" t="s">
        <v>889</v>
      </c>
      <c r="AAR70" t="s">
        <v>889</v>
      </c>
      <c r="AAS70" t="s">
        <v>889</v>
      </c>
      <c r="AAT70" t="s">
        <v>889</v>
      </c>
      <c r="AAU70" t="s">
        <v>889</v>
      </c>
      <c r="AAV70" t="s">
        <v>856</v>
      </c>
      <c r="AAW70" t="s">
        <v>889</v>
      </c>
      <c r="AAX70" t="s">
        <v>889</v>
      </c>
      <c r="AAY70" t="s">
        <v>889</v>
      </c>
      <c r="AAZ70" t="s">
        <v>889</v>
      </c>
      <c r="ABB70" t="s">
        <v>859</v>
      </c>
      <c r="ABC70" t="s">
        <v>857</v>
      </c>
      <c r="ABD70" t="s">
        <v>857</v>
      </c>
      <c r="ABE70" t="s">
        <v>859</v>
      </c>
      <c r="ABF70" t="s">
        <v>859</v>
      </c>
      <c r="ABG70" t="s">
        <v>890</v>
      </c>
      <c r="ABH70" t="s">
        <v>857</v>
      </c>
      <c r="ABI70" t="s">
        <v>890</v>
      </c>
      <c r="ABJ70" t="s">
        <v>857</v>
      </c>
      <c r="ABK70" t="s">
        <v>859</v>
      </c>
      <c r="ABL70" t="s">
        <v>857</v>
      </c>
      <c r="ABM70" t="s">
        <v>891</v>
      </c>
      <c r="ABN70" t="s">
        <v>891</v>
      </c>
      <c r="ACA70" t="s">
        <v>767</v>
      </c>
      <c r="ACB70" t="s">
        <v>768</v>
      </c>
      <c r="ACC70" t="s">
        <v>769</v>
      </c>
      <c r="ACD70" t="s">
        <v>770</v>
      </c>
      <c r="ACF70" t="s">
        <v>772</v>
      </c>
      <c r="ACG70" t="s">
        <v>773</v>
      </c>
      <c r="ACK70" t="s">
        <v>777</v>
      </c>
      <c r="ACN70" t="s">
        <v>780</v>
      </c>
      <c r="ACR70" t="s">
        <v>892</v>
      </c>
      <c r="ACS70" t="s">
        <v>863</v>
      </c>
      <c r="ACT70" t="s">
        <v>862</v>
      </c>
      <c r="ACU70" t="s">
        <v>863</v>
      </c>
      <c r="ACV70" t="s">
        <v>863</v>
      </c>
      <c r="ACW70" t="s">
        <v>863</v>
      </c>
      <c r="ACX70" t="s">
        <v>863</v>
      </c>
      <c r="ACY70" t="s">
        <v>864</v>
      </c>
      <c r="ACZ70" t="s">
        <v>862</v>
      </c>
      <c r="ADA70" t="s">
        <v>862</v>
      </c>
      <c r="ADB70" t="s">
        <v>862</v>
      </c>
      <c r="ADC70" t="s">
        <v>864</v>
      </c>
      <c r="ADD70" t="s">
        <v>862</v>
      </c>
      <c r="ADE70" t="s">
        <v>862</v>
      </c>
      <c r="ADF70" t="s">
        <v>862</v>
      </c>
      <c r="ADG70" t="s">
        <v>863</v>
      </c>
      <c r="ADH70" t="s">
        <v>862</v>
      </c>
      <c r="ADI70" t="s">
        <v>863</v>
      </c>
      <c r="ADJ70" t="s">
        <v>863</v>
      </c>
      <c r="ADK70" t="s">
        <v>863</v>
      </c>
      <c r="ADL70" t="s">
        <v>864</v>
      </c>
      <c r="ADM70" t="s">
        <v>863</v>
      </c>
      <c r="ADN70" t="s">
        <v>862</v>
      </c>
      <c r="ADO70" t="s">
        <v>894</v>
      </c>
      <c r="ADP70" t="s">
        <v>864</v>
      </c>
      <c r="ADQ70" t="s">
        <v>862</v>
      </c>
      <c r="ADR70" t="s">
        <v>864</v>
      </c>
      <c r="ADS70" t="s">
        <v>864</v>
      </c>
      <c r="ADT70" t="s">
        <v>864</v>
      </c>
      <c r="ADU70" t="s">
        <v>864</v>
      </c>
      <c r="ADV70" t="s">
        <v>862</v>
      </c>
    </row>
    <row r="71" spans="1:802" x14ac:dyDescent="0.2">
      <c r="A71">
        <v>110002823823</v>
      </c>
      <c r="B71">
        <v>270114767</v>
      </c>
      <c r="C71" s="2">
        <v>43630.524664351848</v>
      </c>
      <c r="D71" s="2">
        <v>43630.532407407409</v>
      </c>
      <c r="E71" t="s">
        <v>1562</v>
      </c>
      <c r="J71" t="s">
        <v>43</v>
      </c>
      <c r="K71" t="s">
        <v>1563</v>
      </c>
      <c r="L71" t="s">
        <v>815</v>
      </c>
      <c r="M71" t="s">
        <v>816</v>
      </c>
      <c r="N71" t="s">
        <v>817</v>
      </c>
    </row>
    <row r="72" spans="1:802" x14ac:dyDescent="0.2">
      <c r="A72">
        <v>110002822980</v>
      </c>
      <c r="B72">
        <v>270114707</v>
      </c>
      <c r="C72" s="2">
        <v>43630.252581018518</v>
      </c>
      <c r="D72" s="2">
        <v>43630.286851851852</v>
      </c>
      <c r="E72" t="s">
        <v>983</v>
      </c>
      <c r="J72" t="s">
        <v>929</v>
      </c>
      <c r="L72" t="s">
        <v>815</v>
      </c>
      <c r="M72" t="s">
        <v>816</v>
      </c>
      <c r="N72" t="s">
        <v>984</v>
      </c>
      <c r="O72" t="s">
        <v>818</v>
      </c>
      <c r="P72" t="s">
        <v>819</v>
      </c>
      <c r="Q72" t="s">
        <v>868</v>
      </c>
      <c r="S72" t="s">
        <v>869</v>
      </c>
      <c r="T72" t="s">
        <v>911</v>
      </c>
      <c r="V72" t="s">
        <v>823</v>
      </c>
      <c r="W72" t="s">
        <v>824</v>
      </c>
      <c r="X72" t="s">
        <v>871</v>
      </c>
      <c r="Y72" t="s">
        <v>871</v>
      </c>
      <c r="Z72" t="s">
        <v>825</v>
      </c>
      <c r="AA72" t="s">
        <v>871</v>
      </c>
      <c r="AB72" t="s">
        <v>825</v>
      </c>
      <c r="AC72" t="s">
        <v>825</v>
      </c>
      <c r="AD72" t="s">
        <v>919</v>
      </c>
      <c r="AE72" t="s">
        <v>826</v>
      </c>
      <c r="AF72" t="s">
        <v>873</v>
      </c>
      <c r="AG72" t="s">
        <v>827</v>
      </c>
      <c r="AH72" t="s">
        <v>827</v>
      </c>
      <c r="AI72" t="s">
        <v>826</v>
      </c>
      <c r="AJ72" t="s">
        <v>873</v>
      </c>
      <c r="AK72" t="s">
        <v>827</v>
      </c>
      <c r="AL72" t="s">
        <v>827</v>
      </c>
      <c r="AN72" t="s">
        <v>874</v>
      </c>
      <c r="AO72" t="s">
        <v>830</v>
      </c>
      <c r="AP72" t="s">
        <v>829</v>
      </c>
      <c r="AQ72" t="s">
        <v>834</v>
      </c>
      <c r="AR72" t="s">
        <v>830</v>
      </c>
      <c r="AS72" t="s">
        <v>834</v>
      </c>
      <c r="AT72" t="s">
        <v>875</v>
      </c>
      <c r="AU72" t="s">
        <v>829</v>
      </c>
      <c r="AW72" t="s">
        <v>933</v>
      </c>
      <c r="DF72" t="s">
        <v>935</v>
      </c>
      <c r="DQ72" t="s">
        <v>880</v>
      </c>
      <c r="DR72" t="s">
        <v>832</v>
      </c>
      <c r="DS72" t="s">
        <v>831</v>
      </c>
      <c r="DT72" t="s">
        <v>880</v>
      </c>
      <c r="DU72" t="s">
        <v>832</v>
      </c>
      <c r="DV72" t="s">
        <v>832</v>
      </c>
      <c r="DW72" t="s">
        <v>832</v>
      </c>
      <c r="DX72" t="s">
        <v>831</v>
      </c>
      <c r="DY72" t="s">
        <v>831</v>
      </c>
      <c r="DZ72" t="s">
        <v>831</v>
      </c>
      <c r="EB72" t="s">
        <v>833</v>
      </c>
      <c r="EC72" t="s">
        <v>835</v>
      </c>
      <c r="ED72" t="s">
        <v>833</v>
      </c>
      <c r="EE72" t="s">
        <v>833</v>
      </c>
      <c r="EF72" t="s">
        <v>834</v>
      </c>
      <c r="EG72" t="s">
        <v>834</v>
      </c>
      <c r="EH72" t="s">
        <v>834</v>
      </c>
      <c r="EI72" t="s">
        <v>834</v>
      </c>
      <c r="EJ72" t="s">
        <v>834</v>
      </c>
      <c r="EK72" t="s">
        <v>834</v>
      </c>
      <c r="EL72" t="s">
        <v>834</v>
      </c>
      <c r="EM72" t="s">
        <v>834</v>
      </c>
      <c r="EN72" t="s">
        <v>834</v>
      </c>
      <c r="EO72" t="s">
        <v>834</v>
      </c>
      <c r="EP72" t="s">
        <v>834</v>
      </c>
      <c r="EQ72" t="s">
        <v>834</v>
      </c>
      <c r="ER72" t="s">
        <v>834</v>
      </c>
      <c r="ES72" t="s">
        <v>834</v>
      </c>
      <c r="EU72" t="s">
        <v>946</v>
      </c>
      <c r="EX72" t="s">
        <v>837</v>
      </c>
      <c r="EZ72" t="s">
        <v>839</v>
      </c>
      <c r="FA72" t="s">
        <v>842</v>
      </c>
      <c r="FC72" t="s">
        <v>840</v>
      </c>
      <c r="FE72" t="s">
        <v>923</v>
      </c>
      <c r="FS72" t="s">
        <v>946</v>
      </c>
      <c r="FU72" t="s">
        <v>836</v>
      </c>
      <c r="FV72" t="s">
        <v>837</v>
      </c>
      <c r="FX72" t="s">
        <v>839</v>
      </c>
      <c r="FY72" t="s">
        <v>842</v>
      </c>
      <c r="GA72" t="s">
        <v>840</v>
      </c>
      <c r="GG72" t="s">
        <v>836</v>
      </c>
      <c r="GH72" t="s">
        <v>837</v>
      </c>
      <c r="GJ72" t="s">
        <v>839</v>
      </c>
      <c r="GK72" t="s">
        <v>842</v>
      </c>
      <c r="GM72" t="s">
        <v>840</v>
      </c>
      <c r="GO72" t="s">
        <v>923</v>
      </c>
      <c r="NI72" t="s">
        <v>846</v>
      </c>
      <c r="NJ72" t="s">
        <v>847</v>
      </c>
      <c r="NP72" t="s">
        <v>903</v>
      </c>
      <c r="OK72" t="s">
        <v>846</v>
      </c>
      <c r="OL72" t="s">
        <v>847</v>
      </c>
      <c r="OR72" t="s">
        <v>903</v>
      </c>
      <c r="OY72" t="s">
        <v>846</v>
      </c>
      <c r="OZ72" t="s">
        <v>847</v>
      </c>
      <c r="PF72" t="s">
        <v>903</v>
      </c>
      <c r="WU72" t="s">
        <v>849</v>
      </c>
      <c r="WV72" t="s">
        <v>848</v>
      </c>
      <c r="WW72" t="s">
        <v>850</v>
      </c>
      <c r="WX72" t="s">
        <v>904</v>
      </c>
      <c r="WY72" t="s">
        <v>848</v>
      </c>
      <c r="WZ72" t="s">
        <v>848</v>
      </c>
      <c r="XA72" t="s">
        <v>850</v>
      </c>
      <c r="XB72" t="s">
        <v>848</v>
      </c>
      <c r="XC72" t="s">
        <v>848</v>
      </c>
      <c r="XD72" t="s">
        <v>849</v>
      </c>
      <c r="XE72" t="s">
        <v>850</v>
      </c>
      <c r="XF72" t="s">
        <v>848</v>
      </c>
      <c r="XG72" t="s">
        <v>849</v>
      </c>
      <c r="XH72" t="s">
        <v>848</v>
      </c>
      <c r="XI72" t="s">
        <v>850</v>
      </c>
      <c r="XJ72" t="s">
        <v>849</v>
      </c>
      <c r="XK72" t="s">
        <v>849</v>
      </c>
      <c r="XL72" t="s">
        <v>850</v>
      </c>
      <c r="XM72" t="s">
        <v>848</v>
      </c>
      <c r="XN72" t="s">
        <v>848</v>
      </c>
      <c r="XO72" t="s">
        <v>849</v>
      </c>
      <c r="XP72" t="s">
        <v>904</v>
      </c>
      <c r="XQ72" t="s">
        <v>848</v>
      </c>
      <c r="XR72" t="s">
        <v>848</v>
      </c>
      <c r="XS72" t="s">
        <v>849</v>
      </c>
      <c r="XT72" t="s">
        <v>849</v>
      </c>
      <c r="XU72" t="s">
        <v>848</v>
      </c>
      <c r="XV72" t="s">
        <v>848</v>
      </c>
      <c r="XW72" t="s">
        <v>849</v>
      </c>
      <c r="XX72" t="s">
        <v>848</v>
      </c>
      <c r="XY72" t="s">
        <v>904</v>
      </c>
      <c r="XZ72" t="s">
        <v>848</v>
      </c>
      <c r="YA72" t="s">
        <v>849</v>
      </c>
      <c r="YB72" t="s">
        <v>849</v>
      </c>
      <c r="YC72" t="s">
        <v>848</v>
      </c>
      <c r="YD72" t="s">
        <v>848</v>
      </c>
      <c r="YE72" t="s">
        <v>904</v>
      </c>
      <c r="YF72" t="s">
        <v>848</v>
      </c>
      <c r="YG72" t="s">
        <v>848</v>
      </c>
      <c r="YJ72" t="s">
        <v>851</v>
      </c>
      <c r="YK72" t="s">
        <v>853</v>
      </c>
      <c r="YL72" t="s">
        <v>852</v>
      </c>
      <c r="YM72" t="s">
        <v>852</v>
      </c>
      <c r="YN72" t="s">
        <v>852</v>
      </c>
      <c r="YO72" t="s">
        <v>852</v>
      </c>
      <c r="YP72" t="s">
        <v>853</v>
      </c>
      <c r="YQ72" t="s">
        <v>853</v>
      </c>
      <c r="YR72" t="s">
        <v>852</v>
      </c>
      <c r="YS72" t="s">
        <v>853</v>
      </c>
      <c r="YT72" t="s">
        <v>852</v>
      </c>
      <c r="YU72" t="s">
        <v>853</v>
      </c>
      <c r="YV72" t="s">
        <v>826</v>
      </c>
      <c r="YW72" t="s">
        <v>852</v>
      </c>
      <c r="YX72" t="s">
        <v>852</v>
      </c>
      <c r="YY72" t="s">
        <v>826</v>
      </c>
      <c r="YZ72" t="s">
        <v>826</v>
      </c>
      <c r="ZA72" t="s">
        <v>852</v>
      </c>
      <c r="ZB72" t="s">
        <v>852</v>
      </c>
      <c r="ZC72" t="s">
        <v>853</v>
      </c>
      <c r="ZD72" t="s">
        <v>852</v>
      </c>
      <c r="ZE72" t="s">
        <v>852</v>
      </c>
      <c r="ZF72" t="s">
        <v>826</v>
      </c>
      <c r="ZG72" t="s">
        <v>853</v>
      </c>
      <c r="ZH72" t="s">
        <v>852</v>
      </c>
      <c r="ZI72" t="s">
        <v>852</v>
      </c>
      <c r="ZJ72" t="s">
        <v>852</v>
      </c>
      <c r="ZK72" t="s">
        <v>852</v>
      </c>
      <c r="ZL72" t="s">
        <v>852</v>
      </c>
      <c r="ZM72" t="s">
        <v>852</v>
      </c>
      <c r="ZN72" t="s">
        <v>853</v>
      </c>
      <c r="ZO72" t="s">
        <v>826</v>
      </c>
      <c r="ZP72" t="s">
        <v>852</v>
      </c>
      <c r="ZR72" t="s">
        <v>855</v>
      </c>
      <c r="ZS72" t="s">
        <v>854</v>
      </c>
      <c r="ZT72" t="s">
        <v>856</v>
      </c>
      <c r="ZU72" t="s">
        <v>854</v>
      </c>
      <c r="ZV72" t="s">
        <v>854</v>
      </c>
      <c r="ZW72" t="s">
        <v>855</v>
      </c>
      <c r="ZX72" t="s">
        <v>855</v>
      </c>
      <c r="ZY72" t="s">
        <v>854</v>
      </c>
      <c r="ZZ72" t="s">
        <v>855</v>
      </c>
      <c r="AAA72" t="s">
        <v>856</v>
      </c>
      <c r="AAB72" t="s">
        <v>854</v>
      </c>
      <c r="AAC72" t="s">
        <v>856</v>
      </c>
      <c r="AAD72" t="s">
        <v>855</v>
      </c>
      <c r="AAE72" t="s">
        <v>855</v>
      </c>
      <c r="AAF72" t="s">
        <v>856</v>
      </c>
      <c r="AAG72" t="s">
        <v>854</v>
      </c>
      <c r="AAH72" t="s">
        <v>856</v>
      </c>
      <c r="AAI72" t="s">
        <v>856</v>
      </c>
      <c r="AAJ72" t="s">
        <v>889</v>
      </c>
      <c r="AAK72" t="s">
        <v>854</v>
      </c>
      <c r="AAL72" t="s">
        <v>856</v>
      </c>
      <c r="AAM72" t="s">
        <v>856</v>
      </c>
      <c r="AAN72" t="s">
        <v>854</v>
      </c>
      <c r="AAO72" t="s">
        <v>856</v>
      </c>
      <c r="AAP72" t="s">
        <v>855</v>
      </c>
      <c r="AAQ72" t="s">
        <v>888</v>
      </c>
      <c r="AAR72" t="s">
        <v>856</v>
      </c>
      <c r="AAS72" t="s">
        <v>854</v>
      </c>
      <c r="AAT72" t="s">
        <v>889</v>
      </c>
      <c r="AAU72" t="s">
        <v>856</v>
      </c>
      <c r="AAV72" t="s">
        <v>855</v>
      </c>
      <c r="AAW72" t="s">
        <v>854</v>
      </c>
      <c r="AAX72" t="s">
        <v>854</v>
      </c>
      <c r="AAY72" t="s">
        <v>855</v>
      </c>
      <c r="AAZ72" t="s">
        <v>856</v>
      </c>
      <c r="ABB72" t="s">
        <v>890</v>
      </c>
      <c r="ABC72" t="s">
        <v>890</v>
      </c>
      <c r="ABD72" t="s">
        <v>890</v>
      </c>
      <c r="ABE72" t="s">
        <v>891</v>
      </c>
      <c r="ABF72" t="s">
        <v>857</v>
      </c>
      <c r="ABG72" t="s">
        <v>891</v>
      </c>
      <c r="ABH72" t="s">
        <v>891</v>
      </c>
      <c r="ABI72" t="s">
        <v>859</v>
      </c>
      <c r="ABJ72" t="s">
        <v>859</v>
      </c>
      <c r="ABK72" t="s">
        <v>891</v>
      </c>
      <c r="ABL72" t="s">
        <v>857</v>
      </c>
      <c r="ABM72" t="s">
        <v>891</v>
      </c>
      <c r="ABN72" t="s">
        <v>891</v>
      </c>
      <c r="ABS72" t="s">
        <v>759</v>
      </c>
      <c r="ABU72" t="s">
        <v>761</v>
      </c>
      <c r="ABZ72" t="s">
        <v>766</v>
      </c>
      <c r="ACA72" t="s">
        <v>767</v>
      </c>
      <c r="ACD72" t="s">
        <v>770</v>
      </c>
      <c r="ACJ72" t="s">
        <v>776</v>
      </c>
      <c r="ACL72" t="s">
        <v>778</v>
      </c>
      <c r="ACR72" t="s">
        <v>861</v>
      </c>
      <c r="ACS72" t="s">
        <v>862</v>
      </c>
      <c r="ACT72" t="s">
        <v>862</v>
      </c>
      <c r="ACU72" t="s">
        <v>862</v>
      </c>
      <c r="ACW72" t="s">
        <v>863</v>
      </c>
      <c r="ACX72" t="s">
        <v>862</v>
      </c>
      <c r="ACY72" t="s">
        <v>863</v>
      </c>
      <c r="ACZ72" t="s">
        <v>863</v>
      </c>
      <c r="ADA72" t="s">
        <v>862</v>
      </c>
      <c r="ADB72" t="s">
        <v>862</v>
      </c>
      <c r="ADC72" t="s">
        <v>864</v>
      </c>
      <c r="ADD72" t="s">
        <v>864</v>
      </c>
      <c r="ADE72" t="s">
        <v>862</v>
      </c>
      <c r="ADF72" t="s">
        <v>862</v>
      </c>
      <c r="ADG72" t="s">
        <v>862</v>
      </c>
      <c r="ADH72" t="s">
        <v>863</v>
      </c>
      <c r="ADI72" t="s">
        <v>864</v>
      </c>
      <c r="ADJ72" t="s">
        <v>862</v>
      </c>
      <c r="ADK72" t="s">
        <v>864</v>
      </c>
      <c r="ADL72" t="s">
        <v>863</v>
      </c>
      <c r="ADM72" t="s">
        <v>862</v>
      </c>
      <c r="ADN72" t="s">
        <v>864</v>
      </c>
      <c r="ADO72" t="s">
        <v>864</v>
      </c>
      <c r="ADP72" t="s">
        <v>894</v>
      </c>
      <c r="ADQ72" t="s">
        <v>864</v>
      </c>
      <c r="ADR72" t="s">
        <v>863</v>
      </c>
      <c r="ADS72" t="s">
        <v>864</v>
      </c>
      <c r="ADT72" t="s">
        <v>863</v>
      </c>
      <c r="ADU72" t="s">
        <v>894</v>
      </c>
      <c r="ADV72" t="s">
        <v>863</v>
      </c>
    </row>
    <row r="73" spans="1:802" x14ac:dyDescent="0.2">
      <c r="A73">
        <v>110002822647</v>
      </c>
      <c r="B73">
        <v>270116987</v>
      </c>
      <c r="C73" s="2">
        <v>43629.958518518521</v>
      </c>
      <c r="D73" s="2">
        <v>43629.965231481481</v>
      </c>
      <c r="E73" t="s">
        <v>985</v>
      </c>
      <c r="J73" t="s">
        <v>938</v>
      </c>
      <c r="L73" t="s">
        <v>815</v>
      </c>
      <c r="M73" t="s">
        <v>816</v>
      </c>
      <c r="N73" t="s">
        <v>867</v>
      </c>
      <c r="O73" t="s">
        <v>818</v>
      </c>
      <c r="P73" t="s">
        <v>943</v>
      </c>
      <c r="Q73" t="s">
        <v>918</v>
      </c>
      <c r="S73" t="s">
        <v>931</v>
      </c>
      <c r="T73" t="s">
        <v>911</v>
      </c>
      <c r="V73" t="s">
        <v>823</v>
      </c>
      <c r="W73" t="s">
        <v>870</v>
      </c>
      <c r="X73" t="s">
        <v>825</v>
      </c>
      <c r="Y73" t="s">
        <v>871</v>
      </c>
      <c r="Z73" t="s">
        <v>825</v>
      </c>
      <c r="AA73" t="s">
        <v>825</v>
      </c>
      <c r="AB73" t="s">
        <v>899</v>
      </c>
      <c r="AC73" t="s">
        <v>825</v>
      </c>
      <c r="AD73" t="s">
        <v>872</v>
      </c>
      <c r="AE73" t="s">
        <v>826</v>
      </c>
      <c r="AF73" t="s">
        <v>827</v>
      </c>
      <c r="AG73" t="s">
        <v>919</v>
      </c>
      <c r="AH73" t="s">
        <v>826</v>
      </c>
      <c r="AI73" t="s">
        <v>826</v>
      </c>
      <c r="AJ73" t="s">
        <v>826</v>
      </c>
      <c r="AK73" t="s">
        <v>827</v>
      </c>
      <c r="AL73" t="s">
        <v>827</v>
      </c>
      <c r="AN73" t="s">
        <v>834</v>
      </c>
      <c r="AO73" t="s">
        <v>830</v>
      </c>
      <c r="AP73" t="s">
        <v>834</v>
      </c>
      <c r="AQ73" t="s">
        <v>829</v>
      </c>
      <c r="AR73" t="s">
        <v>830</v>
      </c>
      <c r="AS73" t="s">
        <v>874</v>
      </c>
      <c r="AT73" t="s">
        <v>829</v>
      </c>
      <c r="AU73" t="s">
        <v>834</v>
      </c>
      <c r="CR73" t="s">
        <v>878</v>
      </c>
      <c r="CS73" t="s">
        <v>877</v>
      </c>
      <c r="DQ73" t="s">
        <v>832</v>
      </c>
      <c r="DR73" t="s">
        <v>900</v>
      </c>
      <c r="DS73" t="s">
        <v>900</v>
      </c>
      <c r="DT73" t="s">
        <v>881</v>
      </c>
      <c r="DU73" t="s">
        <v>832</v>
      </c>
      <c r="DV73" t="s">
        <v>832</v>
      </c>
      <c r="DW73" t="s">
        <v>880</v>
      </c>
      <c r="DX73" t="s">
        <v>880</v>
      </c>
      <c r="DY73" t="s">
        <v>880</v>
      </c>
      <c r="DZ73" t="s">
        <v>832</v>
      </c>
      <c r="EB73" t="s">
        <v>882</v>
      </c>
      <c r="EC73" t="s">
        <v>882</v>
      </c>
      <c r="ED73" t="s">
        <v>833</v>
      </c>
      <c r="EE73" t="s">
        <v>833</v>
      </c>
      <c r="EF73" t="s">
        <v>834</v>
      </c>
      <c r="EG73" t="s">
        <v>834</v>
      </c>
      <c r="EH73" t="s">
        <v>834</v>
      </c>
      <c r="EI73" t="s">
        <v>834</v>
      </c>
      <c r="EJ73" t="s">
        <v>834</v>
      </c>
      <c r="EK73" t="s">
        <v>834</v>
      </c>
      <c r="EL73" t="s">
        <v>834</v>
      </c>
      <c r="EM73" t="s">
        <v>834</v>
      </c>
      <c r="EN73" t="s">
        <v>834</v>
      </c>
      <c r="EO73" t="s">
        <v>834</v>
      </c>
      <c r="EP73" t="s">
        <v>834</v>
      </c>
      <c r="EQ73" t="s">
        <v>834</v>
      </c>
      <c r="ER73" t="s">
        <v>834</v>
      </c>
      <c r="ES73" t="s">
        <v>834</v>
      </c>
      <c r="ET73" t="s">
        <v>986</v>
      </c>
      <c r="EW73" t="s">
        <v>836</v>
      </c>
      <c r="EX73" t="s">
        <v>837</v>
      </c>
      <c r="EZ73" t="s">
        <v>839</v>
      </c>
      <c r="FA73" t="s">
        <v>842</v>
      </c>
      <c r="FI73" t="s">
        <v>836</v>
      </c>
      <c r="FJ73" t="s">
        <v>837</v>
      </c>
      <c r="FL73" t="s">
        <v>839</v>
      </c>
      <c r="FM73" t="s">
        <v>842</v>
      </c>
      <c r="FU73" t="s">
        <v>836</v>
      </c>
      <c r="FV73" t="s">
        <v>837</v>
      </c>
      <c r="FX73" t="s">
        <v>839</v>
      </c>
      <c r="FY73" t="s">
        <v>842</v>
      </c>
      <c r="GG73" t="s">
        <v>836</v>
      </c>
      <c r="GH73" t="s">
        <v>837</v>
      </c>
      <c r="GJ73" t="s">
        <v>839</v>
      </c>
      <c r="GK73" t="s">
        <v>842</v>
      </c>
      <c r="NH73" t="s">
        <v>845</v>
      </c>
      <c r="NI73" t="s">
        <v>846</v>
      </c>
      <c r="NJ73" t="s">
        <v>847</v>
      </c>
      <c r="NL73" t="s">
        <v>884</v>
      </c>
      <c r="NV73" t="s">
        <v>845</v>
      </c>
      <c r="NW73" t="s">
        <v>846</v>
      </c>
      <c r="NX73" t="s">
        <v>847</v>
      </c>
      <c r="NZ73" t="s">
        <v>884</v>
      </c>
      <c r="OJ73" t="s">
        <v>845</v>
      </c>
      <c r="OK73" t="s">
        <v>846</v>
      </c>
      <c r="OL73" t="s">
        <v>847</v>
      </c>
      <c r="ON73" t="s">
        <v>884</v>
      </c>
      <c r="OX73" t="s">
        <v>845</v>
      </c>
      <c r="OY73" t="s">
        <v>846</v>
      </c>
      <c r="OZ73" t="s">
        <v>847</v>
      </c>
      <c r="PB73" t="s">
        <v>884</v>
      </c>
      <c r="WU73" t="s">
        <v>849</v>
      </c>
      <c r="WV73" t="s">
        <v>849</v>
      </c>
      <c r="WW73" t="s">
        <v>850</v>
      </c>
      <c r="WX73" t="s">
        <v>849</v>
      </c>
      <c r="WY73" t="s">
        <v>849</v>
      </c>
      <c r="WZ73" t="s">
        <v>848</v>
      </c>
      <c r="XA73" t="s">
        <v>850</v>
      </c>
      <c r="XB73" t="s">
        <v>849</v>
      </c>
      <c r="XC73" t="s">
        <v>849</v>
      </c>
      <c r="XD73" t="s">
        <v>850</v>
      </c>
      <c r="XE73" t="s">
        <v>849</v>
      </c>
      <c r="XF73" t="s">
        <v>849</v>
      </c>
      <c r="XG73" t="s">
        <v>850</v>
      </c>
      <c r="XH73" t="s">
        <v>849</v>
      </c>
      <c r="XI73" t="s">
        <v>849</v>
      </c>
      <c r="XJ73" t="s">
        <v>850</v>
      </c>
      <c r="XK73" t="s">
        <v>850</v>
      </c>
      <c r="XL73" t="s">
        <v>849</v>
      </c>
      <c r="XM73" t="s">
        <v>848</v>
      </c>
      <c r="XN73" t="s">
        <v>848</v>
      </c>
      <c r="XO73" t="s">
        <v>848</v>
      </c>
      <c r="XP73" t="s">
        <v>848</v>
      </c>
      <c r="XQ73" t="s">
        <v>848</v>
      </c>
      <c r="XR73" t="s">
        <v>848</v>
      </c>
      <c r="XS73" t="s">
        <v>848</v>
      </c>
      <c r="XT73" t="s">
        <v>848</v>
      </c>
      <c r="XU73" t="s">
        <v>849</v>
      </c>
      <c r="XV73" t="s">
        <v>849</v>
      </c>
      <c r="XW73" t="s">
        <v>848</v>
      </c>
      <c r="XX73" t="s">
        <v>849</v>
      </c>
      <c r="XY73" t="s">
        <v>849</v>
      </c>
      <c r="XZ73" t="s">
        <v>904</v>
      </c>
      <c r="YA73" t="s">
        <v>848</v>
      </c>
      <c r="YB73" t="s">
        <v>849</v>
      </c>
      <c r="YC73" t="s">
        <v>849</v>
      </c>
      <c r="YD73" t="s">
        <v>850</v>
      </c>
      <c r="YE73" t="s">
        <v>850</v>
      </c>
      <c r="YF73" t="s">
        <v>848</v>
      </c>
      <c r="YG73" t="s">
        <v>849</v>
      </c>
      <c r="YJ73" t="s">
        <v>851</v>
      </c>
    </row>
    <row r="74" spans="1:802" x14ac:dyDescent="0.2">
      <c r="A74">
        <v>110002822216</v>
      </c>
      <c r="B74">
        <v>270117580</v>
      </c>
      <c r="C74" s="2">
        <v>43629.854548611111</v>
      </c>
      <c r="D74" s="2">
        <v>43629.88077546296</v>
      </c>
      <c r="E74" t="s">
        <v>987</v>
      </c>
      <c r="J74" t="s">
        <v>988</v>
      </c>
      <c r="L74" t="s">
        <v>815</v>
      </c>
      <c r="M74" t="s">
        <v>816</v>
      </c>
      <c r="N74" t="s">
        <v>867</v>
      </c>
      <c r="O74" t="s">
        <v>818</v>
      </c>
      <c r="P74" t="s">
        <v>943</v>
      </c>
      <c r="Q74" t="s">
        <v>980</v>
      </c>
      <c r="S74" t="s">
        <v>821</v>
      </c>
      <c r="T74" t="s">
        <v>43</v>
      </c>
      <c r="U74" t="s">
        <v>989</v>
      </c>
      <c r="V74" t="s">
        <v>912</v>
      </c>
      <c r="W74" t="s">
        <v>824</v>
      </c>
      <c r="X74" t="s">
        <v>871</v>
      </c>
      <c r="Y74" t="s">
        <v>871</v>
      </c>
      <c r="Z74" t="s">
        <v>825</v>
      </c>
      <c r="AA74" t="s">
        <v>825</v>
      </c>
      <c r="AB74" t="s">
        <v>871</v>
      </c>
      <c r="AC74" t="s">
        <v>871</v>
      </c>
      <c r="AD74" t="s">
        <v>919</v>
      </c>
      <c r="AE74" t="s">
        <v>873</v>
      </c>
      <c r="AF74" t="s">
        <v>873</v>
      </c>
      <c r="AG74" t="s">
        <v>827</v>
      </c>
      <c r="AH74" t="s">
        <v>826</v>
      </c>
      <c r="AI74" t="s">
        <v>827</v>
      </c>
      <c r="AJ74" t="s">
        <v>873</v>
      </c>
      <c r="AK74" t="s">
        <v>873</v>
      </c>
      <c r="AL74" t="s">
        <v>873</v>
      </c>
      <c r="AN74" t="s">
        <v>834</v>
      </c>
      <c r="AO74" t="s">
        <v>834</v>
      </c>
      <c r="AP74" t="s">
        <v>834</v>
      </c>
      <c r="AQ74" t="s">
        <v>834</v>
      </c>
      <c r="AR74" t="s">
        <v>830</v>
      </c>
      <c r="AS74" t="s">
        <v>834</v>
      </c>
      <c r="AT74" t="s">
        <v>834</v>
      </c>
      <c r="AU74" t="s">
        <v>834</v>
      </c>
      <c r="DQ74" t="s">
        <v>831</v>
      </c>
      <c r="DR74" t="s">
        <v>880</v>
      </c>
      <c r="DS74" t="s">
        <v>880</v>
      </c>
      <c r="DT74" t="s">
        <v>832</v>
      </c>
      <c r="DU74" t="s">
        <v>832</v>
      </c>
      <c r="DV74" t="s">
        <v>832</v>
      </c>
      <c r="DW74" t="s">
        <v>832</v>
      </c>
      <c r="DX74" t="s">
        <v>831</v>
      </c>
      <c r="DY74" t="s">
        <v>832</v>
      </c>
      <c r="DZ74" t="s">
        <v>832</v>
      </c>
      <c r="EB74" t="s">
        <v>833</v>
      </c>
      <c r="EC74" t="s">
        <v>835</v>
      </c>
      <c r="ED74" t="s">
        <v>835</v>
      </c>
      <c r="EE74" t="s">
        <v>833</v>
      </c>
      <c r="EF74" t="s">
        <v>834</v>
      </c>
      <c r="EG74" t="s">
        <v>834</v>
      </c>
      <c r="EH74" t="s">
        <v>834</v>
      </c>
      <c r="EI74" t="s">
        <v>834</v>
      </c>
      <c r="EJ74" t="s">
        <v>834</v>
      </c>
      <c r="EK74" t="s">
        <v>834</v>
      </c>
      <c r="EL74" t="s">
        <v>834</v>
      </c>
      <c r="EM74" t="s">
        <v>834</v>
      </c>
      <c r="EN74" t="s">
        <v>834</v>
      </c>
      <c r="EO74" t="s">
        <v>834</v>
      </c>
      <c r="EP74" t="s">
        <v>834</v>
      </c>
      <c r="EQ74" t="s">
        <v>834</v>
      </c>
      <c r="ER74" t="s">
        <v>835</v>
      </c>
      <c r="ES74" t="s">
        <v>834</v>
      </c>
      <c r="EZ74" t="s">
        <v>839</v>
      </c>
      <c r="GJ74" t="s">
        <v>839</v>
      </c>
      <c r="NN74" t="s">
        <v>924</v>
      </c>
      <c r="PD74" t="s">
        <v>924</v>
      </c>
      <c r="WU74" t="s">
        <v>848</v>
      </c>
      <c r="WV74" t="s">
        <v>849</v>
      </c>
      <c r="WW74" t="s">
        <v>904</v>
      </c>
      <c r="WX74" t="s">
        <v>904</v>
      </c>
      <c r="WY74" t="s">
        <v>848</v>
      </c>
      <c r="WZ74" t="s">
        <v>904</v>
      </c>
      <c r="XA74" t="s">
        <v>850</v>
      </c>
      <c r="XB74" t="s">
        <v>848</v>
      </c>
      <c r="XC74" t="s">
        <v>848</v>
      </c>
      <c r="XD74" t="s">
        <v>904</v>
      </c>
      <c r="XE74" t="s">
        <v>848</v>
      </c>
      <c r="XF74" t="s">
        <v>848</v>
      </c>
      <c r="XG74" t="s">
        <v>904</v>
      </c>
      <c r="XH74" t="s">
        <v>850</v>
      </c>
      <c r="XI74" t="s">
        <v>848</v>
      </c>
      <c r="XJ74" t="s">
        <v>848</v>
      </c>
      <c r="XK74" t="s">
        <v>849</v>
      </c>
      <c r="XL74" t="s">
        <v>850</v>
      </c>
      <c r="XM74" t="s">
        <v>848</v>
      </c>
      <c r="XN74" t="s">
        <v>849</v>
      </c>
      <c r="XO74" t="s">
        <v>850</v>
      </c>
      <c r="XP74" t="s">
        <v>848</v>
      </c>
      <c r="XQ74" t="s">
        <v>849</v>
      </c>
      <c r="XR74" t="s">
        <v>848</v>
      </c>
      <c r="XS74" t="s">
        <v>848</v>
      </c>
      <c r="XT74" t="s">
        <v>848</v>
      </c>
      <c r="XU74" t="s">
        <v>849</v>
      </c>
      <c r="XV74" t="s">
        <v>849</v>
      </c>
      <c r="XW74" t="s">
        <v>849</v>
      </c>
      <c r="XX74" t="s">
        <v>849</v>
      </c>
      <c r="XY74" t="s">
        <v>850</v>
      </c>
      <c r="XZ74" t="s">
        <v>904</v>
      </c>
      <c r="YA74" t="s">
        <v>848</v>
      </c>
      <c r="YB74" t="s">
        <v>848</v>
      </c>
      <c r="YC74" t="s">
        <v>848</v>
      </c>
      <c r="YD74" t="s">
        <v>850</v>
      </c>
      <c r="YE74" t="s">
        <v>850</v>
      </c>
      <c r="YF74" t="s">
        <v>848</v>
      </c>
      <c r="YG74" t="s">
        <v>848</v>
      </c>
      <c r="YJ74" t="s">
        <v>851</v>
      </c>
      <c r="YK74" t="s">
        <v>853</v>
      </c>
      <c r="YL74" t="s">
        <v>853</v>
      </c>
      <c r="YM74" t="s">
        <v>826</v>
      </c>
      <c r="YN74" t="s">
        <v>852</v>
      </c>
      <c r="YO74" t="s">
        <v>853</v>
      </c>
      <c r="YP74" t="s">
        <v>853</v>
      </c>
      <c r="YQ74" t="s">
        <v>826</v>
      </c>
      <c r="YR74" t="s">
        <v>826</v>
      </c>
      <c r="YS74" t="s">
        <v>853</v>
      </c>
      <c r="YT74" t="s">
        <v>852</v>
      </c>
      <c r="YU74" t="s">
        <v>853</v>
      </c>
      <c r="YV74" t="s">
        <v>826</v>
      </c>
      <c r="YW74" t="s">
        <v>852</v>
      </c>
      <c r="YX74" t="s">
        <v>852</v>
      </c>
      <c r="YY74" t="s">
        <v>826</v>
      </c>
      <c r="YZ74" t="s">
        <v>853</v>
      </c>
      <c r="ZA74" t="s">
        <v>853</v>
      </c>
      <c r="ZB74" t="s">
        <v>853</v>
      </c>
      <c r="ZC74" t="s">
        <v>852</v>
      </c>
      <c r="ZD74" t="s">
        <v>826</v>
      </c>
      <c r="ZE74" t="s">
        <v>826</v>
      </c>
      <c r="ZF74" t="s">
        <v>852</v>
      </c>
      <c r="ZG74" t="s">
        <v>853</v>
      </c>
      <c r="ZH74" t="s">
        <v>852</v>
      </c>
      <c r="ZI74" t="s">
        <v>852</v>
      </c>
      <c r="ZJ74" t="s">
        <v>853</v>
      </c>
      <c r="ZK74" t="s">
        <v>852</v>
      </c>
      <c r="ZL74" t="s">
        <v>852</v>
      </c>
      <c r="ZM74" t="s">
        <v>852</v>
      </c>
      <c r="ZN74" t="s">
        <v>853</v>
      </c>
      <c r="ZO74" t="s">
        <v>826</v>
      </c>
      <c r="ZP74" t="s">
        <v>852</v>
      </c>
      <c r="ZR74" t="s">
        <v>856</v>
      </c>
      <c r="ZS74" t="s">
        <v>855</v>
      </c>
      <c r="ZT74" t="s">
        <v>855</v>
      </c>
      <c r="ZU74" t="s">
        <v>855</v>
      </c>
      <c r="ZV74" t="s">
        <v>855</v>
      </c>
      <c r="ZW74" t="s">
        <v>855</v>
      </c>
      <c r="ZX74" t="s">
        <v>856</v>
      </c>
      <c r="ZY74" t="s">
        <v>855</v>
      </c>
      <c r="ZZ74" t="s">
        <v>855</v>
      </c>
      <c r="AAA74" t="s">
        <v>856</v>
      </c>
      <c r="AAB74" t="s">
        <v>854</v>
      </c>
      <c r="AAC74" t="s">
        <v>855</v>
      </c>
      <c r="AAD74" t="s">
        <v>855</v>
      </c>
      <c r="AAE74" t="s">
        <v>855</v>
      </c>
      <c r="AAF74" t="s">
        <v>855</v>
      </c>
      <c r="AAG74" t="s">
        <v>856</v>
      </c>
      <c r="AAH74" t="s">
        <v>854</v>
      </c>
      <c r="AAI74" t="s">
        <v>855</v>
      </c>
      <c r="AAJ74" t="s">
        <v>855</v>
      </c>
      <c r="AAK74" t="s">
        <v>856</v>
      </c>
      <c r="AAL74" t="s">
        <v>855</v>
      </c>
      <c r="AAM74" t="s">
        <v>856</v>
      </c>
      <c r="AAN74" t="s">
        <v>855</v>
      </c>
      <c r="AAO74" t="s">
        <v>855</v>
      </c>
      <c r="AAP74" t="s">
        <v>855</v>
      </c>
      <c r="AAQ74" t="s">
        <v>855</v>
      </c>
      <c r="AAR74" t="s">
        <v>855</v>
      </c>
      <c r="AAS74" t="s">
        <v>855</v>
      </c>
      <c r="AAT74" t="s">
        <v>855</v>
      </c>
      <c r="AAU74" t="s">
        <v>855</v>
      </c>
      <c r="AAV74" t="s">
        <v>855</v>
      </c>
      <c r="AAW74" t="s">
        <v>855</v>
      </c>
      <c r="AAX74" t="s">
        <v>855</v>
      </c>
      <c r="AAY74" t="s">
        <v>854</v>
      </c>
      <c r="AAZ74" t="s">
        <v>855</v>
      </c>
      <c r="ABB74" t="s">
        <v>891</v>
      </c>
      <c r="ABC74" t="s">
        <v>890</v>
      </c>
      <c r="ABD74" t="s">
        <v>857</v>
      </c>
      <c r="ABE74" t="s">
        <v>857</v>
      </c>
      <c r="ABF74" t="s">
        <v>857</v>
      </c>
      <c r="ABG74" t="s">
        <v>857</v>
      </c>
      <c r="ABH74" t="s">
        <v>891</v>
      </c>
      <c r="ABI74" t="s">
        <v>859</v>
      </c>
      <c r="ABJ74" t="s">
        <v>859</v>
      </c>
      <c r="ABK74" t="s">
        <v>859</v>
      </c>
      <c r="ABL74" t="s">
        <v>890</v>
      </c>
      <c r="ABM74" t="s">
        <v>857</v>
      </c>
      <c r="ABN74" t="s">
        <v>857</v>
      </c>
      <c r="ABO74" t="s">
        <v>755</v>
      </c>
      <c r="ABS74" t="s">
        <v>759</v>
      </c>
      <c r="ABV74" t="s">
        <v>762</v>
      </c>
      <c r="ABZ74" t="s">
        <v>766</v>
      </c>
      <c r="ACA74" t="s">
        <v>767</v>
      </c>
      <c r="ACD74" t="s">
        <v>770</v>
      </c>
      <c r="ACF74" t="s">
        <v>772</v>
      </c>
      <c r="ACK74" t="s">
        <v>777</v>
      </c>
      <c r="ACM74" t="s">
        <v>779</v>
      </c>
      <c r="ACN74" t="s">
        <v>780</v>
      </c>
      <c r="ACR74" t="s">
        <v>892</v>
      </c>
      <c r="ACS74" t="s">
        <v>862</v>
      </c>
      <c r="ACT74" t="s">
        <v>863</v>
      </c>
      <c r="ACU74" t="s">
        <v>863</v>
      </c>
      <c r="ACV74" t="s">
        <v>864</v>
      </c>
      <c r="ACW74" t="s">
        <v>863</v>
      </c>
      <c r="ACX74" t="s">
        <v>863</v>
      </c>
      <c r="ACY74" t="s">
        <v>863</v>
      </c>
      <c r="ACZ74" t="s">
        <v>863</v>
      </c>
      <c r="ADA74" t="s">
        <v>863</v>
      </c>
      <c r="ADB74" t="s">
        <v>863</v>
      </c>
      <c r="ADC74" t="s">
        <v>863</v>
      </c>
      <c r="ADD74" t="s">
        <v>863</v>
      </c>
      <c r="ADE74" t="s">
        <v>862</v>
      </c>
      <c r="ADF74" t="s">
        <v>862</v>
      </c>
      <c r="ADG74" t="s">
        <v>862</v>
      </c>
      <c r="ADH74" t="s">
        <v>862</v>
      </c>
      <c r="ADI74" t="s">
        <v>863</v>
      </c>
      <c r="ADJ74" t="s">
        <v>863</v>
      </c>
      <c r="ADK74" t="s">
        <v>863</v>
      </c>
      <c r="ADL74" t="s">
        <v>863</v>
      </c>
      <c r="ADM74" t="s">
        <v>863</v>
      </c>
      <c r="ADN74" t="s">
        <v>863</v>
      </c>
      <c r="ADO74" t="s">
        <v>864</v>
      </c>
      <c r="ADP74" t="s">
        <v>863</v>
      </c>
      <c r="ADQ74" t="s">
        <v>863</v>
      </c>
      <c r="ADR74" t="s">
        <v>863</v>
      </c>
      <c r="ADS74" t="s">
        <v>863</v>
      </c>
      <c r="ADT74" t="s">
        <v>863</v>
      </c>
      <c r="ADU74" t="s">
        <v>863</v>
      </c>
      <c r="ADV74" t="s">
        <v>863</v>
      </c>
    </row>
    <row r="75" spans="1:802" x14ac:dyDescent="0.2">
      <c r="A75">
        <v>110002818950</v>
      </c>
      <c r="B75">
        <v>270117035</v>
      </c>
      <c r="C75" s="2">
        <v>43629.259317129632</v>
      </c>
      <c r="D75" s="2">
        <v>43629.266238425917</v>
      </c>
      <c r="E75" t="s">
        <v>1564</v>
      </c>
      <c r="J75" t="s">
        <v>43</v>
      </c>
      <c r="K75" t="s">
        <v>1565</v>
      </c>
      <c r="L75" t="s">
        <v>815</v>
      </c>
      <c r="M75" t="s">
        <v>816</v>
      </c>
      <c r="N75" t="s">
        <v>867</v>
      </c>
      <c r="O75" t="s">
        <v>896</v>
      </c>
      <c r="P75" t="s">
        <v>819</v>
      </c>
      <c r="Q75" t="s">
        <v>980</v>
      </c>
      <c r="S75" t="s">
        <v>821</v>
      </c>
      <c r="T75" t="s">
        <v>911</v>
      </c>
      <c r="V75" t="s">
        <v>823</v>
      </c>
      <c r="W75" t="s">
        <v>1004</v>
      </c>
      <c r="X75" t="s">
        <v>871</v>
      </c>
      <c r="Y75" t="s">
        <v>871</v>
      </c>
      <c r="Z75" t="s">
        <v>871</v>
      </c>
      <c r="AA75" t="s">
        <v>871</v>
      </c>
      <c r="AB75" t="s">
        <v>871</v>
      </c>
      <c r="AC75" t="s">
        <v>871</v>
      </c>
      <c r="AD75" t="s">
        <v>873</v>
      </c>
      <c r="AE75" t="s">
        <v>827</v>
      </c>
      <c r="AF75" t="s">
        <v>827</v>
      </c>
      <c r="AG75" t="s">
        <v>827</v>
      </c>
      <c r="AH75" t="s">
        <v>827</v>
      </c>
      <c r="AI75" t="s">
        <v>827</v>
      </c>
      <c r="AJ75" t="s">
        <v>827</v>
      </c>
      <c r="AK75" t="s">
        <v>827</v>
      </c>
      <c r="AL75" t="s">
        <v>827</v>
      </c>
      <c r="AN75" t="s">
        <v>932</v>
      </c>
      <c r="AO75" t="s">
        <v>829</v>
      </c>
      <c r="AP75" t="s">
        <v>828</v>
      </c>
      <c r="AQ75" t="s">
        <v>829</v>
      </c>
      <c r="AR75" t="s">
        <v>932</v>
      </c>
      <c r="AS75" t="s">
        <v>829</v>
      </c>
      <c r="AT75" t="s">
        <v>829</v>
      </c>
      <c r="AU75" t="s">
        <v>829</v>
      </c>
      <c r="AW75" t="s">
        <v>933</v>
      </c>
      <c r="AX75" t="s">
        <v>913</v>
      </c>
      <c r="AY75" t="s">
        <v>878</v>
      </c>
      <c r="AZ75" t="s">
        <v>877</v>
      </c>
      <c r="BA75" t="s">
        <v>934</v>
      </c>
      <c r="BB75" t="s">
        <v>879</v>
      </c>
      <c r="BC75" t="s">
        <v>914</v>
      </c>
      <c r="BD75" t="s">
        <v>935</v>
      </c>
      <c r="BE75" t="s">
        <v>920</v>
      </c>
      <c r="CI75" t="s">
        <v>878</v>
      </c>
      <c r="CJ75" t="s">
        <v>877</v>
      </c>
      <c r="CL75" t="s">
        <v>879</v>
      </c>
      <c r="DQ75" t="s">
        <v>832</v>
      </c>
      <c r="DR75" t="s">
        <v>832</v>
      </c>
      <c r="DS75" t="s">
        <v>832</v>
      </c>
      <c r="DT75" t="s">
        <v>832</v>
      </c>
      <c r="DU75" t="s">
        <v>832</v>
      </c>
      <c r="DV75" t="s">
        <v>832</v>
      </c>
      <c r="DW75" t="s">
        <v>832</v>
      </c>
      <c r="DX75" t="s">
        <v>832</v>
      </c>
      <c r="DY75" t="s">
        <v>832</v>
      </c>
      <c r="DZ75" t="s">
        <v>832</v>
      </c>
      <c r="EB75" t="s">
        <v>833</v>
      </c>
      <c r="EC75" t="s">
        <v>833</v>
      </c>
      <c r="ED75" t="s">
        <v>833</v>
      </c>
      <c r="EE75" t="s">
        <v>882</v>
      </c>
      <c r="EF75" t="s">
        <v>833</v>
      </c>
      <c r="EG75" t="s">
        <v>833</v>
      </c>
      <c r="EH75" t="s">
        <v>833</v>
      </c>
      <c r="EI75" t="s">
        <v>833</v>
      </c>
      <c r="EJ75" t="s">
        <v>833</v>
      </c>
      <c r="EK75" t="s">
        <v>833</v>
      </c>
      <c r="EL75" t="s">
        <v>833</v>
      </c>
      <c r="EM75" t="s">
        <v>833</v>
      </c>
      <c r="EN75" t="s">
        <v>833</v>
      </c>
      <c r="EO75" t="s">
        <v>833</v>
      </c>
      <c r="EP75" t="s">
        <v>833</v>
      </c>
      <c r="EQ75" t="s">
        <v>833</v>
      </c>
      <c r="ER75" t="s">
        <v>833</v>
      </c>
      <c r="ES75" t="s">
        <v>833</v>
      </c>
      <c r="FG75" t="s">
        <v>946</v>
      </c>
      <c r="FK75" t="s">
        <v>838</v>
      </c>
      <c r="FM75" t="s">
        <v>842</v>
      </c>
      <c r="GE75" t="s">
        <v>946</v>
      </c>
      <c r="GF75" t="s">
        <v>841</v>
      </c>
      <c r="GG75" t="s">
        <v>836</v>
      </c>
      <c r="GH75" t="s">
        <v>837</v>
      </c>
      <c r="GI75" t="s">
        <v>838</v>
      </c>
      <c r="GJ75" t="s">
        <v>839</v>
      </c>
      <c r="GK75" t="s">
        <v>842</v>
      </c>
      <c r="GL75" t="s">
        <v>901</v>
      </c>
      <c r="GM75" t="s">
        <v>840</v>
      </c>
      <c r="GN75" t="s">
        <v>921</v>
      </c>
      <c r="HO75" t="s">
        <v>946</v>
      </c>
      <c r="HQ75" t="s">
        <v>836</v>
      </c>
      <c r="HT75" t="s">
        <v>839</v>
      </c>
      <c r="MB75" t="s">
        <v>921</v>
      </c>
      <c r="ME75" t="s">
        <v>946</v>
      </c>
      <c r="MF75" t="s">
        <v>841</v>
      </c>
      <c r="MG75" t="s">
        <v>836</v>
      </c>
      <c r="MH75" t="s">
        <v>837</v>
      </c>
      <c r="MI75" t="s">
        <v>838</v>
      </c>
      <c r="MJ75" t="s">
        <v>839</v>
      </c>
      <c r="MK75" t="s">
        <v>842</v>
      </c>
      <c r="ML75" t="s">
        <v>901</v>
      </c>
      <c r="MM75" t="s">
        <v>840</v>
      </c>
      <c r="MN75" t="s">
        <v>921</v>
      </c>
      <c r="MR75" t="s">
        <v>841</v>
      </c>
      <c r="MS75" t="s">
        <v>836</v>
      </c>
      <c r="MU75" t="s">
        <v>838</v>
      </c>
      <c r="MW75" t="s">
        <v>842</v>
      </c>
    </row>
    <row r="76" spans="1:802" x14ac:dyDescent="0.2">
      <c r="A76">
        <v>110002818832</v>
      </c>
      <c r="B76">
        <v>270116672</v>
      </c>
      <c r="C76" s="2">
        <v>43629.077835648153</v>
      </c>
      <c r="D76" s="2">
        <v>43629.11178240741</v>
      </c>
      <c r="E76" t="s">
        <v>1566</v>
      </c>
      <c r="J76" t="s">
        <v>43</v>
      </c>
      <c r="K76" t="s">
        <v>1567</v>
      </c>
      <c r="L76" t="s">
        <v>917</v>
      </c>
      <c r="M76" t="s">
        <v>960</v>
      </c>
      <c r="N76" t="s">
        <v>1599</v>
      </c>
    </row>
    <row r="77" spans="1:802" x14ac:dyDescent="0.2">
      <c r="A77">
        <v>110002815939</v>
      </c>
      <c r="B77">
        <v>270115269</v>
      </c>
      <c r="C77" s="2">
        <v>43628.408460648148</v>
      </c>
      <c r="D77" s="2">
        <v>43628.426759259259</v>
      </c>
      <c r="E77" t="s">
        <v>1568</v>
      </c>
      <c r="J77" t="s">
        <v>814</v>
      </c>
      <c r="L77" t="s">
        <v>815</v>
      </c>
      <c r="M77" t="s">
        <v>816</v>
      </c>
      <c r="N77" t="s">
        <v>817</v>
      </c>
      <c r="O77" t="s">
        <v>896</v>
      </c>
      <c r="P77" t="s">
        <v>819</v>
      </c>
      <c r="Q77" t="s">
        <v>820</v>
      </c>
      <c r="S77">
        <v>1</v>
      </c>
      <c r="T77" t="s">
        <v>822</v>
      </c>
      <c r="V77" t="s">
        <v>823</v>
      </c>
      <c r="W77" t="s">
        <v>824</v>
      </c>
      <c r="X77" t="s">
        <v>825</v>
      </c>
      <c r="Y77" t="s">
        <v>825</v>
      </c>
      <c r="Z77" t="s">
        <v>825</v>
      </c>
      <c r="AA77" t="s">
        <v>825</v>
      </c>
      <c r="AB77" t="s">
        <v>825</v>
      </c>
      <c r="AC77" t="s">
        <v>825</v>
      </c>
      <c r="AD77" t="s">
        <v>872</v>
      </c>
      <c r="AE77" t="s">
        <v>873</v>
      </c>
      <c r="AF77" t="s">
        <v>827</v>
      </c>
      <c r="AG77" t="s">
        <v>826</v>
      </c>
      <c r="AH77" t="s">
        <v>827</v>
      </c>
      <c r="AI77" t="s">
        <v>827</v>
      </c>
      <c r="AJ77" t="s">
        <v>919</v>
      </c>
      <c r="AK77" t="s">
        <v>873</v>
      </c>
      <c r="AL77" t="s">
        <v>873</v>
      </c>
      <c r="AN77" t="s">
        <v>875</v>
      </c>
      <c r="AO77" t="s">
        <v>834</v>
      </c>
      <c r="AP77" t="s">
        <v>829</v>
      </c>
      <c r="AQ77" t="s">
        <v>829</v>
      </c>
      <c r="AR77" t="s">
        <v>828</v>
      </c>
      <c r="AS77" t="s">
        <v>828</v>
      </c>
      <c r="AT77" t="s">
        <v>834</v>
      </c>
      <c r="AU77" t="s">
        <v>875</v>
      </c>
      <c r="BA77" t="s">
        <v>934</v>
      </c>
      <c r="BB77" t="s">
        <v>879</v>
      </c>
      <c r="BC77" t="s">
        <v>914</v>
      </c>
      <c r="DM77" t="s">
        <v>879</v>
      </c>
      <c r="DN77" t="s">
        <v>914</v>
      </c>
      <c r="EB77" t="s">
        <v>833</v>
      </c>
      <c r="EC77" t="s">
        <v>882</v>
      </c>
      <c r="ED77" t="s">
        <v>882</v>
      </c>
      <c r="EE77" t="s">
        <v>882</v>
      </c>
      <c r="EF77" t="s">
        <v>834</v>
      </c>
      <c r="EG77" t="s">
        <v>834</v>
      </c>
      <c r="EH77" t="s">
        <v>834</v>
      </c>
      <c r="EI77" t="s">
        <v>834</v>
      </c>
      <c r="EJ77" t="s">
        <v>834</v>
      </c>
      <c r="EK77" t="s">
        <v>834</v>
      </c>
      <c r="EL77" t="s">
        <v>834</v>
      </c>
      <c r="EM77" t="s">
        <v>834</v>
      </c>
      <c r="EN77" t="s">
        <v>834</v>
      </c>
      <c r="EO77" t="s">
        <v>834</v>
      </c>
      <c r="EP77" t="s">
        <v>834</v>
      </c>
      <c r="EQ77" t="s">
        <v>835</v>
      </c>
      <c r="ER77" t="s">
        <v>835</v>
      </c>
      <c r="ES77" t="s">
        <v>835</v>
      </c>
      <c r="WU77" t="s">
        <v>849</v>
      </c>
      <c r="WV77" t="s">
        <v>850</v>
      </c>
      <c r="WW77" t="s">
        <v>849</v>
      </c>
      <c r="WX77" t="s">
        <v>848</v>
      </c>
      <c r="WY77" t="s">
        <v>849</v>
      </c>
      <c r="WZ77" t="s">
        <v>848</v>
      </c>
      <c r="XA77" t="s">
        <v>849</v>
      </c>
      <c r="XB77" t="s">
        <v>850</v>
      </c>
      <c r="XC77" t="s">
        <v>850</v>
      </c>
      <c r="XD77" t="s">
        <v>848</v>
      </c>
      <c r="XE77" t="s">
        <v>848</v>
      </c>
      <c r="XF77" t="s">
        <v>848</v>
      </c>
      <c r="XG77" t="s">
        <v>848</v>
      </c>
      <c r="XH77" t="s">
        <v>848</v>
      </c>
      <c r="XI77" t="s">
        <v>849</v>
      </c>
      <c r="XJ77" t="s">
        <v>849</v>
      </c>
      <c r="XK77" t="s">
        <v>850</v>
      </c>
      <c r="XL77" t="s">
        <v>848</v>
      </c>
      <c r="XM77" t="s">
        <v>848</v>
      </c>
      <c r="XN77" t="s">
        <v>848</v>
      </c>
      <c r="XO77" t="s">
        <v>848</v>
      </c>
      <c r="XP77" t="s">
        <v>848</v>
      </c>
      <c r="XQ77" t="s">
        <v>848</v>
      </c>
      <c r="XR77" t="s">
        <v>848</v>
      </c>
      <c r="XS77" t="s">
        <v>848</v>
      </c>
      <c r="XT77" t="s">
        <v>848</v>
      </c>
      <c r="XU77" t="s">
        <v>848</v>
      </c>
      <c r="XV77" t="s">
        <v>848</v>
      </c>
      <c r="XW77" t="s">
        <v>848</v>
      </c>
      <c r="XX77" t="s">
        <v>850</v>
      </c>
      <c r="XY77" t="s">
        <v>848</v>
      </c>
      <c r="XZ77" t="s">
        <v>849</v>
      </c>
      <c r="YA77" t="s">
        <v>848</v>
      </c>
      <c r="YB77" t="s">
        <v>849</v>
      </c>
      <c r="YC77" t="s">
        <v>848</v>
      </c>
      <c r="YD77" t="s">
        <v>849</v>
      </c>
      <c r="YE77" t="s">
        <v>850</v>
      </c>
      <c r="YF77" t="s">
        <v>848</v>
      </c>
      <c r="YG77" t="s">
        <v>848</v>
      </c>
      <c r="YJ77" t="s">
        <v>949</v>
      </c>
      <c r="YK77" t="s">
        <v>853</v>
      </c>
      <c r="YL77" t="s">
        <v>852</v>
      </c>
      <c r="YM77" t="s">
        <v>826</v>
      </c>
      <c r="YN77" t="s">
        <v>852</v>
      </c>
      <c r="YO77" t="s">
        <v>852</v>
      </c>
      <c r="YP77" t="s">
        <v>853</v>
      </c>
      <c r="YQ77" t="s">
        <v>853</v>
      </c>
      <c r="YR77" t="s">
        <v>852</v>
      </c>
      <c r="YS77" t="s">
        <v>826</v>
      </c>
      <c r="YT77" t="s">
        <v>853</v>
      </c>
      <c r="YU77" t="s">
        <v>853</v>
      </c>
      <c r="YV77" t="s">
        <v>852</v>
      </c>
      <c r="YW77" t="s">
        <v>853</v>
      </c>
      <c r="YX77" t="s">
        <v>852</v>
      </c>
      <c r="YY77" t="s">
        <v>852</v>
      </c>
      <c r="YZ77" t="s">
        <v>852</v>
      </c>
      <c r="ZA77" t="s">
        <v>852</v>
      </c>
      <c r="ZB77" t="s">
        <v>852</v>
      </c>
      <c r="ZC77" t="s">
        <v>853</v>
      </c>
      <c r="ZD77" t="s">
        <v>852</v>
      </c>
      <c r="ZE77" t="s">
        <v>853</v>
      </c>
      <c r="ZF77" t="s">
        <v>826</v>
      </c>
      <c r="ZG77" t="s">
        <v>853</v>
      </c>
      <c r="ZH77" t="s">
        <v>853</v>
      </c>
      <c r="ZI77" t="s">
        <v>853</v>
      </c>
      <c r="ZJ77" t="s">
        <v>853</v>
      </c>
      <c r="ZK77" t="s">
        <v>826</v>
      </c>
      <c r="ZL77" t="s">
        <v>826</v>
      </c>
      <c r="ZM77" t="s">
        <v>826</v>
      </c>
      <c r="ZN77" t="s">
        <v>852</v>
      </c>
      <c r="ZO77" t="s">
        <v>852</v>
      </c>
      <c r="ZP77" t="s">
        <v>852</v>
      </c>
      <c r="ZR77" t="s">
        <v>856</v>
      </c>
      <c r="ZS77" t="s">
        <v>854</v>
      </c>
      <c r="ZT77" t="s">
        <v>888</v>
      </c>
      <c r="ZU77" t="s">
        <v>854</v>
      </c>
      <c r="ZV77" t="s">
        <v>856</v>
      </c>
      <c r="ZW77" t="s">
        <v>888</v>
      </c>
      <c r="ZX77" t="s">
        <v>856</v>
      </c>
      <c r="ZY77" t="s">
        <v>854</v>
      </c>
      <c r="ZZ77" t="s">
        <v>854</v>
      </c>
      <c r="AAA77" t="s">
        <v>854</v>
      </c>
      <c r="AAB77" t="s">
        <v>854</v>
      </c>
      <c r="AAC77" t="s">
        <v>854</v>
      </c>
      <c r="AAD77" t="s">
        <v>854</v>
      </c>
      <c r="AAE77" t="s">
        <v>854</v>
      </c>
      <c r="AAF77" t="s">
        <v>854</v>
      </c>
      <c r="AAG77" t="s">
        <v>888</v>
      </c>
      <c r="AAH77" t="s">
        <v>888</v>
      </c>
      <c r="AAI77" t="s">
        <v>854</v>
      </c>
      <c r="AAJ77" t="s">
        <v>856</v>
      </c>
      <c r="AAK77" t="s">
        <v>888</v>
      </c>
      <c r="AAL77" t="s">
        <v>854</v>
      </c>
      <c r="AAM77" t="s">
        <v>854</v>
      </c>
      <c r="AAN77" t="s">
        <v>888</v>
      </c>
      <c r="AAO77" t="s">
        <v>888</v>
      </c>
      <c r="AAP77" t="s">
        <v>854</v>
      </c>
      <c r="AAQ77" t="s">
        <v>854</v>
      </c>
      <c r="AAR77" t="s">
        <v>854</v>
      </c>
      <c r="AAS77" t="s">
        <v>855</v>
      </c>
      <c r="AAT77" t="s">
        <v>854</v>
      </c>
      <c r="AAU77" t="s">
        <v>855</v>
      </c>
      <c r="AAV77" t="s">
        <v>855</v>
      </c>
      <c r="AAW77" t="s">
        <v>856</v>
      </c>
      <c r="AAX77" t="s">
        <v>888</v>
      </c>
      <c r="AAY77" t="s">
        <v>855</v>
      </c>
      <c r="AAZ77" t="s">
        <v>888</v>
      </c>
      <c r="ABB77" t="s">
        <v>857</v>
      </c>
      <c r="ABC77" t="s">
        <v>859</v>
      </c>
      <c r="ABD77" t="s">
        <v>857</v>
      </c>
      <c r="ABE77" t="s">
        <v>859</v>
      </c>
      <c r="ABF77" t="s">
        <v>859</v>
      </c>
      <c r="ABG77" t="s">
        <v>859</v>
      </c>
      <c r="ABH77" t="s">
        <v>859</v>
      </c>
      <c r="ABI77" t="s">
        <v>857</v>
      </c>
      <c r="ABJ77" t="s">
        <v>859</v>
      </c>
      <c r="ABK77" t="s">
        <v>859</v>
      </c>
      <c r="ABL77" t="s">
        <v>859</v>
      </c>
      <c r="ABM77" t="s">
        <v>859</v>
      </c>
      <c r="ABN77" t="s">
        <v>859</v>
      </c>
      <c r="ABU77" t="s">
        <v>761</v>
      </c>
      <c r="ACA77" t="s">
        <v>767</v>
      </c>
      <c r="ACD77" t="s">
        <v>770</v>
      </c>
      <c r="ACI77" t="s">
        <v>775</v>
      </c>
      <c r="ACR77" t="s">
        <v>861</v>
      </c>
    </row>
    <row r="78" spans="1:802" x14ac:dyDescent="0.2">
      <c r="A78">
        <v>110002815836</v>
      </c>
      <c r="B78">
        <v>270116994</v>
      </c>
      <c r="C78" s="2">
        <v>43628.382210648153</v>
      </c>
      <c r="D78" s="2">
        <v>43628.383113425924</v>
      </c>
      <c r="E78" t="s">
        <v>1569</v>
      </c>
      <c r="J78" t="s">
        <v>994</v>
      </c>
      <c r="L78" t="s">
        <v>815</v>
      </c>
      <c r="M78" t="s">
        <v>954</v>
      </c>
      <c r="N78" t="s">
        <v>817</v>
      </c>
    </row>
    <row r="79" spans="1:802" x14ac:dyDescent="0.2">
      <c r="A79">
        <v>110002815668</v>
      </c>
      <c r="B79">
        <v>270117039</v>
      </c>
      <c r="C79" s="2">
        <v>43628.173275462963</v>
      </c>
      <c r="D79" s="2">
        <v>43628.173981481479</v>
      </c>
      <c r="E79" t="s">
        <v>1570</v>
      </c>
      <c r="J79" t="s">
        <v>43</v>
      </c>
      <c r="K79" t="s">
        <v>1571</v>
      </c>
      <c r="L79" t="s">
        <v>815</v>
      </c>
      <c r="M79" t="s">
        <v>910</v>
      </c>
      <c r="N79" t="s">
        <v>817</v>
      </c>
    </row>
    <row r="80" spans="1:802" x14ac:dyDescent="0.2">
      <c r="A80">
        <v>110002814797</v>
      </c>
      <c r="B80">
        <v>270114705</v>
      </c>
      <c r="C80" s="2">
        <v>43626.38559027778</v>
      </c>
      <c r="D80" s="2">
        <v>43627.825185185182</v>
      </c>
      <c r="E80" t="s">
        <v>990</v>
      </c>
      <c r="J80" t="s">
        <v>929</v>
      </c>
      <c r="L80" t="s">
        <v>815</v>
      </c>
      <c r="M80" t="s">
        <v>910</v>
      </c>
      <c r="N80" t="s">
        <v>867</v>
      </c>
      <c r="O80" t="s">
        <v>818</v>
      </c>
      <c r="P80" t="s">
        <v>819</v>
      </c>
      <c r="Q80" t="s">
        <v>991</v>
      </c>
      <c r="S80">
        <v>1</v>
      </c>
      <c r="T80" t="s">
        <v>911</v>
      </c>
      <c r="V80" t="s">
        <v>823</v>
      </c>
      <c r="W80" t="s">
        <v>870</v>
      </c>
      <c r="X80" t="s">
        <v>825</v>
      </c>
      <c r="Y80" t="s">
        <v>871</v>
      </c>
      <c r="Z80" t="s">
        <v>871</v>
      </c>
      <c r="AA80" t="s">
        <v>825</v>
      </c>
      <c r="AB80" t="s">
        <v>825</v>
      </c>
      <c r="AC80" t="s">
        <v>825</v>
      </c>
      <c r="AD80" t="s">
        <v>827</v>
      </c>
      <c r="AE80" t="s">
        <v>826</v>
      </c>
      <c r="AF80" t="s">
        <v>827</v>
      </c>
      <c r="AG80" t="s">
        <v>873</v>
      </c>
      <c r="AH80" t="s">
        <v>827</v>
      </c>
      <c r="AI80" t="s">
        <v>826</v>
      </c>
      <c r="AJ80" t="s">
        <v>827</v>
      </c>
      <c r="AK80" t="s">
        <v>826</v>
      </c>
      <c r="AL80" t="s">
        <v>919</v>
      </c>
      <c r="AN80" t="s">
        <v>875</v>
      </c>
      <c r="AO80" t="s">
        <v>829</v>
      </c>
      <c r="AP80" t="s">
        <v>834</v>
      </c>
      <c r="AQ80" t="s">
        <v>834</v>
      </c>
      <c r="AR80" t="s">
        <v>834</v>
      </c>
      <c r="AS80" t="s">
        <v>829</v>
      </c>
      <c r="AT80" t="s">
        <v>932</v>
      </c>
      <c r="AU80" t="s">
        <v>834</v>
      </c>
      <c r="BB80" t="s">
        <v>879</v>
      </c>
      <c r="DF80" t="s">
        <v>935</v>
      </c>
      <c r="DQ80" t="s">
        <v>831</v>
      </c>
      <c r="DR80" t="s">
        <v>880</v>
      </c>
      <c r="DS80" t="s">
        <v>832</v>
      </c>
      <c r="DT80" t="s">
        <v>880</v>
      </c>
      <c r="DU80" t="s">
        <v>832</v>
      </c>
      <c r="DV80" t="s">
        <v>832</v>
      </c>
      <c r="DW80" t="s">
        <v>832</v>
      </c>
      <c r="DX80" t="s">
        <v>832</v>
      </c>
      <c r="DY80" t="s">
        <v>832</v>
      </c>
      <c r="DZ80" t="s">
        <v>832</v>
      </c>
      <c r="EB80" t="s">
        <v>833</v>
      </c>
      <c r="EC80" t="s">
        <v>882</v>
      </c>
      <c r="ED80" t="s">
        <v>833</v>
      </c>
      <c r="EE80" t="s">
        <v>835</v>
      </c>
      <c r="EF80" t="s">
        <v>834</v>
      </c>
      <c r="EG80" t="s">
        <v>834</v>
      </c>
      <c r="EH80" t="s">
        <v>834</v>
      </c>
      <c r="EI80" t="s">
        <v>834</v>
      </c>
      <c r="EJ80" t="s">
        <v>834</v>
      </c>
      <c r="EK80" t="s">
        <v>834</v>
      </c>
      <c r="EL80" t="s">
        <v>834</v>
      </c>
      <c r="EM80" t="s">
        <v>834</v>
      </c>
      <c r="EN80" t="s">
        <v>835</v>
      </c>
      <c r="EO80" t="s">
        <v>834</v>
      </c>
      <c r="EP80" t="s">
        <v>835</v>
      </c>
      <c r="EQ80" t="s">
        <v>834</v>
      </c>
      <c r="ER80" t="s">
        <v>882</v>
      </c>
      <c r="ES80" t="s">
        <v>834</v>
      </c>
      <c r="EV80" t="s">
        <v>841</v>
      </c>
      <c r="EZ80" t="s">
        <v>839</v>
      </c>
      <c r="FH80" t="s">
        <v>841</v>
      </c>
      <c r="FJ80" t="s">
        <v>837</v>
      </c>
      <c r="FL80" t="s">
        <v>839</v>
      </c>
      <c r="FM80" t="s">
        <v>842</v>
      </c>
      <c r="FN80" t="s">
        <v>901</v>
      </c>
      <c r="FT80" t="s">
        <v>841</v>
      </c>
      <c r="FV80" t="s">
        <v>837</v>
      </c>
      <c r="FX80" t="s">
        <v>839</v>
      </c>
      <c r="FY80" t="s">
        <v>842</v>
      </c>
      <c r="MF80" t="s">
        <v>841</v>
      </c>
      <c r="MH80" t="s">
        <v>837</v>
      </c>
      <c r="MJ80" t="s">
        <v>839</v>
      </c>
      <c r="ML80" t="s">
        <v>901</v>
      </c>
      <c r="MN80" t="s">
        <v>921</v>
      </c>
      <c r="NH80" t="s">
        <v>845</v>
      </c>
      <c r="NJ80" t="s">
        <v>847</v>
      </c>
      <c r="NR80" t="s">
        <v>843</v>
      </c>
      <c r="NZ80" t="s">
        <v>884</v>
      </c>
      <c r="OF80" t="s">
        <v>843</v>
      </c>
      <c r="VX80" t="s">
        <v>845</v>
      </c>
      <c r="WF80" t="s">
        <v>903</v>
      </c>
      <c r="WU80" t="s">
        <v>849</v>
      </c>
      <c r="WV80" t="s">
        <v>849</v>
      </c>
      <c r="WW80" t="s">
        <v>850</v>
      </c>
      <c r="WX80" t="s">
        <v>849</v>
      </c>
      <c r="WY80" t="s">
        <v>850</v>
      </c>
      <c r="WZ80" t="s">
        <v>904</v>
      </c>
      <c r="XA80" t="s">
        <v>904</v>
      </c>
      <c r="XB80" t="s">
        <v>849</v>
      </c>
      <c r="XC80" t="s">
        <v>849</v>
      </c>
      <c r="XD80" t="s">
        <v>850</v>
      </c>
      <c r="XE80" t="s">
        <v>849</v>
      </c>
      <c r="XF80" t="s">
        <v>904</v>
      </c>
      <c r="XG80" t="s">
        <v>850</v>
      </c>
      <c r="XH80" t="s">
        <v>849</v>
      </c>
      <c r="XI80" t="s">
        <v>904</v>
      </c>
      <c r="XJ80" t="s">
        <v>848</v>
      </c>
      <c r="XK80" t="s">
        <v>848</v>
      </c>
      <c r="XL80" t="s">
        <v>850</v>
      </c>
      <c r="XM80" t="s">
        <v>849</v>
      </c>
      <c r="XN80" t="s">
        <v>849</v>
      </c>
      <c r="XO80" t="s">
        <v>850</v>
      </c>
      <c r="XP80" t="s">
        <v>849</v>
      </c>
      <c r="XQ80" t="s">
        <v>850</v>
      </c>
      <c r="XR80" t="s">
        <v>848</v>
      </c>
      <c r="XS80" t="s">
        <v>849</v>
      </c>
      <c r="XT80" t="s">
        <v>849</v>
      </c>
      <c r="XU80" t="s">
        <v>849</v>
      </c>
      <c r="XV80" t="s">
        <v>848</v>
      </c>
      <c r="XW80" t="s">
        <v>849</v>
      </c>
      <c r="XX80" t="s">
        <v>850</v>
      </c>
      <c r="XY80" t="s">
        <v>850</v>
      </c>
      <c r="XZ80" t="s">
        <v>904</v>
      </c>
      <c r="YA80" t="s">
        <v>850</v>
      </c>
      <c r="YB80" t="s">
        <v>849</v>
      </c>
      <c r="YC80" t="s">
        <v>849</v>
      </c>
      <c r="YD80" t="s">
        <v>850</v>
      </c>
      <c r="YE80" t="s">
        <v>904</v>
      </c>
      <c r="YF80" t="s">
        <v>850</v>
      </c>
      <c r="YG80" t="s">
        <v>850</v>
      </c>
      <c r="YJ80" t="s">
        <v>851</v>
      </c>
      <c r="YK80" t="s">
        <v>853</v>
      </c>
      <c r="YL80" t="s">
        <v>853</v>
      </c>
      <c r="YM80" t="s">
        <v>852</v>
      </c>
      <c r="YN80" t="s">
        <v>826</v>
      </c>
      <c r="YO80" t="s">
        <v>852</v>
      </c>
      <c r="YP80" t="s">
        <v>852</v>
      </c>
      <c r="YQ80" t="s">
        <v>853</v>
      </c>
      <c r="YR80" t="s">
        <v>852</v>
      </c>
      <c r="YS80" t="s">
        <v>852</v>
      </c>
      <c r="YT80" t="s">
        <v>853</v>
      </c>
      <c r="YU80" t="s">
        <v>853</v>
      </c>
      <c r="YV80" t="s">
        <v>853</v>
      </c>
      <c r="YW80" t="s">
        <v>853</v>
      </c>
      <c r="YX80" t="s">
        <v>853</v>
      </c>
      <c r="YY80" t="s">
        <v>886</v>
      </c>
      <c r="YZ80" t="s">
        <v>826</v>
      </c>
      <c r="ZA80" t="s">
        <v>853</v>
      </c>
      <c r="ZB80" t="s">
        <v>886</v>
      </c>
      <c r="ZC80" t="s">
        <v>853</v>
      </c>
      <c r="ZD80" t="s">
        <v>826</v>
      </c>
      <c r="ZE80" t="s">
        <v>826</v>
      </c>
      <c r="ZF80" t="s">
        <v>826</v>
      </c>
      <c r="ZG80" t="s">
        <v>852</v>
      </c>
      <c r="ZH80" t="s">
        <v>852</v>
      </c>
      <c r="ZI80" t="s">
        <v>826</v>
      </c>
      <c r="ZJ80" t="s">
        <v>852</v>
      </c>
      <c r="ZK80" t="s">
        <v>853</v>
      </c>
      <c r="ZL80" t="s">
        <v>853</v>
      </c>
      <c r="ZM80" t="s">
        <v>852</v>
      </c>
      <c r="ZN80" t="s">
        <v>852</v>
      </c>
      <c r="ZO80" t="s">
        <v>852</v>
      </c>
      <c r="ZP80" t="s">
        <v>853</v>
      </c>
      <c r="ZR80" t="s">
        <v>854</v>
      </c>
      <c r="ZS80" t="s">
        <v>855</v>
      </c>
      <c r="ZT80" t="s">
        <v>855</v>
      </c>
      <c r="ZU80" t="s">
        <v>854</v>
      </c>
      <c r="ZV80" t="s">
        <v>856</v>
      </c>
      <c r="ZW80" t="s">
        <v>855</v>
      </c>
      <c r="ZX80" t="s">
        <v>856</v>
      </c>
      <c r="ZY80" t="s">
        <v>889</v>
      </c>
      <c r="ZZ80" t="s">
        <v>856</v>
      </c>
      <c r="AAA80" t="s">
        <v>856</v>
      </c>
      <c r="AAB80" t="s">
        <v>855</v>
      </c>
      <c r="AAC80" t="s">
        <v>855</v>
      </c>
      <c r="AAD80" t="s">
        <v>855</v>
      </c>
      <c r="AAE80" t="s">
        <v>855</v>
      </c>
      <c r="AAF80" t="s">
        <v>856</v>
      </c>
      <c r="AAG80" t="s">
        <v>856</v>
      </c>
      <c r="AAH80" t="s">
        <v>854</v>
      </c>
      <c r="AAI80" t="s">
        <v>855</v>
      </c>
      <c r="AAJ80" t="s">
        <v>856</v>
      </c>
      <c r="AAK80" t="s">
        <v>888</v>
      </c>
      <c r="AAL80" t="s">
        <v>888</v>
      </c>
      <c r="AAM80" t="s">
        <v>854</v>
      </c>
      <c r="AAN80" t="s">
        <v>854</v>
      </c>
      <c r="AAO80" t="s">
        <v>855</v>
      </c>
      <c r="AAP80" t="s">
        <v>856</v>
      </c>
      <c r="AAQ80" t="s">
        <v>855</v>
      </c>
      <c r="AAR80" t="s">
        <v>855</v>
      </c>
      <c r="AAS80" t="s">
        <v>856</v>
      </c>
      <c r="AAT80" t="s">
        <v>889</v>
      </c>
      <c r="AAU80" t="s">
        <v>854</v>
      </c>
      <c r="AAV80" t="s">
        <v>889</v>
      </c>
      <c r="AAW80" t="s">
        <v>856</v>
      </c>
      <c r="AAX80" t="s">
        <v>856</v>
      </c>
      <c r="AAY80" t="s">
        <v>854</v>
      </c>
      <c r="AAZ80" t="s">
        <v>856</v>
      </c>
      <c r="ABB80" t="s">
        <v>858</v>
      </c>
      <c r="ABC80" t="s">
        <v>858</v>
      </c>
      <c r="ABD80" t="s">
        <v>860</v>
      </c>
      <c r="ABE80" t="s">
        <v>859</v>
      </c>
      <c r="ABF80" t="s">
        <v>858</v>
      </c>
      <c r="ABG80" t="s">
        <v>891</v>
      </c>
      <c r="ABH80" t="s">
        <v>857</v>
      </c>
      <c r="ABI80" t="s">
        <v>857</v>
      </c>
      <c r="ABJ80" t="s">
        <v>857</v>
      </c>
      <c r="ABK80" t="s">
        <v>859</v>
      </c>
      <c r="ABL80" t="s">
        <v>858</v>
      </c>
      <c r="ABM80" t="s">
        <v>859</v>
      </c>
      <c r="ABN80" t="s">
        <v>992</v>
      </c>
      <c r="ABO80" t="s">
        <v>755</v>
      </c>
      <c r="ABQ80" t="s">
        <v>757</v>
      </c>
      <c r="ABR80" t="s">
        <v>758</v>
      </c>
      <c r="ABV80" t="s">
        <v>762</v>
      </c>
      <c r="ABW80" t="s">
        <v>763</v>
      </c>
      <c r="ACA80" t="s">
        <v>767</v>
      </c>
      <c r="ACH80" t="s">
        <v>774</v>
      </c>
      <c r="ACJ80" t="s">
        <v>776</v>
      </c>
      <c r="ACK80" t="s">
        <v>777</v>
      </c>
      <c r="ACM80" t="s">
        <v>779</v>
      </c>
      <c r="ACR80" t="s">
        <v>964</v>
      </c>
      <c r="ACS80" t="s">
        <v>864</v>
      </c>
      <c r="ACU80" t="s">
        <v>864</v>
      </c>
      <c r="ACV80" t="s">
        <v>863</v>
      </c>
      <c r="ACW80" t="s">
        <v>862</v>
      </c>
      <c r="ACX80" t="s">
        <v>862</v>
      </c>
      <c r="ACY80" t="s">
        <v>862</v>
      </c>
      <c r="ACZ80" t="s">
        <v>863</v>
      </c>
      <c r="ADA80" t="s">
        <v>864</v>
      </c>
      <c r="ADB80" t="s">
        <v>864</v>
      </c>
      <c r="ADC80" t="s">
        <v>864</v>
      </c>
      <c r="ADD80" t="s">
        <v>863</v>
      </c>
      <c r="ADE80" t="s">
        <v>862</v>
      </c>
      <c r="ADF80" t="s">
        <v>863</v>
      </c>
      <c r="ADG80" t="s">
        <v>863</v>
      </c>
      <c r="ADH80" t="s">
        <v>862</v>
      </c>
      <c r="ADI80" t="s">
        <v>862</v>
      </c>
      <c r="ADJ80" t="s">
        <v>864</v>
      </c>
      <c r="ADK80" t="s">
        <v>864</v>
      </c>
      <c r="ADL80" t="s">
        <v>863</v>
      </c>
      <c r="ADM80" t="s">
        <v>862</v>
      </c>
      <c r="ADN80" t="s">
        <v>863</v>
      </c>
      <c r="ADO80" t="s">
        <v>863</v>
      </c>
      <c r="ADP80" t="s">
        <v>862</v>
      </c>
      <c r="ADQ80" t="s">
        <v>862</v>
      </c>
      <c r="ADR80" t="s">
        <v>863</v>
      </c>
      <c r="ADS80" t="s">
        <v>864</v>
      </c>
      <c r="ADT80" t="s">
        <v>863</v>
      </c>
      <c r="ADU80" t="s">
        <v>864</v>
      </c>
      <c r="ADV80" t="s">
        <v>864</v>
      </c>
    </row>
    <row r="81" spans="1:802" x14ac:dyDescent="0.2">
      <c r="A81">
        <v>110002813276</v>
      </c>
      <c r="B81">
        <v>270114551</v>
      </c>
      <c r="C81" s="2">
        <v>43627.569872685177</v>
      </c>
      <c r="D81" s="2">
        <v>43627.585601851853</v>
      </c>
      <c r="E81" t="s">
        <v>993</v>
      </c>
      <c r="J81" t="s">
        <v>994</v>
      </c>
      <c r="L81" t="s">
        <v>815</v>
      </c>
      <c r="M81" t="s">
        <v>910</v>
      </c>
      <c r="N81" t="s">
        <v>867</v>
      </c>
      <c r="O81" t="s">
        <v>818</v>
      </c>
      <c r="P81" t="s">
        <v>943</v>
      </c>
      <c r="Q81" t="s">
        <v>980</v>
      </c>
      <c r="S81" t="s">
        <v>931</v>
      </c>
      <c r="T81" t="s">
        <v>911</v>
      </c>
      <c r="V81" t="s">
        <v>823</v>
      </c>
      <c r="W81" t="s">
        <v>870</v>
      </c>
      <c r="X81" t="s">
        <v>825</v>
      </c>
      <c r="Y81" t="s">
        <v>825</v>
      </c>
      <c r="Z81" t="s">
        <v>871</v>
      </c>
      <c r="AA81" t="s">
        <v>899</v>
      </c>
      <c r="AB81" t="s">
        <v>871</v>
      </c>
      <c r="AC81" t="s">
        <v>871</v>
      </c>
      <c r="AD81" t="s">
        <v>872</v>
      </c>
      <c r="AE81" t="s">
        <v>827</v>
      </c>
      <c r="AF81" t="s">
        <v>826</v>
      </c>
      <c r="AG81" t="s">
        <v>826</v>
      </c>
      <c r="AH81" t="s">
        <v>826</v>
      </c>
      <c r="AI81" t="s">
        <v>873</v>
      </c>
      <c r="AJ81" t="s">
        <v>826</v>
      </c>
      <c r="AK81" t="s">
        <v>826</v>
      </c>
      <c r="AL81" t="s">
        <v>873</v>
      </c>
      <c r="AN81" t="s">
        <v>830</v>
      </c>
      <c r="AO81" t="s">
        <v>875</v>
      </c>
      <c r="AP81" t="s">
        <v>874</v>
      </c>
      <c r="AQ81" t="s">
        <v>875</v>
      </c>
      <c r="AR81" t="s">
        <v>875</v>
      </c>
      <c r="AS81" t="s">
        <v>875</v>
      </c>
      <c r="AT81" t="s">
        <v>834</v>
      </c>
      <c r="AU81" t="s">
        <v>834</v>
      </c>
      <c r="BN81" t="s">
        <v>920</v>
      </c>
      <c r="BQ81" t="s">
        <v>878</v>
      </c>
      <c r="CC81" t="s">
        <v>879</v>
      </c>
      <c r="CJ81" t="s">
        <v>877</v>
      </c>
      <c r="CS81" t="s">
        <v>877</v>
      </c>
      <c r="DQ81" t="s">
        <v>881</v>
      </c>
      <c r="DR81" t="s">
        <v>900</v>
      </c>
      <c r="DS81" t="s">
        <v>831</v>
      </c>
      <c r="DT81" t="s">
        <v>881</v>
      </c>
      <c r="DU81" t="s">
        <v>881</v>
      </c>
      <c r="DV81" t="s">
        <v>831</v>
      </c>
      <c r="DW81" t="s">
        <v>880</v>
      </c>
      <c r="DX81" t="s">
        <v>900</v>
      </c>
      <c r="DY81" t="s">
        <v>831</v>
      </c>
      <c r="DZ81" t="s">
        <v>831</v>
      </c>
      <c r="EB81" t="s">
        <v>882</v>
      </c>
      <c r="EC81" t="s">
        <v>882</v>
      </c>
      <c r="ED81" t="s">
        <v>882</v>
      </c>
      <c r="EE81" t="s">
        <v>882</v>
      </c>
      <c r="EF81" t="s">
        <v>882</v>
      </c>
      <c r="EG81" t="s">
        <v>834</v>
      </c>
      <c r="EH81" t="s">
        <v>834</v>
      </c>
      <c r="EI81" t="s">
        <v>834</v>
      </c>
      <c r="EJ81" t="s">
        <v>834</v>
      </c>
      <c r="EK81" t="s">
        <v>834</v>
      </c>
      <c r="EL81" t="s">
        <v>834</v>
      </c>
      <c r="EM81" t="s">
        <v>882</v>
      </c>
      <c r="EN81" t="s">
        <v>835</v>
      </c>
      <c r="EO81" t="s">
        <v>834</v>
      </c>
      <c r="EP81" t="s">
        <v>834</v>
      </c>
      <c r="EQ81" t="s">
        <v>834</v>
      </c>
      <c r="ER81" t="s">
        <v>834</v>
      </c>
      <c r="ES81" t="s">
        <v>834</v>
      </c>
      <c r="EZ81" t="s">
        <v>839</v>
      </c>
      <c r="FL81" t="s">
        <v>839</v>
      </c>
      <c r="FX81" t="s">
        <v>839</v>
      </c>
      <c r="GJ81" t="s">
        <v>839</v>
      </c>
      <c r="GQ81" t="s">
        <v>946</v>
      </c>
      <c r="GV81" t="s">
        <v>839</v>
      </c>
      <c r="JW81" t="s">
        <v>946</v>
      </c>
      <c r="KD81" t="s">
        <v>901</v>
      </c>
      <c r="NL81" t="s">
        <v>884</v>
      </c>
      <c r="NZ81" t="s">
        <v>884</v>
      </c>
      <c r="ON81" t="s">
        <v>884</v>
      </c>
      <c r="PB81" t="s">
        <v>884</v>
      </c>
      <c r="PH81" t="s">
        <v>843</v>
      </c>
      <c r="PL81" t="s">
        <v>845</v>
      </c>
      <c r="PN81" t="s">
        <v>847</v>
      </c>
      <c r="TK81" t="s">
        <v>927</v>
      </c>
      <c r="WU81" t="s">
        <v>848</v>
      </c>
      <c r="WV81" t="s">
        <v>849</v>
      </c>
      <c r="WW81" t="s">
        <v>848</v>
      </c>
      <c r="WX81" t="s">
        <v>848</v>
      </c>
      <c r="WY81" t="s">
        <v>848</v>
      </c>
      <c r="WZ81" t="s">
        <v>850</v>
      </c>
      <c r="XA81" t="s">
        <v>849</v>
      </c>
      <c r="XB81" t="s">
        <v>849</v>
      </c>
      <c r="XC81" t="s">
        <v>849</v>
      </c>
      <c r="XD81" t="s">
        <v>850</v>
      </c>
      <c r="XE81" t="s">
        <v>848</v>
      </c>
      <c r="XF81" t="s">
        <v>848</v>
      </c>
      <c r="XG81" t="s">
        <v>849</v>
      </c>
      <c r="XH81" t="s">
        <v>848</v>
      </c>
      <c r="XI81" t="s">
        <v>850</v>
      </c>
      <c r="XJ81" t="s">
        <v>848</v>
      </c>
      <c r="XK81" t="s">
        <v>850</v>
      </c>
      <c r="XL81" t="s">
        <v>849</v>
      </c>
      <c r="XM81" t="s">
        <v>848</v>
      </c>
      <c r="XN81" t="s">
        <v>848</v>
      </c>
      <c r="XO81" t="s">
        <v>849</v>
      </c>
      <c r="XP81" t="s">
        <v>848</v>
      </c>
      <c r="XQ81" t="s">
        <v>848</v>
      </c>
      <c r="XR81" t="s">
        <v>848</v>
      </c>
      <c r="XS81" t="s">
        <v>848</v>
      </c>
      <c r="XT81" t="s">
        <v>848</v>
      </c>
      <c r="XU81" t="s">
        <v>850</v>
      </c>
      <c r="XV81" t="s">
        <v>849</v>
      </c>
      <c r="XW81" t="s">
        <v>849</v>
      </c>
      <c r="XX81" t="s">
        <v>849</v>
      </c>
      <c r="XY81" t="s">
        <v>849</v>
      </c>
      <c r="XZ81" t="s">
        <v>850</v>
      </c>
      <c r="YA81" t="s">
        <v>848</v>
      </c>
      <c r="YB81" t="s">
        <v>848</v>
      </c>
      <c r="YC81" t="s">
        <v>849</v>
      </c>
      <c r="YD81" t="s">
        <v>849</v>
      </c>
      <c r="YE81" t="s">
        <v>850</v>
      </c>
      <c r="YF81" t="s">
        <v>849</v>
      </c>
      <c r="YG81" t="s">
        <v>849</v>
      </c>
      <c r="YJ81" t="s">
        <v>949</v>
      </c>
      <c r="YK81" t="s">
        <v>852</v>
      </c>
      <c r="YL81" t="s">
        <v>826</v>
      </c>
      <c r="YM81" t="s">
        <v>826</v>
      </c>
      <c r="YN81" t="s">
        <v>852</v>
      </c>
      <c r="YO81" t="s">
        <v>852</v>
      </c>
      <c r="YP81" t="s">
        <v>852</v>
      </c>
      <c r="YQ81" t="s">
        <v>853</v>
      </c>
      <c r="YR81" t="s">
        <v>852</v>
      </c>
      <c r="YS81" t="s">
        <v>826</v>
      </c>
      <c r="YT81" t="s">
        <v>852</v>
      </c>
      <c r="YU81" t="s">
        <v>853</v>
      </c>
      <c r="YV81" t="s">
        <v>826</v>
      </c>
      <c r="YW81" t="s">
        <v>852</v>
      </c>
      <c r="YX81" t="s">
        <v>852</v>
      </c>
      <c r="YY81" t="s">
        <v>826</v>
      </c>
      <c r="YZ81" t="s">
        <v>852</v>
      </c>
      <c r="ZA81" t="s">
        <v>852</v>
      </c>
      <c r="ZB81" t="s">
        <v>826</v>
      </c>
      <c r="ZC81" t="s">
        <v>852</v>
      </c>
      <c r="ZD81" t="s">
        <v>826</v>
      </c>
      <c r="ZE81" t="s">
        <v>826</v>
      </c>
      <c r="ZF81" t="s">
        <v>886</v>
      </c>
      <c r="ZG81" t="s">
        <v>826</v>
      </c>
      <c r="ZH81" t="s">
        <v>852</v>
      </c>
      <c r="ZI81" t="s">
        <v>852</v>
      </c>
      <c r="ZJ81" t="s">
        <v>853</v>
      </c>
      <c r="ZK81" t="s">
        <v>852</v>
      </c>
      <c r="ZL81" t="s">
        <v>852</v>
      </c>
      <c r="ZM81" t="s">
        <v>852</v>
      </c>
      <c r="ZN81" t="s">
        <v>853</v>
      </c>
      <c r="ZO81" t="s">
        <v>852</v>
      </c>
      <c r="ZP81" t="s">
        <v>853</v>
      </c>
      <c r="ZR81" t="s">
        <v>854</v>
      </c>
      <c r="ZS81" t="s">
        <v>854</v>
      </c>
      <c r="ZT81" t="s">
        <v>856</v>
      </c>
      <c r="ZU81" t="s">
        <v>856</v>
      </c>
      <c r="ZV81" t="s">
        <v>856</v>
      </c>
      <c r="ZW81" t="s">
        <v>856</v>
      </c>
      <c r="ZX81" t="s">
        <v>856</v>
      </c>
      <c r="ZY81" t="s">
        <v>856</v>
      </c>
      <c r="ZZ81" t="s">
        <v>855</v>
      </c>
      <c r="AAA81" t="s">
        <v>854</v>
      </c>
      <c r="AAB81" t="s">
        <v>888</v>
      </c>
      <c r="AAC81" t="s">
        <v>854</v>
      </c>
      <c r="AAD81" t="s">
        <v>856</v>
      </c>
      <c r="AAE81" t="s">
        <v>855</v>
      </c>
      <c r="AAF81" t="s">
        <v>856</v>
      </c>
      <c r="AAG81" t="s">
        <v>889</v>
      </c>
      <c r="AAH81" t="s">
        <v>854</v>
      </c>
      <c r="AAI81" t="s">
        <v>856</v>
      </c>
      <c r="AAJ81" t="s">
        <v>855</v>
      </c>
      <c r="AAK81" t="s">
        <v>854</v>
      </c>
      <c r="AAL81" t="s">
        <v>855</v>
      </c>
      <c r="AAM81" t="s">
        <v>855</v>
      </c>
      <c r="AAN81" t="s">
        <v>889</v>
      </c>
      <c r="AAO81" t="s">
        <v>855</v>
      </c>
      <c r="AAP81" t="s">
        <v>889</v>
      </c>
      <c r="AAQ81" t="s">
        <v>855</v>
      </c>
      <c r="AAR81" t="s">
        <v>889</v>
      </c>
      <c r="AAS81" t="s">
        <v>889</v>
      </c>
      <c r="AAT81" t="s">
        <v>854</v>
      </c>
      <c r="AAU81" t="s">
        <v>856</v>
      </c>
      <c r="AAV81" t="s">
        <v>855</v>
      </c>
      <c r="AAW81" t="s">
        <v>855</v>
      </c>
      <c r="AAX81" t="s">
        <v>855</v>
      </c>
      <c r="AAY81" t="s">
        <v>855</v>
      </c>
      <c r="AAZ81" t="s">
        <v>854</v>
      </c>
      <c r="ABB81" t="s">
        <v>891</v>
      </c>
      <c r="ABC81" t="s">
        <v>857</v>
      </c>
      <c r="ABD81" t="s">
        <v>890</v>
      </c>
      <c r="ABE81" t="s">
        <v>857</v>
      </c>
      <c r="ABF81" t="s">
        <v>859</v>
      </c>
      <c r="ABG81" t="s">
        <v>890</v>
      </c>
      <c r="ABH81" t="s">
        <v>890</v>
      </c>
      <c r="ABI81" t="s">
        <v>891</v>
      </c>
      <c r="ABJ81" t="s">
        <v>891</v>
      </c>
      <c r="ABK81" t="s">
        <v>859</v>
      </c>
      <c r="ABL81" t="s">
        <v>857</v>
      </c>
      <c r="ABM81" t="s">
        <v>857</v>
      </c>
      <c r="ABN81" t="s">
        <v>857</v>
      </c>
      <c r="ABO81" t="s">
        <v>755</v>
      </c>
      <c r="ABW81" t="s">
        <v>763</v>
      </c>
      <c r="ACA81" t="s">
        <v>767</v>
      </c>
      <c r="ACB81" t="s">
        <v>768</v>
      </c>
      <c r="ACC81" t="s">
        <v>769</v>
      </c>
      <c r="ACD81" t="s">
        <v>770</v>
      </c>
      <c r="ACF81" t="s">
        <v>772</v>
      </c>
      <c r="ACG81" t="s">
        <v>773</v>
      </c>
      <c r="ACK81" t="s">
        <v>777</v>
      </c>
      <c r="ACL81" t="s">
        <v>778</v>
      </c>
      <c r="ACM81" t="s">
        <v>779</v>
      </c>
      <c r="ACR81" t="s">
        <v>892</v>
      </c>
      <c r="ACS81" t="s">
        <v>862</v>
      </c>
      <c r="ACT81" t="s">
        <v>893</v>
      </c>
      <c r="ACU81" t="s">
        <v>862</v>
      </c>
      <c r="ACV81" t="s">
        <v>863</v>
      </c>
      <c r="ACW81" t="s">
        <v>862</v>
      </c>
      <c r="ACX81" t="s">
        <v>862</v>
      </c>
      <c r="ACY81" t="s">
        <v>864</v>
      </c>
      <c r="ACZ81" t="s">
        <v>862</v>
      </c>
      <c r="ADA81" t="s">
        <v>862</v>
      </c>
      <c r="ADB81" t="s">
        <v>863</v>
      </c>
      <c r="ADC81" t="s">
        <v>863</v>
      </c>
      <c r="ADD81" t="s">
        <v>863</v>
      </c>
      <c r="ADE81" t="s">
        <v>863</v>
      </c>
      <c r="ADF81" t="s">
        <v>864</v>
      </c>
      <c r="ADG81" t="s">
        <v>864</v>
      </c>
      <c r="ADH81" t="s">
        <v>863</v>
      </c>
      <c r="ADI81" t="s">
        <v>862</v>
      </c>
      <c r="ADJ81" t="s">
        <v>863</v>
      </c>
      <c r="ADK81" t="s">
        <v>863</v>
      </c>
      <c r="ADL81" t="s">
        <v>863</v>
      </c>
      <c r="ADM81" t="s">
        <v>862</v>
      </c>
      <c r="ADN81" t="s">
        <v>863</v>
      </c>
      <c r="ADO81" t="s">
        <v>863</v>
      </c>
      <c r="ADP81" t="s">
        <v>863</v>
      </c>
      <c r="ADQ81" t="s">
        <v>893</v>
      </c>
      <c r="ADR81" t="s">
        <v>862</v>
      </c>
      <c r="ADS81" t="s">
        <v>864</v>
      </c>
      <c r="ADT81" t="s">
        <v>864</v>
      </c>
      <c r="ADU81" t="s">
        <v>864</v>
      </c>
      <c r="ADV81" t="s">
        <v>862</v>
      </c>
    </row>
    <row r="82" spans="1:802" x14ac:dyDescent="0.2">
      <c r="A82">
        <v>110002809154</v>
      </c>
      <c r="B82">
        <v>270115268</v>
      </c>
      <c r="C82" s="2">
        <v>43626.511365740742</v>
      </c>
      <c r="D82" s="2">
        <v>43626.511886574073</v>
      </c>
      <c r="E82" t="s">
        <v>1572</v>
      </c>
      <c r="J82" t="s">
        <v>814</v>
      </c>
      <c r="L82" t="s">
        <v>917</v>
      </c>
      <c r="M82" t="s">
        <v>816</v>
      </c>
      <c r="N82" t="s">
        <v>817</v>
      </c>
    </row>
    <row r="83" spans="1:802" x14ac:dyDescent="0.2">
      <c r="A83">
        <v>110002807020</v>
      </c>
      <c r="B83">
        <v>270114679</v>
      </c>
      <c r="C83" s="2">
        <v>43625.192361111112</v>
      </c>
      <c r="D83" s="2">
        <v>43625.235358796293</v>
      </c>
      <c r="E83" t="s">
        <v>995</v>
      </c>
      <c r="J83" t="s">
        <v>866</v>
      </c>
      <c r="L83" t="s">
        <v>815</v>
      </c>
      <c r="M83" t="s">
        <v>816</v>
      </c>
      <c r="N83" t="s">
        <v>867</v>
      </c>
      <c r="O83" t="s">
        <v>818</v>
      </c>
      <c r="P83" t="s">
        <v>943</v>
      </c>
      <c r="Q83" t="s">
        <v>820</v>
      </c>
      <c r="S83" t="s">
        <v>821</v>
      </c>
      <c r="T83" t="s">
        <v>822</v>
      </c>
      <c r="V83" t="s">
        <v>912</v>
      </c>
      <c r="W83" t="s">
        <v>824</v>
      </c>
      <c r="X83" t="s">
        <v>825</v>
      </c>
      <c r="Y83" t="s">
        <v>825</v>
      </c>
      <c r="Z83" t="s">
        <v>825</v>
      </c>
      <c r="AA83" t="s">
        <v>899</v>
      </c>
      <c r="AB83" t="s">
        <v>899</v>
      </c>
      <c r="AC83" t="s">
        <v>825</v>
      </c>
      <c r="AD83" t="s">
        <v>872</v>
      </c>
      <c r="AE83" t="s">
        <v>827</v>
      </c>
      <c r="AF83" t="s">
        <v>827</v>
      </c>
      <c r="AG83" t="s">
        <v>919</v>
      </c>
      <c r="AH83" t="s">
        <v>827</v>
      </c>
      <c r="AI83" t="s">
        <v>827</v>
      </c>
      <c r="AJ83" t="s">
        <v>827</v>
      </c>
      <c r="AK83" t="s">
        <v>826</v>
      </c>
      <c r="AL83" t="s">
        <v>919</v>
      </c>
      <c r="AN83" t="s">
        <v>875</v>
      </c>
      <c r="AO83" t="s">
        <v>828</v>
      </c>
      <c r="AP83" t="s">
        <v>834</v>
      </c>
      <c r="AQ83" t="s">
        <v>834</v>
      </c>
      <c r="AR83" t="s">
        <v>875</v>
      </c>
      <c r="AS83" t="s">
        <v>875</v>
      </c>
      <c r="AT83" t="s">
        <v>829</v>
      </c>
      <c r="AU83" t="s">
        <v>834</v>
      </c>
      <c r="AV83" t="s">
        <v>996</v>
      </c>
      <c r="AW83" t="s">
        <v>933</v>
      </c>
      <c r="CL83" t="s">
        <v>879</v>
      </c>
      <c r="CV83" t="s">
        <v>914</v>
      </c>
      <c r="DQ83" t="s">
        <v>880</v>
      </c>
      <c r="DR83" t="s">
        <v>880</v>
      </c>
      <c r="DS83" t="s">
        <v>831</v>
      </c>
      <c r="DT83" t="s">
        <v>880</v>
      </c>
      <c r="DU83" t="s">
        <v>832</v>
      </c>
      <c r="DV83" t="s">
        <v>881</v>
      </c>
      <c r="DW83" t="s">
        <v>900</v>
      </c>
      <c r="DX83" t="s">
        <v>880</v>
      </c>
      <c r="DY83" t="s">
        <v>832</v>
      </c>
      <c r="DZ83" t="s">
        <v>880</v>
      </c>
      <c r="EB83" t="s">
        <v>835</v>
      </c>
      <c r="EC83" t="s">
        <v>835</v>
      </c>
      <c r="ED83" t="s">
        <v>835</v>
      </c>
      <c r="EE83" t="s">
        <v>833</v>
      </c>
      <c r="EF83" t="s">
        <v>882</v>
      </c>
      <c r="EG83" t="s">
        <v>834</v>
      </c>
      <c r="EH83" t="s">
        <v>834</v>
      </c>
      <c r="EI83" t="s">
        <v>882</v>
      </c>
      <c r="EJ83" t="s">
        <v>834</v>
      </c>
      <c r="EK83" t="s">
        <v>834</v>
      </c>
      <c r="EL83" t="s">
        <v>834</v>
      </c>
      <c r="EM83" t="s">
        <v>834</v>
      </c>
      <c r="EN83" t="s">
        <v>834</v>
      </c>
      <c r="EO83" t="s">
        <v>834</v>
      </c>
      <c r="EP83" t="s">
        <v>834</v>
      </c>
      <c r="EQ83" t="s">
        <v>834</v>
      </c>
      <c r="ER83" t="s">
        <v>835</v>
      </c>
      <c r="ES83" t="s">
        <v>834</v>
      </c>
      <c r="GJ83" t="s">
        <v>839</v>
      </c>
      <c r="GM83" t="s">
        <v>840</v>
      </c>
      <c r="GQ83" t="s">
        <v>946</v>
      </c>
      <c r="GW83" t="s">
        <v>842</v>
      </c>
      <c r="GX83" t="s">
        <v>901</v>
      </c>
      <c r="GY83" t="s">
        <v>840</v>
      </c>
      <c r="GZ83" t="s">
        <v>921</v>
      </c>
      <c r="HA83" t="s">
        <v>923</v>
      </c>
      <c r="IA83" t="s">
        <v>946</v>
      </c>
      <c r="IB83" t="s">
        <v>841</v>
      </c>
      <c r="IC83" t="s">
        <v>836</v>
      </c>
      <c r="ID83" t="s">
        <v>837</v>
      </c>
      <c r="IE83" t="s">
        <v>838</v>
      </c>
      <c r="IG83" t="s">
        <v>842</v>
      </c>
      <c r="IH83" t="s">
        <v>901</v>
      </c>
      <c r="II83" t="s">
        <v>840</v>
      </c>
      <c r="IJ83" t="s">
        <v>921</v>
      </c>
      <c r="IK83" t="s">
        <v>923</v>
      </c>
      <c r="IL83" t="s">
        <v>922</v>
      </c>
      <c r="OX83" t="s">
        <v>845</v>
      </c>
      <c r="OY83" t="s">
        <v>846</v>
      </c>
      <c r="OZ83" t="s">
        <v>847</v>
      </c>
      <c r="PB83" t="s">
        <v>884</v>
      </c>
      <c r="PD83" t="s">
        <v>924</v>
      </c>
      <c r="PF83" t="s">
        <v>903</v>
      </c>
      <c r="PK83" t="s">
        <v>844</v>
      </c>
      <c r="QZ83" t="s">
        <v>936</v>
      </c>
      <c r="RA83" t="s">
        <v>844</v>
      </c>
      <c r="WU83" t="s">
        <v>848</v>
      </c>
      <c r="WV83" t="s">
        <v>849</v>
      </c>
      <c r="WW83" t="s">
        <v>850</v>
      </c>
      <c r="WX83" t="s">
        <v>848</v>
      </c>
      <c r="WY83" t="s">
        <v>848</v>
      </c>
      <c r="WZ83" t="s">
        <v>848</v>
      </c>
      <c r="XA83" t="s">
        <v>848</v>
      </c>
      <c r="XB83" t="s">
        <v>850</v>
      </c>
      <c r="XC83" t="s">
        <v>848</v>
      </c>
      <c r="XD83" t="s">
        <v>848</v>
      </c>
      <c r="XE83" t="s">
        <v>848</v>
      </c>
      <c r="XF83" t="s">
        <v>849</v>
      </c>
      <c r="XG83" t="s">
        <v>849</v>
      </c>
      <c r="XH83" t="s">
        <v>848</v>
      </c>
      <c r="XI83" t="s">
        <v>848</v>
      </c>
      <c r="XJ83" t="s">
        <v>849</v>
      </c>
      <c r="XK83" t="s">
        <v>849</v>
      </c>
      <c r="XL83" t="s">
        <v>848</v>
      </c>
      <c r="XM83" t="s">
        <v>848</v>
      </c>
      <c r="XN83" t="s">
        <v>848</v>
      </c>
      <c r="XO83" t="s">
        <v>848</v>
      </c>
      <c r="XP83" t="s">
        <v>848</v>
      </c>
      <c r="XQ83" t="s">
        <v>848</v>
      </c>
      <c r="XR83" t="s">
        <v>848</v>
      </c>
      <c r="XS83" t="s">
        <v>848</v>
      </c>
      <c r="XT83" t="s">
        <v>848</v>
      </c>
      <c r="XU83" t="s">
        <v>848</v>
      </c>
      <c r="XV83" t="s">
        <v>849</v>
      </c>
      <c r="XW83" t="s">
        <v>850</v>
      </c>
      <c r="XX83" t="s">
        <v>849</v>
      </c>
      <c r="XY83" t="s">
        <v>848</v>
      </c>
      <c r="XZ83" t="s">
        <v>849</v>
      </c>
      <c r="YA83" t="s">
        <v>849</v>
      </c>
      <c r="YB83" t="s">
        <v>848</v>
      </c>
      <c r="YC83" t="s">
        <v>849</v>
      </c>
      <c r="YD83" t="s">
        <v>849</v>
      </c>
      <c r="YE83" t="s">
        <v>849</v>
      </c>
      <c r="YF83" t="s">
        <v>848</v>
      </c>
      <c r="YG83" t="s">
        <v>848</v>
      </c>
      <c r="YJ83" t="s">
        <v>885</v>
      </c>
      <c r="YK83" t="s">
        <v>853</v>
      </c>
      <c r="YL83" t="s">
        <v>852</v>
      </c>
      <c r="YM83" t="s">
        <v>853</v>
      </c>
      <c r="YN83" t="s">
        <v>852</v>
      </c>
      <c r="YO83" t="s">
        <v>852</v>
      </c>
      <c r="YP83" t="s">
        <v>853</v>
      </c>
      <c r="YQ83" t="s">
        <v>853</v>
      </c>
      <c r="YR83" t="s">
        <v>852</v>
      </c>
      <c r="YS83" t="s">
        <v>826</v>
      </c>
      <c r="YT83" t="s">
        <v>853</v>
      </c>
      <c r="YU83" t="s">
        <v>852</v>
      </c>
      <c r="YV83" t="s">
        <v>852</v>
      </c>
      <c r="YW83" t="s">
        <v>886</v>
      </c>
      <c r="YX83" t="s">
        <v>886</v>
      </c>
      <c r="YY83" t="s">
        <v>886</v>
      </c>
      <c r="YZ83" t="s">
        <v>886</v>
      </c>
      <c r="ZA83" t="s">
        <v>852</v>
      </c>
      <c r="ZB83" t="s">
        <v>886</v>
      </c>
      <c r="ZC83" t="s">
        <v>852</v>
      </c>
      <c r="ZD83" t="s">
        <v>826</v>
      </c>
      <c r="ZE83" t="s">
        <v>852</v>
      </c>
      <c r="ZF83" t="s">
        <v>826</v>
      </c>
      <c r="ZG83" t="s">
        <v>852</v>
      </c>
      <c r="ZH83" t="s">
        <v>852</v>
      </c>
      <c r="ZI83" t="s">
        <v>852</v>
      </c>
      <c r="ZJ83" t="s">
        <v>852</v>
      </c>
      <c r="ZK83" t="s">
        <v>852</v>
      </c>
      <c r="ZL83" t="s">
        <v>826</v>
      </c>
      <c r="ZM83" t="s">
        <v>826</v>
      </c>
      <c r="ZN83" t="s">
        <v>853</v>
      </c>
      <c r="ZO83" t="s">
        <v>852</v>
      </c>
      <c r="ZP83" t="s">
        <v>852</v>
      </c>
      <c r="ZR83" t="s">
        <v>856</v>
      </c>
      <c r="ZS83" t="s">
        <v>855</v>
      </c>
      <c r="ZT83" t="s">
        <v>889</v>
      </c>
      <c r="ZU83" t="s">
        <v>889</v>
      </c>
      <c r="ZV83" t="s">
        <v>889</v>
      </c>
      <c r="ZW83" t="s">
        <v>889</v>
      </c>
      <c r="ZX83" t="s">
        <v>856</v>
      </c>
      <c r="ZY83" t="s">
        <v>855</v>
      </c>
      <c r="ZZ83" t="s">
        <v>855</v>
      </c>
      <c r="AAA83" t="s">
        <v>855</v>
      </c>
      <c r="AAB83" t="s">
        <v>856</v>
      </c>
      <c r="AAC83" t="s">
        <v>889</v>
      </c>
      <c r="AAD83" t="s">
        <v>889</v>
      </c>
      <c r="AAE83" t="s">
        <v>855</v>
      </c>
      <c r="AAF83" t="s">
        <v>889</v>
      </c>
      <c r="AAG83" t="s">
        <v>889</v>
      </c>
      <c r="AAH83" t="s">
        <v>855</v>
      </c>
      <c r="AAI83" t="s">
        <v>855</v>
      </c>
      <c r="AAJ83" t="s">
        <v>889</v>
      </c>
      <c r="AAK83" t="s">
        <v>855</v>
      </c>
      <c r="AAL83" t="s">
        <v>856</v>
      </c>
      <c r="AAM83" t="s">
        <v>856</v>
      </c>
      <c r="AAN83" t="s">
        <v>854</v>
      </c>
      <c r="AAO83" t="s">
        <v>856</v>
      </c>
      <c r="AAP83" t="s">
        <v>889</v>
      </c>
      <c r="AAQ83" t="s">
        <v>855</v>
      </c>
      <c r="AAR83" t="s">
        <v>856</v>
      </c>
      <c r="AAS83" t="s">
        <v>889</v>
      </c>
      <c r="AAT83" t="s">
        <v>856</v>
      </c>
      <c r="AAU83" t="s">
        <v>856</v>
      </c>
      <c r="AAV83" t="s">
        <v>854</v>
      </c>
      <c r="AAW83" t="s">
        <v>889</v>
      </c>
      <c r="AAX83" t="s">
        <v>889</v>
      </c>
      <c r="AAY83" t="s">
        <v>855</v>
      </c>
      <c r="AAZ83" t="s">
        <v>856</v>
      </c>
      <c r="ABA83" t="s">
        <v>997</v>
      </c>
      <c r="ABB83" t="s">
        <v>857</v>
      </c>
      <c r="ABC83" t="s">
        <v>859</v>
      </c>
      <c r="ABD83" t="s">
        <v>857</v>
      </c>
      <c r="ABE83" t="s">
        <v>857</v>
      </c>
      <c r="ABF83" t="s">
        <v>859</v>
      </c>
      <c r="ABG83" t="s">
        <v>859</v>
      </c>
      <c r="ABH83" t="s">
        <v>857</v>
      </c>
      <c r="ABI83" t="s">
        <v>857</v>
      </c>
      <c r="ABJ83" t="s">
        <v>857</v>
      </c>
      <c r="ABK83" t="s">
        <v>859</v>
      </c>
      <c r="ABL83" t="s">
        <v>859</v>
      </c>
      <c r="ABM83" t="s">
        <v>857</v>
      </c>
      <c r="ABN83" t="s">
        <v>857</v>
      </c>
      <c r="ABT83" t="s">
        <v>760</v>
      </c>
      <c r="ABU83" t="s">
        <v>761</v>
      </c>
      <c r="ABZ83" t="s">
        <v>766</v>
      </c>
      <c r="ACA83" t="s">
        <v>767</v>
      </c>
      <c r="ACB83" t="s">
        <v>768</v>
      </c>
      <c r="ACD83" t="s">
        <v>770</v>
      </c>
      <c r="ACK83" t="s">
        <v>777</v>
      </c>
      <c r="ACM83" t="s">
        <v>779</v>
      </c>
      <c r="ACR83" t="s">
        <v>892</v>
      </c>
      <c r="ACS83" t="s">
        <v>863</v>
      </c>
      <c r="ACT83" t="s">
        <v>862</v>
      </c>
      <c r="ACU83" t="s">
        <v>862</v>
      </c>
      <c r="ACV83" t="s">
        <v>863</v>
      </c>
      <c r="ACW83" t="s">
        <v>862</v>
      </c>
      <c r="ACX83" t="s">
        <v>893</v>
      </c>
      <c r="ACY83" t="s">
        <v>864</v>
      </c>
      <c r="ACZ83" t="s">
        <v>864</v>
      </c>
      <c r="ADA83" t="s">
        <v>863</v>
      </c>
      <c r="ADB83" t="s">
        <v>863</v>
      </c>
      <c r="ADC83" t="s">
        <v>863</v>
      </c>
      <c r="ADD83" t="s">
        <v>862</v>
      </c>
      <c r="ADE83" t="s">
        <v>893</v>
      </c>
      <c r="ADF83" t="s">
        <v>862</v>
      </c>
      <c r="ADG83" t="s">
        <v>864</v>
      </c>
      <c r="ADH83" t="s">
        <v>863</v>
      </c>
      <c r="ADI83" t="s">
        <v>864</v>
      </c>
      <c r="ADJ83" t="s">
        <v>863</v>
      </c>
      <c r="ADK83" t="s">
        <v>864</v>
      </c>
      <c r="ADL83" t="s">
        <v>894</v>
      </c>
      <c r="ADM83" t="s">
        <v>863</v>
      </c>
      <c r="ADN83" t="s">
        <v>863</v>
      </c>
      <c r="ADO83" t="s">
        <v>894</v>
      </c>
      <c r="ADP83" t="s">
        <v>864</v>
      </c>
      <c r="ADQ83" t="s">
        <v>863</v>
      </c>
      <c r="ADR83" t="s">
        <v>864</v>
      </c>
      <c r="ADS83" t="s">
        <v>864</v>
      </c>
      <c r="ADT83" t="s">
        <v>863</v>
      </c>
      <c r="ADU83" t="s">
        <v>864</v>
      </c>
      <c r="ADV83" t="s">
        <v>863</v>
      </c>
    </row>
    <row r="84" spans="1:802" x14ac:dyDescent="0.2">
      <c r="A84">
        <v>110002802420</v>
      </c>
      <c r="B84">
        <v>270115220</v>
      </c>
      <c r="C84" s="2">
        <v>43623.400578703702</v>
      </c>
      <c r="D84" s="2">
        <v>43623.401747685188</v>
      </c>
      <c r="E84" t="s">
        <v>1573</v>
      </c>
      <c r="J84" t="s">
        <v>814</v>
      </c>
      <c r="L84" t="s">
        <v>815</v>
      </c>
      <c r="M84" t="s">
        <v>816</v>
      </c>
      <c r="N84" t="s">
        <v>867</v>
      </c>
    </row>
    <row r="85" spans="1:802" x14ac:dyDescent="0.2">
      <c r="A85">
        <v>110002801684</v>
      </c>
      <c r="B85">
        <v>270114571</v>
      </c>
      <c r="C85" s="2">
        <v>43622.874895833331</v>
      </c>
      <c r="D85" s="2">
        <v>43622.905046296299</v>
      </c>
      <c r="E85" t="s">
        <v>998</v>
      </c>
      <c r="J85" t="s">
        <v>938</v>
      </c>
      <c r="L85" t="s">
        <v>815</v>
      </c>
      <c r="M85" t="s">
        <v>910</v>
      </c>
      <c r="N85" t="s">
        <v>867</v>
      </c>
      <c r="O85" t="s">
        <v>978</v>
      </c>
      <c r="P85" t="s">
        <v>943</v>
      </c>
      <c r="Q85" t="s">
        <v>820</v>
      </c>
      <c r="S85">
        <v>1</v>
      </c>
      <c r="T85" t="s">
        <v>911</v>
      </c>
      <c r="V85" t="s">
        <v>823</v>
      </c>
      <c r="W85" t="s">
        <v>824</v>
      </c>
      <c r="X85" t="s">
        <v>825</v>
      </c>
      <c r="Y85" t="s">
        <v>825</v>
      </c>
      <c r="Z85" t="s">
        <v>899</v>
      </c>
      <c r="AA85" t="s">
        <v>825</v>
      </c>
      <c r="AB85" t="s">
        <v>825</v>
      </c>
      <c r="AC85" t="s">
        <v>825</v>
      </c>
      <c r="AD85" t="s">
        <v>872</v>
      </c>
      <c r="AE85" t="s">
        <v>827</v>
      </c>
      <c r="AF85" t="s">
        <v>826</v>
      </c>
      <c r="AG85" t="s">
        <v>826</v>
      </c>
      <c r="AH85" t="s">
        <v>919</v>
      </c>
      <c r="AI85" t="s">
        <v>826</v>
      </c>
      <c r="AJ85" t="s">
        <v>826</v>
      </c>
      <c r="AK85" t="s">
        <v>826</v>
      </c>
      <c r="AL85" t="s">
        <v>826</v>
      </c>
      <c r="AN85" t="s">
        <v>830</v>
      </c>
      <c r="AO85" t="s">
        <v>829</v>
      </c>
      <c r="AP85" t="s">
        <v>834</v>
      </c>
      <c r="AQ85" t="s">
        <v>834</v>
      </c>
      <c r="AR85" t="s">
        <v>875</v>
      </c>
      <c r="AS85" t="s">
        <v>932</v>
      </c>
      <c r="AT85" t="s">
        <v>829</v>
      </c>
      <c r="AU85" t="s">
        <v>829</v>
      </c>
      <c r="CG85" t="s">
        <v>933</v>
      </c>
      <c r="CQ85" t="s">
        <v>913</v>
      </c>
      <c r="CR85" t="s">
        <v>878</v>
      </c>
      <c r="CV85" t="s">
        <v>914</v>
      </c>
      <c r="DQ85" t="s">
        <v>832</v>
      </c>
      <c r="DR85" t="s">
        <v>900</v>
      </c>
      <c r="DS85" t="s">
        <v>880</v>
      </c>
      <c r="DT85" t="s">
        <v>881</v>
      </c>
      <c r="DU85" t="s">
        <v>832</v>
      </c>
      <c r="DV85" t="s">
        <v>832</v>
      </c>
      <c r="DW85" t="s">
        <v>880</v>
      </c>
      <c r="DX85" t="s">
        <v>880</v>
      </c>
      <c r="DY85" t="s">
        <v>831</v>
      </c>
      <c r="DZ85" t="s">
        <v>831</v>
      </c>
      <c r="EB85" t="s">
        <v>882</v>
      </c>
      <c r="EC85" t="s">
        <v>882</v>
      </c>
      <c r="ED85" t="s">
        <v>882</v>
      </c>
      <c r="EE85" t="s">
        <v>882</v>
      </c>
      <c r="EF85" t="s">
        <v>834</v>
      </c>
      <c r="EG85" t="s">
        <v>834</v>
      </c>
      <c r="EH85" t="s">
        <v>834</v>
      </c>
      <c r="EI85" t="s">
        <v>834</v>
      </c>
      <c r="EJ85" t="s">
        <v>834</v>
      </c>
      <c r="EK85" t="s">
        <v>834</v>
      </c>
      <c r="EL85" t="s">
        <v>834</v>
      </c>
      <c r="EM85" t="s">
        <v>834</v>
      </c>
      <c r="EN85" t="s">
        <v>834</v>
      </c>
      <c r="EO85" t="s">
        <v>834</v>
      </c>
      <c r="EP85" t="s">
        <v>834</v>
      </c>
      <c r="EQ85" t="s">
        <v>834</v>
      </c>
      <c r="ER85" t="s">
        <v>834</v>
      </c>
      <c r="ES85" t="s">
        <v>834</v>
      </c>
      <c r="EX85" t="s">
        <v>837</v>
      </c>
      <c r="EZ85" t="s">
        <v>839</v>
      </c>
      <c r="FJ85" t="s">
        <v>837</v>
      </c>
      <c r="FL85" t="s">
        <v>839</v>
      </c>
      <c r="FV85" t="s">
        <v>837</v>
      </c>
      <c r="FX85" t="s">
        <v>839</v>
      </c>
      <c r="GH85" t="s">
        <v>837</v>
      </c>
      <c r="GJ85" t="s">
        <v>839</v>
      </c>
      <c r="NI85" t="s">
        <v>846</v>
      </c>
      <c r="NJ85" t="s">
        <v>847</v>
      </c>
      <c r="NL85" t="s">
        <v>884</v>
      </c>
      <c r="NW85" t="s">
        <v>846</v>
      </c>
      <c r="NX85" t="s">
        <v>847</v>
      </c>
      <c r="NZ85" t="s">
        <v>884</v>
      </c>
      <c r="OK85" t="s">
        <v>846</v>
      </c>
      <c r="OL85" t="s">
        <v>847</v>
      </c>
      <c r="ON85" t="s">
        <v>884</v>
      </c>
      <c r="OY85" t="s">
        <v>846</v>
      </c>
      <c r="OZ85" t="s">
        <v>847</v>
      </c>
      <c r="PB85" t="s">
        <v>884</v>
      </c>
      <c r="WU85" t="s">
        <v>848</v>
      </c>
      <c r="WV85" t="s">
        <v>850</v>
      </c>
      <c r="WW85" t="s">
        <v>850</v>
      </c>
      <c r="WX85" t="s">
        <v>848</v>
      </c>
      <c r="WY85" t="s">
        <v>848</v>
      </c>
      <c r="WZ85" t="s">
        <v>848</v>
      </c>
      <c r="XA85" t="s">
        <v>848</v>
      </c>
      <c r="XB85" t="s">
        <v>848</v>
      </c>
      <c r="XC85" t="s">
        <v>848</v>
      </c>
      <c r="XD85" t="s">
        <v>850</v>
      </c>
      <c r="XE85" t="s">
        <v>848</v>
      </c>
      <c r="XF85" t="s">
        <v>850</v>
      </c>
      <c r="XG85" t="s">
        <v>850</v>
      </c>
      <c r="XH85" t="s">
        <v>848</v>
      </c>
      <c r="XI85" t="s">
        <v>850</v>
      </c>
      <c r="XJ85" t="s">
        <v>848</v>
      </c>
      <c r="XK85" t="s">
        <v>850</v>
      </c>
      <c r="XL85" t="s">
        <v>848</v>
      </c>
      <c r="XM85" t="s">
        <v>848</v>
      </c>
      <c r="XN85" t="s">
        <v>849</v>
      </c>
      <c r="XO85" t="s">
        <v>849</v>
      </c>
      <c r="XP85" t="s">
        <v>850</v>
      </c>
      <c r="XQ85" t="s">
        <v>848</v>
      </c>
      <c r="XR85" t="s">
        <v>848</v>
      </c>
      <c r="XS85" t="s">
        <v>849</v>
      </c>
      <c r="XT85" t="s">
        <v>850</v>
      </c>
      <c r="XU85" t="s">
        <v>849</v>
      </c>
      <c r="XV85" t="s">
        <v>849</v>
      </c>
      <c r="XW85" t="s">
        <v>904</v>
      </c>
      <c r="XX85" t="s">
        <v>850</v>
      </c>
      <c r="XY85" t="s">
        <v>848</v>
      </c>
      <c r="XZ85" t="s">
        <v>849</v>
      </c>
      <c r="YA85" t="s">
        <v>848</v>
      </c>
      <c r="YB85" t="s">
        <v>848</v>
      </c>
      <c r="YC85" t="s">
        <v>849</v>
      </c>
      <c r="YD85" t="s">
        <v>850</v>
      </c>
      <c r="YE85" t="s">
        <v>849</v>
      </c>
      <c r="YF85" t="s">
        <v>848</v>
      </c>
      <c r="YG85" t="s">
        <v>850</v>
      </c>
      <c r="YJ85" t="s">
        <v>851</v>
      </c>
      <c r="YK85" t="s">
        <v>826</v>
      </c>
      <c r="YL85" t="s">
        <v>852</v>
      </c>
      <c r="YM85" t="s">
        <v>826</v>
      </c>
      <c r="YN85" t="s">
        <v>826</v>
      </c>
      <c r="YO85" t="s">
        <v>886</v>
      </c>
      <c r="YP85" t="s">
        <v>826</v>
      </c>
      <c r="YQ85" t="s">
        <v>826</v>
      </c>
      <c r="YR85" t="s">
        <v>826</v>
      </c>
      <c r="YS85" t="s">
        <v>826</v>
      </c>
      <c r="YT85" t="s">
        <v>826</v>
      </c>
      <c r="YU85" t="s">
        <v>852</v>
      </c>
      <c r="YV85" t="s">
        <v>826</v>
      </c>
      <c r="YW85" t="s">
        <v>886</v>
      </c>
      <c r="YX85" t="s">
        <v>826</v>
      </c>
      <c r="YY85" t="s">
        <v>886</v>
      </c>
      <c r="YZ85" t="s">
        <v>886</v>
      </c>
      <c r="ZA85" t="s">
        <v>853</v>
      </c>
      <c r="ZB85" t="s">
        <v>886</v>
      </c>
      <c r="ZC85" t="s">
        <v>852</v>
      </c>
      <c r="ZD85" t="s">
        <v>886</v>
      </c>
      <c r="ZE85" t="s">
        <v>886</v>
      </c>
      <c r="ZF85" t="s">
        <v>826</v>
      </c>
      <c r="ZG85" t="s">
        <v>826</v>
      </c>
      <c r="ZH85" t="s">
        <v>852</v>
      </c>
      <c r="ZI85" t="s">
        <v>826</v>
      </c>
      <c r="ZJ85" t="s">
        <v>852</v>
      </c>
      <c r="ZK85" t="s">
        <v>826</v>
      </c>
      <c r="ZL85" t="s">
        <v>886</v>
      </c>
      <c r="ZM85" t="s">
        <v>826</v>
      </c>
      <c r="ZN85" t="s">
        <v>826</v>
      </c>
      <c r="ZO85" t="s">
        <v>826</v>
      </c>
      <c r="ZP85" t="s">
        <v>852</v>
      </c>
      <c r="ZR85" t="s">
        <v>856</v>
      </c>
      <c r="ZS85" t="s">
        <v>856</v>
      </c>
      <c r="ZT85" t="s">
        <v>889</v>
      </c>
      <c r="ZU85" t="s">
        <v>889</v>
      </c>
      <c r="ZV85" t="s">
        <v>889</v>
      </c>
      <c r="ZW85" t="s">
        <v>855</v>
      </c>
      <c r="ZX85" t="s">
        <v>855</v>
      </c>
      <c r="ZY85" t="s">
        <v>855</v>
      </c>
      <c r="ZZ85" t="s">
        <v>854</v>
      </c>
      <c r="AAA85" t="s">
        <v>889</v>
      </c>
      <c r="AAB85" t="s">
        <v>856</v>
      </c>
      <c r="AAC85" t="s">
        <v>855</v>
      </c>
      <c r="AAD85" t="s">
        <v>889</v>
      </c>
      <c r="AAE85" t="s">
        <v>855</v>
      </c>
      <c r="AAF85" t="s">
        <v>855</v>
      </c>
      <c r="AAG85" t="s">
        <v>855</v>
      </c>
      <c r="AAH85" t="s">
        <v>889</v>
      </c>
      <c r="AAI85" t="s">
        <v>856</v>
      </c>
      <c r="AAJ85" t="s">
        <v>889</v>
      </c>
      <c r="AAK85" t="s">
        <v>889</v>
      </c>
      <c r="AAL85" t="s">
        <v>855</v>
      </c>
      <c r="AAM85" t="s">
        <v>855</v>
      </c>
      <c r="AAN85" t="s">
        <v>855</v>
      </c>
      <c r="AAO85" t="s">
        <v>855</v>
      </c>
      <c r="AAP85" t="s">
        <v>855</v>
      </c>
      <c r="AAQ85" t="s">
        <v>855</v>
      </c>
      <c r="AAR85" t="s">
        <v>856</v>
      </c>
      <c r="AAS85" t="s">
        <v>889</v>
      </c>
      <c r="AAT85" t="s">
        <v>856</v>
      </c>
      <c r="AAU85" t="s">
        <v>889</v>
      </c>
      <c r="AAV85" t="s">
        <v>856</v>
      </c>
      <c r="AAW85" t="s">
        <v>856</v>
      </c>
      <c r="AAX85" t="s">
        <v>855</v>
      </c>
      <c r="AAY85" t="s">
        <v>888</v>
      </c>
      <c r="AAZ85" t="s">
        <v>854</v>
      </c>
      <c r="ABB85" t="s">
        <v>857</v>
      </c>
      <c r="ABC85" t="s">
        <v>857</v>
      </c>
      <c r="ABD85" t="s">
        <v>859</v>
      </c>
      <c r="ABE85" t="s">
        <v>859</v>
      </c>
      <c r="ABF85" t="s">
        <v>859</v>
      </c>
      <c r="ABG85" t="s">
        <v>859</v>
      </c>
      <c r="ABH85" t="s">
        <v>891</v>
      </c>
      <c r="ABI85" t="s">
        <v>859</v>
      </c>
      <c r="ABJ85" t="s">
        <v>859</v>
      </c>
      <c r="ABK85" t="s">
        <v>859</v>
      </c>
      <c r="ABL85" t="s">
        <v>859</v>
      </c>
      <c r="ABM85" t="s">
        <v>857</v>
      </c>
      <c r="ABN85" t="s">
        <v>859</v>
      </c>
      <c r="ABO85" t="s">
        <v>755</v>
      </c>
      <c r="ABP85" t="s">
        <v>756</v>
      </c>
      <c r="ABQ85" t="s">
        <v>757</v>
      </c>
      <c r="ABS85" t="s">
        <v>759</v>
      </c>
      <c r="ABT85" t="s">
        <v>760</v>
      </c>
      <c r="ABU85" t="s">
        <v>761</v>
      </c>
      <c r="ABW85" t="s">
        <v>763</v>
      </c>
      <c r="ABY85" t="s">
        <v>765</v>
      </c>
      <c r="ABZ85" t="s">
        <v>766</v>
      </c>
      <c r="ACA85" t="s">
        <v>767</v>
      </c>
      <c r="ACB85" t="s">
        <v>768</v>
      </c>
      <c r="ACC85" t="s">
        <v>769</v>
      </c>
      <c r="ACD85" t="s">
        <v>770</v>
      </c>
      <c r="ACE85" t="s">
        <v>771</v>
      </c>
      <c r="ACF85" t="s">
        <v>772</v>
      </c>
      <c r="ACG85" t="s">
        <v>773</v>
      </c>
      <c r="ACH85" t="s">
        <v>774</v>
      </c>
      <c r="ACI85" t="s">
        <v>775</v>
      </c>
      <c r="ACJ85" t="s">
        <v>776</v>
      </c>
      <c r="ACK85" t="s">
        <v>777</v>
      </c>
      <c r="ACL85" t="s">
        <v>778</v>
      </c>
      <c r="ACM85" t="s">
        <v>779</v>
      </c>
      <c r="ACN85" t="s">
        <v>780</v>
      </c>
      <c r="ACO85" t="s">
        <v>781</v>
      </c>
      <c r="ACR85" t="s">
        <v>892</v>
      </c>
      <c r="ACS85" t="s">
        <v>862</v>
      </c>
      <c r="ACT85" t="s">
        <v>862</v>
      </c>
      <c r="ACU85" t="s">
        <v>862</v>
      </c>
      <c r="ACV85" t="s">
        <v>863</v>
      </c>
      <c r="ACW85" t="s">
        <v>863</v>
      </c>
      <c r="ACX85" t="s">
        <v>862</v>
      </c>
      <c r="ACY85" t="s">
        <v>863</v>
      </c>
      <c r="ACZ85" t="s">
        <v>862</v>
      </c>
      <c r="ADA85" t="s">
        <v>863</v>
      </c>
      <c r="ADB85" t="s">
        <v>862</v>
      </c>
      <c r="ADC85" t="s">
        <v>864</v>
      </c>
      <c r="ADD85" t="s">
        <v>862</v>
      </c>
      <c r="ADE85" t="s">
        <v>862</v>
      </c>
      <c r="ADF85" t="s">
        <v>862</v>
      </c>
      <c r="ADG85" t="s">
        <v>862</v>
      </c>
      <c r="ADH85" t="s">
        <v>862</v>
      </c>
      <c r="ADI85" t="s">
        <v>863</v>
      </c>
      <c r="ADJ85" t="s">
        <v>863</v>
      </c>
      <c r="ADK85" t="s">
        <v>864</v>
      </c>
      <c r="ADL85" t="s">
        <v>864</v>
      </c>
      <c r="ADM85" t="s">
        <v>863</v>
      </c>
      <c r="ADO85" t="s">
        <v>864</v>
      </c>
      <c r="ADP85" t="s">
        <v>864</v>
      </c>
      <c r="ADQ85" t="s">
        <v>863</v>
      </c>
      <c r="ADR85" t="s">
        <v>864</v>
      </c>
      <c r="ADS85" t="s">
        <v>864</v>
      </c>
      <c r="ADT85" t="s">
        <v>864</v>
      </c>
      <c r="ADU85" t="s">
        <v>864</v>
      </c>
      <c r="ADV85" t="s">
        <v>863</v>
      </c>
    </row>
    <row r="86" spans="1:802" x14ac:dyDescent="0.2">
      <c r="A86">
        <v>110002801401</v>
      </c>
      <c r="B86">
        <v>270115219</v>
      </c>
      <c r="C86" s="2">
        <v>43616.541331018518</v>
      </c>
      <c r="D86" s="2">
        <v>43622.816886574074</v>
      </c>
      <c r="E86" t="s">
        <v>999</v>
      </c>
      <c r="J86" t="s">
        <v>814</v>
      </c>
      <c r="L86" t="s">
        <v>815</v>
      </c>
      <c r="M86" t="s">
        <v>816</v>
      </c>
      <c r="N86" t="s">
        <v>867</v>
      </c>
      <c r="O86" t="s">
        <v>818</v>
      </c>
      <c r="P86" t="s">
        <v>819</v>
      </c>
      <c r="Q86" t="s">
        <v>43</v>
      </c>
      <c r="R86" t="s">
        <v>1000</v>
      </c>
      <c r="S86" t="s">
        <v>931</v>
      </c>
      <c r="T86" t="s">
        <v>911</v>
      </c>
      <c r="V86" t="s">
        <v>912</v>
      </c>
      <c r="W86" t="s">
        <v>824</v>
      </c>
      <c r="X86" t="s">
        <v>825</v>
      </c>
      <c r="Y86" t="s">
        <v>825</v>
      </c>
      <c r="Z86" t="s">
        <v>825</v>
      </c>
      <c r="AA86" t="s">
        <v>825</v>
      </c>
      <c r="AB86" t="s">
        <v>871</v>
      </c>
      <c r="AC86" t="s">
        <v>825</v>
      </c>
      <c r="AD86" t="s">
        <v>872</v>
      </c>
      <c r="AE86" t="s">
        <v>827</v>
      </c>
      <c r="AF86" t="s">
        <v>827</v>
      </c>
      <c r="AG86" t="s">
        <v>827</v>
      </c>
      <c r="AH86" t="s">
        <v>827</v>
      </c>
      <c r="AI86" t="s">
        <v>826</v>
      </c>
      <c r="AJ86" t="s">
        <v>827</v>
      </c>
      <c r="AK86" t="s">
        <v>873</v>
      </c>
      <c r="AL86" t="s">
        <v>826</v>
      </c>
      <c r="AN86" t="s">
        <v>875</v>
      </c>
      <c r="AO86" t="s">
        <v>834</v>
      </c>
      <c r="AP86" t="s">
        <v>834</v>
      </c>
      <c r="AQ86" t="s">
        <v>834</v>
      </c>
      <c r="AR86" t="s">
        <v>830</v>
      </c>
      <c r="AS86" t="s">
        <v>875</v>
      </c>
      <c r="AT86" t="s">
        <v>834</v>
      </c>
      <c r="AU86" t="s">
        <v>830</v>
      </c>
      <c r="AX86" t="s">
        <v>913</v>
      </c>
      <c r="CR86" t="s">
        <v>878</v>
      </c>
      <c r="CV86" t="s">
        <v>914</v>
      </c>
      <c r="DQ86" t="s">
        <v>832</v>
      </c>
      <c r="DR86" t="s">
        <v>881</v>
      </c>
      <c r="DS86" t="s">
        <v>881</v>
      </c>
      <c r="DT86" t="s">
        <v>831</v>
      </c>
      <c r="DU86" t="s">
        <v>832</v>
      </c>
      <c r="DV86" t="s">
        <v>881</v>
      </c>
      <c r="DW86" t="s">
        <v>881</v>
      </c>
      <c r="DX86" t="s">
        <v>831</v>
      </c>
      <c r="DY86" t="s">
        <v>832</v>
      </c>
      <c r="DZ86" t="s">
        <v>831</v>
      </c>
      <c r="EB86" t="s">
        <v>833</v>
      </c>
      <c r="EC86" t="s">
        <v>835</v>
      </c>
      <c r="ED86" t="s">
        <v>835</v>
      </c>
      <c r="EE86" t="s">
        <v>833</v>
      </c>
      <c r="EF86" t="s">
        <v>834</v>
      </c>
      <c r="EG86" t="s">
        <v>834</v>
      </c>
      <c r="EH86" t="s">
        <v>833</v>
      </c>
      <c r="EI86" t="s">
        <v>834</v>
      </c>
      <c r="EJ86" t="s">
        <v>834</v>
      </c>
      <c r="EK86" t="s">
        <v>834</v>
      </c>
      <c r="EL86" t="s">
        <v>834</v>
      </c>
      <c r="EM86" t="s">
        <v>834</v>
      </c>
      <c r="EN86" t="s">
        <v>834</v>
      </c>
      <c r="EO86" t="s">
        <v>834</v>
      </c>
      <c r="EP86" t="s">
        <v>834</v>
      </c>
      <c r="EQ86" t="s">
        <v>833</v>
      </c>
      <c r="ER86" t="s">
        <v>834</v>
      </c>
      <c r="ES86" t="s">
        <v>834</v>
      </c>
      <c r="ET86" t="s">
        <v>1001</v>
      </c>
      <c r="EX86" t="s">
        <v>837</v>
      </c>
      <c r="EZ86" t="s">
        <v>839</v>
      </c>
      <c r="FA86" t="s">
        <v>842</v>
      </c>
      <c r="GG86" t="s">
        <v>836</v>
      </c>
      <c r="GH86" t="s">
        <v>837</v>
      </c>
      <c r="GJ86" t="s">
        <v>839</v>
      </c>
      <c r="GK86" t="s">
        <v>842</v>
      </c>
      <c r="HO86" t="s">
        <v>946</v>
      </c>
      <c r="HR86" t="s">
        <v>837</v>
      </c>
      <c r="HS86" t="s">
        <v>838</v>
      </c>
      <c r="HW86" t="s">
        <v>840</v>
      </c>
      <c r="LX86" t="s">
        <v>839</v>
      </c>
      <c r="NC86" t="s">
        <v>902</v>
      </c>
      <c r="NH86" t="s">
        <v>845</v>
      </c>
      <c r="NJ86" t="s">
        <v>847</v>
      </c>
      <c r="NL86" t="s">
        <v>884</v>
      </c>
      <c r="OS86" t="s">
        <v>902</v>
      </c>
      <c r="OX86" t="s">
        <v>845</v>
      </c>
      <c r="OZ86" t="s">
        <v>847</v>
      </c>
      <c r="PB86" t="s">
        <v>884</v>
      </c>
      <c r="WU86" t="s">
        <v>848</v>
      </c>
      <c r="WV86" t="s">
        <v>849</v>
      </c>
      <c r="WW86" t="s">
        <v>850</v>
      </c>
      <c r="WX86" t="s">
        <v>850</v>
      </c>
      <c r="WY86" t="s">
        <v>848</v>
      </c>
      <c r="WZ86" t="s">
        <v>848</v>
      </c>
      <c r="XA86" t="s">
        <v>849</v>
      </c>
      <c r="XB86" t="s">
        <v>849</v>
      </c>
      <c r="XC86" t="s">
        <v>848</v>
      </c>
      <c r="XD86" t="s">
        <v>848</v>
      </c>
      <c r="XE86" t="s">
        <v>848</v>
      </c>
      <c r="XF86" t="s">
        <v>849</v>
      </c>
      <c r="XG86" t="s">
        <v>848</v>
      </c>
      <c r="XH86" t="s">
        <v>848</v>
      </c>
      <c r="XI86" t="s">
        <v>848</v>
      </c>
      <c r="XJ86" t="s">
        <v>849</v>
      </c>
      <c r="XK86" t="s">
        <v>849</v>
      </c>
      <c r="XL86" t="s">
        <v>849</v>
      </c>
      <c r="XM86" t="s">
        <v>848</v>
      </c>
      <c r="XN86" t="s">
        <v>848</v>
      </c>
      <c r="XO86" t="s">
        <v>849</v>
      </c>
      <c r="XP86" t="s">
        <v>848</v>
      </c>
      <c r="XQ86" t="s">
        <v>849</v>
      </c>
      <c r="XR86" t="s">
        <v>848</v>
      </c>
      <c r="XS86" t="s">
        <v>848</v>
      </c>
      <c r="XT86" t="s">
        <v>848</v>
      </c>
      <c r="XU86" t="s">
        <v>848</v>
      </c>
      <c r="XV86" t="s">
        <v>849</v>
      </c>
      <c r="XW86" t="s">
        <v>848</v>
      </c>
      <c r="XX86" t="s">
        <v>849</v>
      </c>
      <c r="XY86" t="s">
        <v>848</v>
      </c>
      <c r="XZ86" t="s">
        <v>849</v>
      </c>
      <c r="YA86" t="s">
        <v>848</v>
      </c>
      <c r="YB86" t="s">
        <v>849</v>
      </c>
      <c r="YC86" t="s">
        <v>848</v>
      </c>
      <c r="YD86" t="s">
        <v>849</v>
      </c>
      <c r="YE86" t="s">
        <v>850</v>
      </c>
      <c r="YF86" t="s">
        <v>848</v>
      </c>
      <c r="YG86" t="s">
        <v>849</v>
      </c>
      <c r="YJ86" t="s">
        <v>949</v>
      </c>
      <c r="YK86" t="s">
        <v>852</v>
      </c>
      <c r="YL86" t="s">
        <v>853</v>
      </c>
      <c r="YM86" t="s">
        <v>852</v>
      </c>
      <c r="YN86" t="s">
        <v>826</v>
      </c>
      <c r="YO86" t="s">
        <v>853</v>
      </c>
      <c r="YP86" t="s">
        <v>853</v>
      </c>
      <c r="YQ86" t="s">
        <v>852</v>
      </c>
      <c r="YR86" t="s">
        <v>852</v>
      </c>
      <c r="YS86" t="s">
        <v>852</v>
      </c>
      <c r="YT86" t="s">
        <v>852</v>
      </c>
      <c r="YU86" t="s">
        <v>853</v>
      </c>
      <c r="YV86" t="s">
        <v>853</v>
      </c>
      <c r="YW86" t="s">
        <v>852</v>
      </c>
      <c r="YX86" t="s">
        <v>852</v>
      </c>
      <c r="YY86" t="s">
        <v>826</v>
      </c>
      <c r="YZ86" t="s">
        <v>826</v>
      </c>
      <c r="ZA86" t="s">
        <v>852</v>
      </c>
      <c r="ZB86" t="s">
        <v>852</v>
      </c>
      <c r="ZC86" t="s">
        <v>853</v>
      </c>
      <c r="ZD86" t="s">
        <v>886</v>
      </c>
      <c r="ZE86" t="s">
        <v>852</v>
      </c>
      <c r="ZF86" t="s">
        <v>852</v>
      </c>
      <c r="ZG86" t="s">
        <v>852</v>
      </c>
      <c r="ZH86" t="s">
        <v>852</v>
      </c>
      <c r="ZI86" t="s">
        <v>852</v>
      </c>
      <c r="ZJ86" t="s">
        <v>853</v>
      </c>
      <c r="ZK86" t="s">
        <v>853</v>
      </c>
      <c r="ZL86" t="s">
        <v>852</v>
      </c>
      <c r="ZM86" t="s">
        <v>852</v>
      </c>
      <c r="ZN86" t="s">
        <v>853</v>
      </c>
      <c r="ZO86" t="s">
        <v>852</v>
      </c>
      <c r="ZP86" t="s">
        <v>852</v>
      </c>
      <c r="ZR86" t="s">
        <v>856</v>
      </c>
      <c r="ZS86" t="s">
        <v>856</v>
      </c>
      <c r="ZT86" t="s">
        <v>889</v>
      </c>
      <c r="ZU86" t="s">
        <v>889</v>
      </c>
      <c r="ZV86" t="s">
        <v>889</v>
      </c>
      <c r="ZW86" t="s">
        <v>889</v>
      </c>
      <c r="ZX86" t="s">
        <v>855</v>
      </c>
      <c r="ZY86" t="s">
        <v>856</v>
      </c>
      <c r="ZZ86" t="s">
        <v>855</v>
      </c>
      <c r="AAA86" t="s">
        <v>855</v>
      </c>
      <c r="AAB86" t="s">
        <v>889</v>
      </c>
      <c r="AAC86" t="s">
        <v>855</v>
      </c>
      <c r="AAD86" t="s">
        <v>889</v>
      </c>
      <c r="AAE86" t="s">
        <v>889</v>
      </c>
      <c r="AAF86" t="s">
        <v>889</v>
      </c>
      <c r="AAG86" t="s">
        <v>855</v>
      </c>
      <c r="AAH86" t="s">
        <v>855</v>
      </c>
      <c r="AAI86" t="s">
        <v>889</v>
      </c>
      <c r="AAJ86" t="s">
        <v>889</v>
      </c>
      <c r="AAK86" t="s">
        <v>889</v>
      </c>
      <c r="AAL86" t="s">
        <v>855</v>
      </c>
      <c r="AAM86" t="s">
        <v>856</v>
      </c>
      <c r="AAN86" t="s">
        <v>889</v>
      </c>
      <c r="AAO86" t="s">
        <v>889</v>
      </c>
      <c r="AAP86" t="s">
        <v>889</v>
      </c>
      <c r="AAQ86" t="s">
        <v>856</v>
      </c>
      <c r="AAR86" t="s">
        <v>889</v>
      </c>
      <c r="AAS86" t="s">
        <v>889</v>
      </c>
      <c r="AAT86" t="s">
        <v>889</v>
      </c>
      <c r="AAU86" t="s">
        <v>856</v>
      </c>
      <c r="AAV86" t="s">
        <v>888</v>
      </c>
      <c r="AAW86" t="s">
        <v>856</v>
      </c>
      <c r="AAX86" t="s">
        <v>889</v>
      </c>
      <c r="AAY86" t="s">
        <v>855</v>
      </c>
      <c r="AAZ86" t="s">
        <v>889</v>
      </c>
      <c r="ABB86" t="s">
        <v>891</v>
      </c>
      <c r="ABC86" t="s">
        <v>891</v>
      </c>
      <c r="ABD86" t="s">
        <v>890</v>
      </c>
      <c r="ABE86" t="s">
        <v>890</v>
      </c>
      <c r="ABF86" t="s">
        <v>857</v>
      </c>
      <c r="ABG86" t="s">
        <v>857</v>
      </c>
      <c r="ABH86" t="s">
        <v>857</v>
      </c>
      <c r="ABI86" t="s">
        <v>891</v>
      </c>
      <c r="ABJ86" t="s">
        <v>891</v>
      </c>
      <c r="ABK86" t="s">
        <v>891</v>
      </c>
      <c r="ABL86" t="s">
        <v>891</v>
      </c>
      <c r="ABM86" t="s">
        <v>857</v>
      </c>
      <c r="ABN86" t="s">
        <v>857</v>
      </c>
      <c r="ABO86" t="s">
        <v>755</v>
      </c>
      <c r="ABT86" t="s">
        <v>760</v>
      </c>
      <c r="ABZ86" t="s">
        <v>766</v>
      </c>
      <c r="ACA86" t="s">
        <v>767</v>
      </c>
      <c r="ACB86" t="s">
        <v>768</v>
      </c>
      <c r="ACI86" t="s">
        <v>775</v>
      </c>
      <c r="ACM86" t="s">
        <v>779</v>
      </c>
      <c r="ACN86" t="s">
        <v>780</v>
      </c>
      <c r="ACO86" t="s">
        <v>781</v>
      </c>
      <c r="ACR86" t="s">
        <v>892</v>
      </c>
      <c r="ACS86" t="s">
        <v>863</v>
      </c>
      <c r="ACT86" t="s">
        <v>862</v>
      </c>
      <c r="ACU86" t="s">
        <v>862</v>
      </c>
      <c r="ACV86" t="s">
        <v>863</v>
      </c>
      <c r="ACW86" t="s">
        <v>893</v>
      </c>
      <c r="ACX86" t="s">
        <v>863</v>
      </c>
      <c r="ACY86" t="s">
        <v>863</v>
      </c>
      <c r="ACZ86" t="s">
        <v>862</v>
      </c>
      <c r="ADA86" t="s">
        <v>862</v>
      </c>
      <c r="ADB86" t="s">
        <v>863</v>
      </c>
      <c r="ADC86" t="s">
        <v>864</v>
      </c>
      <c r="ADD86" t="s">
        <v>863</v>
      </c>
      <c r="ADE86" t="s">
        <v>862</v>
      </c>
      <c r="ADF86" t="s">
        <v>862</v>
      </c>
      <c r="ADG86" t="s">
        <v>862</v>
      </c>
      <c r="ADH86" t="s">
        <v>863</v>
      </c>
      <c r="ADI86" t="s">
        <v>862</v>
      </c>
      <c r="ADJ86" t="s">
        <v>863</v>
      </c>
      <c r="ADK86" t="s">
        <v>863</v>
      </c>
      <c r="ADL86" t="s">
        <v>863</v>
      </c>
      <c r="ADM86" t="s">
        <v>863</v>
      </c>
      <c r="ADN86" t="s">
        <v>864</v>
      </c>
      <c r="ADO86" t="s">
        <v>864</v>
      </c>
      <c r="ADP86" t="s">
        <v>863</v>
      </c>
      <c r="ADQ86" t="s">
        <v>864</v>
      </c>
      <c r="ADR86" t="s">
        <v>864</v>
      </c>
      <c r="ADS86" t="s">
        <v>864</v>
      </c>
      <c r="ADT86" t="s">
        <v>864</v>
      </c>
      <c r="ADU86" t="s">
        <v>863</v>
      </c>
      <c r="ADV86" t="s">
        <v>863</v>
      </c>
    </row>
    <row r="87" spans="1:802" x14ac:dyDescent="0.2">
      <c r="A87">
        <v>110002798250</v>
      </c>
      <c r="B87">
        <v>270114736</v>
      </c>
      <c r="C87" s="2">
        <v>43622.474039351851</v>
      </c>
      <c r="D87" s="2">
        <v>43622.491967592592</v>
      </c>
      <c r="E87" t="s">
        <v>1574</v>
      </c>
      <c r="J87" t="s">
        <v>866</v>
      </c>
      <c r="L87" t="s">
        <v>815</v>
      </c>
      <c r="M87" t="s">
        <v>816</v>
      </c>
      <c r="N87" t="s">
        <v>984</v>
      </c>
      <c r="O87" t="s">
        <v>818</v>
      </c>
      <c r="P87" t="s">
        <v>819</v>
      </c>
      <c r="Q87" t="s">
        <v>991</v>
      </c>
      <c r="S87" t="s">
        <v>821</v>
      </c>
      <c r="T87" t="s">
        <v>911</v>
      </c>
      <c r="V87" t="s">
        <v>955</v>
      </c>
      <c r="W87" t="s">
        <v>870</v>
      </c>
      <c r="X87" t="s">
        <v>825</v>
      </c>
      <c r="Y87" t="s">
        <v>871</v>
      </c>
      <c r="Z87" t="s">
        <v>825</v>
      </c>
      <c r="AA87" t="s">
        <v>825</v>
      </c>
      <c r="AB87" t="s">
        <v>825</v>
      </c>
      <c r="AC87" t="s">
        <v>825</v>
      </c>
      <c r="AD87" t="s">
        <v>872</v>
      </c>
      <c r="AE87" t="s">
        <v>827</v>
      </c>
      <c r="AF87" t="s">
        <v>826</v>
      </c>
      <c r="AG87" t="s">
        <v>826</v>
      </c>
      <c r="AH87" t="s">
        <v>827</v>
      </c>
      <c r="AI87" t="s">
        <v>827</v>
      </c>
      <c r="AJ87" t="s">
        <v>827</v>
      </c>
      <c r="AK87" t="s">
        <v>827</v>
      </c>
      <c r="AL87" t="s">
        <v>827</v>
      </c>
      <c r="AN87" t="s">
        <v>875</v>
      </c>
      <c r="AO87" t="s">
        <v>834</v>
      </c>
      <c r="AP87" t="s">
        <v>830</v>
      </c>
      <c r="AQ87" t="s">
        <v>834</v>
      </c>
      <c r="AR87" t="s">
        <v>875</v>
      </c>
      <c r="AS87" t="s">
        <v>830</v>
      </c>
      <c r="AT87" t="s">
        <v>834</v>
      </c>
      <c r="AU87" t="s">
        <v>834</v>
      </c>
      <c r="AZ87" t="s">
        <v>877</v>
      </c>
      <c r="CJ87" t="s">
        <v>877</v>
      </c>
      <c r="DQ87" t="s">
        <v>831</v>
      </c>
      <c r="DR87" t="s">
        <v>900</v>
      </c>
      <c r="DS87" t="s">
        <v>880</v>
      </c>
      <c r="DT87" t="s">
        <v>832</v>
      </c>
      <c r="DU87" t="s">
        <v>831</v>
      </c>
      <c r="DV87" t="s">
        <v>831</v>
      </c>
      <c r="DW87" t="s">
        <v>832</v>
      </c>
      <c r="DX87" t="s">
        <v>831</v>
      </c>
      <c r="DY87" t="s">
        <v>832</v>
      </c>
      <c r="DZ87" t="s">
        <v>832</v>
      </c>
      <c r="EB87" t="s">
        <v>833</v>
      </c>
      <c r="EC87" t="s">
        <v>833</v>
      </c>
      <c r="ED87" t="s">
        <v>833</v>
      </c>
      <c r="EE87" t="s">
        <v>833</v>
      </c>
      <c r="EF87" t="s">
        <v>835</v>
      </c>
      <c r="EG87" t="s">
        <v>834</v>
      </c>
      <c r="EH87" t="s">
        <v>834</v>
      </c>
      <c r="EI87" t="s">
        <v>834</v>
      </c>
      <c r="EJ87" t="s">
        <v>834</v>
      </c>
      <c r="EK87" t="s">
        <v>834</v>
      </c>
      <c r="EL87" t="s">
        <v>834</v>
      </c>
      <c r="EM87" t="s">
        <v>834</v>
      </c>
      <c r="EN87" t="s">
        <v>835</v>
      </c>
      <c r="EO87" t="s">
        <v>834</v>
      </c>
      <c r="EP87" t="s">
        <v>834</v>
      </c>
      <c r="EQ87" t="s">
        <v>834</v>
      </c>
      <c r="ER87" t="s">
        <v>834</v>
      </c>
      <c r="ES87" t="s">
        <v>834</v>
      </c>
      <c r="EW87" t="s">
        <v>836</v>
      </c>
      <c r="EX87" t="s">
        <v>837</v>
      </c>
      <c r="EZ87" t="s">
        <v>839</v>
      </c>
      <c r="FA87" t="s">
        <v>842</v>
      </c>
      <c r="FC87" t="s">
        <v>840</v>
      </c>
      <c r="FI87" t="s">
        <v>836</v>
      </c>
      <c r="FJ87" t="s">
        <v>837</v>
      </c>
      <c r="FL87" t="s">
        <v>839</v>
      </c>
      <c r="FM87" t="s">
        <v>842</v>
      </c>
      <c r="FO87" t="s">
        <v>840</v>
      </c>
      <c r="FU87" t="s">
        <v>836</v>
      </c>
      <c r="FV87" t="s">
        <v>837</v>
      </c>
      <c r="FX87" t="s">
        <v>839</v>
      </c>
      <c r="FY87" t="s">
        <v>842</v>
      </c>
      <c r="GG87" t="s">
        <v>836</v>
      </c>
      <c r="GH87" t="s">
        <v>837</v>
      </c>
      <c r="GJ87" t="s">
        <v>839</v>
      </c>
      <c r="GK87" t="s">
        <v>842</v>
      </c>
      <c r="GM87" t="s">
        <v>840</v>
      </c>
      <c r="WU87" t="s">
        <v>849</v>
      </c>
      <c r="WV87" t="s">
        <v>850</v>
      </c>
      <c r="WW87" t="s">
        <v>849</v>
      </c>
      <c r="WX87" t="s">
        <v>848</v>
      </c>
      <c r="WY87" t="s">
        <v>849</v>
      </c>
      <c r="WZ87" t="s">
        <v>850</v>
      </c>
      <c r="XA87" t="s">
        <v>849</v>
      </c>
      <c r="XB87" t="s">
        <v>849</v>
      </c>
      <c r="XC87" t="s">
        <v>849</v>
      </c>
      <c r="XD87" t="s">
        <v>849</v>
      </c>
      <c r="XE87" t="s">
        <v>850</v>
      </c>
      <c r="XF87" t="s">
        <v>849</v>
      </c>
      <c r="XG87" t="s">
        <v>850</v>
      </c>
      <c r="XH87" t="s">
        <v>849</v>
      </c>
      <c r="XI87" t="s">
        <v>904</v>
      </c>
      <c r="XJ87" t="s">
        <v>850</v>
      </c>
      <c r="XK87" t="s">
        <v>849</v>
      </c>
      <c r="XL87" t="s">
        <v>849</v>
      </c>
      <c r="XM87" t="s">
        <v>849</v>
      </c>
      <c r="XN87" t="s">
        <v>850</v>
      </c>
      <c r="XO87" t="s">
        <v>849</v>
      </c>
      <c r="XP87" t="s">
        <v>850</v>
      </c>
      <c r="XQ87" t="s">
        <v>849</v>
      </c>
      <c r="XR87" t="s">
        <v>848</v>
      </c>
      <c r="XS87" t="s">
        <v>849</v>
      </c>
      <c r="XT87" t="s">
        <v>848</v>
      </c>
      <c r="XU87" t="s">
        <v>849</v>
      </c>
      <c r="XV87" t="s">
        <v>849</v>
      </c>
      <c r="XW87" t="s">
        <v>849</v>
      </c>
      <c r="XX87" t="s">
        <v>850</v>
      </c>
      <c r="XY87" t="s">
        <v>849</v>
      </c>
      <c r="XZ87" t="s">
        <v>850</v>
      </c>
      <c r="YA87" t="s">
        <v>850</v>
      </c>
      <c r="YB87" t="s">
        <v>850</v>
      </c>
      <c r="YC87" t="s">
        <v>850</v>
      </c>
      <c r="YD87" t="s">
        <v>850</v>
      </c>
      <c r="YE87" t="s">
        <v>850</v>
      </c>
      <c r="YF87" t="s">
        <v>849</v>
      </c>
      <c r="YG87" t="s">
        <v>849</v>
      </c>
      <c r="YJ87" t="s">
        <v>906</v>
      </c>
      <c r="YK87" t="s">
        <v>826</v>
      </c>
      <c r="YL87" t="s">
        <v>852</v>
      </c>
      <c r="YM87" t="s">
        <v>852</v>
      </c>
      <c r="YN87" t="s">
        <v>852</v>
      </c>
      <c r="YO87" t="s">
        <v>852</v>
      </c>
      <c r="YP87" t="s">
        <v>852</v>
      </c>
      <c r="YQ87" t="s">
        <v>852</v>
      </c>
      <c r="YR87" t="s">
        <v>826</v>
      </c>
      <c r="YS87" t="s">
        <v>826</v>
      </c>
      <c r="YT87" t="s">
        <v>852</v>
      </c>
      <c r="YU87" t="s">
        <v>853</v>
      </c>
      <c r="YV87" t="s">
        <v>852</v>
      </c>
      <c r="YW87" t="s">
        <v>826</v>
      </c>
      <c r="YX87" t="s">
        <v>886</v>
      </c>
      <c r="YY87" t="s">
        <v>886</v>
      </c>
      <c r="YZ87" t="s">
        <v>886</v>
      </c>
      <c r="ZA87" t="s">
        <v>852</v>
      </c>
      <c r="ZB87" t="s">
        <v>826</v>
      </c>
      <c r="ZC87" t="s">
        <v>852</v>
      </c>
      <c r="ZD87" t="s">
        <v>826</v>
      </c>
      <c r="ZE87" t="s">
        <v>826</v>
      </c>
      <c r="ZF87" t="s">
        <v>826</v>
      </c>
      <c r="ZG87" t="s">
        <v>852</v>
      </c>
      <c r="ZH87" t="s">
        <v>852</v>
      </c>
      <c r="ZI87" t="s">
        <v>852</v>
      </c>
      <c r="ZJ87" t="s">
        <v>852</v>
      </c>
      <c r="ZK87" t="s">
        <v>852</v>
      </c>
      <c r="ZL87" t="s">
        <v>852</v>
      </c>
      <c r="ZM87" t="s">
        <v>826</v>
      </c>
      <c r="ZN87" t="s">
        <v>826</v>
      </c>
      <c r="ZO87" t="s">
        <v>852</v>
      </c>
      <c r="ZP87" t="s">
        <v>852</v>
      </c>
      <c r="ZR87" t="s">
        <v>856</v>
      </c>
      <c r="ZS87" t="s">
        <v>889</v>
      </c>
      <c r="ZT87" t="s">
        <v>889</v>
      </c>
      <c r="ZU87" t="s">
        <v>855</v>
      </c>
      <c r="ZV87" t="s">
        <v>889</v>
      </c>
      <c r="ZW87" t="s">
        <v>889</v>
      </c>
      <c r="ZX87" t="s">
        <v>856</v>
      </c>
      <c r="ZY87" t="s">
        <v>889</v>
      </c>
      <c r="ZZ87" t="s">
        <v>855</v>
      </c>
      <c r="AAA87" t="s">
        <v>889</v>
      </c>
      <c r="AAB87" t="s">
        <v>855</v>
      </c>
      <c r="AAC87" t="s">
        <v>889</v>
      </c>
      <c r="AAD87" t="s">
        <v>889</v>
      </c>
      <c r="AAE87" t="s">
        <v>889</v>
      </c>
      <c r="AAF87" t="s">
        <v>889</v>
      </c>
      <c r="AAG87" t="s">
        <v>889</v>
      </c>
      <c r="AAH87" t="s">
        <v>855</v>
      </c>
      <c r="AAI87" t="s">
        <v>889</v>
      </c>
      <c r="AAJ87" t="s">
        <v>889</v>
      </c>
      <c r="AAK87" t="s">
        <v>855</v>
      </c>
      <c r="AAL87" t="s">
        <v>855</v>
      </c>
      <c r="AAM87" t="s">
        <v>856</v>
      </c>
      <c r="AAN87" t="s">
        <v>855</v>
      </c>
      <c r="AAO87" t="s">
        <v>889</v>
      </c>
      <c r="AAP87" t="s">
        <v>889</v>
      </c>
      <c r="AAQ87" t="s">
        <v>889</v>
      </c>
      <c r="AAR87" t="s">
        <v>889</v>
      </c>
      <c r="AAS87" t="s">
        <v>889</v>
      </c>
      <c r="AAT87" t="s">
        <v>889</v>
      </c>
      <c r="AAU87" t="s">
        <v>889</v>
      </c>
      <c r="AAV87" t="s">
        <v>856</v>
      </c>
      <c r="AAW87" t="s">
        <v>889</v>
      </c>
      <c r="AAX87" t="s">
        <v>889</v>
      </c>
      <c r="AAZ87" t="s">
        <v>856</v>
      </c>
      <c r="ABB87" t="s">
        <v>857</v>
      </c>
      <c r="ABC87" t="s">
        <v>857</v>
      </c>
      <c r="ABD87" t="s">
        <v>859</v>
      </c>
      <c r="ABE87" t="s">
        <v>857</v>
      </c>
      <c r="ABF87" t="s">
        <v>859</v>
      </c>
      <c r="ABG87" t="s">
        <v>857</v>
      </c>
      <c r="ABH87" t="s">
        <v>857</v>
      </c>
      <c r="ABI87" t="s">
        <v>857</v>
      </c>
      <c r="ABJ87" t="s">
        <v>857</v>
      </c>
      <c r="ABK87" t="s">
        <v>859</v>
      </c>
      <c r="ABL87" t="s">
        <v>857</v>
      </c>
      <c r="ABM87" t="s">
        <v>857</v>
      </c>
      <c r="ABN87" t="s">
        <v>859</v>
      </c>
      <c r="ABY87" t="s">
        <v>765</v>
      </c>
      <c r="ACA87" t="s">
        <v>767</v>
      </c>
      <c r="ACB87" t="s">
        <v>768</v>
      </c>
      <c r="ACF87" t="s">
        <v>772</v>
      </c>
      <c r="ACI87" t="s">
        <v>775</v>
      </c>
      <c r="ACM87" t="s">
        <v>779</v>
      </c>
      <c r="ACR87" t="s">
        <v>892</v>
      </c>
    </row>
    <row r="88" spans="1:802" x14ac:dyDescent="0.2">
      <c r="A88">
        <v>110002796979</v>
      </c>
      <c r="B88">
        <v>270114695</v>
      </c>
      <c r="C88" s="2">
        <v>43621.830729166657</v>
      </c>
      <c r="D88" s="2">
        <v>43621.860821759263</v>
      </c>
      <c r="E88" t="s">
        <v>1002</v>
      </c>
      <c r="J88" t="s">
        <v>938</v>
      </c>
      <c r="L88" t="s">
        <v>815</v>
      </c>
      <c r="M88" t="s">
        <v>816</v>
      </c>
      <c r="N88" t="s">
        <v>867</v>
      </c>
      <c r="O88" t="s">
        <v>818</v>
      </c>
      <c r="P88" t="s">
        <v>819</v>
      </c>
      <c r="Q88" t="s">
        <v>991</v>
      </c>
      <c r="S88" t="s">
        <v>931</v>
      </c>
      <c r="T88" t="s">
        <v>822</v>
      </c>
      <c r="V88" t="s">
        <v>823</v>
      </c>
      <c r="W88" t="s">
        <v>870</v>
      </c>
      <c r="X88" t="s">
        <v>871</v>
      </c>
      <c r="Y88" t="s">
        <v>825</v>
      </c>
      <c r="Z88" t="s">
        <v>825</v>
      </c>
      <c r="AA88" t="s">
        <v>871</v>
      </c>
      <c r="AB88" t="s">
        <v>825</v>
      </c>
      <c r="AC88" t="s">
        <v>871</v>
      </c>
      <c r="AD88" t="s">
        <v>872</v>
      </c>
      <c r="AE88" t="s">
        <v>827</v>
      </c>
      <c r="AF88" t="s">
        <v>827</v>
      </c>
      <c r="AG88" t="s">
        <v>873</v>
      </c>
      <c r="AH88" t="s">
        <v>826</v>
      </c>
      <c r="AI88" t="s">
        <v>826</v>
      </c>
      <c r="AJ88" t="s">
        <v>827</v>
      </c>
      <c r="AK88" t="s">
        <v>873</v>
      </c>
      <c r="AL88" t="s">
        <v>827</v>
      </c>
      <c r="AN88" t="s">
        <v>874</v>
      </c>
      <c r="AO88" t="s">
        <v>829</v>
      </c>
      <c r="AP88" t="s">
        <v>834</v>
      </c>
      <c r="AQ88" t="s">
        <v>830</v>
      </c>
      <c r="AR88" t="s">
        <v>875</v>
      </c>
      <c r="AS88" t="s">
        <v>932</v>
      </c>
      <c r="AT88" t="s">
        <v>834</v>
      </c>
      <c r="AU88" t="s">
        <v>834</v>
      </c>
      <c r="AW88" t="s">
        <v>933</v>
      </c>
      <c r="AX88" t="s">
        <v>913</v>
      </c>
      <c r="AY88" t="s">
        <v>878</v>
      </c>
      <c r="CJ88" t="s">
        <v>877</v>
      </c>
      <c r="CL88" t="s">
        <v>879</v>
      </c>
      <c r="CR88" t="s">
        <v>878</v>
      </c>
      <c r="CU88" t="s">
        <v>879</v>
      </c>
      <c r="CV88" t="s">
        <v>914</v>
      </c>
      <c r="DQ88" t="s">
        <v>832</v>
      </c>
      <c r="DR88" t="s">
        <v>832</v>
      </c>
      <c r="DS88" t="s">
        <v>832</v>
      </c>
      <c r="DT88" t="s">
        <v>881</v>
      </c>
      <c r="DU88" t="s">
        <v>881</v>
      </c>
      <c r="DV88" t="s">
        <v>832</v>
      </c>
      <c r="DW88" t="s">
        <v>880</v>
      </c>
      <c r="DX88" t="s">
        <v>880</v>
      </c>
      <c r="DY88" t="s">
        <v>831</v>
      </c>
      <c r="DZ88" t="s">
        <v>831</v>
      </c>
      <c r="EB88" t="s">
        <v>882</v>
      </c>
      <c r="EC88" t="s">
        <v>882</v>
      </c>
      <c r="ED88" t="s">
        <v>882</v>
      </c>
      <c r="EE88" t="s">
        <v>882</v>
      </c>
      <c r="EF88" t="s">
        <v>835</v>
      </c>
      <c r="EG88" t="s">
        <v>834</v>
      </c>
      <c r="EH88" t="s">
        <v>834</v>
      </c>
      <c r="EI88" t="s">
        <v>834</v>
      </c>
      <c r="EJ88" t="s">
        <v>834</v>
      </c>
      <c r="EK88" t="s">
        <v>834</v>
      </c>
      <c r="EL88" t="s">
        <v>834</v>
      </c>
      <c r="EM88" t="s">
        <v>834</v>
      </c>
      <c r="EN88" t="s">
        <v>834</v>
      </c>
      <c r="EO88" t="s">
        <v>834</v>
      </c>
      <c r="EP88" t="s">
        <v>834</v>
      </c>
      <c r="EQ88" t="s">
        <v>834</v>
      </c>
      <c r="ER88" t="s">
        <v>834</v>
      </c>
      <c r="ES88" t="s">
        <v>834</v>
      </c>
      <c r="EX88" t="s">
        <v>837</v>
      </c>
      <c r="EZ88" t="s">
        <v>839</v>
      </c>
      <c r="FA88" t="s">
        <v>842</v>
      </c>
      <c r="FC88" t="s">
        <v>840</v>
      </c>
      <c r="FJ88" t="s">
        <v>837</v>
      </c>
      <c r="FL88" t="s">
        <v>839</v>
      </c>
      <c r="FV88" t="s">
        <v>837</v>
      </c>
      <c r="FX88" t="s">
        <v>839</v>
      </c>
      <c r="GH88" t="s">
        <v>837</v>
      </c>
      <c r="GJ88" t="s">
        <v>839</v>
      </c>
      <c r="NC88" t="s">
        <v>902</v>
      </c>
      <c r="NH88" t="s">
        <v>845</v>
      </c>
      <c r="NI88" t="s">
        <v>846</v>
      </c>
      <c r="NJ88" t="s">
        <v>847</v>
      </c>
      <c r="NN88" t="s">
        <v>924</v>
      </c>
      <c r="NP88" t="s">
        <v>903</v>
      </c>
      <c r="NQ88" t="s">
        <v>902</v>
      </c>
      <c r="NV88" t="s">
        <v>845</v>
      </c>
      <c r="NW88" t="s">
        <v>846</v>
      </c>
      <c r="OB88" t="s">
        <v>924</v>
      </c>
      <c r="OD88" t="s">
        <v>903</v>
      </c>
      <c r="OE88" t="s">
        <v>902</v>
      </c>
      <c r="OJ88" t="s">
        <v>845</v>
      </c>
      <c r="OK88" t="s">
        <v>846</v>
      </c>
      <c r="OL88" t="s">
        <v>847</v>
      </c>
      <c r="OP88" t="s">
        <v>924</v>
      </c>
      <c r="OR88" t="s">
        <v>903</v>
      </c>
      <c r="OS88" t="s">
        <v>902</v>
      </c>
      <c r="OX88" t="s">
        <v>845</v>
      </c>
      <c r="OY88" t="s">
        <v>846</v>
      </c>
      <c r="OZ88" t="s">
        <v>847</v>
      </c>
      <c r="PD88" t="s">
        <v>924</v>
      </c>
      <c r="PF88" t="s">
        <v>903</v>
      </c>
      <c r="WU88" t="s">
        <v>848</v>
      </c>
      <c r="WV88" t="s">
        <v>848</v>
      </c>
      <c r="WW88" t="s">
        <v>849</v>
      </c>
      <c r="WX88" t="s">
        <v>849</v>
      </c>
      <c r="WY88" t="s">
        <v>848</v>
      </c>
      <c r="WZ88" t="s">
        <v>848</v>
      </c>
      <c r="XA88" t="s">
        <v>849</v>
      </c>
      <c r="XB88" t="s">
        <v>849</v>
      </c>
      <c r="XC88" t="s">
        <v>848</v>
      </c>
      <c r="XD88" t="s">
        <v>849</v>
      </c>
      <c r="XE88" t="s">
        <v>848</v>
      </c>
      <c r="XF88" t="s">
        <v>849</v>
      </c>
      <c r="XG88" t="s">
        <v>849</v>
      </c>
      <c r="XH88" t="s">
        <v>848</v>
      </c>
      <c r="XI88" t="s">
        <v>849</v>
      </c>
      <c r="XJ88" t="s">
        <v>848</v>
      </c>
      <c r="XK88" t="s">
        <v>849</v>
      </c>
      <c r="XL88" t="s">
        <v>848</v>
      </c>
      <c r="XM88" t="s">
        <v>848</v>
      </c>
      <c r="XN88" t="s">
        <v>848</v>
      </c>
      <c r="XO88" t="s">
        <v>849</v>
      </c>
      <c r="XP88" t="s">
        <v>848</v>
      </c>
      <c r="XQ88" t="s">
        <v>848</v>
      </c>
      <c r="XR88" t="s">
        <v>849</v>
      </c>
      <c r="XS88" t="s">
        <v>904</v>
      </c>
      <c r="XT88" t="s">
        <v>848</v>
      </c>
      <c r="XU88" t="s">
        <v>849</v>
      </c>
      <c r="XV88" t="s">
        <v>849</v>
      </c>
      <c r="XW88" t="s">
        <v>848</v>
      </c>
      <c r="XX88" t="s">
        <v>849</v>
      </c>
      <c r="XY88" t="s">
        <v>848</v>
      </c>
      <c r="XZ88" t="s">
        <v>904</v>
      </c>
      <c r="YA88" t="s">
        <v>849</v>
      </c>
      <c r="YB88" t="s">
        <v>848</v>
      </c>
      <c r="YC88" t="s">
        <v>850</v>
      </c>
      <c r="YD88" t="s">
        <v>849</v>
      </c>
      <c r="YE88" t="s">
        <v>850</v>
      </c>
      <c r="YF88" t="s">
        <v>849</v>
      </c>
      <c r="YG88" t="s">
        <v>849</v>
      </c>
      <c r="YJ88" t="s">
        <v>906</v>
      </c>
      <c r="YK88" t="s">
        <v>853</v>
      </c>
      <c r="YL88" t="s">
        <v>852</v>
      </c>
      <c r="YM88" t="s">
        <v>852</v>
      </c>
      <c r="YN88" t="s">
        <v>852</v>
      </c>
      <c r="YO88" t="s">
        <v>853</v>
      </c>
      <c r="YP88" t="s">
        <v>853</v>
      </c>
      <c r="YQ88" t="s">
        <v>853</v>
      </c>
      <c r="YR88" t="s">
        <v>852</v>
      </c>
      <c r="YS88" t="s">
        <v>852</v>
      </c>
      <c r="YT88" t="s">
        <v>852</v>
      </c>
      <c r="YU88" t="s">
        <v>852</v>
      </c>
      <c r="YV88" t="s">
        <v>826</v>
      </c>
      <c r="YW88" t="s">
        <v>826</v>
      </c>
      <c r="YX88" t="s">
        <v>826</v>
      </c>
      <c r="YY88" t="s">
        <v>886</v>
      </c>
      <c r="YZ88" t="s">
        <v>886</v>
      </c>
      <c r="ZA88" t="s">
        <v>853</v>
      </c>
      <c r="ZB88" t="s">
        <v>853</v>
      </c>
      <c r="ZC88" t="s">
        <v>853</v>
      </c>
      <c r="ZD88" t="s">
        <v>887</v>
      </c>
      <c r="ZE88" t="s">
        <v>826</v>
      </c>
      <c r="ZF88" t="s">
        <v>886</v>
      </c>
      <c r="ZG88" t="s">
        <v>852</v>
      </c>
      <c r="ZH88" t="s">
        <v>852</v>
      </c>
      <c r="ZI88" t="s">
        <v>852</v>
      </c>
      <c r="ZJ88" t="s">
        <v>853</v>
      </c>
      <c r="ZK88" t="s">
        <v>852</v>
      </c>
      <c r="ZL88" t="s">
        <v>853</v>
      </c>
      <c r="ZM88" t="s">
        <v>852</v>
      </c>
      <c r="ZN88" t="s">
        <v>826</v>
      </c>
      <c r="ZO88" t="s">
        <v>853</v>
      </c>
      <c r="ZP88" t="s">
        <v>853</v>
      </c>
      <c r="ZR88" t="s">
        <v>856</v>
      </c>
      <c r="ZS88" t="s">
        <v>856</v>
      </c>
      <c r="ZT88" t="s">
        <v>889</v>
      </c>
      <c r="ZU88" t="s">
        <v>856</v>
      </c>
      <c r="ZV88" t="s">
        <v>855</v>
      </c>
      <c r="ZW88" t="s">
        <v>889</v>
      </c>
      <c r="ZX88" t="s">
        <v>856</v>
      </c>
      <c r="ZY88" t="s">
        <v>856</v>
      </c>
      <c r="ZZ88" t="s">
        <v>856</v>
      </c>
      <c r="AAA88" t="s">
        <v>855</v>
      </c>
      <c r="AAB88" t="s">
        <v>856</v>
      </c>
      <c r="AAC88" t="s">
        <v>855</v>
      </c>
      <c r="AAD88" t="s">
        <v>889</v>
      </c>
      <c r="AAE88" t="s">
        <v>856</v>
      </c>
      <c r="AAF88" t="s">
        <v>855</v>
      </c>
      <c r="AAG88" t="s">
        <v>855</v>
      </c>
      <c r="AAH88" t="s">
        <v>855</v>
      </c>
      <c r="AAI88" t="s">
        <v>855</v>
      </c>
      <c r="AAJ88" t="s">
        <v>889</v>
      </c>
      <c r="AAK88" t="s">
        <v>856</v>
      </c>
      <c r="AAL88" t="s">
        <v>855</v>
      </c>
      <c r="AAM88" t="s">
        <v>854</v>
      </c>
      <c r="AAN88" t="s">
        <v>855</v>
      </c>
      <c r="AAO88" t="s">
        <v>856</v>
      </c>
      <c r="AAP88" t="s">
        <v>855</v>
      </c>
      <c r="AAQ88" t="s">
        <v>856</v>
      </c>
      <c r="AAR88" t="s">
        <v>855</v>
      </c>
      <c r="AAS88" t="s">
        <v>889</v>
      </c>
      <c r="AAT88" t="s">
        <v>854</v>
      </c>
      <c r="AAU88" t="s">
        <v>889</v>
      </c>
      <c r="AAV88" t="s">
        <v>854</v>
      </c>
      <c r="AAW88" t="s">
        <v>855</v>
      </c>
      <c r="AAX88" t="s">
        <v>855</v>
      </c>
      <c r="AAY88" t="s">
        <v>854</v>
      </c>
      <c r="AAZ88" t="s">
        <v>854</v>
      </c>
      <c r="ABB88" t="s">
        <v>891</v>
      </c>
      <c r="ABC88" t="s">
        <v>891</v>
      </c>
      <c r="ABD88" t="s">
        <v>891</v>
      </c>
      <c r="ABE88" t="s">
        <v>857</v>
      </c>
      <c r="ABF88" t="s">
        <v>859</v>
      </c>
      <c r="ABG88" t="s">
        <v>857</v>
      </c>
      <c r="ABH88" t="s">
        <v>857</v>
      </c>
      <c r="ABI88" t="s">
        <v>857</v>
      </c>
      <c r="ABJ88" t="s">
        <v>857</v>
      </c>
      <c r="ABK88" t="s">
        <v>857</v>
      </c>
      <c r="ABL88" t="s">
        <v>857</v>
      </c>
      <c r="ABM88" t="s">
        <v>891</v>
      </c>
      <c r="ABN88" t="s">
        <v>857</v>
      </c>
      <c r="ABO88" t="s">
        <v>755</v>
      </c>
      <c r="ABT88" t="s">
        <v>760</v>
      </c>
      <c r="ABW88" t="s">
        <v>763</v>
      </c>
      <c r="ABZ88" t="s">
        <v>766</v>
      </c>
      <c r="ACA88" t="s">
        <v>767</v>
      </c>
      <c r="ACB88" t="s">
        <v>768</v>
      </c>
      <c r="ACF88" t="s">
        <v>772</v>
      </c>
      <c r="ACI88" t="s">
        <v>775</v>
      </c>
      <c r="ACK88" t="s">
        <v>777</v>
      </c>
      <c r="ACM88" t="s">
        <v>779</v>
      </c>
      <c r="ACR88" t="s">
        <v>892</v>
      </c>
      <c r="ACS88" t="s">
        <v>862</v>
      </c>
      <c r="ACT88" t="s">
        <v>863</v>
      </c>
      <c r="ACU88" t="s">
        <v>862</v>
      </c>
      <c r="ACV88" t="s">
        <v>863</v>
      </c>
      <c r="ACW88" t="s">
        <v>862</v>
      </c>
      <c r="ACX88" t="s">
        <v>893</v>
      </c>
      <c r="ACY88" t="s">
        <v>893</v>
      </c>
      <c r="ACZ88" t="s">
        <v>862</v>
      </c>
      <c r="ADA88" t="s">
        <v>862</v>
      </c>
      <c r="ADB88" t="s">
        <v>893</v>
      </c>
      <c r="ADC88" t="s">
        <v>863</v>
      </c>
      <c r="ADD88" t="s">
        <v>863</v>
      </c>
      <c r="ADE88" t="s">
        <v>863</v>
      </c>
      <c r="ADF88" t="s">
        <v>862</v>
      </c>
      <c r="ADG88" t="s">
        <v>862</v>
      </c>
      <c r="ADH88" t="s">
        <v>863</v>
      </c>
      <c r="ADI88" t="s">
        <v>894</v>
      </c>
      <c r="ADJ88" t="s">
        <v>863</v>
      </c>
      <c r="ADK88" t="s">
        <v>894</v>
      </c>
      <c r="ADL88" t="s">
        <v>864</v>
      </c>
      <c r="ADM88" t="s">
        <v>862</v>
      </c>
      <c r="ADN88" t="s">
        <v>864</v>
      </c>
      <c r="ADO88" t="s">
        <v>894</v>
      </c>
      <c r="ADP88" t="s">
        <v>862</v>
      </c>
      <c r="ADQ88" t="s">
        <v>862</v>
      </c>
      <c r="ADR88" t="s">
        <v>894</v>
      </c>
      <c r="ADS88" t="s">
        <v>894</v>
      </c>
      <c r="ADT88" t="s">
        <v>894</v>
      </c>
      <c r="ADU88" t="s">
        <v>864</v>
      </c>
      <c r="ADV88" t="s">
        <v>863</v>
      </c>
    </row>
    <row r="89" spans="1:802" x14ac:dyDescent="0.2">
      <c r="A89">
        <v>110002795799</v>
      </c>
      <c r="B89">
        <v>270114548</v>
      </c>
      <c r="C89" s="2">
        <v>43621.62877314815</v>
      </c>
      <c r="D89" s="2">
        <v>43621.629733796297</v>
      </c>
      <c r="E89" t="s">
        <v>1575</v>
      </c>
      <c r="J89" t="s">
        <v>994</v>
      </c>
      <c r="L89" t="s">
        <v>815</v>
      </c>
      <c r="M89" t="s">
        <v>816</v>
      </c>
      <c r="N89" t="s">
        <v>1601</v>
      </c>
    </row>
    <row r="90" spans="1:802" x14ac:dyDescent="0.2">
      <c r="A90">
        <v>110002794205</v>
      </c>
      <c r="B90">
        <v>270114567</v>
      </c>
      <c r="C90" s="2">
        <v>43621.410277777781</v>
      </c>
      <c r="D90" s="2">
        <v>43621.429282407407</v>
      </c>
      <c r="E90" t="s">
        <v>1003</v>
      </c>
      <c r="J90" t="s">
        <v>994</v>
      </c>
      <c r="L90" t="s">
        <v>815</v>
      </c>
      <c r="M90" t="s">
        <v>816</v>
      </c>
      <c r="N90" t="s">
        <v>817</v>
      </c>
      <c r="O90" t="s">
        <v>896</v>
      </c>
      <c r="P90" t="s">
        <v>943</v>
      </c>
      <c r="Q90" t="s">
        <v>897</v>
      </c>
      <c r="S90" t="s">
        <v>869</v>
      </c>
      <c r="T90" t="s">
        <v>911</v>
      </c>
      <c r="V90" t="s">
        <v>823</v>
      </c>
      <c r="W90" t="s">
        <v>1004</v>
      </c>
      <c r="X90" t="s">
        <v>899</v>
      </c>
      <c r="Y90" t="s">
        <v>899</v>
      </c>
      <c r="Z90" t="s">
        <v>899</v>
      </c>
      <c r="AA90" t="s">
        <v>899</v>
      </c>
      <c r="AB90" t="s">
        <v>825</v>
      </c>
      <c r="AC90" t="s">
        <v>899</v>
      </c>
      <c r="AD90" t="s">
        <v>872</v>
      </c>
      <c r="AE90" t="s">
        <v>826</v>
      </c>
      <c r="AF90" t="s">
        <v>826</v>
      </c>
      <c r="AG90" t="s">
        <v>919</v>
      </c>
      <c r="AH90" t="s">
        <v>827</v>
      </c>
      <c r="AI90" t="s">
        <v>826</v>
      </c>
      <c r="AJ90" t="s">
        <v>826</v>
      </c>
      <c r="AK90" t="s">
        <v>827</v>
      </c>
      <c r="AL90" t="s">
        <v>826</v>
      </c>
      <c r="AN90" t="s">
        <v>875</v>
      </c>
      <c r="AO90" t="s">
        <v>829</v>
      </c>
      <c r="AP90" t="s">
        <v>828</v>
      </c>
      <c r="AQ90" t="s">
        <v>829</v>
      </c>
      <c r="AR90" t="s">
        <v>830</v>
      </c>
      <c r="AS90" t="s">
        <v>834</v>
      </c>
      <c r="AT90" t="s">
        <v>829</v>
      </c>
      <c r="AU90" t="s">
        <v>830</v>
      </c>
      <c r="AW90" t="s">
        <v>933</v>
      </c>
      <c r="AX90" t="s">
        <v>913</v>
      </c>
      <c r="AY90" t="s">
        <v>878</v>
      </c>
      <c r="AZ90" t="s">
        <v>877</v>
      </c>
      <c r="BA90" t="s">
        <v>934</v>
      </c>
      <c r="BB90" t="s">
        <v>879</v>
      </c>
      <c r="DQ90" t="s">
        <v>831</v>
      </c>
      <c r="DR90" t="s">
        <v>832</v>
      </c>
      <c r="DS90" t="s">
        <v>880</v>
      </c>
      <c r="DT90" t="s">
        <v>880</v>
      </c>
      <c r="DU90" t="s">
        <v>880</v>
      </c>
      <c r="DV90" t="s">
        <v>880</v>
      </c>
      <c r="DW90" t="s">
        <v>880</v>
      </c>
      <c r="DX90" t="s">
        <v>880</v>
      </c>
      <c r="DY90" t="s">
        <v>880</v>
      </c>
      <c r="DZ90" t="s">
        <v>880</v>
      </c>
      <c r="EB90" t="s">
        <v>882</v>
      </c>
      <c r="EC90" t="s">
        <v>882</v>
      </c>
      <c r="ED90" t="s">
        <v>882</v>
      </c>
      <c r="EE90" t="s">
        <v>882</v>
      </c>
      <c r="EF90" t="s">
        <v>835</v>
      </c>
      <c r="EG90" t="s">
        <v>834</v>
      </c>
      <c r="EH90" t="s">
        <v>835</v>
      </c>
      <c r="EI90" t="s">
        <v>834</v>
      </c>
      <c r="EJ90" t="s">
        <v>835</v>
      </c>
      <c r="EK90" t="s">
        <v>834</v>
      </c>
      <c r="EL90" t="s">
        <v>834</v>
      </c>
      <c r="EM90" t="s">
        <v>834</v>
      </c>
      <c r="EN90" t="s">
        <v>834</v>
      </c>
      <c r="EO90" t="s">
        <v>834</v>
      </c>
      <c r="EP90" t="s">
        <v>834</v>
      </c>
      <c r="EQ90" t="s">
        <v>834</v>
      </c>
      <c r="ER90" t="s">
        <v>834</v>
      </c>
      <c r="ES90" t="s">
        <v>834</v>
      </c>
      <c r="EV90" t="s">
        <v>841</v>
      </c>
      <c r="EX90" t="s">
        <v>837</v>
      </c>
      <c r="EZ90" t="s">
        <v>839</v>
      </c>
      <c r="FA90" t="s">
        <v>842</v>
      </c>
      <c r="FH90" t="s">
        <v>841</v>
      </c>
      <c r="FI90" t="s">
        <v>836</v>
      </c>
      <c r="FJ90" t="s">
        <v>837</v>
      </c>
      <c r="FL90" t="s">
        <v>839</v>
      </c>
      <c r="FM90" t="s">
        <v>842</v>
      </c>
      <c r="FT90" t="s">
        <v>841</v>
      </c>
      <c r="FU90" t="s">
        <v>836</v>
      </c>
      <c r="FV90" t="s">
        <v>837</v>
      </c>
      <c r="FX90" t="s">
        <v>839</v>
      </c>
      <c r="FY90" t="s">
        <v>842</v>
      </c>
      <c r="GF90" t="s">
        <v>841</v>
      </c>
      <c r="GH90" t="s">
        <v>837</v>
      </c>
      <c r="GJ90" t="s">
        <v>839</v>
      </c>
      <c r="GK90" t="s">
        <v>842</v>
      </c>
      <c r="NH90" t="s">
        <v>845</v>
      </c>
      <c r="NJ90" t="s">
        <v>847</v>
      </c>
      <c r="NK90" t="s">
        <v>926</v>
      </c>
      <c r="NL90" t="s">
        <v>884</v>
      </c>
      <c r="NV90" t="s">
        <v>845</v>
      </c>
      <c r="NZ90" t="s">
        <v>884</v>
      </c>
      <c r="OJ90" t="s">
        <v>845</v>
      </c>
      <c r="OL90" t="s">
        <v>847</v>
      </c>
      <c r="ON90" t="s">
        <v>884</v>
      </c>
      <c r="OX90" t="s">
        <v>845</v>
      </c>
      <c r="OZ90" t="s">
        <v>847</v>
      </c>
      <c r="PB90" t="s">
        <v>884</v>
      </c>
      <c r="WU90" t="s">
        <v>849</v>
      </c>
      <c r="WV90" t="s">
        <v>904</v>
      </c>
      <c r="WW90" t="s">
        <v>849</v>
      </c>
      <c r="WX90" t="s">
        <v>849</v>
      </c>
      <c r="WY90" t="s">
        <v>850</v>
      </c>
      <c r="WZ90" t="s">
        <v>850</v>
      </c>
      <c r="XA90" t="s">
        <v>850</v>
      </c>
      <c r="XB90" t="s">
        <v>850</v>
      </c>
      <c r="XC90" t="s">
        <v>850</v>
      </c>
      <c r="XD90" t="s">
        <v>850</v>
      </c>
      <c r="XE90" t="s">
        <v>849</v>
      </c>
      <c r="XF90" t="s">
        <v>849</v>
      </c>
      <c r="XG90" t="s">
        <v>850</v>
      </c>
      <c r="XH90" t="s">
        <v>850</v>
      </c>
      <c r="XI90" t="s">
        <v>904</v>
      </c>
      <c r="XJ90" t="s">
        <v>850</v>
      </c>
      <c r="XK90" t="s">
        <v>850</v>
      </c>
      <c r="XL90" t="s">
        <v>849</v>
      </c>
      <c r="XM90" t="s">
        <v>850</v>
      </c>
      <c r="XN90" t="s">
        <v>850</v>
      </c>
      <c r="XO90" t="s">
        <v>850</v>
      </c>
      <c r="XP90" t="s">
        <v>850</v>
      </c>
      <c r="XQ90" t="s">
        <v>850</v>
      </c>
      <c r="XR90" t="s">
        <v>849</v>
      </c>
      <c r="XS90" t="s">
        <v>850</v>
      </c>
      <c r="XT90" t="s">
        <v>849</v>
      </c>
      <c r="XU90" t="s">
        <v>850</v>
      </c>
      <c r="XV90" t="s">
        <v>850</v>
      </c>
      <c r="XW90" t="s">
        <v>850</v>
      </c>
      <c r="XX90" t="s">
        <v>850</v>
      </c>
      <c r="XY90" t="s">
        <v>849</v>
      </c>
      <c r="XZ90" t="s">
        <v>849</v>
      </c>
      <c r="YA90" t="s">
        <v>850</v>
      </c>
      <c r="YB90" t="s">
        <v>850</v>
      </c>
      <c r="YC90" t="s">
        <v>850</v>
      </c>
      <c r="YD90" t="s">
        <v>850</v>
      </c>
      <c r="YE90" t="s">
        <v>849</v>
      </c>
      <c r="YF90" t="s">
        <v>850</v>
      </c>
      <c r="YG90" t="s">
        <v>849</v>
      </c>
      <c r="YH90" t="s">
        <v>1005</v>
      </c>
      <c r="YI90" t="s">
        <v>1006</v>
      </c>
      <c r="YJ90" t="s">
        <v>851</v>
      </c>
      <c r="YK90" t="s">
        <v>853</v>
      </c>
      <c r="YL90" t="s">
        <v>853</v>
      </c>
      <c r="YM90" t="s">
        <v>852</v>
      </c>
      <c r="YN90" t="s">
        <v>826</v>
      </c>
      <c r="YO90" t="s">
        <v>852</v>
      </c>
      <c r="YP90" t="s">
        <v>853</v>
      </c>
      <c r="YQ90" t="s">
        <v>852</v>
      </c>
      <c r="YR90" t="s">
        <v>852</v>
      </c>
      <c r="YS90" t="s">
        <v>826</v>
      </c>
      <c r="YT90" t="s">
        <v>852</v>
      </c>
      <c r="YU90" t="s">
        <v>853</v>
      </c>
      <c r="YV90" t="s">
        <v>852</v>
      </c>
      <c r="YW90" t="s">
        <v>826</v>
      </c>
      <c r="YX90" t="s">
        <v>886</v>
      </c>
      <c r="YY90" t="s">
        <v>886</v>
      </c>
      <c r="YZ90" t="s">
        <v>826</v>
      </c>
      <c r="ZA90" t="s">
        <v>853</v>
      </c>
      <c r="ZB90" t="s">
        <v>826</v>
      </c>
      <c r="ZC90" t="s">
        <v>853</v>
      </c>
      <c r="ZD90" t="s">
        <v>826</v>
      </c>
      <c r="ZE90" t="s">
        <v>852</v>
      </c>
      <c r="ZF90" t="s">
        <v>886</v>
      </c>
      <c r="ZG90" t="s">
        <v>853</v>
      </c>
      <c r="ZH90" t="s">
        <v>852</v>
      </c>
      <c r="ZI90" t="s">
        <v>852</v>
      </c>
      <c r="ZJ90" t="s">
        <v>853</v>
      </c>
      <c r="ZK90" t="s">
        <v>852</v>
      </c>
      <c r="ZL90" t="s">
        <v>886</v>
      </c>
      <c r="ZM90" t="s">
        <v>852</v>
      </c>
      <c r="ZN90" t="s">
        <v>853</v>
      </c>
      <c r="ZO90" t="s">
        <v>852</v>
      </c>
      <c r="ZP90" t="s">
        <v>853</v>
      </c>
      <c r="ZR90" t="s">
        <v>888</v>
      </c>
      <c r="ZS90" t="s">
        <v>854</v>
      </c>
      <c r="ZT90" t="s">
        <v>856</v>
      </c>
      <c r="ZU90" t="s">
        <v>856</v>
      </c>
      <c r="ZV90" t="s">
        <v>856</v>
      </c>
      <c r="ZW90" t="s">
        <v>856</v>
      </c>
      <c r="ZX90" t="s">
        <v>854</v>
      </c>
      <c r="ZY90" t="s">
        <v>854</v>
      </c>
      <c r="ZZ90" t="s">
        <v>856</v>
      </c>
      <c r="AAA90" t="s">
        <v>856</v>
      </c>
      <c r="AAB90" t="s">
        <v>854</v>
      </c>
      <c r="AAC90" t="s">
        <v>856</v>
      </c>
      <c r="AAD90" t="s">
        <v>856</v>
      </c>
      <c r="AAE90" t="s">
        <v>854</v>
      </c>
      <c r="AAF90" t="s">
        <v>856</v>
      </c>
      <c r="AAG90" t="s">
        <v>854</v>
      </c>
      <c r="AAH90" t="s">
        <v>888</v>
      </c>
      <c r="AAI90" t="s">
        <v>854</v>
      </c>
      <c r="AAJ90" t="s">
        <v>855</v>
      </c>
      <c r="AAK90" t="s">
        <v>854</v>
      </c>
      <c r="AAL90" t="s">
        <v>888</v>
      </c>
      <c r="AAM90" t="s">
        <v>854</v>
      </c>
      <c r="AAN90" t="s">
        <v>856</v>
      </c>
      <c r="AAO90" t="s">
        <v>888</v>
      </c>
      <c r="AAP90" t="s">
        <v>856</v>
      </c>
      <c r="AAQ90" t="s">
        <v>856</v>
      </c>
      <c r="AAR90" t="s">
        <v>888</v>
      </c>
      <c r="AAS90" t="s">
        <v>889</v>
      </c>
      <c r="AAT90" t="s">
        <v>854</v>
      </c>
      <c r="AAU90" t="s">
        <v>856</v>
      </c>
      <c r="AAV90" t="s">
        <v>856</v>
      </c>
      <c r="AAW90" t="s">
        <v>856</v>
      </c>
      <c r="AAX90" t="s">
        <v>856</v>
      </c>
      <c r="AAY90" t="s">
        <v>856</v>
      </c>
      <c r="AAZ90" t="s">
        <v>888</v>
      </c>
      <c r="ABB90" t="s">
        <v>857</v>
      </c>
      <c r="ABC90" t="s">
        <v>859</v>
      </c>
      <c r="ABD90" t="s">
        <v>859</v>
      </c>
      <c r="ABE90" t="s">
        <v>859</v>
      </c>
      <c r="ABF90" t="s">
        <v>859</v>
      </c>
      <c r="ABG90" t="s">
        <v>859</v>
      </c>
      <c r="ABH90" t="s">
        <v>859</v>
      </c>
      <c r="ABI90" t="s">
        <v>859</v>
      </c>
      <c r="ABJ90" t="s">
        <v>859</v>
      </c>
      <c r="ABK90" t="s">
        <v>859</v>
      </c>
      <c r="ABL90" t="s">
        <v>859</v>
      </c>
      <c r="ABM90" t="s">
        <v>859</v>
      </c>
      <c r="ABN90" t="s">
        <v>859</v>
      </c>
      <c r="ABQ90" t="s">
        <v>757</v>
      </c>
      <c r="ABU90" t="s">
        <v>761</v>
      </c>
      <c r="ABW90" t="s">
        <v>763</v>
      </c>
      <c r="ACA90" t="s">
        <v>767</v>
      </c>
      <c r="ACO90" t="s">
        <v>781</v>
      </c>
      <c r="ACR90" t="s">
        <v>861</v>
      </c>
      <c r="ACS90" t="s">
        <v>893</v>
      </c>
      <c r="ACT90" t="s">
        <v>862</v>
      </c>
      <c r="ACU90" t="s">
        <v>862</v>
      </c>
      <c r="ACV90" t="s">
        <v>862</v>
      </c>
      <c r="ACW90" t="s">
        <v>863</v>
      </c>
      <c r="ACX90" t="s">
        <v>862</v>
      </c>
      <c r="ACY90" t="s">
        <v>864</v>
      </c>
      <c r="ACZ90" t="s">
        <v>863</v>
      </c>
      <c r="ADA90" t="s">
        <v>863</v>
      </c>
      <c r="ADB90" t="s">
        <v>863</v>
      </c>
      <c r="ADC90" t="s">
        <v>863</v>
      </c>
      <c r="ADD90" t="s">
        <v>863</v>
      </c>
      <c r="ADE90" t="s">
        <v>863</v>
      </c>
      <c r="ADF90" t="s">
        <v>862</v>
      </c>
      <c r="ADG90" t="s">
        <v>863</v>
      </c>
      <c r="ADH90" t="s">
        <v>863</v>
      </c>
      <c r="ADI90" t="s">
        <v>863</v>
      </c>
      <c r="ADJ90" t="s">
        <v>863</v>
      </c>
      <c r="ADK90" t="s">
        <v>863</v>
      </c>
      <c r="ADL90" t="s">
        <v>863</v>
      </c>
      <c r="ADM90" t="s">
        <v>863</v>
      </c>
      <c r="ADN90" t="s">
        <v>863</v>
      </c>
      <c r="ADO90" t="s">
        <v>862</v>
      </c>
      <c r="ADP90" t="s">
        <v>863</v>
      </c>
      <c r="ADQ90" t="s">
        <v>863</v>
      </c>
      <c r="ADR90" t="s">
        <v>862</v>
      </c>
      <c r="ADS90" t="s">
        <v>863</v>
      </c>
      <c r="ADT90" t="s">
        <v>863</v>
      </c>
      <c r="ADU90" t="s">
        <v>863</v>
      </c>
      <c r="ADV90" t="s">
        <v>863</v>
      </c>
    </row>
    <row r="91" spans="1:802" x14ac:dyDescent="0.2">
      <c r="A91">
        <v>110002794162</v>
      </c>
      <c r="B91">
        <v>270114548</v>
      </c>
      <c r="C91" s="2">
        <v>43621.394803240742</v>
      </c>
      <c r="D91" s="2">
        <v>43621.395266203697</v>
      </c>
      <c r="E91" t="s">
        <v>1576</v>
      </c>
      <c r="J91" t="s">
        <v>994</v>
      </c>
      <c r="L91" t="s">
        <v>815</v>
      </c>
      <c r="M91" t="s">
        <v>816</v>
      </c>
      <c r="N91" t="s">
        <v>817</v>
      </c>
    </row>
    <row r="92" spans="1:802" x14ac:dyDescent="0.2">
      <c r="A92">
        <v>110002794009</v>
      </c>
      <c r="B92">
        <v>270114824</v>
      </c>
      <c r="C92" s="2">
        <v>43621.321909722217</v>
      </c>
      <c r="D92" s="2">
        <v>43621.3356712963</v>
      </c>
      <c r="E92" t="s">
        <v>1007</v>
      </c>
      <c r="J92" t="s">
        <v>814</v>
      </c>
      <c r="L92" t="s">
        <v>815</v>
      </c>
      <c r="M92" t="s">
        <v>816</v>
      </c>
      <c r="N92" t="s">
        <v>867</v>
      </c>
      <c r="O92" t="s">
        <v>818</v>
      </c>
      <c r="P92" t="s">
        <v>819</v>
      </c>
      <c r="Q92" t="s">
        <v>897</v>
      </c>
      <c r="S92" t="s">
        <v>821</v>
      </c>
      <c r="T92" t="s">
        <v>911</v>
      </c>
      <c r="V92" t="s">
        <v>823</v>
      </c>
      <c r="W92" t="s">
        <v>824</v>
      </c>
      <c r="X92" t="s">
        <v>825</v>
      </c>
      <c r="Y92" t="s">
        <v>825</v>
      </c>
      <c r="Z92" t="s">
        <v>825</v>
      </c>
      <c r="AA92" t="s">
        <v>825</v>
      </c>
      <c r="AB92" t="s">
        <v>825</v>
      </c>
      <c r="AC92" t="s">
        <v>825</v>
      </c>
      <c r="AD92" t="s">
        <v>919</v>
      </c>
      <c r="AE92" t="s">
        <v>827</v>
      </c>
      <c r="AF92" t="s">
        <v>827</v>
      </c>
      <c r="AG92" t="s">
        <v>827</v>
      </c>
      <c r="AH92" t="s">
        <v>827</v>
      </c>
      <c r="AI92" t="s">
        <v>827</v>
      </c>
      <c r="AJ92" t="s">
        <v>827</v>
      </c>
      <c r="AK92" t="s">
        <v>873</v>
      </c>
      <c r="AL92" t="s">
        <v>827</v>
      </c>
      <c r="AN92" t="s">
        <v>830</v>
      </c>
      <c r="AO92" t="s">
        <v>834</v>
      </c>
      <c r="AP92" t="s">
        <v>829</v>
      </c>
      <c r="AQ92" t="s">
        <v>834</v>
      </c>
      <c r="AR92" t="s">
        <v>875</v>
      </c>
      <c r="AS92" t="s">
        <v>834</v>
      </c>
      <c r="AT92" t="s">
        <v>834</v>
      </c>
      <c r="AU92" t="s">
        <v>828</v>
      </c>
      <c r="CJ92" t="s">
        <v>877</v>
      </c>
      <c r="DQ92" t="s">
        <v>831</v>
      </c>
      <c r="DR92" t="s">
        <v>831</v>
      </c>
      <c r="DS92" t="s">
        <v>880</v>
      </c>
      <c r="DT92" t="s">
        <v>880</v>
      </c>
      <c r="DU92" t="s">
        <v>880</v>
      </c>
      <c r="DV92" t="s">
        <v>831</v>
      </c>
      <c r="DW92" t="s">
        <v>831</v>
      </c>
      <c r="DX92" t="s">
        <v>831</v>
      </c>
      <c r="DY92" t="s">
        <v>831</v>
      </c>
      <c r="DZ92" t="s">
        <v>831</v>
      </c>
      <c r="EB92" t="s">
        <v>833</v>
      </c>
      <c r="EC92" t="s">
        <v>835</v>
      </c>
      <c r="ED92" t="s">
        <v>835</v>
      </c>
      <c r="EE92" t="s">
        <v>835</v>
      </c>
      <c r="EF92" t="s">
        <v>834</v>
      </c>
      <c r="EG92" t="s">
        <v>834</v>
      </c>
      <c r="EH92" t="s">
        <v>834</v>
      </c>
      <c r="EI92" t="s">
        <v>834</v>
      </c>
      <c r="EJ92" t="s">
        <v>834</v>
      </c>
      <c r="EK92" t="s">
        <v>834</v>
      </c>
      <c r="EL92" t="s">
        <v>834</v>
      </c>
      <c r="EM92" t="s">
        <v>834</v>
      </c>
      <c r="EN92" t="s">
        <v>834</v>
      </c>
      <c r="EO92" t="s">
        <v>834</v>
      </c>
      <c r="EP92" t="s">
        <v>834</v>
      </c>
      <c r="EQ92" t="s">
        <v>834</v>
      </c>
      <c r="ER92" t="s">
        <v>834</v>
      </c>
      <c r="ES92" t="s">
        <v>834</v>
      </c>
      <c r="EW92" t="s">
        <v>836</v>
      </c>
      <c r="EX92" t="s">
        <v>837</v>
      </c>
      <c r="NF92" t="s">
        <v>936</v>
      </c>
      <c r="WU92" t="s">
        <v>849</v>
      </c>
      <c r="WV92" t="s">
        <v>849</v>
      </c>
      <c r="WW92" t="s">
        <v>849</v>
      </c>
      <c r="WX92" t="s">
        <v>849</v>
      </c>
      <c r="WY92" t="s">
        <v>849</v>
      </c>
      <c r="WZ92" t="s">
        <v>850</v>
      </c>
      <c r="XA92" t="s">
        <v>849</v>
      </c>
      <c r="XB92" t="s">
        <v>849</v>
      </c>
      <c r="XC92" t="s">
        <v>849</v>
      </c>
      <c r="XD92" t="s">
        <v>849</v>
      </c>
      <c r="XE92" t="s">
        <v>849</v>
      </c>
      <c r="XF92" t="s">
        <v>849</v>
      </c>
      <c r="XG92" t="s">
        <v>849</v>
      </c>
      <c r="XH92" t="s">
        <v>849</v>
      </c>
      <c r="XI92" t="s">
        <v>849</v>
      </c>
      <c r="XJ92" t="s">
        <v>849</v>
      </c>
      <c r="XK92" t="s">
        <v>849</v>
      </c>
      <c r="XL92" t="s">
        <v>849</v>
      </c>
      <c r="XM92" t="s">
        <v>849</v>
      </c>
      <c r="XN92" t="s">
        <v>849</v>
      </c>
      <c r="XO92" t="s">
        <v>849</v>
      </c>
      <c r="XP92" t="s">
        <v>849</v>
      </c>
      <c r="XQ92" t="s">
        <v>849</v>
      </c>
      <c r="XR92" t="s">
        <v>849</v>
      </c>
      <c r="XS92" t="s">
        <v>849</v>
      </c>
      <c r="XT92" t="s">
        <v>849</v>
      </c>
      <c r="XU92" t="s">
        <v>849</v>
      </c>
      <c r="XV92" t="s">
        <v>849</v>
      </c>
      <c r="XW92" t="s">
        <v>849</v>
      </c>
      <c r="XX92" t="s">
        <v>849</v>
      </c>
      <c r="XY92" t="s">
        <v>849</v>
      </c>
      <c r="XZ92" t="s">
        <v>849</v>
      </c>
      <c r="YA92" t="s">
        <v>849</v>
      </c>
      <c r="YB92" t="s">
        <v>849</v>
      </c>
      <c r="YC92" t="s">
        <v>849</v>
      </c>
      <c r="YD92" t="s">
        <v>849</v>
      </c>
      <c r="YE92" t="s">
        <v>849</v>
      </c>
      <c r="YF92" t="s">
        <v>849</v>
      </c>
      <c r="YG92" t="s">
        <v>849</v>
      </c>
      <c r="YJ92" t="s">
        <v>851</v>
      </c>
      <c r="YK92" t="s">
        <v>852</v>
      </c>
      <c r="YL92" t="s">
        <v>853</v>
      </c>
      <c r="YM92" t="s">
        <v>852</v>
      </c>
      <c r="YN92" t="s">
        <v>852</v>
      </c>
      <c r="YO92" t="s">
        <v>853</v>
      </c>
      <c r="YP92" t="s">
        <v>852</v>
      </c>
      <c r="YQ92" t="s">
        <v>852</v>
      </c>
      <c r="YR92" t="s">
        <v>852</v>
      </c>
      <c r="YS92" t="s">
        <v>852</v>
      </c>
      <c r="YT92" t="s">
        <v>853</v>
      </c>
      <c r="YU92" t="s">
        <v>853</v>
      </c>
      <c r="YV92" t="s">
        <v>852</v>
      </c>
      <c r="YW92" t="s">
        <v>853</v>
      </c>
      <c r="YX92" t="s">
        <v>852</v>
      </c>
      <c r="YY92" t="s">
        <v>853</v>
      </c>
      <c r="YZ92" t="s">
        <v>852</v>
      </c>
      <c r="ZA92" t="s">
        <v>852</v>
      </c>
      <c r="ZB92" t="s">
        <v>852</v>
      </c>
      <c r="ZC92" t="s">
        <v>853</v>
      </c>
      <c r="ZD92" t="s">
        <v>826</v>
      </c>
      <c r="ZE92" t="s">
        <v>853</v>
      </c>
      <c r="ZF92" t="s">
        <v>853</v>
      </c>
      <c r="ZG92" t="s">
        <v>853</v>
      </c>
      <c r="ZH92" t="s">
        <v>853</v>
      </c>
      <c r="ZI92" t="s">
        <v>826</v>
      </c>
      <c r="ZJ92" t="s">
        <v>853</v>
      </c>
      <c r="ZK92" t="s">
        <v>852</v>
      </c>
      <c r="ZL92" t="s">
        <v>852</v>
      </c>
      <c r="ZM92" t="s">
        <v>852</v>
      </c>
      <c r="ZN92" t="s">
        <v>852</v>
      </c>
      <c r="ZO92" t="s">
        <v>852</v>
      </c>
      <c r="ZP92" t="s">
        <v>852</v>
      </c>
      <c r="ZR92" t="s">
        <v>854</v>
      </c>
      <c r="ZS92" t="s">
        <v>854</v>
      </c>
      <c r="ZT92" t="s">
        <v>854</v>
      </c>
      <c r="ZU92" t="s">
        <v>854</v>
      </c>
      <c r="ZV92" t="s">
        <v>856</v>
      </c>
      <c r="ZW92" t="s">
        <v>855</v>
      </c>
      <c r="ZX92" t="s">
        <v>854</v>
      </c>
      <c r="ZY92" t="s">
        <v>854</v>
      </c>
      <c r="ZZ92" t="s">
        <v>854</v>
      </c>
      <c r="AAA92" t="s">
        <v>855</v>
      </c>
      <c r="AAB92" t="s">
        <v>856</v>
      </c>
      <c r="AAC92" t="s">
        <v>855</v>
      </c>
      <c r="AAD92" t="s">
        <v>854</v>
      </c>
      <c r="AAE92" t="s">
        <v>854</v>
      </c>
      <c r="AAF92" t="s">
        <v>856</v>
      </c>
      <c r="AAG92" t="s">
        <v>854</v>
      </c>
      <c r="AAH92" t="s">
        <v>855</v>
      </c>
      <c r="AAI92" t="s">
        <v>856</v>
      </c>
      <c r="AAJ92" t="s">
        <v>854</v>
      </c>
      <c r="AAK92" t="s">
        <v>854</v>
      </c>
      <c r="AAL92" t="s">
        <v>854</v>
      </c>
      <c r="AAM92" t="s">
        <v>856</v>
      </c>
      <c r="AAN92" t="s">
        <v>855</v>
      </c>
      <c r="AAO92" t="s">
        <v>855</v>
      </c>
      <c r="AAP92" t="s">
        <v>855</v>
      </c>
      <c r="AAQ92" t="s">
        <v>888</v>
      </c>
      <c r="AAR92" t="s">
        <v>856</v>
      </c>
      <c r="AAS92" t="s">
        <v>889</v>
      </c>
      <c r="AAT92" t="s">
        <v>856</v>
      </c>
      <c r="AAU92" t="s">
        <v>854</v>
      </c>
      <c r="AAV92" t="s">
        <v>855</v>
      </c>
      <c r="AAW92" t="s">
        <v>856</v>
      </c>
      <c r="AAX92" t="s">
        <v>854</v>
      </c>
      <c r="AAY92" t="s">
        <v>856</v>
      </c>
      <c r="AAZ92" t="s">
        <v>856</v>
      </c>
      <c r="ABB92" t="s">
        <v>891</v>
      </c>
      <c r="ABC92" t="s">
        <v>859</v>
      </c>
      <c r="ABD92" t="s">
        <v>857</v>
      </c>
      <c r="ABE92" t="s">
        <v>857</v>
      </c>
      <c r="ABF92" t="s">
        <v>859</v>
      </c>
      <c r="ABG92" t="s">
        <v>857</v>
      </c>
      <c r="ABH92" t="s">
        <v>891</v>
      </c>
      <c r="ABI92" t="s">
        <v>857</v>
      </c>
      <c r="ABJ92" t="s">
        <v>857</v>
      </c>
      <c r="ABK92" t="s">
        <v>859</v>
      </c>
      <c r="ABL92" t="s">
        <v>859</v>
      </c>
      <c r="ABM92" t="s">
        <v>859</v>
      </c>
      <c r="ABN92" t="s">
        <v>857</v>
      </c>
      <c r="ABS92" t="s">
        <v>759</v>
      </c>
      <c r="ABT92" t="s">
        <v>760</v>
      </c>
      <c r="ABV92" t="s">
        <v>762</v>
      </c>
      <c r="ABY92" t="s">
        <v>765</v>
      </c>
      <c r="ACB92" t="s">
        <v>768</v>
      </c>
      <c r="ACD92" t="s">
        <v>770</v>
      </c>
      <c r="ACJ92" t="s">
        <v>776</v>
      </c>
      <c r="ACR92" t="s">
        <v>861</v>
      </c>
      <c r="ACS92" t="s">
        <v>864</v>
      </c>
      <c r="ACT92" t="s">
        <v>864</v>
      </c>
      <c r="ACU92" t="s">
        <v>862</v>
      </c>
      <c r="ACV92" t="s">
        <v>863</v>
      </c>
      <c r="ACW92" t="s">
        <v>862</v>
      </c>
      <c r="ACX92" t="s">
        <v>862</v>
      </c>
      <c r="ACY92" t="s">
        <v>862</v>
      </c>
      <c r="ACZ92" t="s">
        <v>862</v>
      </c>
      <c r="ADA92" t="s">
        <v>862</v>
      </c>
      <c r="ADB92" t="s">
        <v>862</v>
      </c>
      <c r="ADC92" t="s">
        <v>863</v>
      </c>
      <c r="ADD92" t="s">
        <v>893</v>
      </c>
      <c r="ADE92" t="s">
        <v>862</v>
      </c>
      <c r="ADF92" t="s">
        <v>862</v>
      </c>
      <c r="ADG92" t="s">
        <v>862</v>
      </c>
      <c r="ADH92" t="s">
        <v>864</v>
      </c>
      <c r="ADI92" t="s">
        <v>864</v>
      </c>
      <c r="ADJ92" t="s">
        <v>864</v>
      </c>
      <c r="ADK92" t="s">
        <v>864</v>
      </c>
      <c r="ADL92" t="s">
        <v>864</v>
      </c>
      <c r="ADM92" t="s">
        <v>864</v>
      </c>
      <c r="ADN92" t="s">
        <v>864</v>
      </c>
      <c r="ADO92" t="s">
        <v>864</v>
      </c>
      <c r="ADP92" t="s">
        <v>864</v>
      </c>
      <c r="ADQ92" t="s">
        <v>864</v>
      </c>
      <c r="ADR92" t="s">
        <v>863</v>
      </c>
      <c r="ADS92" t="s">
        <v>864</v>
      </c>
      <c r="ADT92" t="s">
        <v>863</v>
      </c>
      <c r="ADU92" t="s">
        <v>863</v>
      </c>
      <c r="ADV92" t="s">
        <v>862</v>
      </c>
    </row>
    <row r="93" spans="1:802" x14ac:dyDescent="0.2">
      <c r="A93">
        <v>110002793707</v>
      </c>
      <c r="B93">
        <v>270114702</v>
      </c>
      <c r="C93" s="2">
        <v>43620.959351851852</v>
      </c>
      <c r="D93" s="2">
        <v>43620.98296296296</v>
      </c>
      <c r="E93" t="s">
        <v>1009</v>
      </c>
      <c r="J93" t="s">
        <v>975</v>
      </c>
      <c r="L93" t="s">
        <v>815</v>
      </c>
      <c r="M93" t="s">
        <v>816</v>
      </c>
      <c r="N93" t="s">
        <v>867</v>
      </c>
      <c r="O93" t="s">
        <v>818</v>
      </c>
      <c r="P93" t="s">
        <v>819</v>
      </c>
      <c r="Q93" t="s">
        <v>980</v>
      </c>
      <c r="S93" t="s">
        <v>821</v>
      </c>
      <c r="T93" t="s">
        <v>43</v>
      </c>
      <c r="U93" t="s">
        <v>1010</v>
      </c>
      <c r="V93" t="s">
        <v>823</v>
      </c>
      <c r="W93" t="s">
        <v>870</v>
      </c>
      <c r="X93" t="s">
        <v>825</v>
      </c>
      <c r="Y93" t="s">
        <v>899</v>
      </c>
      <c r="Z93" t="s">
        <v>825</v>
      </c>
      <c r="AA93" t="s">
        <v>825</v>
      </c>
      <c r="AB93" t="s">
        <v>825</v>
      </c>
      <c r="AC93" t="s">
        <v>871</v>
      </c>
      <c r="AD93" t="s">
        <v>872</v>
      </c>
      <c r="AE93" t="s">
        <v>827</v>
      </c>
      <c r="AF93" t="s">
        <v>827</v>
      </c>
      <c r="AG93" t="s">
        <v>826</v>
      </c>
      <c r="AH93" t="s">
        <v>826</v>
      </c>
      <c r="AI93" t="s">
        <v>827</v>
      </c>
      <c r="AJ93" t="s">
        <v>827</v>
      </c>
      <c r="AK93" t="s">
        <v>827</v>
      </c>
      <c r="AL93" t="s">
        <v>827</v>
      </c>
      <c r="AN93" t="s">
        <v>828</v>
      </c>
      <c r="AO93" t="s">
        <v>834</v>
      </c>
      <c r="AP93" t="s">
        <v>830</v>
      </c>
      <c r="AQ93" t="s">
        <v>834</v>
      </c>
      <c r="AR93" t="s">
        <v>834</v>
      </c>
      <c r="AS93" t="s">
        <v>875</v>
      </c>
      <c r="AT93" t="s">
        <v>834</v>
      </c>
      <c r="AU93" t="s">
        <v>834</v>
      </c>
      <c r="CV93" t="s">
        <v>914</v>
      </c>
      <c r="DQ93" t="s">
        <v>831</v>
      </c>
      <c r="DR93" t="s">
        <v>900</v>
      </c>
      <c r="DS93" t="s">
        <v>880</v>
      </c>
      <c r="DT93" t="s">
        <v>831</v>
      </c>
      <c r="DU93" t="s">
        <v>880</v>
      </c>
      <c r="DV93" t="s">
        <v>880</v>
      </c>
      <c r="DW93" t="s">
        <v>831</v>
      </c>
      <c r="DX93" t="s">
        <v>880</v>
      </c>
      <c r="DY93" t="s">
        <v>880</v>
      </c>
      <c r="DZ93" t="s">
        <v>831</v>
      </c>
      <c r="EB93" t="s">
        <v>833</v>
      </c>
      <c r="EC93" t="s">
        <v>833</v>
      </c>
      <c r="ED93" t="s">
        <v>882</v>
      </c>
      <c r="EE93" t="s">
        <v>882</v>
      </c>
      <c r="EF93" t="s">
        <v>834</v>
      </c>
      <c r="EG93" t="s">
        <v>834</v>
      </c>
      <c r="EH93" t="s">
        <v>834</v>
      </c>
      <c r="EI93" t="s">
        <v>834</v>
      </c>
      <c r="EJ93" t="s">
        <v>834</v>
      </c>
      <c r="EK93" t="s">
        <v>834</v>
      </c>
      <c r="EL93" t="s">
        <v>834</v>
      </c>
      <c r="EM93" t="s">
        <v>834</v>
      </c>
      <c r="EN93" t="s">
        <v>834</v>
      </c>
      <c r="EO93" t="s">
        <v>834</v>
      </c>
      <c r="EP93" t="s">
        <v>834</v>
      </c>
      <c r="EQ93" t="s">
        <v>834</v>
      </c>
      <c r="ER93" t="s">
        <v>834</v>
      </c>
      <c r="ES93" t="s">
        <v>834</v>
      </c>
      <c r="FA93" t="s">
        <v>842</v>
      </c>
      <c r="FB93" t="s">
        <v>901</v>
      </c>
      <c r="FC93" t="s">
        <v>840</v>
      </c>
      <c r="FL93" t="s">
        <v>839</v>
      </c>
      <c r="FM93" t="s">
        <v>842</v>
      </c>
      <c r="FN93" t="s">
        <v>901</v>
      </c>
      <c r="FO93" t="s">
        <v>840</v>
      </c>
      <c r="FY93" t="s">
        <v>842</v>
      </c>
      <c r="FZ93" t="s">
        <v>901</v>
      </c>
      <c r="GJ93" t="s">
        <v>839</v>
      </c>
      <c r="GK93" t="s">
        <v>842</v>
      </c>
      <c r="GL93" t="s">
        <v>901</v>
      </c>
      <c r="GM93" t="s">
        <v>840</v>
      </c>
      <c r="NF93" t="s">
        <v>936</v>
      </c>
      <c r="WU93" t="s">
        <v>848</v>
      </c>
      <c r="WV93" t="s">
        <v>848</v>
      </c>
      <c r="WW93" t="s">
        <v>848</v>
      </c>
      <c r="WX93" t="s">
        <v>848</v>
      </c>
      <c r="WY93" t="s">
        <v>848</v>
      </c>
      <c r="WZ93" t="s">
        <v>848</v>
      </c>
      <c r="XA93" t="s">
        <v>849</v>
      </c>
      <c r="XB93" t="s">
        <v>849</v>
      </c>
      <c r="XC93" t="s">
        <v>848</v>
      </c>
      <c r="XD93" t="s">
        <v>849</v>
      </c>
      <c r="XE93" t="s">
        <v>848</v>
      </c>
      <c r="XF93" t="s">
        <v>849</v>
      </c>
      <c r="XG93" t="s">
        <v>849</v>
      </c>
      <c r="XH93" t="s">
        <v>848</v>
      </c>
      <c r="XI93" t="s">
        <v>848</v>
      </c>
      <c r="XJ93" t="s">
        <v>849</v>
      </c>
      <c r="XK93" t="s">
        <v>848</v>
      </c>
      <c r="XL93" t="s">
        <v>849</v>
      </c>
      <c r="XM93" t="s">
        <v>848</v>
      </c>
      <c r="XN93" t="s">
        <v>849</v>
      </c>
      <c r="XO93" t="s">
        <v>849</v>
      </c>
      <c r="XP93" t="s">
        <v>848</v>
      </c>
      <c r="XQ93" t="s">
        <v>848</v>
      </c>
      <c r="XR93" t="s">
        <v>848</v>
      </c>
      <c r="XS93" t="s">
        <v>848</v>
      </c>
      <c r="XT93" t="s">
        <v>848</v>
      </c>
      <c r="XU93" t="s">
        <v>848</v>
      </c>
      <c r="XV93" t="s">
        <v>848</v>
      </c>
      <c r="XW93" t="s">
        <v>849</v>
      </c>
      <c r="XX93" t="s">
        <v>849</v>
      </c>
      <c r="XY93" t="s">
        <v>848</v>
      </c>
      <c r="XZ93" t="s">
        <v>850</v>
      </c>
      <c r="YA93" t="s">
        <v>849</v>
      </c>
      <c r="YB93" t="s">
        <v>848</v>
      </c>
      <c r="YC93" t="s">
        <v>848</v>
      </c>
      <c r="YD93" t="s">
        <v>850</v>
      </c>
      <c r="YE93" t="s">
        <v>848</v>
      </c>
      <c r="YF93" t="s">
        <v>848</v>
      </c>
      <c r="YG93" t="s">
        <v>848</v>
      </c>
      <c r="YJ93" t="s">
        <v>885</v>
      </c>
      <c r="YK93" t="s">
        <v>853</v>
      </c>
      <c r="YL93" t="s">
        <v>853</v>
      </c>
      <c r="YM93" t="s">
        <v>852</v>
      </c>
      <c r="YN93" t="s">
        <v>853</v>
      </c>
      <c r="YO93" t="s">
        <v>853</v>
      </c>
      <c r="YP93" t="s">
        <v>852</v>
      </c>
      <c r="YQ93" t="s">
        <v>853</v>
      </c>
      <c r="YR93" t="s">
        <v>853</v>
      </c>
      <c r="YS93" t="s">
        <v>852</v>
      </c>
      <c r="YT93" t="s">
        <v>853</v>
      </c>
      <c r="YU93" t="s">
        <v>853</v>
      </c>
      <c r="YV93" t="s">
        <v>853</v>
      </c>
      <c r="YW93" t="s">
        <v>853</v>
      </c>
      <c r="YX93" t="s">
        <v>853</v>
      </c>
      <c r="YY93" t="s">
        <v>886</v>
      </c>
      <c r="YZ93" t="s">
        <v>853</v>
      </c>
      <c r="ZA93" t="s">
        <v>853</v>
      </c>
      <c r="ZB93" t="s">
        <v>852</v>
      </c>
      <c r="ZC93" t="s">
        <v>852</v>
      </c>
      <c r="ZD93" t="s">
        <v>886</v>
      </c>
      <c r="ZE93" t="s">
        <v>826</v>
      </c>
      <c r="ZF93" t="s">
        <v>826</v>
      </c>
      <c r="ZG93" t="s">
        <v>852</v>
      </c>
      <c r="ZH93" t="s">
        <v>852</v>
      </c>
      <c r="ZI93" t="s">
        <v>853</v>
      </c>
      <c r="ZJ93" t="s">
        <v>852</v>
      </c>
      <c r="ZK93" t="s">
        <v>853</v>
      </c>
      <c r="ZL93" t="s">
        <v>852</v>
      </c>
      <c r="ZM93" t="s">
        <v>852</v>
      </c>
      <c r="ZN93" t="s">
        <v>852</v>
      </c>
      <c r="ZO93" t="s">
        <v>852</v>
      </c>
      <c r="ZP93" t="s">
        <v>852</v>
      </c>
      <c r="ZR93" t="s">
        <v>855</v>
      </c>
      <c r="ZS93" t="s">
        <v>855</v>
      </c>
      <c r="ZT93" t="s">
        <v>889</v>
      </c>
      <c r="ZU93" t="s">
        <v>889</v>
      </c>
      <c r="ZV93" t="s">
        <v>889</v>
      </c>
      <c r="ZW93" t="s">
        <v>889</v>
      </c>
      <c r="ZX93" t="s">
        <v>889</v>
      </c>
      <c r="ZY93" t="s">
        <v>855</v>
      </c>
      <c r="ZZ93" t="s">
        <v>889</v>
      </c>
      <c r="AAA93" t="s">
        <v>889</v>
      </c>
      <c r="AAB93" t="s">
        <v>856</v>
      </c>
      <c r="AAC93" t="s">
        <v>889</v>
      </c>
      <c r="AAD93" t="s">
        <v>889</v>
      </c>
      <c r="AAE93" t="s">
        <v>889</v>
      </c>
      <c r="AAF93" t="s">
        <v>889</v>
      </c>
      <c r="AAG93" t="s">
        <v>855</v>
      </c>
      <c r="AAH93" t="s">
        <v>889</v>
      </c>
      <c r="AAI93" t="s">
        <v>855</v>
      </c>
      <c r="AAJ93" t="s">
        <v>889</v>
      </c>
      <c r="AAK93" t="s">
        <v>889</v>
      </c>
      <c r="AAL93" t="s">
        <v>855</v>
      </c>
      <c r="AAM93" t="s">
        <v>889</v>
      </c>
      <c r="AAN93" t="s">
        <v>855</v>
      </c>
      <c r="AAO93" t="s">
        <v>889</v>
      </c>
      <c r="AAP93" t="s">
        <v>889</v>
      </c>
      <c r="AAQ93" t="s">
        <v>889</v>
      </c>
      <c r="AAR93" t="s">
        <v>856</v>
      </c>
      <c r="AAS93" t="s">
        <v>889</v>
      </c>
      <c r="AAT93" t="s">
        <v>889</v>
      </c>
      <c r="AAU93" t="s">
        <v>889</v>
      </c>
      <c r="AAV93" t="s">
        <v>856</v>
      </c>
      <c r="AAW93" t="s">
        <v>856</v>
      </c>
      <c r="AAX93" t="s">
        <v>889</v>
      </c>
      <c r="AAY93" t="s">
        <v>889</v>
      </c>
      <c r="AAZ93" t="s">
        <v>889</v>
      </c>
      <c r="ABB93" t="s">
        <v>891</v>
      </c>
      <c r="ABC93" t="s">
        <v>891</v>
      </c>
      <c r="ABD93" t="s">
        <v>857</v>
      </c>
      <c r="ABE93" t="s">
        <v>859</v>
      </c>
      <c r="ABF93" t="s">
        <v>857</v>
      </c>
      <c r="ABG93" t="s">
        <v>857</v>
      </c>
      <c r="ABH93" t="s">
        <v>857</v>
      </c>
      <c r="ABI93" t="s">
        <v>857</v>
      </c>
      <c r="ABJ93" t="s">
        <v>857</v>
      </c>
      <c r="ABK93" t="s">
        <v>859</v>
      </c>
      <c r="ABL93" t="s">
        <v>859</v>
      </c>
      <c r="ABM93" t="s">
        <v>891</v>
      </c>
      <c r="ABN93" t="s">
        <v>857</v>
      </c>
      <c r="ABU93" t="s">
        <v>761</v>
      </c>
      <c r="ACA93" t="s">
        <v>767</v>
      </c>
      <c r="ACR93" t="s">
        <v>964</v>
      </c>
      <c r="ACS93" t="s">
        <v>894</v>
      </c>
      <c r="ACT93" t="s">
        <v>863</v>
      </c>
      <c r="ACU93" t="s">
        <v>863</v>
      </c>
      <c r="ACV93" t="s">
        <v>863</v>
      </c>
      <c r="ACW93" t="s">
        <v>863</v>
      </c>
      <c r="ACX93" t="s">
        <v>863</v>
      </c>
      <c r="ACY93" t="s">
        <v>863</v>
      </c>
      <c r="ACZ93" t="s">
        <v>862</v>
      </c>
      <c r="ADA93" t="s">
        <v>863</v>
      </c>
      <c r="ADB93" t="s">
        <v>863</v>
      </c>
      <c r="ADC93" t="s">
        <v>863</v>
      </c>
      <c r="ADD93" t="s">
        <v>862</v>
      </c>
      <c r="ADE93" t="s">
        <v>862</v>
      </c>
      <c r="ADF93" t="s">
        <v>862</v>
      </c>
      <c r="ADG93" t="s">
        <v>862</v>
      </c>
      <c r="ADH93" t="s">
        <v>863</v>
      </c>
      <c r="ADI93" t="s">
        <v>863</v>
      </c>
      <c r="ADJ93" t="s">
        <v>863</v>
      </c>
      <c r="ADK93" t="s">
        <v>863</v>
      </c>
      <c r="ADL93" t="s">
        <v>863</v>
      </c>
      <c r="ADM93" t="s">
        <v>863</v>
      </c>
      <c r="ADN93" t="s">
        <v>864</v>
      </c>
      <c r="ADO93" t="s">
        <v>864</v>
      </c>
      <c r="ADP93" t="s">
        <v>863</v>
      </c>
      <c r="ADQ93" t="s">
        <v>863</v>
      </c>
      <c r="ADR93" t="s">
        <v>863</v>
      </c>
      <c r="ADS93" t="s">
        <v>864</v>
      </c>
      <c r="ADT93" t="s">
        <v>863</v>
      </c>
      <c r="ADU93" t="s">
        <v>864</v>
      </c>
      <c r="ADV93" t="s">
        <v>863</v>
      </c>
    </row>
    <row r="94" spans="1:802" x14ac:dyDescent="0.2">
      <c r="A94">
        <v>110002793308</v>
      </c>
      <c r="B94">
        <v>270114830</v>
      </c>
      <c r="C94" s="2">
        <v>43620.824282407397</v>
      </c>
      <c r="D94" s="2">
        <v>43620.831250000003</v>
      </c>
      <c r="E94" t="s">
        <v>1011</v>
      </c>
      <c r="J94" t="s">
        <v>994</v>
      </c>
      <c r="L94" t="s">
        <v>815</v>
      </c>
      <c r="M94" t="s">
        <v>816</v>
      </c>
      <c r="N94" t="s">
        <v>817</v>
      </c>
      <c r="O94" t="s">
        <v>818</v>
      </c>
      <c r="P94" t="s">
        <v>819</v>
      </c>
      <c r="Q94" t="s">
        <v>868</v>
      </c>
      <c r="S94" t="s">
        <v>821</v>
      </c>
      <c r="T94" t="s">
        <v>822</v>
      </c>
      <c r="V94" t="s">
        <v>823</v>
      </c>
      <c r="W94" t="s">
        <v>824</v>
      </c>
      <c r="X94" t="s">
        <v>825</v>
      </c>
      <c r="Y94" t="s">
        <v>825</v>
      </c>
      <c r="Z94" t="s">
        <v>825</v>
      </c>
      <c r="AA94" t="s">
        <v>825</v>
      </c>
      <c r="AB94" t="s">
        <v>825</v>
      </c>
      <c r="AC94" t="s">
        <v>825</v>
      </c>
      <c r="AD94" t="s">
        <v>827</v>
      </c>
      <c r="AE94" t="s">
        <v>826</v>
      </c>
      <c r="AF94" t="s">
        <v>827</v>
      </c>
      <c r="AG94" t="s">
        <v>827</v>
      </c>
      <c r="AH94" t="s">
        <v>826</v>
      </c>
      <c r="AI94" t="s">
        <v>827</v>
      </c>
      <c r="AJ94" t="s">
        <v>827</v>
      </c>
      <c r="AK94" t="s">
        <v>827</v>
      </c>
      <c r="AL94" t="s">
        <v>827</v>
      </c>
      <c r="AN94" t="s">
        <v>828</v>
      </c>
      <c r="AO94" t="s">
        <v>834</v>
      </c>
      <c r="AP94" t="s">
        <v>834</v>
      </c>
      <c r="AQ94" t="s">
        <v>834</v>
      </c>
      <c r="AR94" t="s">
        <v>834</v>
      </c>
      <c r="AS94" t="s">
        <v>834</v>
      </c>
      <c r="AT94" t="s">
        <v>834</v>
      </c>
      <c r="AU94" t="s">
        <v>834</v>
      </c>
      <c r="DQ94" t="s">
        <v>831</v>
      </c>
      <c r="DR94" t="s">
        <v>831</v>
      </c>
      <c r="DS94" t="s">
        <v>832</v>
      </c>
      <c r="DT94" t="s">
        <v>831</v>
      </c>
      <c r="DU94" t="s">
        <v>832</v>
      </c>
      <c r="DV94" t="s">
        <v>831</v>
      </c>
      <c r="DW94" t="s">
        <v>832</v>
      </c>
      <c r="DX94" t="s">
        <v>832</v>
      </c>
      <c r="DY94" t="s">
        <v>832</v>
      </c>
      <c r="DZ94" t="s">
        <v>832</v>
      </c>
      <c r="EB94" t="s">
        <v>833</v>
      </c>
      <c r="EC94" t="s">
        <v>833</v>
      </c>
      <c r="ED94" t="s">
        <v>833</v>
      </c>
      <c r="EE94" t="s">
        <v>833</v>
      </c>
      <c r="EF94" t="s">
        <v>834</v>
      </c>
      <c r="EG94" t="s">
        <v>834</v>
      </c>
      <c r="EH94" t="s">
        <v>834</v>
      </c>
      <c r="EI94" t="s">
        <v>834</v>
      </c>
      <c r="EJ94" t="s">
        <v>834</v>
      </c>
      <c r="EK94" t="s">
        <v>834</v>
      </c>
      <c r="EL94" t="s">
        <v>834</v>
      </c>
      <c r="EM94" t="s">
        <v>834</v>
      </c>
      <c r="EN94" t="s">
        <v>834</v>
      </c>
      <c r="EO94" t="s">
        <v>834</v>
      </c>
      <c r="EP94" t="s">
        <v>834</v>
      </c>
      <c r="EQ94" t="s">
        <v>834</v>
      </c>
      <c r="ER94" t="s">
        <v>834</v>
      </c>
      <c r="ES94" t="s">
        <v>835</v>
      </c>
      <c r="EU94" t="s">
        <v>946</v>
      </c>
      <c r="FG94" t="s">
        <v>946</v>
      </c>
      <c r="FS94" t="s">
        <v>946</v>
      </c>
      <c r="FV94" t="s">
        <v>837</v>
      </c>
      <c r="FX94" t="s">
        <v>839</v>
      </c>
      <c r="GE94" t="s">
        <v>946</v>
      </c>
      <c r="NI94" t="s">
        <v>846</v>
      </c>
      <c r="WU94" t="s">
        <v>849</v>
      </c>
      <c r="WV94" t="s">
        <v>849</v>
      </c>
      <c r="WW94" t="s">
        <v>849</v>
      </c>
      <c r="WX94" t="s">
        <v>849</v>
      </c>
      <c r="WY94" t="s">
        <v>849</v>
      </c>
      <c r="WZ94" t="s">
        <v>850</v>
      </c>
      <c r="XA94" t="s">
        <v>849</v>
      </c>
      <c r="XB94" t="s">
        <v>849</v>
      </c>
      <c r="XC94" t="s">
        <v>849</v>
      </c>
      <c r="XD94" t="s">
        <v>849</v>
      </c>
      <c r="XE94" t="s">
        <v>849</v>
      </c>
      <c r="XF94" t="s">
        <v>849</v>
      </c>
      <c r="XG94" t="s">
        <v>849</v>
      </c>
      <c r="XH94" t="s">
        <v>849</v>
      </c>
      <c r="XI94" t="s">
        <v>850</v>
      </c>
      <c r="XJ94" t="s">
        <v>850</v>
      </c>
      <c r="XK94" t="s">
        <v>850</v>
      </c>
      <c r="XL94" t="s">
        <v>849</v>
      </c>
      <c r="XM94" t="s">
        <v>849</v>
      </c>
      <c r="XN94" t="s">
        <v>849</v>
      </c>
      <c r="XO94" t="s">
        <v>849</v>
      </c>
      <c r="XP94" t="s">
        <v>849</v>
      </c>
      <c r="XQ94" t="s">
        <v>849</v>
      </c>
      <c r="XR94" t="s">
        <v>849</v>
      </c>
      <c r="XS94" t="s">
        <v>849</v>
      </c>
      <c r="XT94" t="s">
        <v>849</v>
      </c>
      <c r="XU94" t="s">
        <v>849</v>
      </c>
      <c r="XV94" t="s">
        <v>849</v>
      </c>
      <c r="XW94" t="s">
        <v>849</v>
      </c>
      <c r="XX94" t="s">
        <v>849</v>
      </c>
      <c r="XY94" t="s">
        <v>849</v>
      </c>
      <c r="XZ94" t="s">
        <v>849</v>
      </c>
      <c r="YA94" t="s">
        <v>849</v>
      </c>
      <c r="YB94" t="s">
        <v>849</v>
      </c>
      <c r="YC94" t="s">
        <v>849</v>
      </c>
      <c r="YD94" t="s">
        <v>849</v>
      </c>
      <c r="YE94" t="s">
        <v>849</v>
      </c>
      <c r="YF94" t="s">
        <v>849</v>
      </c>
      <c r="YG94" t="s">
        <v>849</v>
      </c>
    </row>
    <row r="95" spans="1:802" x14ac:dyDescent="0.2">
      <c r="A95">
        <v>110002793197</v>
      </c>
      <c r="B95">
        <v>270114696</v>
      </c>
      <c r="C95" s="2">
        <v>43620.797754629632</v>
      </c>
      <c r="D95" s="2">
        <v>43620.811273148152</v>
      </c>
      <c r="E95" t="s">
        <v>1012</v>
      </c>
      <c r="J95" t="s">
        <v>938</v>
      </c>
      <c r="L95" t="s">
        <v>815</v>
      </c>
      <c r="M95" t="s">
        <v>816</v>
      </c>
      <c r="N95" t="s">
        <v>867</v>
      </c>
      <c r="O95" t="s">
        <v>818</v>
      </c>
      <c r="P95" t="s">
        <v>819</v>
      </c>
      <c r="Q95" t="s">
        <v>820</v>
      </c>
      <c r="S95" t="s">
        <v>821</v>
      </c>
      <c r="T95" t="s">
        <v>822</v>
      </c>
      <c r="V95" t="s">
        <v>823</v>
      </c>
      <c r="W95" t="s">
        <v>870</v>
      </c>
      <c r="X95" t="s">
        <v>825</v>
      </c>
      <c r="Y95" t="s">
        <v>825</v>
      </c>
      <c r="Z95" t="s">
        <v>825</v>
      </c>
      <c r="AA95" t="s">
        <v>825</v>
      </c>
      <c r="AB95" t="s">
        <v>825</v>
      </c>
      <c r="AC95" t="s">
        <v>899</v>
      </c>
      <c r="AD95" t="s">
        <v>919</v>
      </c>
      <c r="AE95" t="s">
        <v>827</v>
      </c>
      <c r="AF95" t="s">
        <v>827</v>
      </c>
      <c r="AG95" t="s">
        <v>826</v>
      </c>
      <c r="AH95" t="s">
        <v>827</v>
      </c>
      <c r="AI95" t="s">
        <v>827</v>
      </c>
      <c r="AJ95" t="s">
        <v>827</v>
      </c>
      <c r="AK95" t="s">
        <v>826</v>
      </c>
      <c r="AL95" t="s">
        <v>826</v>
      </c>
      <c r="AN95" t="s">
        <v>875</v>
      </c>
      <c r="AO95" t="s">
        <v>834</v>
      </c>
      <c r="AP95" t="s">
        <v>875</v>
      </c>
      <c r="AQ95" t="s">
        <v>834</v>
      </c>
      <c r="AR95" t="s">
        <v>834</v>
      </c>
      <c r="AS95" t="s">
        <v>932</v>
      </c>
      <c r="AT95" t="s">
        <v>828</v>
      </c>
      <c r="AU95" t="s">
        <v>834</v>
      </c>
      <c r="BA95" t="s">
        <v>934</v>
      </c>
      <c r="BB95" t="s">
        <v>879</v>
      </c>
      <c r="BS95" t="s">
        <v>934</v>
      </c>
      <c r="BT95" t="s">
        <v>879</v>
      </c>
      <c r="CS95" t="s">
        <v>877</v>
      </c>
      <c r="CT95" t="s">
        <v>934</v>
      </c>
      <c r="CU95" t="s">
        <v>879</v>
      </c>
      <c r="CV95" t="s">
        <v>914</v>
      </c>
      <c r="DQ95" t="s">
        <v>880</v>
      </c>
      <c r="DR95" t="s">
        <v>831</v>
      </c>
      <c r="DS95" t="s">
        <v>832</v>
      </c>
      <c r="DT95" t="s">
        <v>832</v>
      </c>
      <c r="DU95" t="s">
        <v>831</v>
      </c>
      <c r="DV95" t="s">
        <v>831</v>
      </c>
      <c r="DW95" t="s">
        <v>832</v>
      </c>
      <c r="DX95" t="s">
        <v>880</v>
      </c>
      <c r="DY95" t="s">
        <v>880</v>
      </c>
      <c r="DZ95" t="s">
        <v>831</v>
      </c>
      <c r="EB95" t="s">
        <v>835</v>
      </c>
      <c r="EC95" t="s">
        <v>882</v>
      </c>
      <c r="ED95" t="s">
        <v>882</v>
      </c>
      <c r="EE95" t="s">
        <v>833</v>
      </c>
      <c r="EF95" t="s">
        <v>834</v>
      </c>
      <c r="EG95" t="s">
        <v>834</v>
      </c>
      <c r="EH95" t="s">
        <v>882</v>
      </c>
      <c r="EI95" t="s">
        <v>834</v>
      </c>
      <c r="EJ95" t="s">
        <v>834</v>
      </c>
      <c r="EK95" t="s">
        <v>834</v>
      </c>
      <c r="EL95" t="s">
        <v>834</v>
      </c>
      <c r="EM95" t="s">
        <v>834</v>
      </c>
      <c r="EN95" t="s">
        <v>834</v>
      </c>
      <c r="EO95" t="s">
        <v>834</v>
      </c>
      <c r="EP95" t="s">
        <v>834</v>
      </c>
      <c r="EQ95" t="s">
        <v>834</v>
      </c>
      <c r="ER95" t="s">
        <v>834</v>
      </c>
      <c r="ES95" t="s">
        <v>834</v>
      </c>
      <c r="FL95" t="s">
        <v>839</v>
      </c>
      <c r="FM95" t="s">
        <v>842</v>
      </c>
      <c r="FX95" t="s">
        <v>839</v>
      </c>
      <c r="FY95" t="s">
        <v>842</v>
      </c>
      <c r="GJ95" t="s">
        <v>839</v>
      </c>
      <c r="GK95" t="s">
        <v>842</v>
      </c>
      <c r="HS95" t="s">
        <v>838</v>
      </c>
      <c r="HV95" t="s">
        <v>901</v>
      </c>
      <c r="HW95" t="s">
        <v>840</v>
      </c>
      <c r="NQ95" t="s">
        <v>902</v>
      </c>
      <c r="NX95" t="s">
        <v>847</v>
      </c>
      <c r="OE95" t="s">
        <v>902</v>
      </c>
      <c r="OL95" t="s">
        <v>847</v>
      </c>
      <c r="OY95" t="s">
        <v>846</v>
      </c>
      <c r="QM95" t="s">
        <v>844</v>
      </c>
      <c r="WU95" t="s">
        <v>848</v>
      </c>
      <c r="WV95" t="s">
        <v>849</v>
      </c>
      <c r="WW95" t="s">
        <v>849</v>
      </c>
      <c r="WX95" t="s">
        <v>849</v>
      </c>
      <c r="WY95" t="s">
        <v>849</v>
      </c>
      <c r="WZ95" t="s">
        <v>849</v>
      </c>
      <c r="XA95" t="s">
        <v>848</v>
      </c>
      <c r="XB95" t="s">
        <v>848</v>
      </c>
      <c r="XC95" t="s">
        <v>849</v>
      </c>
      <c r="XD95" t="s">
        <v>848</v>
      </c>
      <c r="XE95" t="s">
        <v>849</v>
      </c>
      <c r="XF95" t="s">
        <v>849</v>
      </c>
      <c r="XG95" t="s">
        <v>849</v>
      </c>
      <c r="XH95" t="s">
        <v>849</v>
      </c>
      <c r="XI95" t="s">
        <v>849</v>
      </c>
      <c r="XJ95" t="s">
        <v>848</v>
      </c>
      <c r="XK95" t="s">
        <v>849</v>
      </c>
      <c r="XL95" t="s">
        <v>849</v>
      </c>
      <c r="XM95" t="s">
        <v>849</v>
      </c>
      <c r="XN95" t="s">
        <v>848</v>
      </c>
      <c r="XO95" t="s">
        <v>849</v>
      </c>
      <c r="XP95" t="s">
        <v>849</v>
      </c>
      <c r="XQ95" t="s">
        <v>848</v>
      </c>
      <c r="XR95" t="s">
        <v>848</v>
      </c>
      <c r="XS95" t="s">
        <v>849</v>
      </c>
      <c r="XT95" t="s">
        <v>848</v>
      </c>
      <c r="XU95" t="s">
        <v>848</v>
      </c>
      <c r="XV95" t="s">
        <v>848</v>
      </c>
      <c r="XW95" t="s">
        <v>850</v>
      </c>
      <c r="XX95" t="s">
        <v>848</v>
      </c>
      <c r="XY95" t="s">
        <v>848</v>
      </c>
      <c r="XZ95" t="s">
        <v>849</v>
      </c>
      <c r="YA95" t="s">
        <v>848</v>
      </c>
      <c r="YB95" t="s">
        <v>849</v>
      </c>
      <c r="YC95" t="s">
        <v>904</v>
      </c>
      <c r="YD95" t="s">
        <v>848</v>
      </c>
      <c r="YE95" t="s">
        <v>904</v>
      </c>
      <c r="YF95" t="s">
        <v>849</v>
      </c>
      <c r="YG95" t="s">
        <v>848</v>
      </c>
      <c r="YH95" t="s">
        <v>1013</v>
      </c>
      <c r="YI95" t="s">
        <v>1014</v>
      </c>
      <c r="YJ95" t="s">
        <v>906</v>
      </c>
      <c r="YK95" t="s">
        <v>852</v>
      </c>
      <c r="YL95" t="s">
        <v>852</v>
      </c>
      <c r="YM95" t="s">
        <v>853</v>
      </c>
      <c r="YN95" t="s">
        <v>853</v>
      </c>
      <c r="YO95" t="s">
        <v>853</v>
      </c>
      <c r="YP95" t="s">
        <v>853</v>
      </c>
      <c r="YQ95" t="s">
        <v>852</v>
      </c>
      <c r="YR95" t="s">
        <v>853</v>
      </c>
      <c r="YS95" t="s">
        <v>853</v>
      </c>
      <c r="YT95" t="s">
        <v>852</v>
      </c>
      <c r="YU95" t="s">
        <v>853</v>
      </c>
      <c r="YV95" t="s">
        <v>853</v>
      </c>
      <c r="YW95" t="s">
        <v>826</v>
      </c>
      <c r="YX95" t="s">
        <v>826</v>
      </c>
      <c r="YY95" t="s">
        <v>826</v>
      </c>
      <c r="YZ95" t="s">
        <v>826</v>
      </c>
      <c r="ZA95" t="s">
        <v>852</v>
      </c>
      <c r="ZB95" t="s">
        <v>853</v>
      </c>
      <c r="ZC95" t="s">
        <v>853</v>
      </c>
      <c r="ZD95" t="s">
        <v>826</v>
      </c>
      <c r="ZE95" t="s">
        <v>886</v>
      </c>
      <c r="ZF95" t="s">
        <v>886</v>
      </c>
      <c r="ZG95" t="s">
        <v>853</v>
      </c>
      <c r="ZH95" t="s">
        <v>853</v>
      </c>
      <c r="ZI95" t="s">
        <v>852</v>
      </c>
      <c r="ZJ95" t="s">
        <v>853</v>
      </c>
      <c r="ZK95" t="s">
        <v>852</v>
      </c>
      <c r="ZL95" t="s">
        <v>852</v>
      </c>
      <c r="ZM95" t="s">
        <v>853</v>
      </c>
      <c r="ZN95" t="s">
        <v>826</v>
      </c>
      <c r="ZO95" t="s">
        <v>852</v>
      </c>
      <c r="ZP95" t="s">
        <v>853</v>
      </c>
      <c r="ZR95" t="s">
        <v>854</v>
      </c>
      <c r="ZS95" t="s">
        <v>856</v>
      </c>
      <c r="ZT95" t="s">
        <v>889</v>
      </c>
      <c r="ZU95" t="s">
        <v>889</v>
      </c>
      <c r="ZV95" t="s">
        <v>889</v>
      </c>
      <c r="ZW95" t="s">
        <v>856</v>
      </c>
      <c r="ZX95" t="s">
        <v>888</v>
      </c>
      <c r="ZY95" t="s">
        <v>888</v>
      </c>
      <c r="ZZ95" t="s">
        <v>888</v>
      </c>
      <c r="AAA95" t="s">
        <v>889</v>
      </c>
      <c r="AAB95" t="s">
        <v>856</v>
      </c>
      <c r="AAC95" t="s">
        <v>856</v>
      </c>
      <c r="AAD95" t="s">
        <v>888</v>
      </c>
      <c r="AAE95" t="s">
        <v>856</v>
      </c>
      <c r="AAF95" t="s">
        <v>856</v>
      </c>
      <c r="AAG95" t="s">
        <v>856</v>
      </c>
      <c r="AAH95" t="s">
        <v>889</v>
      </c>
      <c r="AAI95" t="s">
        <v>888</v>
      </c>
      <c r="AAJ95" t="s">
        <v>856</v>
      </c>
      <c r="AAK95" t="s">
        <v>856</v>
      </c>
      <c r="AAL95" t="s">
        <v>854</v>
      </c>
      <c r="AAM95" t="s">
        <v>855</v>
      </c>
      <c r="AAN95" t="s">
        <v>888</v>
      </c>
      <c r="AAO95" t="s">
        <v>854</v>
      </c>
      <c r="AAP95" t="s">
        <v>889</v>
      </c>
      <c r="AAQ95" t="s">
        <v>856</v>
      </c>
      <c r="AAR95" t="s">
        <v>889</v>
      </c>
      <c r="AAS95" t="s">
        <v>889</v>
      </c>
      <c r="AAT95" t="s">
        <v>854</v>
      </c>
      <c r="AAU95" t="s">
        <v>888</v>
      </c>
      <c r="AAV95" t="s">
        <v>856</v>
      </c>
      <c r="AAW95" t="s">
        <v>856</v>
      </c>
      <c r="AAX95" t="s">
        <v>889</v>
      </c>
      <c r="AAY95" t="s">
        <v>854</v>
      </c>
      <c r="AAZ95" t="s">
        <v>888</v>
      </c>
      <c r="ABB95" t="s">
        <v>891</v>
      </c>
      <c r="ABC95" t="s">
        <v>857</v>
      </c>
      <c r="ABD95" t="s">
        <v>857</v>
      </c>
      <c r="ABE95" t="s">
        <v>859</v>
      </c>
      <c r="ABF95" t="s">
        <v>859</v>
      </c>
      <c r="ABG95" t="s">
        <v>857</v>
      </c>
      <c r="ABH95" t="s">
        <v>891</v>
      </c>
      <c r="ABI95" t="s">
        <v>859</v>
      </c>
      <c r="ABJ95" t="s">
        <v>859</v>
      </c>
      <c r="ABK95" t="s">
        <v>859</v>
      </c>
      <c r="ABL95" t="s">
        <v>857</v>
      </c>
      <c r="ABM95" t="s">
        <v>859</v>
      </c>
      <c r="ABN95" t="s">
        <v>859</v>
      </c>
      <c r="ABO95" t="s">
        <v>755</v>
      </c>
      <c r="ABP95" t="s">
        <v>756</v>
      </c>
      <c r="ABW95" t="s">
        <v>763</v>
      </c>
      <c r="ACA95" t="s">
        <v>767</v>
      </c>
      <c r="ACB95" t="s">
        <v>768</v>
      </c>
      <c r="ACC95" t="s">
        <v>769</v>
      </c>
      <c r="ACK95" t="s">
        <v>777</v>
      </c>
      <c r="ACR95" t="s">
        <v>892</v>
      </c>
      <c r="ACS95" t="s">
        <v>893</v>
      </c>
      <c r="ACT95" t="s">
        <v>862</v>
      </c>
      <c r="ACU95" t="s">
        <v>863</v>
      </c>
      <c r="ACV95" t="s">
        <v>893</v>
      </c>
      <c r="ACW95" t="s">
        <v>893</v>
      </c>
      <c r="ACX95" t="s">
        <v>893</v>
      </c>
      <c r="ACY95" t="s">
        <v>862</v>
      </c>
      <c r="ACZ95" t="s">
        <v>863</v>
      </c>
      <c r="ADA95" t="s">
        <v>893</v>
      </c>
      <c r="ADB95" t="s">
        <v>893</v>
      </c>
      <c r="ADC95" t="s">
        <v>894</v>
      </c>
      <c r="ADD95" t="s">
        <v>894</v>
      </c>
      <c r="ADE95" t="s">
        <v>863</v>
      </c>
      <c r="ADF95" t="s">
        <v>893</v>
      </c>
      <c r="ADG95" t="s">
        <v>862</v>
      </c>
      <c r="ADH95" t="s">
        <v>893</v>
      </c>
      <c r="ADI95" t="s">
        <v>894</v>
      </c>
      <c r="ADJ95" t="s">
        <v>894</v>
      </c>
      <c r="ADK95" t="s">
        <v>864</v>
      </c>
      <c r="ADL95" t="s">
        <v>864</v>
      </c>
      <c r="ADM95" t="s">
        <v>863</v>
      </c>
      <c r="ADN95" t="s">
        <v>894</v>
      </c>
      <c r="ADO95" t="s">
        <v>894</v>
      </c>
      <c r="ADP95" t="s">
        <v>894</v>
      </c>
      <c r="ADQ95" t="s">
        <v>863</v>
      </c>
      <c r="ADR95" t="s">
        <v>863</v>
      </c>
      <c r="ADS95" t="s">
        <v>894</v>
      </c>
      <c r="ADT95" t="s">
        <v>864</v>
      </c>
      <c r="ADU95" t="s">
        <v>864</v>
      </c>
      <c r="ADV95" t="s">
        <v>893</v>
      </c>
    </row>
    <row r="96" spans="1:802" x14ac:dyDescent="0.2">
      <c r="A96">
        <v>110002792950</v>
      </c>
      <c r="B96">
        <v>270114676</v>
      </c>
      <c r="C96" s="2">
        <v>43620.74554398148</v>
      </c>
      <c r="D96" s="2">
        <v>43620.761365740742</v>
      </c>
      <c r="E96" t="s">
        <v>1015</v>
      </c>
      <c r="J96" t="s">
        <v>938</v>
      </c>
      <c r="L96" t="s">
        <v>917</v>
      </c>
      <c r="M96" t="s">
        <v>910</v>
      </c>
      <c r="N96" t="s">
        <v>867</v>
      </c>
      <c r="O96" t="s">
        <v>818</v>
      </c>
      <c r="P96" t="s">
        <v>819</v>
      </c>
      <c r="Q96" t="s">
        <v>980</v>
      </c>
      <c r="S96" t="s">
        <v>1008</v>
      </c>
      <c r="T96" t="s">
        <v>911</v>
      </c>
      <c r="V96" t="s">
        <v>823</v>
      </c>
      <c r="W96" t="s">
        <v>870</v>
      </c>
      <c r="X96" t="s">
        <v>825</v>
      </c>
      <c r="Y96" t="s">
        <v>825</v>
      </c>
      <c r="Z96" t="s">
        <v>871</v>
      </c>
      <c r="AA96" t="s">
        <v>825</v>
      </c>
      <c r="AB96" t="s">
        <v>825</v>
      </c>
      <c r="AC96" t="s">
        <v>871</v>
      </c>
      <c r="AD96" t="s">
        <v>872</v>
      </c>
      <c r="AE96" t="s">
        <v>827</v>
      </c>
      <c r="AF96" t="s">
        <v>827</v>
      </c>
      <c r="AG96" t="s">
        <v>826</v>
      </c>
      <c r="AH96" t="s">
        <v>827</v>
      </c>
      <c r="AI96" t="s">
        <v>873</v>
      </c>
      <c r="AJ96" t="s">
        <v>873</v>
      </c>
      <c r="AK96" t="s">
        <v>827</v>
      </c>
      <c r="AL96" t="s">
        <v>827</v>
      </c>
      <c r="AN96" t="s">
        <v>875</v>
      </c>
      <c r="AO96" t="s">
        <v>829</v>
      </c>
      <c r="AP96" t="s">
        <v>875</v>
      </c>
      <c r="AQ96" t="s">
        <v>874</v>
      </c>
      <c r="AR96" t="s">
        <v>875</v>
      </c>
      <c r="AS96" t="s">
        <v>874</v>
      </c>
      <c r="AT96" t="s">
        <v>829</v>
      </c>
      <c r="AU96" t="s">
        <v>829</v>
      </c>
      <c r="AY96" t="s">
        <v>878</v>
      </c>
      <c r="BR96" t="s">
        <v>877</v>
      </c>
      <c r="CC96" t="s">
        <v>879</v>
      </c>
      <c r="CL96" t="s">
        <v>879</v>
      </c>
      <c r="CV96" t="s">
        <v>914</v>
      </c>
      <c r="DQ96" t="s">
        <v>881</v>
      </c>
      <c r="DR96" t="s">
        <v>831</v>
      </c>
      <c r="DS96" t="s">
        <v>831</v>
      </c>
      <c r="DT96" t="s">
        <v>881</v>
      </c>
      <c r="DU96" t="s">
        <v>832</v>
      </c>
      <c r="DV96" t="s">
        <v>831</v>
      </c>
      <c r="DW96" t="s">
        <v>832</v>
      </c>
      <c r="DX96" t="s">
        <v>832</v>
      </c>
      <c r="DY96" t="s">
        <v>832</v>
      </c>
      <c r="DZ96" t="s">
        <v>831</v>
      </c>
      <c r="EB96" t="s">
        <v>882</v>
      </c>
      <c r="EC96" t="s">
        <v>882</v>
      </c>
      <c r="ED96" t="s">
        <v>835</v>
      </c>
      <c r="EE96" t="s">
        <v>882</v>
      </c>
      <c r="EF96" t="s">
        <v>834</v>
      </c>
      <c r="EG96" t="s">
        <v>834</v>
      </c>
      <c r="EH96" t="s">
        <v>834</v>
      </c>
      <c r="EI96" t="s">
        <v>834</v>
      </c>
      <c r="EJ96" t="s">
        <v>833</v>
      </c>
      <c r="EK96" t="s">
        <v>834</v>
      </c>
      <c r="EL96" t="s">
        <v>834</v>
      </c>
      <c r="EM96" t="s">
        <v>834</v>
      </c>
      <c r="EN96" t="s">
        <v>834</v>
      </c>
      <c r="EO96" t="s">
        <v>834</v>
      </c>
      <c r="EP96" t="s">
        <v>834</v>
      </c>
      <c r="EQ96" t="s">
        <v>834</v>
      </c>
      <c r="ER96" t="s">
        <v>834</v>
      </c>
      <c r="ES96" t="s">
        <v>834</v>
      </c>
      <c r="EU96" t="s">
        <v>946</v>
      </c>
      <c r="EX96" t="s">
        <v>837</v>
      </c>
      <c r="EZ96" t="s">
        <v>839</v>
      </c>
      <c r="FA96" t="s">
        <v>842</v>
      </c>
      <c r="FB96" t="s">
        <v>901</v>
      </c>
      <c r="FC96" t="s">
        <v>840</v>
      </c>
      <c r="FJ96" t="s">
        <v>837</v>
      </c>
      <c r="FL96" t="s">
        <v>839</v>
      </c>
      <c r="FP96" t="s">
        <v>921</v>
      </c>
      <c r="GH96" t="s">
        <v>837</v>
      </c>
      <c r="GJ96" t="s">
        <v>839</v>
      </c>
      <c r="GK96" t="s">
        <v>842</v>
      </c>
      <c r="IT96" t="s">
        <v>901</v>
      </c>
      <c r="IU96" t="s">
        <v>840</v>
      </c>
      <c r="IV96" t="s">
        <v>921</v>
      </c>
      <c r="NL96" t="s">
        <v>884</v>
      </c>
      <c r="NX96" t="s">
        <v>847</v>
      </c>
      <c r="RM96" t="s">
        <v>883</v>
      </c>
      <c r="WU96" t="s">
        <v>848</v>
      </c>
      <c r="WV96" t="s">
        <v>848</v>
      </c>
      <c r="WW96" t="s">
        <v>848</v>
      </c>
      <c r="WX96" t="s">
        <v>849</v>
      </c>
      <c r="WY96" t="s">
        <v>849</v>
      </c>
      <c r="WZ96" t="s">
        <v>849</v>
      </c>
      <c r="XA96" t="s">
        <v>850</v>
      </c>
      <c r="XB96" t="s">
        <v>849</v>
      </c>
      <c r="XC96" t="s">
        <v>848</v>
      </c>
      <c r="XD96" t="s">
        <v>849</v>
      </c>
      <c r="XE96" t="s">
        <v>849</v>
      </c>
      <c r="XF96" t="s">
        <v>848</v>
      </c>
      <c r="XG96" t="s">
        <v>850</v>
      </c>
      <c r="XH96" t="s">
        <v>848</v>
      </c>
      <c r="XI96" t="s">
        <v>848</v>
      </c>
      <c r="XJ96" t="s">
        <v>848</v>
      </c>
      <c r="XK96" t="s">
        <v>904</v>
      </c>
      <c r="XL96" t="s">
        <v>850</v>
      </c>
      <c r="XM96" t="s">
        <v>848</v>
      </c>
      <c r="XN96" t="s">
        <v>848</v>
      </c>
      <c r="XO96" t="s">
        <v>848</v>
      </c>
      <c r="XP96" t="s">
        <v>848</v>
      </c>
      <c r="XQ96" t="s">
        <v>848</v>
      </c>
      <c r="XR96" t="s">
        <v>848</v>
      </c>
      <c r="XS96" t="s">
        <v>849</v>
      </c>
      <c r="XT96" t="s">
        <v>849</v>
      </c>
      <c r="XU96" t="s">
        <v>848</v>
      </c>
      <c r="XV96" t="s">
        <v>849</v>
      </c>
      <c r="XW96" t="s">
        <v>848</v>
      </c>
      <c r="XX96" t="s">
        <v>849</v>
      </c>
      <c r="XY96" t="s">
        <v>848</v>
      </c>
      <c r="XZ96" t="s">
        <v>904</v>
      </c>
      <c r="YA96" t="s">
        <v>848</v>
      </c>
      <c r="YB96" t="s">
        <v>848</v>
      </c>
      <c r="YC96" t="s">
        <v>849</v>
      </c>
      <c r="YD96" t="s">
        <v>849</v>
      </c>
      <c r="YE96" t="s">
        <v>848</v>
      </c>
      <c r="YF96" t="s">
        <v>848</v>
      </c>
      <c r="YG96" t="s">
        <v>848</v>
      </c>
      <c r="YH96" t="s">
        <v>1016</v>
      </c>
      <c r="YI96" t="s">
        <v>1017</v>
      </c>
      <c r="YJ96" t="s">
        <v>885</v>
      </c>
      <c r="YK96" t="s">
        <v>826</v>
      </c>
      <c r="YL96" t="s">
        <v>852</v>
      </c>
      <c r="YM96" t="s">
        <v>852</v>
      </c>
      <c r="YN96" t="s">
        <v>853</v>
      </c>
      <c r="YO96" t="s">
        <v>853</v>
      </c>
      <c r="YP96" t="s">
        <v>852</v>
      </c>
      <c r="YQ96" t="s">
        <v>852</v>
      </c>
      <c r="YR96" t="s">
        <v>853</v>
      </c>
      <c r="YS96" t="s">
        <v>826</v>
      </c>
      <c r="YT96" t="s">
        <v>852</v>
      </c>
      <c r="YU96" t="s">
        <v>853</v>
      </c>
      <c r="YV96" t="s">
        <v>853</v>
      </c>
      <c r="YW96" t="s">
        <v>852</v>
      </c>
      <c r="YX96" t="s">
        <v>826</v>
      </c>
      <c r="YY96" t="s">
        <v>886</v>
      </c>
      <c r="YZ96" t="s">
        <v>826</v>
      </c>
      <c r="ZA96" t="s">
        <v>852</v>
      </c>
      <c r="ZB96" t="s">
        <v>852</v>
      </c>
      <c r="ZC96" t="s">
        <v>853</v>
      </c>
      <c r="ZD96" t="s">
        <v>887</v>
      </c>
      <c r="ZE96" t="s">
        <v>887</v>
      </c>
      <c r="ZF96" t="s">
        <v>887</v>
      </c>
      <c r="ZG96" t="s">
        <v>852</v>
      </c>
      <c r="ZH96" t="s">
        <v>852</v>
      </c>
      <c r="ZI96" t="s">
        <v>852</v>
      </c>
      <c r="ZJ96" t="s">
        <v>853</v>
      </c>
      <c r="ZK96" t="s">
        <v>853</v>
      </c>
      <c r="ZL96" t="s">
        <v>852</v>
      </c>
      <c r="ZM96" t="s">
        <v>852</v>
      </c>
      <c r="ZN96" t="s">
        <v>887</v>
      </c>
      <c r="ZO96" t="s">
        <v>826</v>
      </c>
      <c r="ZP96" t="s">
        <v>853</v>
      </c>
      <c r="ZR96" t="s">
        <v>854</v>
      </c>
      <c r="ZS96" t="s">
        <v>889</v>
      </c>
      <c r="ZT96" t="s">
        <v>889</v>
      </c>
      <c r="ZU96" t="s">
        <v>855</v>
      </c>
      <c r="ZV96" t="s">
        <v>854</v>
      </c>
      <c r="ZW96" t="s">
        <v>855</v>
      </c>
      <c r="ZX96" t="s">
        <v>854</v>
      </c>
      <c r="ZY96" t="s">
        <v>889</v>
      </c>
      <c r="ZZ96" t="s">
        <v>854</v>
      </c>
      <c r="AAA96" t="s">
        <v>854</v>
      </c>
      <c r="AAB96" t="s">
        <v>856</v>
      </c>
      <c r="AAC96" t="s">
        <v>855</v>
      </c>
      <c r="AAD96" t="s">
        <v>855</v>
      </c>
      <c r="AAE96" t="s">
        <v>856</v>
      </c>
      <c r="AAF96" t="s">
        <v>856</v>
      </c>
      <c r="AAG96" t="s">
        <v>856</v>
      </c>
      <c r="AAH96" t="s">
        <v>856</v>
      </c>
      <c r="AAI96" t="s">
        <v>854</v>
      </c>
      <c r="AAJ96" t="s">
        <v>889</v>
      </c>
      <c r="AAK96" t="s">
        <v>855</v>
      </c>
      <c r="AAL96" t="s">
        <v>856</v>
      </c>
      <c r="AAM96" t="s">
        <v>889</v>
      </c>
      <c r="AAN96" t="s">
        <v>855</v>
      </c>
      <c r="AAO96" t="s">
        <v>856</v>
      </c>
      <c r="AAP96" t="s">
        <v>856</v>
      </c>
      <c r="AAQ96" t="s">
        <v>856</v>
      </c>
      <c r="AAR96" t="s">
        <v>856</v>
      </c>
      <c r="AAS96" t="s">
        <v>889</v>
      </c>
      <c r="AAT96" t="s">
        <v>856</v>
      </c>
      <c r="AAU96" t="s">
        <v>855</v>
      </c>
      <c r="AAV96" t="s">
        <v>854</v>
      </c>
      <c r="AAW96" t="s">
        <v>856</v>
      </c>
      <c r="AAX96" t="s">
        <v>854</v>
      </c>
      <c r="AAY96" t="s">
        <v>854</v>
      </c>
      <c r="AAZ96" t="s">
        <v>856</v>
      </c>
      <c r="ABB96" t="s">
        <v>890</v>
      </c>
      <c r="ABC96" t="s">
        <v>891</v>
      </c>
      <c r="ABD96" t="s">
        <v>859</v>
      </c>
      <c r="ABE96" t="s">
        <v>891</v>
      </c>
      <c r="ABF96" t="s">
        <v>859</v>
      </c>
      <c r="ABG96" t="s">
        <v>859</v>
      </c>
      <c r="ABH96" t="s">
        <v>891</v>
      </c>
      <c r="ABI96" t="s">
        <v>891</v>
      </c>
      <c r="ABJ96" t="s">
        <v>857</v>
      </c>
      <c r="ABK96" t="s">
        <v>857</v>
      </c>
      <c r="ABL96" t="s">
        <v>890</v>
      </c>
      <c r="ABM96" t="s">
        <v>857</v>
      </c>
      <c r="ABN96" t="s">
        <v>857</v>
      </c>
      <c r="ABO96" t="s">
        <v>755</v>
      </c>
      <c r="ABS96" t="s">
        <v>759</v>
      </c>
      <c r="ABT96" t="s">
        <v>760</v>
      </c>
      <c r="ABU96" t="s">
        <v>761</v>
      </c>
      <c r="ABW96" t="s">
        <v>763</v>
      </c>
      <c r="ACB96" t="s">
        <v>768</v>
      </c>
      <c r="ACC96" t="s">
        <v>769</v>
      </c>
      <c r="ACF96" t="s">
        <v>772</v>
      </c>
      <c r="ACK96" t="s">
        <v>777</v>
      </c>
      <c r="ACN96" t="s">
        <v>780</v>
      </c>
      <c r="ACR96" t="s">
        <v>964</v>
      </c>
      <c r="ACS96" t="s">
        <v>863</v>
      </c>
      <c r="ACT96" t="s">
        <v>862</v>
      </c>
      <c r="ACU96" t="s">
        <v>862</v>
      </c>
      <c r="ACV96" t="s">
        <v>863</v>
      </c>
      <c r="ACW96" t="s">
        <v>862</v>
      </c>
      <c r="ACX96" t="s">
        <v>862</v>
      </c>
      <c r="ACY96" t="s">
        <v>863</v>
      </c>
      <c r="ACZ96" t="s">
        <v>893</v>
      </c>
      <c r="ADA96" t="s">
        <v>863</v>
      </c>
      <c r="ADB96" t="s">
        <v>863</v>
      </c>
      <c r="ADC96" t="s">
        <v>864</v>
      </c>
      <c r="ADD96" t="s">
        <v>863</v>
      </c>
      <c r="ADE96" t="s">
        <v>863</v>
      </c>
      <c r="ADF96" t="s">
        <v>862</v>
      </c>
      <c r="ADG96" t="s">
        <v>862</v>
      </c>
      <c r="ADH96" t="s">
        <v>862</v>
      </c>
      <c r="ADI96" t="s">
        <v>863</v>
      </c>
      <c r="ADJ96" t="s">
        <v>863</v>
      </c>
      <c r="ADK96" t="s">
        <v>894</v>
      </c>
      <c r="ADL96" t="s">
        <v>864</v>
      </c>
      <c r="ADM96" t="s">
        <v>863</v>
      </c>
      <c r="ADN96" t="s">
        <v>864</v>
      </c>
      <c r="ADO96" t="s">
        <v>894</v>
      </c>
      <c r="ADP96" t="s">
        <v>864</v>
      </c>
      <c r="ADQ96" t="s">
        <v>863</v>
      </c>
      <c r="ADR96" t="s">
        <v>894</v>
      </c>
      <c r="ADS96" t="s">
        <v>864</v>
      </c>
      <c r="ADT96" t="s">
        <v>864</v>
      </c>
      <c r="ADU96" t="s">
        <v>864</v>
      </c>
      <c r="ADV96" t="s">
        <v>863</v>
      </c>
    </row>
    <row r="97" spans="1:804" x14ac:dyDescent="0.2">
      <c r="A97">
        <v>110002792788</v>
      </c>
      <c r="B97">
        <v>270114555</v>
      </c>
      <c r="C97" s="2">
        <v>43620.713888888888</v>
      </c>
      <c r="D97" s="2">
        <v>43620.735277777778</v>
      </c>
      <c r="E97" t="s">
        <v>1018</v>
      </c>
      <c r="J97" t="s">
        <v>994</v>
      </c>
      <c r="L97" t="s">
        <v>815</v>
      </c>
      <c r="M97" t="s">
        <v>816</v>
      </c>
      <c r="N97" t="s">
        <v>817</v>
      </c>
      <c r="O97" t="s">
        <v>896</v>
      </c>
      <c r="P97" t="s">
        <v>819</v>
      </c>
      <c r="Q97" t="s">
        <v>980</v>
      </c>
      <c r="S97" t="s">
        <v>1008</v>
      </c>
      <c r="T97" t="s">
        <v>822</v>
      </c>
      <c r="V97" t="s">
        <v>823</v>
      </c>
      <c r="W97" t="s">
        <v>824</v>
      </c>
      <c r="X97" t="s">
        <v>825</v>
      </c>
      <c r="Y97" t="s">
        <v>825</v>
      </c>
      <c r="Z97" t="s">
        <v>825</v>
      </c>
      <c r="AA97" t="s">
        <v>899</v>
      </c>
      <c r="AB97" t="s">
        <v>825</v>
      </c>
      <c r="AC97" t="s">
        <v>871</v>
      </c>
      <c r="AD97" t="s">
        <v>872</v>
      </c>
      <c r="AE97" t="s">
        <v>827</v>
      </c>
      <c r="AF97" t="s">
        <v>826</v>
      </c>
      <c r="AG97" t="s">
        <v>919</v>
      </c>
      <c r="AH97" t="s">
        <v>827</v>
      </c>
      <c r="AI97" t="s">
        <v>919</v>
      </c>
      <c r="AJ97" t="s">
        <v>826</v>
      </c>
      <c r="AK97" t="s">
        <v>827</v>
      </c>
      <c r="AL97" t="s">
        <v>827</v>
      </c>
      <c r="AN97" t="s">
        <v>874</v>
      </c>
      <c r="AO97" t="s">
        <v>834</v>
      </c>
      <c r="AP97" t="s">
        <v>875</v>
      </c>
      <c r="AQ97" t="s">
        <v>829</v>
      </c>
      <c r="AR97" t="s">
        <v>830</v>
      </c>
      <c r="AS97" t="s">
        <v>874</v>
      </c>
      <c r="AT97" t="s">
        <v>829</v>
      </c>
      <c r="AU97" t="s">
        <v>830</v>
      </c>
      <c r="AX97" t="s">
        <v>913</v>
      </c>
      <c r="AZ97" t="s">
        <v>877</v>
      </c>
      <c r="BP97" t="s">
        <v>913</v>
      </c>
      <c r="BQ97" t="s">
        <v>878</v>
      </c>
      <c r="CP97" t="s">
        <v>933</v>
      </c>
      <c r="CV97" t="s">
        <v>914</v>
      </c>
      <c r="DQ97" t="s">
        <v>880</v>
      </c>
      <c r="DR97" t="s">
        <v>900</v>
      </c>
      <c r="DS97" t="s">
        <v>831</v>
      </c>
      <c r="DT97" t="s">
        <v>880</v>
      </c>
      <c r="DU97" t="s">
        <v>831</v>
      </c>
      <c r="DV97" t="s">
        <v>831</v>
      </c>
      <c r="DW97" t="s">
        <v>831</v>
      </c>
      <c r="DX97" t="s">
        <v>880</v>
      </c>
      <c r="DY97" t="s">
        <v>880</v>
      </c>
      <c r="EB97" t="s">
        <v>882</v>
      </c>
      <c r="EC97" t="s">
        <v>882</v>
      </c>
      <c r="ED97" t="s">
        <v>882</v>
      </c>
      <c r="EE97" t="s">
        <v>882</v>
      </c>
      <c r="EF97" t="s">
        <v>834</v>
      </c>
      <c r="EG97" t="s">
        <v>835</v>
      </c>
      <c r="EH97" t="s">
        <v>834</v>
      </c>
      <c r="EI97" t="s">
        <v>834</v>
      </c>
      <c r="EJ97" t="s">
        <v>834</v>
      </c>
      <c r="EK97" t="s">
        <v>834</v>
      </c>
      <c r="EL97" t="s">
        <v>834</v>
      </c>
      <c r="EM97" t="s">
        <v>834</v>
      </c>
      <c r="EN97" t="s">
        <v>834</v>
      </c>
      <c r="EO97" t="s">
        <v>834</v>
      </c>
      <c r="EP97" t="s">
        <v>834</v>
      </c>
      <c r="EQ97" t="s">
        <v>834</v>
      </c>
      <c r="ER97" t="s">
        <v>834</v>
      </c>
      <c r="ES97" t="s">
        <v>834</v>
      </c>
      <c r="EV97" t="s">
        <v>841</v>
      </c>
      <c r="EX97" t="s">
        <v>837</v>
      </c>
      <c r="EZ97" t="s">
        <v>839</v>
      </c>
      <c r="FA97" t="s">
        <v>842</v>
      </c>
      <c r="FC97" t="s">
        <v>840</v>
      </c>
      <c r="FH97" t="s">
        <v>841</v>
      </c>
      <c r="FJ97" t="s">
        <v>837</v>
      </c>
      <c r="FL97" t="s">
        <v>839</v>
      </c>
      <c r="FM97" t="s">
        <v>842</v>
      </c>
      <c r="FT97" t="s">
        <v>841</v>
      </c>
      <c r="FV97" t="s">
        <v>837</v>
      </c>
      <c r="FX97" t="s">
        <v>839</v>
      </c>
      <c r="FY97" t="s">
        <v>842</v>
      </c>
      <c r="GF97" t="s">
        <v>841</v>
      </c>
      <c r="GH97" t="s">
        <v>837</v>
      </c>
      <c r="GJ97" t="s">
        <v>839</v>
      </c>
      <c r="GK97" t="s">
        <v>842</v>
      </c>
      <c r="NC97" t="s">
        <v>902</v>
      </c>
      <c r="NH97" t="s">
        <v>845</v>
      </c>
      <c r="NI97" t="s">
        <v>846</v>
      </c>
      <c r="NL97" t="s">
        <v>884</v>
      </c>
      <c r="NP97" t="s">
        <v>903</v>
      </c>
      <c r="NQ97" t="s">
        <v>902</v>
      </c>
      <c r="NV97" t="s">
        <v>845</v>
      </c>
      <c r="NW97" t="s">
        <v>846</v>
      </c>
      <c r="NZ97" t="s">
        <v>884</v>
      </c>
      <c r="OD97" t="s">
        <v>903</v>
      </c>
      <c r="OE97" t="s">
        <v>902</v>
      </c>
      <c r="OJ97" t="s">
        <v>845</v>
      </c>
      <c r="OK97" t="s">
        <v>846</v>
      </c>
      <c r="ON97" t="s">
        <v>884</v>
      </c>
      <c r="OR97" t="s">
        <v>903</v>
      </c>
      <c r="OS97" t="s">
        <v>902</v>
      </c>
      <c r="OX97" t="s">
        <v>845</v>
      </c>
      <c r="OY97" t="s">
        <v>846</v>
      </c>
      <c r="PB97" t="s">
        <v>884</v>
      </c>
      <c r="PF97" t="s">
        <v>903</v>
      </c>
      <c r="WU97" t="s">
        <v>848</v>
      </c>
      <c r="WV97" t="s">
        <v>849</v>
      </c>
      <c r="WW97" t="s">
        <v>849</v>
      </c>
      <c r="WX97" t="s">
        <v>848</v>
      </c>
      <c r="WY97" t="s">
        <v>849</v>
      </c>
      <c r="WZ97" t="s">
        <v>850</v>
      </c>
      <c r="XA97" t="s">
        <v>848</v>
      </c>
      <c r="XB97" t="s">
        <v>904</v>
      </c>
      <c r="XC97" t="s">
        <v>850</v>
      </c>
      <c r="XD97" t="s">
        <v>849</v>
      </c>
      <c r="XE97" t="s">
        <v>904</v>
      </c>
      <c r="XF97" t="s">
        <v>850</v>
      </c>
      <c r="XG97" t="s">
        <v>850</v>
      </c>
      <c r="XH97" t="s">
        <v>848</v>
      </c>
      <c r="XI97" t="s">
        <v>850</v>
      </c>
      <c r="XJ97" t="s">
        <v>850</v>
      </c>
      <c r="XK97" t="s">
        <v>850</v>
      </c>
      <c r="XL97" t="s">
        <v>848</v>
      </c>
      <c r="XM97" t="s">
        <v>849</v>
      </c>
      <c r="XN97" t="s">
        <v>849</v>
      </c>
      <c r="XO97" t="s">
        <v>849</v>
      </c>
      <c r="XP97" t="s">
        <v>849</v>
      </c>
      <c r="XQ97" t="s">
        <v>849</v>
      </c>
      <c r="XR97" t="s">
        <v>849</v>
      </c>
      <c r="XS97" t="s">
        <v>849</v>
      </c>
      <c r="XT97" t="s">
        <v>849</v>
      </c>
      <c r="XU97" t="s">
        <v>849</v>
      </c>
      <c r="XV97" t="s">
        <v>849</v>
      </c>
      <c r="XW97" t="s">
        <v>849</v>
      </c>
      <c r="XX97" t="s">
        <v>850</v>
      </c>
      <c r="XY97" t="s">
        <v>848</v>
      </c>
      <c r="XZ97" t="s">
        <v>850</v>
      </c>
      <c r="YA97" t="s">
        <v>848</v>
      </c>
      <c r="YB97" t="s">
        <v>848</v>
      </c>
      <c r="YC97" t="s">
        <v>850</v>
      </c>
      <c r="YD97" t="s">
        <v>850</v>
      </c>
      <c r="YE97" t="s">
        <v>849</v>
      </c>
      <c r="YF97" t="s">
        <v>849</v>
      </c>
      <c r="YG97" t="s">
        <v>849</v>
      </c>
      <c r="YI97" t="s">
        <v>1019</v>
      </c>
      <c r="YJ97" t="s">
        <v>851</v>
      </c>
      <c r="YK97" t="s">
        <v>826</v>
      </c>
      <c r="YL97" t="s">
        <v>853</v>
      </c>
      <c r="YM97" t="s">
        <v>826</v>
      </c>
      <c r="YN97" t="s">
        <v>852</v>
      </c>
      <c r="YO97" t="s">
        <v>853</v>
      </c>
      <c r="YP97" t="s">
        <v>852</v>
      </c>
      <c r="YQ97" t="s">
        <v>826</v>
      </c>
      <c r="YR97" t="s">
        <v>852</v>
      </c>
      <c r="YS97" t="s">
        <v>826</v>
      </c>
      <c r="YT97" t="s">
        <v>853</v>
      </c>
      <c r="YU97" t="s">
        <v>852</v>
      </c>
      <c r="YV97" t="s">
        <v>826</v>
      </c>
      <c r="YW97" t="s">
        <v>853</v>
      </c>
      <c r="YX97" t="s">
        <v>852</v>
      </c>
      <c r="YY97" t="s">
        <v>826</v>
      </c>
      <c r="YZ97" t="s">
        <v>852</v>
      </c>
      <c r="ZA97" t="s">
        <v>852</v>
      </c>
      <c r="ZB97" t="s">
        <v>853</v>
      </c>
      <c r="ZC97" t="s">
        <v>853</v>
      </c>
      <c r="ZD97" t="s">
        <v>826</v>
      </c>
      <c r="ZE97" t="s">
        <v>886</v>
      </c>
      <c r="ZF97" t="s">
        <v>886</v>
      </c>
      <c r="ZG97" t="s">
        <v>852</v>
      </c>
      <c r="ZH97" t="s">
        <v>852</v>
      </c>
      <c r="ZI97" t="s">
        <v>852</v>
      </c>
      <c r="ZJ97" t="s">
        <v>853</v>
      </c>
      <c r="ZK97" t="s">
        <v>853</v>
      </c>
      <c r="ZL97" t="s">
        <v>826</v>
      </c>
      <c r="ZM97" t="s">
        <v>826</v>
      </c>
      <c r="ZN97" t="s">
        <v>853</v>
      </c>
      <c r="ZO97" t="s">
        <v>852</v>
      </c>
      <c r="ZP97" t="s">
        <v>853</v>
      </c>
      <c r="ZQ97" t="s">
        <v>1020</v>
      </c>
      <c r="ZR97" t="s">
        <v>855</v>
      </c>
      <c r="ZS97" t="s">
        <v>889</v>
      </c>
      <c r="ZT97" t="s">
        <v>889</v>
      </c>
      <c r="ZU97" t="s">
        <v>889</v>
      </c>
      <c r="ZV97" t="s">
        <v>855</v>
      </c>
      <c r="ZW97" t="s">
        <v>855</v>
      </c>
      <c r="ZX97" t="s">
        <v>855</v>
      </c>
      <c r="ZY97" t="s">
        <v>888</v>
      </c>
      <c r="ZZ97" t="s">
        <v>856</v>
      </c>
      <c r="AAA97" t="s">
        <v>889</v>
      </c>
      <c r="AAB97" t="s">
        <v>888</v>
      </c>
      <c r="AAC97" t="s">
        <v>855</v>
      </c>
      <c r="AAD97" t="s">
        <v>889</v>
      </c>
      <c r="AAE97" t="s">
        <v>889</v>
      </c>
      <c r="AAF97" t="s">
        <v>889</v>
      </c>
      <c r="AAG97" t="s">
        <v>856</v>
      </c>
      <c r="AAH97" t="s">
        <v>855</v>
      </c>
      <c r="AAI97" t="s">
        <v>889</v>
      </c>
      <c r="AAJ97" t="s">
        <v>889</v>
      </c>
      <c r="AAK97" t="s">
        <v>856</v>
      </c>
      <c r="AAL97" t="s">
        <v>889</v>
      </c>
      <c r="AAM97" t="s">
        <v>855</v>
      </c>
      <c r="AAN97" t="s">
        <v>889</v>
      </c>
      <c r="AAO97" t="s">
        <v>889</v>
      </c>
      <c r="AAP97" t="s">
        <v>889</v>
      </c>
      <c r="AAQ97" t="s">
        <v>889</v>
      </c>
      <c r="AAR97" t="s">
        <v>855</v>
      </c>
      <c r="AAS97" t="s">
        <v>889</v>
      </c>
      <c r="AAT97" t="s">
        <v>889</v>
      </c>
      <c r="AAU97" t="s">
        <v>889</v>
      </c>
      <c r="AAV97" t="s">
        <v>856</v>
      </c>
      <c r="AAW97" t="s">
        <v>855</v>
      </c>
      <c r="AAX97" t="s">
        <v>855</v>
      </c>
      <c r="AAY97" t="s">
        <v>855</v>
      </c>
      <c r="AAZ97" t="s">
        <v>855</v>
      </c>
      <c r="ABB97" t="s">
        <v>859</v>
      </c>
      <c r="ABC97" t="s">
        <v>859</v>
      </c>
      <c r="ABD97" t="s">
        <v>857</v>
      </c>
      <c r="ABE97" t="s">
        <v>891</v>
      </c>
      <c r="ABF97" t="s">
        <v>859</v>
      </c>
      <c r="ABG97" t="s">
        <v>857</v>
      </c>
      <c r="ABH97" t="s">
        <v>857</v>
      </c>
      <c r="ABI97" t="s">
        <v>857</v>
      </c>
      <c r="ABJ97" t="s">
        <v>857</v>
      </c>
      <c r="ABK97" t="s">
        <v>859</v>
      </c>
      <c r="ABL97" t="s">
        <v>859</v>
      </c>
      <c r="ABM97" t="s">
        <v>857</v>
      </c>
      <c r="ABN97" t="s">
        <v>857</v>
      </c>
      <c r="ABO97" t="s">
        <v>755</v>
      </c>
      <c r="ABV97" t="s">
        <v>762</v>
      </c>
      <c r="ABZ97" t="s">
        <v>766</v>
      </c>
      <c r="ACA97" t="s">
        <v>767</v>
      </c>
      <c r="ACB97" t="s">
        <v>768</v>
      </c>
      <c r="ACD97" t="s">
        <v>770</v>
      </c>
      <c r="ACM97" t="s">
        <v>779</v>
      </c>
      <c r="ACR97" t="s">
        <v>908</v>
      </c>
      <c r="ACS97" t="s">
        <v>894</v>
      </c>
      <c r="ACT97" t="s">
        <v>862</v>
      </c>
      <c r="ACU97" t="s">
        <v>893</v>
      </c>
      <c r="ACV97" t="s">
        <v>863</v>
      </c>
      <c r="ACW97" t="s">
        <v>863</v>
      </c>
      <c r="ACX97" t="s">
        <v>863</v>
      </c>
      <c r="ACY97" t="s">
        <v>862</v>
      </c>
      <c r="ACZ97" t="s">
        <v>893</v>
      </c>
      <c r="ADA97" t="s">
        <v>863</v>
      </c>
      <c r="ADB97" t="s">
        <v>863</v>
      </c>
      <c r="ADC97" t="s">
        <v>863</v>
      </c>
      <c r="ADD97" t="s">
        <v>863</v>
      </c>
      <c r="ADE97" t="s">
        <v>862</v>
      </c>
      <c r="ADF97" t="s">
        <v>862</v>
      </c>
      <c r="ADG97" t="s">
        <v>862</v>
      </c>
      <c r="ADH97" t="s">
        <v>864</v>
      </c>
      <c r="ADI97" t="s">
        <v>863</v>
      </c>
      <c r="ADJ97" t="s">
        <v>863</v>
      </c>
      <c r="ADK97" t="s">
        <v>863</v>
      </c>
      <c r="ADL97" t="s">
        <v>863</v>
      </c>
      <c r="ADM97" t="s">
        <v>863</v>
      </c>
      <c r="ADN97" t="s">
        <v>864</v>
      </c>
      <c r="ADO97" t="s">
        <v>863</v>
      </c>
      <c r="ADP97" t="s">
        <v>863</v>
      </c>
      <c r="ADQ97" t="s">
        <v>864</v>
      </c>
      <c r="ADR97" t="s">
        <v>864</v>
      </c>
      <c r="ADS97" t="s">
        <v>863</v>
      </c>
      <c r="ADT97" t="s">
        <v>863</v>
      </c>
      <c r="ADU97" t="s">
        <v>863</v>
      </c>
      <c r="ADV97" t="s">
        <v>863</v>
      </c>
      <c r="ADX97" t="s">
        <v>1021</v>
      </c>
    </row>
    <row r="98" spans="1:804" x14ac:dyDescent="0.2">
      <c r="A98">
        <v>110002782006</v>
      </c>
      <c r="B98">
        <v>270115267</v>
      </c>
      <c r="C98" s="2">
        <v>43617.735532407409</v>
      </c>
      <c r="D98" s="2">
        <v>43617.76048611111</v>
      </c>
      <c r="E98" t="s">
        <v>1022</v>
      </c>
      <c r="J98" t="s">
        <v>814</v>
      </c>
      <c r="L98" t="s">
        <v>815</v>
      </c>
      <c r="M98" t="s">
        <v>910</v>
      </c>
      <c r="N98" t="s">
        <v>817</v>
      </c>
      <c r="O98" t="s">
        <v>896</v>
      </c>
      <c r="P98" t="s">
        <v>819</v>
      </c>
      <c r="Q98" t="s">
        <v>820</v>
      </c>
      <c r="S98" t="s">
        <v>869</v>
      </c>
      <c r="T98" t="s">
        <v>911</v>
      </c>
      <c r="V98" t="s">
        <v>823</v>
      </c>
      <c r="W98" t="s">
        <v>824</v>
      </c>
      <c r="X98" t="s">
        <v>871</v>
      </c>
      <c r="Y98" t="s">
        <v>871</v>
      </c>
      <c r="Z98" t="s">
        <v>825</v>
      </c>
      <c r="AA98" t="s">
        <v>825</v>
      </c>
      <c r="AB98" t="s">
        <v>825</v>
      </c>
      <c r="AC98" t="s">
        <v>871</v>
      </c>
      <c r="AD98" t="s">
        <v>872</v>
      </c>
      <c r="AE98" t="s">
        <v>873</v>
      </c>
      <c r="AF98" t="s">
        <v>919</v>
      </c>
      <c r="AG98" t="s">
        <v>826</v>
      </c>
      <c r="AH98" t="s">
        <v>826</v>
      </c>
      <c r="AI98" t="s">
        <v>827</v>
      </c>
      <c r="AJ98" t="s">
        <v>873</v>
      </c>
      <c r="AK98" t="s">
        <v>827</v>
      </c>
      <c r="AL98" t="s">
        <v>827</v>
      </c>
      <c r="AN98" t="s">
        <v>875</v>
      </c>
      <c r="AO98" t="s">
        <v>834</v>
      </c>
      <c r="AP98" t="s">
        <v>875</v>
      </c>
      <c r="AQ98" t="s">
        <v>834</v>
      </c>
      <c r="AR98" t="s">
        <v>834</v>
      </c>
      <c r="AS98" t="s">
        <v>829</v>
      </c>
      <c r="AT98" t="s">
        <v>829</v>
      </c>
      <c r="AU98" t="s">
        <v>829</v>
      </c>
      <c r="BB98" t="s">
        <v>879</v>
      </c>
      <c r="BT98" t="s">
        <v>879</v>
      </c>
      <c r="DQ98" t="s">
        <v>900</v>
      </c>
      <c r="DR98" t="s">
        <v>831</v>
      </c>
      <c r="DS98" t="s">
        <v>831</v>
      </c>
      <c r="DT98" t="s">
        <v>900</v>
      </c>
      <c r="DU98" t="s">
        <v>900</v>
      </c>
      <c r="DV98" t="s">
        <v>880</v>
      </c>
      <c r="DW98" t="s">
        <v>880</v>
      </c>
      <c r="DX98" t="s">
        <v>880</v>
      </c>
      <c r="DY98" t="s">
        <v>900</v>
      </c>
      <c r="DZ98" t="s">
        <v>880</v>
      </c>
      <c r="EB98" t="s">
        <v>882</v>
      </c>
      <c r="EC98" t="s">
        <v>882</v>
      </c>
      <c r="ED98" t="s">
        <v>882</v>
      </c>
      <c r="EE98" t="s">
        <v>833</v>
      </c>
      <c r="EF98" t="s">
        <v>834</v>
      </c>
      <c r="EG98" t="s">
        <v>834</v>
      </c>
      <c r="EH98" t="s">
        <v>834</v>
      </c>
      <c r="EI98" t="s">
        <v>834</v>
      </c>
      <c r="EJ98" t="s">
        <v>834</v>
      </c>
      <c r="EK98" t="s">
        <v>834</v>
      </c>
      <c r="EL98" t="s">
        <v>834</v>
      </c>
      <c r="EM98" t="s">
        <v>834</v>
      </c>
      <c r="EN98" t="s">
        <v>834</v>
      </c>
      <c r="EO98" t="s">
        <v>834</v>
      </c>
      <c r="EP98" t="s">
        <v>834</v>
      </c>
      <c r="EQ98" t="s">
        <v>835</v>
      </c>
      <c r="ER98" t="s">
        <v>835</v>
      </c>
      <c r="ES98" t="s">
        <v>834</v>
      </c>
      <c r="EU98" t="s">
        <v>946</v>
      </c>
      <c r="EV98" t="s">
        <v>841</v>
      </c>
      <c r="EW98" t="s">
        <v>836</v>
      </c>
      <c r="EX98" t="s">
        <v>837</v>
      </c>
      <c r="EZ98" t="s">
        <v>839</v>
      </c>
      <c r="FA98" t="s">
        <v>842</v>
      </c>
      <c r="FB98" t="s">
        <v>901</v>
      </c>
      <c r="FG98" t="s">
        <v>946</v>
      </c>
      <c r="FH98" t="s">
        <v>841</v>
      </c>
      <c r="FI98" t="s">
        <v>836</v>
      </c>
      <c r="FJ98" t="s">
        <v>837</v>
      </c>
      <c r="FL98" t="s">
        <v>839</v>
      </c>
      <c r="FM98" t="s">
        <v>842</v>
      </c>
      <c r="FN98" t="s">
        <v>901</v>
      </c>
      <c r="FS98" t="s">
        <v>946</v>
      </c>
      <c r="FT98" t="s">
        <v>841</v>
      </c>
      <c r="FU98" t="s">
        <v>836</v>
      </c>
      <c r="FV98" t="s">
        <v>837</v>
      </c>
      <c r="FX98" t="s">
        <v>839</v>
      </c>
      <c r="FY98" t="s">
        <v>842</v>
      </c>
      <c r="FZ98" t="s">
        <v>901</v>
      </c>
      <c r="GE98" t="s">
        <v>946</v>
      </c>
      <c r="GF98" t="s">
        <v>841</v>
      </c>
      <c r="GG98" t="s">
        <v>836</v>
      </c>
      <c r="GH98" t="s">
        <v>837</v>
      </c>
      <c r="GJ98" t="s">
        <v>839</v>
      </c>
      <c r="GK98" t="s">
        <v>842</v>
      </c>
      <c r="NE98" t="s">
        <v>883</v>
      </c>
      <c r="NQ98" t="s">
        <v>902</v>
      </c>
      <c r="OE98" t="s">
        <v>902</v>
      </c>
      <c r="OS98" t="s">
        <v>902</v>
      </c>
      <c r="WU98" t="s">
        <v>848</v>
      </c>
      <c r="WV98" t="s">
        <v>850</v>
      </c>
      <c r="WW98" t="s">
        <v>904</v>
      </c>
      <c r="WX98" t="s">
        <v>904</v>
      </c>
      <c r="WY98" t="s">
        <v>849</v>
      </c>
      <c r="WZ98" t="s">
        <v>850</v>
      </c>
      <c r="XA98" t="s">
        <v>850</v>
      </c>
      <c r="XB98" t="s">
        <v>904</v>
      </c>
      <c r="XC98" t="s">
        <v>850</v>
      </c>
      <c r="XD98" t="s">
        <v>850</v>
      </c>
      <c r="XE98" t="s">
        <v>850</v>
      </c>
      <c r="XF98" t="s">
        <v>849</v>
      </c>
      <c r="XG98" t="s">
        <v>849</v>
      </c>
      <c r="XH98" t="s">
        <v>848</v>
      </c>
      <c r="XI98" t="s">
        <v>850</v>
      </c>
      <c r="XJ98" t="s">
        <v>848</v>
      </c>
      <c r="XK98" t="s">
        <v>850</v>
      </c>
      <c r="XL98" t="s">
        <v>849</v>
      </c>
      <c r="XM98" t="s">
        <v>850</v>
      </c>
      <c r="XN98" t="s">
        <v>850</v>
      </c>
      <c r="XO98" t="s">
        <v>850</v>
      </c>
      <c r="XP98" t="s">
        <v>904</v>
      </c>
      <c r="XQ98" t="s">
        <v>849</v>
      </c>
      <c r="XR98" t="s">
        <v>849</v>
      </c>
      <c r="XS98" t="s">
        <v>850</v>
      </c>
      <c r="XT98" t="s">
        <v>849</v>
      </c>
      <c r="XU98" t="s">
        <v>904</v>
      </c>
      <c r="XV98" t="s">
        <v>850</v>
      </c>
      <c r="XW98" t="s">
        <v>850</v>
      </c>
      <c r="XX98" t="s">
        <v>850</v>
      </c>
      <c r="XY98" t="s">
        <v>849</v>
      </c>
      <c r="XZ98" t="s">
        <v>848</v>
      </c>
      <c r="YA98" t="s">
        <v>850</v>
      </c>
      <c r="YB98" t="s">
        <v>904</v>
      </c>
      <c r="YC98" t="s">
        <v>904</v>
      </c>
      <c r="YD98" t="s">
        <v>849</v>
      </c>
      <c r="YE98" t="s">
        <v>850</v>
      </c>
      <c r="YF98" t="s">
        <v>849</v>
      </c>
      <c r="YG98" t="s">
        <v>849</v>
      </c>
      <c r="YH98" t="s">
        <v>1023</v>
      </c>
      <c r="YI98" t="s">
        <v>1023</v>
      </c>
      <c r="YJ98" t="s">
        <v>949</v>
      </c>
      <c r="YK98" t="s">
        <v>852</v>
      </c>
      <c r="YL98" t="s">
        <v>886</v>
      </c>
      <c r="YM98" t="s">
        <v>852</v>
      </c>
      <c r="YN98" t="s">
        <v>826</v>
      </c>
      <c r="YO98" t="s">
        <v>826</v>
      </c>
      <c r="YP98" t="s">
        <v>852</v>
      </c>
      <c r="YQ98" t="s">
        <v>826</v>
      </c>
      <c r="YR98" t="s">
        <v>826</v>
      </c>
      <c r="YS98" t="s">
        <v>852</v>
      </c>
      <c r="YT98" t="s">
        <v>853</v>
      </c>
      <c r="YU98" t="s">
        <v>853</v>
      </c>
      <c r="YV98" t="s">
        <v>852</v>
      </c>
      <c r="YW98" t="s">
        <v>852</v>
      </c>
      <c r="YX98" t="s">
        <v>826</v>
      </c>
      <c r="YY98" t="s">
        <v>852</v>
      </c>
      <c r="YZ98" t="s">
        <v>826</v>
      </c>
      <c r="ZA98" t="s">
        <v>852</v>
      </c>
      <c r="ZB98" t="s">
        <v>853</v>
      </c>
      <c r="ZC98" t="s">
        <v>852</v>
      </c>
      <c r="ZD98" t="s">
        <v>826</v>
      </c>
      <c r="ZE98" t="s">
        <v>826</v>
      </c>
      <c r="ZF98" t="s">
        <v>852</v>
      </c>
      <c r="ZG98" t="s">
        <v>853</v>
      </c>
      <c r="ZH98" t="s">
        <v>852</v>
      </c>
      <c r="ZI98" t="s">
        <v>852</v>
      </c>
      <c r="ZJ98" t="s">
        <v>852</v>
      </c>
      <c r="ZK98" t="s">
        <v>826</v>
      </c>
      <c r="ZL98" t="s">
        <v>853</v>
      </c>
      <c r="ZM98" t="s">
        <v>852</v>
      </c>
      <c r="ZN98" t="s">
        <v>853</v>
      </c>
      <c r="ZO98" t="s">
        <v>826</v>
      </c>
      <c r="ZP98" t="s">
        <v>853</v>
      </c>
      <c r="ZR98" t="s">
        <v>854</v>
      </c>
      <c r="ZS98" t="s">
        <v>854</v>
      </c>
      <c r="ZT98" t="s">
        <v>855</v>
      </c>
      <c r="ZU98" t="s">
        <v>856</v>
      </c>
      <c r="ZV98" t="s">
        <v>889</v>
      </c>
      <c r="ZW98" t="s">
        <v>855</v>
      </c>
      <c r="ZX98" t="s">
        <v>856</v>
      </c>
      <c r="ZY98" t="s">
        <v>854</v>
      </c>
      <c r="ZZ98" t="s">
        <v>854</v>
      </c>
      <c r="AAA98" t="s">
        <v>856</v>
      </c>
      <c r="AAB98" t="s">
        <v>854</v>
      </c>
      <c r="AAC98" t="s">
        <v>855</v>
      </c>
      <c r="AAD98" t="s">
        <v>889</v>
      </c>
      <c r="AAE98" t="s">
        <v>856</v>
      </c>
      <c r="AAF98" t="s">
        <v>856</v>
      </c>
      <c r="AAG98" t="s">
        <v>856</v>
      </c>
      <c r="AAH98" t="s">
        <v>854</v>
      </c>
      <c r="AAI98" t="s">
        <v>855</v>
      </c>
      <c r="AAJ98" t="s">
        <v>855</v>
      </c>
      <c r="AAK98" t="s">
        <v>889</v>
      </c>
      <c r="AAL98" t="s">
        <v>856</v>
      </c>
      <c r="AAM98" t="s">
        <v>888</v>
      </c>
      <c r="AAN98" t="s">
        <v>888</v>
      </c>
      <c r="AAO98" t="s">
        <v>855</v>
      </c>
      <c r="AAP98" t="s">
        <v>855</v>
      </c>
      <c r="AAQ98" t="s">
        <v>889</v>
      </c>
      <c r="AAR98" t="s">
        <v>855</v>
      </c>
      <c r="AAS98" t="s">
        <v>855</v>
      </c>
      <c r="AAT98" t="s">
        <v>856</v>
      </c>
      <c r="AAU98" t="s">
        <v>855</v>
      </c>
      <c r="AAV98" t="s">
        <v>855</v>
      </c>
      <c r="AAW98" t="s">
        <v>856</v>
      </c>
      <c r="AAX98" t="s">
        <v>854</v>
      </c>
      <c r="AAY98" t="s">
        <v>856</v>
      </c>
      <c r="AAZ98" t="s">
        <v>855</v>
      </c>
      <c r="ABB98" t="s">
        <v>857</v>
      </c>
      <c r="ABC98" t="s">
        <v>857</v>
      </c>
      <c r="ABD98" t="s">
        <v>857</v>
      </c>
      <c r="ABE98" t="s">
        <v>857</v>
      </c>
      <c r="ABF98" t="s">
        <v>859</v>
      </c>
      <c r="ABG98" t="s">
        <v>857</v>
      </c>
      <c r="ABH98" t="s">
        <v>857</v>
      </c>
      <c r="ABI98" t="s">
        <v>859</v>
      </c>
      <c r="ABJ98" t="s">
        <v>859</v>
      </c>
      <c r="ABK98" t="s">
        <v>859</v>
      </c>
      <c r="ABL98" t="s">
        <v>859</v>
      </c>
      <c r="ABM98" t="s">
        <v>859</v>
      </c>
      <c r="ABN98" t="s">
        <v>859</v>
      </c>
      <c r="ABO98" t="s">
        <v>755</v>
      </c>
      <c r="ABS98" t="s">
        <v>759</v>
      </c>
      <c r="ABW98" t="s">
        <v>763</v>
      </c>
      <c r="ABX98" t="s">
        <v>764</v>
      </c>
      <c r="ABY98" t="s">
        <v>765</v>
      </c>
      <c r="ABZ98" t="s">
        <v>766</v>
      </c>
      <c r="ACB98" t="s">
        <v>768</v>
      </c>
      <c r="ACH98" t="s">
        <v>774</v>
      </c>
      <c r="ACI98" t="s">
        <v>775</v>
      </c>
      <c r="ACK98" t="s">
        <v>777</v>
      </c>
      <c r="ACR98" t="s">
        <v>861</v>
      </c>
      <c r="ACS98" t="s">
        <v>893</v>
      </c>
      <c r="ACT98" t="s">
        <v>862</v>
      </c>
      <c r="ACU98" t="s">
        <v>893</v>
      </c>
      <c r="ACV98" t="s">
        <v>863</v>
      </c>
      <c r="ACW98" t="s">
        <v>893</v>
      </c>
      <c r="ACX98" t="s">
        <v>862</v>
      </c>
      <c r="ACY98" t="s">
        <v>862</v>
      </c>
      <c r="ACZ98" t="s">
        <v>862</v>
      </c>
      <c r="ADA98" t="s">
        <v>862</v>
      </c>
      <c r="ADB98" t="s">
        <v>863</v>
      </c>
      <c r="ADC98" t="s">
        <v>863</v>
      </c>
      <c r="ADD98" t="s">
        <v>863</v>
      </c>
      <c r="ADE98" t="s">
        <v>893</v>
      </c>
      <c r="ADF98" t="s">
        <v>893</v>
      </c>
      <c r="ADG98" t="s">
        <v>893</v>
      </c>
      <c r="ADH98" t="s">
        <v>863</v>
      </c>
      <c r="ADI98" t="s">
        <v>864</v>
      </c>
      <c r="ADJ98" t="s">
        <v>864</v>
      </c>
      <c r="ADK98" t="s">
        <v>864</v>
      </c>
      <c r="ADL98" t="s">
        <v>863</v>
      </c>
      <c r="ADM98" t="s">
        <v>862</v>
      </c>
      <c r="ADN98" t="s">
        <v>863</v>
      </c>
      <c r="ADO98" t="s">
        <v>863</v>
      </c>
      <c r="ADP98" t="s">
        <v>863</v>
      </c>
      <c r="ADQ98" t="s">
        <v>862</v>
      </c>
      <c r="ADR98" t="s">
        <v>864</v>
      </c>
      <c r="ADS98" t="s">
        <v>863</v>
      </c>
      <c r="ADT98" t="s">
        <v>863</v>
      </c>
      <c r="ADU98" t="s">
        <v>863</v>
      </c>
      <c r="ADV98" t="s">
        <v>863</v>
      </c>
      <c r="ADX98" t="s">
        <v>1023</v>
      </c>
    </row>
    <row r="99" spans="1:804" x14ac:dyDescent="0.2">
      <c r="A99">
        <v>110002780281</v>
      </c>
      <c r="B99">
        <v>270115285</v>
      </c>
      <c r="C99" s="2">
        <v>43616.711898148147</v>
      </c>
      <c r="D99" s="2">
        <v>43616.730763888889</v>
      </c>
      <c r="E99" t="s">
        <v>1577</v>
      </c>
      <c r="J99" t="s">
        <v>814</v>
      </c>
      <c r="L99" t="s">
        <v>917</v>
      </c>
      <c r="M99" t="s">
        <v>960</v>
      </c>
      <c r="N99" t="s">
        <v>817</v>
      </c>
      <c r="O99" t="s">
        <v>896</v>
      </c>
      <c r="P99" t="s">
        <v>943</v>
      </c>
      <c r="Q99" t="s">
        <v>43</v>
      </c>
      <c r="R99" t="s">
        <v>1578</v>
      </c>
      <c r="S99" t="s">
        <v>869</v>
      </c>
      <c r="T99" t="s">
        <v>911</v>
      </c>
      <c r="V99" t="s">
        <v>823</v>
      </c>
      <c r="W99" t="s">
        <v>824</v>
      </c>
      <c r="X99" t="s">
        <v>899</v>
      </c>
      <c r="Y99" t="s">
        <v>899</v>
      </c>
      <c r="Z99" t="s">
        <v>899</v>
      </c>
      <c r="AA99" t="s">
        <v>899</v>
      </c>
      <c r="AB99" t="s">
        <v>899</v>
      </c>
      <c r="AC99" t="s">
        <v>899</v>
      </c>
      <c r="AD99" t="s">
        <v>872</v>
      </c>
      <c r="AE99" t="s">
        <v>919</v>
      </c>
      <c r="AF99" t="s">
        <v>827</v>
      </c>
      <c r="AG99" t="s">
        <v>827</v>
      </c>
      <c r="AH99" t="s">
        <v>826</v>
      </c>
      <c r="AI99" t="s">
        <v>919</v>
      </c>
      <c r="AJ99" t="s">
        <v>919</v>
      </c>
      <c r="AK99" t="s">
        <v>919</v>
      </c>
      <c r="AL99" t="s">
        <v>827</v>
      </c>
      <c r="AM99" t="s">
        <v>1579</v>
      </c>
      <c r="AN99" t="s">
        <v>830</v>
      </c>
      <c r="AO99" t="s">
        <v>829</v>
      </c>
      <c r="AP99" t="s">
        <v>834</v>
      </c>
      <c r="AQ99" t="s">
        <v>829</v>
      </c>
      <c r="AR99" t="s">
        <v>834</v>
      </c>
      <c r="AS99" t="s">
        <v>834</v>
      </c>
      <c r="AT99" t="s">
        <v>829</v>
      </c>
      <c r="AU99" t="s">
        <v>834</v>
      </c>
      <c r="AV99" t="s">
        <v>1580</v>
      </c>
      <c r="DQ99" t="s">
        <v>900</v>
      </c>
      <c r="DR99" t="s">
        <v>900</v>
      </c>
      <c r="DS99" t="s">
        <v>880</v>
      </c>
      <c r="DT99" t="s">
        <v>880</v>
      </c>
      <c r="DU99" t="s">
        <v>900</v>
      </c>
      <c r="DV99" t="s">
        <v>880</v>
      </c>
      <c r="DW99" t="s">
        <v>900</v>
      </c>
      <c r="DX99" t="s">
        <v>900</v>
      </c>
      <c r="DY99" t="s">
        <v>900</v>
      </c>
      <c r="DZ99" t="s">
        <v>900</v>
      </c>
      <c r="EB99" t="s">
        <v>835</v>
      </c>
      <c r="EC99" t="s">
        <v>835</v>
      </c>
      <c r="ED99" t="s">
        <v>835</v>
      </c>
      <c r="EE99" t="s">
        <v>835</v>
      </c>
      <c r="EF99" t="s">
        <v>834</v>
      </c>
      <c r="EG99" t="s">
        <v>834</v>
      </c>
      <c r="EH99" t="s">
        <v>834</v>
      </c>
      <c r="EI99" t="s">
        <v>834</v>
      </c>
      <c r="EJ99" t="s">
        <v>834</v>
      </c>
      <c r="EK99" t="s">
        <v>834</v>
      </c>
      <c r="EL99" t="s">
        <v>834</v>
      </c>
      <c r="EM99" t="s">
        <v>834</v>
      </c>
      <c r="EN99" t="s">
        <v>834</v>
      </c>
      <c r="EO99" t="s">
        <v>834</v>
      </c>
      <c r="EP99" t="s">
        <v>834</v>
      </c>
      <c r="EQ99" t="s">
        <v>834</v>
      </c>
      <c r="ER99" t="s">
        <v>834</v>
      </c>
      <c r="ES99" t="s">
        <v>834</v>
      </c>
      <c r="WU99" t="s">
        <v>849</v>
      </c>
      <c r="WV99" t="s">
        <v>904</v>
      </c>
      <c r="WW99" t="s">
        <v>848</v>
      </c>
      <c r="WX99" t="s">
        <v>849</v>
      </c>
      <c r="WY99" t="s">
        <v>850</v>
      </c>
      <c r="WZ99" t="s">
        <v>850</v>
      </c>
      <c r="XA99" t="s">
        <v>850</v>
      </c>
      <c r="XB99" t="s">
        <v>849</v>
      </c>
      <c r="XC99" t="s">
        <v>850</v>
      </c>
      <c r="XD99" t="s">
        <v>904</v>
      </c>
      <c r="XE99" t="s">
        <v>850</v>
      </c>
      <c r="XF99" t="s">
        <v>904</v>
      </c>
      <c r="XG99" t="s">
        <v>904</v>
      </c>
      <c r="XH99" t="s">
        <v>904</v>
      </c>
      <c r="XI99" t="s">
        <v>904</v>
      </c>
      <c r="XJ99" t="s">
        <v>850</v>
      </c>
      <c r="XK99" t="s">
        <v>904</v>
      </c>
      <c r="XL99" t="s">
        <v>850</v>
      </c>
      <c r="XM99" t="s">
        <v>849</v>
      </c>
      <c r="XN99" t="s">
        <v>850</v>
      </c>
      <c r="XO99" t="s">
        <v>849</v>
      </c>
      <c r="XP99" t="s">
        <v>850</v>
      </c>
      <c r="XQ99" t="s">
        <v>850</v>
      </c>
      <c r="XR99" t="s">
        <v>849</v>
      </c>
      <c r="XS99" t="s">
        <v>849</v>
      </c>
      <c r="XT99" t="s">
        <v>850</v>
      </c>
      <c r="XU99" t="s">
        <v>850</v>
      </c>
      <c r="XV99" t="s">
        <v>850</v>
      </c>
      <c r="XW99" t="s">
        <v>850</v>
      </c>
      <c r="XX99" t="s">
        <v>850</v>
      </c>
      <c r="XY99" t="s">
        <v>850</v>
      </c>
      <c r="XZ99" t="s">
        <v>904</v>
      </c>
      <c r="YA99" t="s">
        <v>850</v>
      </c>
      <c r="YB99" t="s">
        <v>850</v>
      </c>
      <c r="YC99" t="s">
        <v>850</v>
      </c>
      <c r="YD99" t="s">
        <v>850</v>
      </c>
      <c r="YE99" t="s">
        <v>850</v>
      </c>
      <c r="YF99" t="s">
        <v>850</v>
      </c>
      <c r="YG99" t="s">
        <v>850</v>
      </c>
      <c r="YJ99" t="s">
        <v>906</v>
      </c>
      <c r="YK99" t="s">
        <v>887</v>
      </c>
      <c r="YL99" t="s">
        <v>887</v>
      </c>
      <c r="YM99" t="s">
        <v>887</v>
      </c>
      <c r="YN99" t="s">
        <v>887</v>
      </c>
      <c r="YO99" t="s">
        <v>887</v>
      </c>
      <c r="YP99" t="s">
        <v>887</v>
      </c>
      <c r="YQ99" t="s">
        <v>887</v>
      </c>
      <c r="YR99" t="s">
        <v>852</v>
      </c>
      <c r="YS99" t="s">
        <v>887</v>
      </c>
      <c r="YT99" t="s">
        <v>887</v>
      </c>
      <c r="YU99" t="s">
        <v>852</v>
      </c>
      <c r="YV99" t="s">
        <v>887</v>
      </c>
      <c r="YW99" t="s">
        <v>887</v>
      </c>
      <c r="YX99" t="s">
        <v>887</v>
      </c>
      <c r="YY99" t="s">
        <v>887</v>
      </c>
      <c r="YZ99" t="s">
        <v>887</v>
      </c>
      <c r="ZA99" t="s">
        <v>887</v>
      </c>
      <c r="ZB99" t="s">
        <v>887</v>
      </c>
      <c r="ZC99" t="s">
        <v>852</v>
      </c>
      <c r="ZD99" t="s">
        <v>887</v>
      </c>
      <c r="ZE99" t="s">
        <v>886</v>
      </c>
      <c r="ZF99" t="s">
        <v>886</v>
      </c>
      <c r="ZG99" t="s">
        <v>852</v>
      </c>
      <c r="ZH99" t="s">
        <v>826</v>
      </c>
      <c r="ZI99" t="s">
        <v>886</v>
      </c>
      <c r="ZJ99" t="s">
        <v>852</v>
      </c>
      <c r="ZK99" t="s">
        <v>826</v>
      </c>
      <c r="ZL99" t="s">
        <v>826</v>
      </c>
      <c r="ZM99" t="s">
        <v>852</v>
      </c>
      <c r="ZN99" t="s">
        <v>852</v>
      </c>
      <c r="ZO99" t="s">
        <v>826</v>
      </c>
      <c r="ZP99" t="s">
        <v>853</v>
      </c>
      <c r="ZR99" t="s">
        <v>856</v>
      </c>
      <c r="ZS99" t="s">
        <v>856</v>
      </c>
      <c r="ZT99" t="s">
        <v>889</v>
      </c>
      <c r="ZU99" t="s">
        <v>854</v>
      </c>
      <c r="ZV99" t="s">
        <v>856</v>
      </c>
      <c r="ZW99" t="s">
        <v>889</v>
      </c>
      <c r="ZX99" t="s">
        <v>856</v>
      </c>
      <c r="ZY99" t="s">
        <v>889</v>
      </c>
      <c r="ZZ99" t="s">
        <v>889</v>
      </c>
      <c r="AAA99" t="s">
        <v>889</v>
      </c>
      <c r="AAB99" t="s">
        <v>856</v>
      </c>
      <c r="AAC99" t="s">
        <v>889</v>
      </c>
      <c r="AAD99" t="s">
        <v>889</v>
      </c>
      <c r="AAE99" t="s">
        <v>855</v>
      </c>
      <c r="AAF99" t="s">
        <v>856</v>
      </c>
      <c r="AAG99" t="s">
        <v>889</v>
      </c>
      <c r="AAH99" t="s">
        <v>856</v>
      </c>
      <c r="AAI99" t="s">
        <v>889</v>
      </c>
      <c r="AAJ99" t="s">
        <v>889</v>
      </c>
      <c r="AAK99" t="s">
        <v>889</v>
      </c>
      <c r="AAL99" t="s">
        <v>855</v>
      </c>
      <c r="AAM99" t="s">
        <v>854</v>
      </c>
      <c r="AAN99" t="s">
        <v>856</v>
      </c>
      <c r="AAO99" t="s">
        <v>856</v>
      </c>
      <c r="AAP99" t="s">
        <v>889</v>
      </c>
      <c r="AAQ99" t="s">
        <v>855</v>
      </c>
      <c r="AAR99" t="s">
        <v>854</v>
      </c>
      <c r="AAS99" t="s">
        <v>889</v>
      </c>
      <c r="AAT99" t="s">
        <v>889</v>
      </c>
      <c r="AAU99" t="s">
        <v>856</v>
      </c>
      <c r="AAV99" t="s">
        <v>854</v>
      </c>
      <c r="AAW99" t="s">
        <v>856</v>
      </c>
      <c r="AAX99" t="s">
        <v>889</v>
      </c>
      <c r="AAY99" t="s">
        <v>855</v>
      </c>
      <c r="AAZ99" t="s">
        <v>889</v>
      </c>
      <c r="ABB99" t="s">
        <v>857</v>
      </c>
      <c r="ABC99" t="s">
        <v>857</v>
      </c>
      <c r="ABD99" t="s">
        <v>857</v>
      </c>
      <c r="ABE99" t="s">
        <v>857</v>
      </c>
      <c r="ABF99" t="s">
        <v>859</v>
      </c>
      <c r="ABG99" t="s">
        <v>859</v>
      </c>
      <c r="ABH99" t="s">
        <v>857</v>
      </c>
      <c r="ABI99" t="s">
        <v>857</v>
      </c>
      <c r="ABJ99" t="s">
        <v>859</v>
      </c>
      <c r="ABK99" t="s">
        <v>859</v>
      </c>
      <c r="ABL99" t="s">
        <v>859</v>
      </c>
      <c r="ABM99" t="s">
        <v>859</v>
      </c>
      <c r="ABN99" t="s">
        <v>857</v>
      </c>
      <c r="ABU99" t="s">
        <v>761</v>
      </c>
      <c r="ACA99" t="s">
        <v>767</v>
      </c>
      <c r="ACB99" t="s">
        <v>768</v>
      </c>
      <c r="ACC99" t="s">
        <v>769</v>
      </c>
      <c r="ACF99" t="s">
        <v>772</v>
      </c>
      <c r="ACI99" t="s">
        <v>775</v>
      </c>
      <c r="ACJ99" t="s">
        <v>776</v>
      </c>
      <c r="ACK99" t="s">
        <v>777</v>
      </c>
      <c r="ACN99" t="s">
        <v>780</v>
      </c>
      <c r="ACR99" t="s">
        <v>964</v>
      </c>
      <c r="ACS99" t="s">
        <v>863</v>
      </c>
      <c r="ACT99" t="s">
        <v>893</v>
      </c>
      <c r="ACU99" t="s">
        <v>863</v>
      </c>
      <c r="ACV99" t="s">
        <v>863</v>
      </c>
      <c r="ACW99" t="s">
        <v>863</v>
      </c>
      <c r="ACX99" t="s">
        <v>863</v>
      </c>
      <c r="ACY99" t="s">
        <v>894</v>
      </c>
      <c r="ACZ99" t="s">
        <v>862</v>
      </c>
      <c r="ADA99" t="s">
        <v>863</v>
      </c>
      <c r="ADB99" t="s">
        <v>863</v>
      </c>
      <c r="ADC99" t="s">
        <v>863</v>
      </c>
      <c r="ADD99" t="s">
        <v>864</v>
      </c>
      <c r="ADE99" t="s">
        <v>863</v>
      </c>
      <c r="ADF99" t="s">
        <v>863</v>
      </c>
      <c r="ADG99" t="s">
        <v>862</v>
      </c>
      <c r="ADH99" t="s">
        <v>863</v>
      </c>
      <c r="ADI99" t="s">
        <v>863</v>
      </c>
      <c r="ADJ99" t="s">
        <v>863</v>
      </c>
      <c r="ADK99" t="s">
        <v>863</v>
      </c>
      <c r="ADL99" t="s">
        <v>864</v>
      </c>
      <c r="ADM99" t="s">
        <v>863</v>
      </c>
      <c r="ADN99" t="s">
        <v>864</v>
      </c>
      <c r="ADO99" t="s">
        <v>894</v>
      </c>
      <c r="ADP99" t="s">
        <v>864</v>
      </c>
      <c r="ADQ99" t="s">
        <v>863</v>
      </c>
      <c r="ADR99" t="s">
        <v>894</v>
      </c>
      <c r="ADS99" t="s">
        <v>864</v>
      </c>
      <c r="ADT99" t="s">
        <v>864</v>
      </c>
      <c r="ADU99" t="s">
        <v>863</v>
      </c>
      <c r="ADV99" t="s">
        <v>863</v>
      </c>
    </row>
    <row r="100" spans="1:804" x14ac:dyDescent="0.2">
      <c r="A100">
        <v>110002778324</v>
      </c>
      <c r="B100">
        <v>270114560</v>
      </c>
      <c r="C100" s="2">
        <v>43616.481319444443</v>
      </c>
      <c r="D100" s="2">
        <v>43616.545752314807</v>
      </c>
      <c r="E100" t="s">
        <v>1024</v>
      </c>
      <c r="J100" t="s">
        <v>994</v>
      </c>
      <c r="L100" t="s">
        <v>815</v>
      </c>
      <c r="M100" t="s">
        <v>816</v>
      </c>
      <c r="N100" t="s">
        <v>867</v>
      </c>
      <c r="O100" t="s">
        <v>896</v>
      </c>
      <c r="P100" t="s">
        <v>819</v>
      </c>
      <c r="Q100" t="s">
        <v>868</v>
      </c>
      <c r="S100">
        <v>1</v>
      </c>
      <c r="T100" t="s">
        <v>43</v>
      </c>
      <c r="U100" t="s">
        <v>1025</v>
      </c>
      <c r="V100" t="s">
        <v>912</v>
      </c>
      <c r="W100" t="s">
        <v>824</v>
      </c>
      <c r="X100" t="s">
        <v>871</v>
      </c>
      <c r="Y100" t="s">
        <v>871</v>
      </c>
      <c r="Z100" t="s">
        <v>825</v>
      </c>
      <c r="AA100" t="s">
        <v>899</v>
      </c>
      <c r="AB100" t="s">
        <v>825</v>
      </c>
      <c r="AC100" t="s">
        <v>825</v>
      </c>
      <c r="AD100" t="s">
        <v>919</v>
      </c>
      <c r="AE100" t="s">
        <v>827</v>
      </c>
      <c r="AF100" t="s">
        <v>827</v>
      </c>
      <c r="AG100" t="s">
        <v>827</v>
      </c>
      <c r="AH100" t="s">
        <v>827</v>
      </c>
      <c r="AI100" t="s">
        <v>826</v>
      </c>
      <c r="AJ100" t="s">
        <v>826</v>
      </c>
      <c r="AK100" t="s">
        <v>827</v>
      </c>
      <c r="AL100" t="s">
        <v>827</v>
      </c>
      <c r="AN100" t="s">
        <v>875</v>
      </c>
      <c r="AO100" t="s">
        <v>829</v>
      </c>
      <c r="AP100" t="s">
        <v>834</v>
      </c>
      <c r="AQ100" t="s">
        <v>834</v>
      </c>
      <c r="AR100" t="s">
        <v>834</v>
      </c>
      <c r="AS100" t="s">
        <v>834</v>
      </c>
      <c r="AT100" t="s">
        <v>834</v>
      </c>
      <c r="AU100" t="s">
        <v>834</v>
      </c>
      <c r="AW100" t="s">
        <v>933</v>
      </c>
      <c r="AX100" t="s">
        <v>913</v>
      </c>
      <c r="AZ100" t="s">
        <v>877</v>
      </c>
      <c r="BA100" t="s">
        <v>934</v>
      </c>
      <c r="DQ100" t="s">
        <v>900</v>
      </c>
      <c r="DR100" t="s">
        <v>900</v>
      </c>
      <c r="DS100" t="s">
        <v>880</v>
      </c>
      <c r="DT100" t="s">
        <v>880</v>
      </c>
      <c r="DU100" t="s">
        <v>832</v>
      </c>
      <c r="DV100" t="s">
        <v>880</v>
      </c>
      <c r="DW100" t="s">
        <v>900</v>
      </c>
      <c r="DX100" t="s">
        <v>880</v>
      </c>
      <c r="DY100" t="s">
        <v>832</v>
      </c>
      <c r="DZ100" t="s">
        <v>831</v>
      </c>
      <c r="EB100" t="s">
        <v>833</v>
      </c>
      <c r="EC100" t="s">
        <v>882</v>
      </c>
      <c r="ED100" t="s">
        <v>882</v>
      </c>
      <c r="EE100" t="s">
        <v>882</v>
      </c>
      <c r="EF100" t="s">
        <v>834</v>
      </c>
      <c r="EG100" t="s">
        <v>834</v>
      </c>
      <c r="EH100" t="s">
        <v>834</v>
      </c>
      <c r="EI100" t="s">
        <v>834</v>
      </c>
      <c r="EJ100" t="s">
        <v>882</v>
      </c>
      <c r="EK100" t="s">
        <v>834</v>
      </c>
      <c r="EL100" t="s">
        <v>834</v>
      </c>
      <c r="EM100" t="s">
        <v>834</v>
      </c>
      <c r="EN100" t="s">
        <v>834</v>
      </c>
      <c r="EO100" t="s">
        <v>834</v>
      </c>
      <c r="EP100" t="s">
        <v>834</v>
      </c>
      <c r="EQ100" t="s">
        <v>834</v>
      </c>
      <c r="ER100" t="s">
        <v>834</v>
      </c>
      <c r="ES100" t="s">
        <v>834</v>
      </c>
      <c r="EX100" t="s">
        <v>837</v>
      </c>
      <c r="EZ100" t="s">
        <v>839</v>
      </c>
      <c r="FJ100" t="s">
        <v>837</v>
      </c>
      <c r="FL100" t="s">
        <v>839</v>
      </c>
      <c r="FM100" t="s">
        <v>842</v>
      </c>
      <c r="FV100" t="s">
        <v>837</v>
      </c>
      <c r="FX100" t="s">
        <v>839</v>
      </c>
      <c r="GH100" t="s">
        <v>837</v>
      </c>
      <c r="GJ100" t="s">
        <v>839</v>
      </c>
      <c r="IM100" t="s">
        <v>946</v>
      </c>
      <c r="IO100" t="s">
        <v>836</v>
      </c>
      <c r="IP100" t="s">
        <v>837</v>
      </c>
      <c r="IR100" t="s">
        <v>839</v>
      </c>
      <c r="IS100" t="s">
        <v>842</v>
      </c>
      <c r="IU100" t="s">
        <v>840</v>
      </c>
      <c r="NC100" t="s">
        <v>902</v>
      </c>
      <c r="NI100" t="s">
        <v>846</v>
      </c>
      <c r="NJ100" t="s">
        <v>847</v>
      </c>
      <c r="NK100" t="s">
        <v>926</v>
      </c>
      <c r="NL100" t="s">
        <v>884</v>
      </c>
      <c r="NN100" t="s">
        <v>924</v>
      </c>
      <c r="NP100" t="s">
        <v>903</v>
      </c>
      <c r="NQ100" t="s">
        <v>902</v>
      </c>
      <c r="NX100" t="s">
        <v>847</v>
      </c>
      <c r="NY100" t="s">
        <v>926</v>
      </c>
      <c r="NZ100" t="s">
        <v>884</v>
      </c>
      <c r="OB100" t="s">
        <v>924</v>
      </c>
      <c r="OD100" t="s">
        <v>903</v>
      </c>
      <c r="OF100" t="s">
        <v>843</v>
      </c>
      <c r="OK100" t="s">
        <v>846</v>
      </c>
      <c r="OL100" t="s">
        <v>847</v>
      </c>
      <c r="OM100" t="s">
        <v>926</v>
      </c>
      <c r="ON100" t="s">
        <v>884</v>
      </c>
      <c r="OP100" t="s">
        <v>924</v>
      </c>
      <c r="OR100" t="s">
        <v>903</v>
      </c>
      <c r="OT100" t="s">
        <v>843</v>
      </c>
      <c r="OY100" t="s">
        <v>846</v>
      </c>
      <c r="OZ100" t="s">
        <v>847</v>
      </c>
      <c r="PA100" t="s">
        <v>926</v>
      </c>
      <c r="PB100" t="s">
        <v>884</v>
      </c>
      <c r="PD100" t="s">
        <v>924</v>
      </c>
      <c r="PE100" t="s">
        <v>925</v>
      </c>
      <c r="PF100" t="s">
        <v>903</v>
      </c>
      <c r="RR100" t="s">
        <v>847</v>
      </c>
      <c r="RS100" t="s">
        <v>926</v>
      </c>
      <c r="RT100" t="s">
        <v>884</v>
      </c>
      <c r="RV100" t="s">
        <v>924</v>
      </c>
      <c r="WU100" t="s">
        <v>850</v>
      </c>
      <c r="WV100" t="s">
        <v>849</v>
      </c>
      <c r="WW100" t="s">
        <v>850</v>
      </c>
      <c r="WX100" t="s">
        <v>904</v>
      </c>
      <c r="WY100" t="s">
        <v>850</v>
      </c>
      <c r="WZ100" t="s">
        <v>850</v>
      </c>
      <c r="XA100" t="s">
        <v>904</v>
      </c>
      <c r="XB100" t="s">
        <v>904</v>
      </c>
      <c r="XC100" t="s">
        <v>904</v>
      </c>
      <c r="XD100" t="s">
        <v>850</v>
      </c>
      <c r="XE100" t="s">
        <v>849</v>
      </c>
      <c r="XF100" t="s">
        <v>850</v>
      </c>
      <c r="XG100" t="s">
        <v>849</v>
      </c>
      <c r="XH100" t="s">
        <v>850</v>
      </c>
      <c r="XI100" t="s">
        <v>849</v>
      </c>
      <c r="XJ100" t="s">
        <v>850</v>
      </c>
      <c r="XK100" t="s">
        <v>849</v>
      </c>
      <c r="XL100" t="s">
        <v>849</v>
      </c>
      <c r="XM100" t="s">
        <v>849</v>
      </c>
      <c r="XN100" t="s">
        <v>850</v>
      </c>
      <c r="XO100" t="s">
        <v>850</v>
      </c>
      <c r="XP100" t="s">
        <v>904</v>
      </c>
      <c r="XQ100" t="s">
        <v>904</v>
      </c>
      <c r="XR100" t="s">
        <v>850</v>
      </c>
      <c r="XS100" t="s">
        <v>849</v>
      </c>
      <c r="XT100" t="s">
        <v>850</v>
      </c>
      <c r="XU100" t="s">
        <v>849</v>
      </c>
      <c r="XV100" t="s">
        <v>849</v>
      </c>
      <c r="XW100" t="s">
        <v>849</v>
      </c>
      <c r="XX100" t="s">
        <v>850</v>
      </c>
      <c r="XY100" t="s">
        <v>849</v>
      </c>
      <c r="XZ100" t="s">
        <v>850</v>
      </c>
      <c r="YA100" t="s">
        <v>850</v>
      </c>
      <c r="YB100" t="s">
        <v>850</v>
      </c>
      <c r="YC100" t="s">
        <v>850</v>
      </c>
      <c r="YD100" t="s">
        <v>849</v>
      </c>
      <c r="YE100" t="s">
        <v>849</v>
      </c>
      <c r="YF100" t="s">
        <v>849</v>
      </c>
      <c r="YG100" t="s">
        <v>904</v>
      </c>
      <c r="YJ100" t="s">
        <v>949</v>
      </c>
      <c r="YK100" t="s">
        <v>853</v>
      </c>
      <c r="YL100" t="s">
        <v>852</v>
      </c>
      <c r="YM100" t="s">
        <v>852</v>
      </c>
      <c r="YN100" t="s">
        <v>852</v>
      </c>
      <c r="YO100" t="s">
        <v>852</v>
      </c>
      <c r="YP100" t="s">
        <v>852</v>
      </c>
      <c r="YQ100" t="s">
        <v>852</v>
      </c>
      <c r="YR100" t="s">
        <v>852</v>
      </c>
      <c r="YS100" t="s">
        <v>852</v>
      </c>
      <c r="YT100" t="s">
        <v>853</v>
      </c>
      <c r="YU100" t="s">
        <v>852</v>
      </c>
      <c r="YV100" t="s">
        <v>852</v>
      </c>
      <c r="YW100" t="s">
        <v>852</v>
      </c>
      <c r="YX100" t="s">
        <v>852</v>
      </c>
      <c r="YY100" t="s">
        <v>852</v>
      </c>
      <c r="YZ100" t="s">
        <v>852</v>
      </c>
      <c r="ZA100" t="s">
        <v>852</v>
      </c>
      <c r="ZB100" t="s">
        <v>852</v>
      </c>
      <c r="ZC100" t="s">
        <v>852</v>
      </c>
      <c r="ZD100" t="s">
        <v>852</v>
      </c>
      <c r="ZE100" t="s">
        <v>852</v>
      </c>
      <c r="ZF100" t="s">
        <v>826</v>
      </c>
      <c r="ZG100" t="s">
        <v>852</v>
      </c>
      <c r="ZH100" t="s">
        <v>826</v>
      </c>
      <c r="ZI100" t="s">
        <v>852</v>
      </c>
      <c r="ZJ100" t="s">
        <v>852</v>
      </c>
      <c r="ZK100" t="s">
        <v>852</v>
      </c>
      <c r="ZL100" t="s">
        <v>852</v>
      </c>
      <c r="ZM100" t="s">
        <v>852</v>
      </c>
      <c r="ZN100" t="s">
        <v>826</v>
      </c>
      <c r="ZO100" t="s">
        <v>852</v>
      </c>
      <c r="ZP100" t="s">
        <v>852</v>
      </c>
      <c r="ZR100" t="s">
        <v>856</v>
      </c>
      <c r="ZS100" t="s">
        <v>854</v>
      </c>
      <c r="ZT100" t="s">
        <v>854</v>
      </c>
      <c r="ZU100" t="s">
        <v>854</v>
      </c>
      <c r="ZV100" t="s">
        <v>855</v>
      </c>
      <c r="ZW100" t="s">
        <v>854</v>
      </c>
      <c r="ZX100" t="s">
        <v>854</v>
      </c>
      <c r="ZY100" t="s">
        <v>854</v>
      </c>
      <c r="ZZ100" t="s">
        <v>856</v>
      </c>
      <c r="AAA100" t="s">
        <v>856</v>
      </c>
      <c r="AAB100" t="s">
        <v>855</v>
      </c>
      <c r="AAC100" t="s">
        <v>856</v>
      </c>
      <c r="AAD100" t="s">
        <v>854</v>
      </c>
      <c r="AAE100" t="s">
        <v>856</v>
      </c>
      <c r="AAF100" t="s">
        <v>854</v>
      </c>
      <c r="AAG100" t="s">
        <v>855</v>
      </c>
      <c r="AAH100" t="s">
        <v>856</v>
      </c>
      <c r="AAI100" t="s">
        <v>856</v>
      </c>
      <c r="AAJ100" t="s">
        <v>856</v>
      </c>
      <c r="AAK100" t="s">
        <v>856</v>
      </c>
      <c r="AAL100" t="s">
        <v>856</v>
      </c>
      <c r="AAM100" t="s">
        <v>856</v>
      </c>
      <c r="AAN100" t="s">
        <v>856</v>
      </c>
      <c r="AAO100" t="s">
        <v>854</v>
      </c>
      <c r="AAP100" t="s">
        <v>856</v>
      </c>
      <c r="AAQ100" t="s">
        <v>856</v>
      </c>
      <c r="AAR100" t="s">
        <v>854</v>
      </c>
      <c r="AAS100" t="s">
        <v>855</v>
      </c>
      <c r="AAT100" t="s">
        <v>856</v>
      </c>
      <c r="AAU100" t="s">
        <v>856</v>
      </c>
      <c r="AAV100" t="s">
        <v>854</v>
      </c>
      <c r="AAW100" t="s">
        <v>856</v>
      </c>
      <c r="AAX100" t="s">
        <v>856</v>
      </c>
      <c r="AAY100" t="s">
        <v>856</v>
      </c>
      <c r="AAZ100" t="s">
        <v>854</v>
      </c>
      <c r="ABB100" t="s">
        <v>992</v>
      </c>
      <c r="ABC100" t="s">
        <v>859</v>
      </c>
      <c r="ABD100" t="s">
        <v>859</v>
      </c>
      <c r="ABE100" t="s">
        <v>857</v>
      </c>
      <c r="ABF100" t="s">
        <v>859</v>
      </c>
      <c r="ABG100" t="s">
        <v>859</v>
      </c>
      <c r="ABH100" t="s">
        <v>857</v>
      </c>
      <c r="ABI100" t="s">
        <v>857</v>
      </c>
      <c r="ABJ100" t="s">
        <v>859</v>
      </c>
      <c r="ABK100" t="s">
        <v>859</v>
      </c>
      <c r="ABL100" t="s">
        <v>859</v>
      </c>
      <c r="ABM100" t="s">
        <v>859</v>
      </c>
      <c r="ABN100" t="s">
        <v>859</v>
      </c>
      <c r="ABR100" t="s">
        <v>758</v>
      </c>
      <c r="ABS100" t="s">
        <v>759</v>
      </c>
      <c r="ABV100" t="s">
        <v>762</v>
      </c>
      <c r="ABW100" t="s">
        <v>763</v>
      </c>
      <c r="ACB100" t="s">
        <v>768</v>
      </c>
      <c r="ACC100" t="s">
        <v>769</v>
      </c>
      <c r="ACG100" t="s">
        <v>773</v>
      </c>
      <c r="ACM100" t="s">
        <v>779</v>
      </c>
      <c r="ACR100" t="s">
        <v>861</v>
      </c>
    </row>
    <row r="101" spans="1:804" x14ac:dyDescent="0.2">
      <c r="A101">
        <v>110002775401</v>
      </c>
      <c r="B101">
        <v>270114832</v>
      </c>
      <c r="C101" s="2">
        <v>43615.632303240738</v>
      </c>
      <c r="D101" s="2">
        <v>43619.263321759259</v>
      </c>
      <c r="E101" t="s">
        <v>1581</v>
      </c>
      <c r="J101" t="s">
        <v>994</v>
      </c>
      <c r="L101" t="s">
        <v>815</v>
      </c>
      <c r="M101" t="s">
        <v>816</v>
      </c>
      <c r="N101" t="s">
        <v>1599</v>
      </c>
      <c r="ADX101" t="s">
        <v>1582</v>
      </c>
    </row>
    <row r="102" spans="1:804" x14ac:dyDescent="0.2">
      <c r="A102">
        <v>110002773668</v>
      </c>
      <c r="B102">
        <v>270115254</v>
      </c>
      <c r="C102" s="2">
        <v>43615.378842592603</v>
      </c>
      <c r="D102" s="2">
        <v>43615.421400462961</v>
      </c>
      <c r="E102" t="s">
        <v>1026</v>
      </c>
      <c r="J102" t="s">
        <v>814</v>
      </c>
      <c r="L102" t="s">
        <v>917</v>
      </c>
      <c r="M102" t="s">
        <v>816</v>
      </c>
      <c r="N102" t="s">
        <v>867</v>
      </c>
      <c r="O102" t="s">
        <v>818</v>
      </c>
      <c r="P102" t="s">
        <v>819</v>
      </c>
      <c r="Q102" t="s">
        <v>991</v>
      </c>
      <c r="S102" t="s">
        <v>821</v>
      </c>
      <c r="T102" t="s">
        <v>911</v>
      </c>
      <c r="V102" t="s">
        <v>823</v>
      </c>
      <c r="W102" t="s">
        <v>824</v>
      </c>
      <c r="X102" t="s">
        <v>825</v>
      </c>
      <c r="Y102" t="s">
        <v>825</v>
      </c>
      <c r="Z102" t="s">
        <v>825</v>
      </c>
      <c r="AA102" t="s">
        <v>871</v>
      </c>
      <c r="AB102" t="s">
        <v>825</v>
      </c>
      <c r="AC102" t="s">
        <v>871</v>
      </c>
      <c r="AD102" t="s">
        <v>872</v>
      </c>
      <c r="AE102" t="s">
        <v>827</v>
      </c>
      <c r="AF102" t="s">
        <v>827</v>
      </c>
      <c r="AG102" t="s">
        <v>827</v>
      </c>
      <c r="AH102" t="s">
        <v>827</v>
      </c>
      <c r="AI102" t="s">
        <v>873</v>
      </c>
      <c r="AJ102" t="s">
        <v>827</v>
      </c>
      <c r="AK102" t="s">
        <v>873</v>
      </c>
      <c r="AL102" t="s">
        <v>827</v>
      </c>
      <c r="AN102" t="s">
        <v>932</v>
      </c>
      <c r="AO102" t="s">
        <v>834</v>
      </c>
      <c r="AP102" t="s">
        <v>830</v>
      </c>
      <c r="AQ102" t="s">
        <v>834</v>
      </c>
      <c r="AR102" t="s">
        <v>830</v>
      </c>
      <c r="AS102" t="s">
        <v>834</v>
      </c>
      <c r="AT102" t="s">
        <v>834</v>
      </c>
      <c r="AU102" t="s">
        <v>834</v>
      </c>
      <c r="AW102" t="s">
        <v>933</v>
      </c>
      <c r="AX102" t="s">
        <v>913</v>
      </c>
      <c r="AY102" t="s">
        <v>878</v>
      </c>
      <c r="AZ102" t="s">
        <v>877</v>
      </c>
      <c r="BA102" t="s">
        <v>934</v>
      </c>
      <c r="BB102" t="s">
        <v>879</v>
      </c>
      <c r="BC102" t="s">
        <v>914</v>
      </c>
      <c r="DQ102" t="s">
        <v>832</v>
      </c>
      <c r="DR102" t="s">
        <v>832</v>
      </c>
      <c r="DS102" t="s">
        <v>832</v>
      </c>
      <c r="DT102" t="s">
        <v>881</v>
      </c>
      <c r="DU102" t="s">
        <v>881</v>
      </c>
      <c r="DV102" t="s">
        <v>881</v>
      </c>
      <c r="DW102" t="s">
        <v>832</v>
      </c>
      <c r="DX102" t="s">
        <v>881</v>
      </c>
      <c r="DY102" t="s">
        <v>881</v>
      </c>
      <c r="DZ102" t="s">
        <v>832</v>
      </c>
      <c r="EB102" t="s">
        <v>833</v>
      </c>
      <c r="EC102" t="s">
        <v>833</v>
      </c>
      <c r="ED102" t="s">
        <v>833</v>
      </c>
      <c r="EE102" t="s">
        <v>833</v>
      </c>
      <c r="EF102" t="s">
        <v>833</v>
      </c>
      <c r="EG102" t="s">
        <v>834</v>
      </c>
      <c r="EH102" t="s">
        <v>834</v>
      </c>
      <c r="EI102" t="s">
        <v>834</v>
      </c>
      <c r="EJ102" t="s">
        <v>834</v>
      </c>
      <c r="EK102" t="s">
        <v>834</v>
      </c>
      <c r="EL102" t="s">
        <v>834</v>
      </c>
      <c r="EM102" t="s">
        <v>834</v>
      </c>
      <c r="EN102" t="s">
        <v>834</v>
      </c>
      <c r="EO102" t="s">
        <v>834</v>
      </c>
      <c r="EP102" t="s">
        <v>834</v>
      </c>
      <c r="EQ102" t="s">
        <v>834</v>
      </c>
      <c r="ER102" t="s">
        <v>834</v>
      </c>
      <c r="ES102" t="s">
        <v>834</v>
      </c>
      <c r="ET102" t="s">
        <v>1027</v>
      </c>
      <c r="EX102" t="s">
        <v>837</v>
      </c>
      <c r="EZ102" t="s">
        <v>839</v>
      </c>
      <c r="FA102" t="s">
        <v>842</v>
      </c>
      <c r="FG102" t="s">
        <v>946</v>
      </c>
      <c r="FH102" t="s">
        <v>841</v>
      </c>
      <c r="FI102" t="s">
        <v>836</v>
      </c>
      <c r="FJ102" t="s">
        <v>837</v>
      </c>
      <c r="FK102" t="s">
        <v>838</v>
      </c>
      <c r="FL102" t="s">
        <v>839</v>
      </c>
      <c r="FM102" t="s">
        <v>842</v>
      </c>
      <c r="FR102" t="s">
        <v>922</v>
      </c>
      <c r="FS102" t="s">
        <v>946</v>
      </c>
      <c r="FT102" t="s">
        <v>841</v>
      </c>
      <c r="FU102" t="s">
        <v>836</v>
      </c>
      <c r="FV102" t="s">
        <v>837</v>
      </c>
      <c r="FW102" t="s">
        <v>838</v>
      </c>
      <c r="FX102" t="s">
        <v>839</v>
      </c>
      <c r="FY102" t="s">
        <v>842</v>
      </c>
      <c r="GD102" t="s">
        <v>922</v>
      </c>
      <c r="GE102" t="s">
        <v>946</v>
      </c>
      <c r="GF102" t="s">
        <v>841</v>
      </c>
      <c r="GG102" t="s">
        <v>836</v>
      </c>
      <c r="GH102" t="s">
        <v>837</v>
      </c>
      <c r="GI102" t="s">
        <v>838</v>
      </c>
      <c r="GJ102" t="s">
        <v>839</v>
      </c>
      <c r="GK102" t="s">
        <v>842</v>
      </c>
      <c r="GL102" t="s">
        <v>901</v>
      </c>
      <c r="GM102" t="s">
        <v>840</v>
      </c>
      <c r="GN102" t="s">
        <v>921</v>
      </c>
      <c r="GO102" t="s">
        <v>923</v>
      </c>
      <c r="GP102" t="s">
        <v>922</v>
      </c>
      <c r="GQ102" t="s">
        <v>946</v>
      </c>
      <c r="GY102" t="s">
        <v>840</v>
      </c>
      <c r="GZ102" t="s">
        <v>921</v>
      </c>
      <c r="HA102" t="s">
        <v>923</v>
      </c>
      <c r="HB102" t="s">
        <v>922</v>
      </c>
      <c r="NL102" t="s">
        <v>884</v>
      </c>
      <c r="NN102" t="s">
        <v>924</v>
      </c>
      <c r="NP102" t="s">
        <v>903</v>
      </c>
      <c r="NZ102" t="s">
        <v>884</v>
      </c>
      <c r="ON102" t="s">
        <v>884</v>
      </c>
      <c r="OT102" t="s">
        <v>843</v>
      </c>
      <c r="PB102" t="s">
        <v>884</v>
      </c>
      <c r="WU102" t="s">
        <v>849</v>
      </c>
      <c r="WV102" t="s">
        <v>848</v>
      </c>
      <c r="WW102" t="s">
        <v>848</v>
      </c>
      <c r="WX102" t="s">
        <v>848</v>
      </c>
      <c r="WY102" t="s">
        <v>849</v>
      </c>
      <c r="WZ102" t="s">
        <v>849</v>
      </c>
      <c r="XA102" t="s">
        <v>849</v>
      </c>
      <c r="XB102" t="s">
        <v>849</v>
      </c>
      <c r="XC102" t="s">
        <v>848</v>
      </c>
      <c r="XD102" t="s">
        <v>849</v>
      </c>
      <c r="XE102" t="s">
        <v>849</v>
      </c>
      <c r="XF102" t="s">
        <v>849</v>
      </c>
      <c r="XG102" t="s">
        <v>848</v>
      </c>
      <c r="XH102" t="s">
        <v>848</v>
      </c>
      <c r="XI102" t="s">
        <v>849</v>
      </c>
      <c r="XJ102" t="s">
        <v>848</v>
      </c>
      <c r="XK102" t="s">
        <v>849</v>
      </c>
      <c r="XL102" t="s">
        <v>849</v>
      </c>
      <c r="XM102" t="s">
        <v>848</v>
      </c>
      <c r="XN102" t="s">
        <v>848</v>
      </c>
      <c r="XO102" t="s">
        <v>848</v>
      </c>
      <c r="XP102" t="s">
        <v>848</v>
      </c>
      <c r="XQ102" t="s">
        <v>848</v>
      </c>
      <c r="XR102" t="s">
        <v>848</v>
      </c>
      <c r="XS102" t="s">
        <v>849</v>
      </c>
      <c r="XT102" t="s">
        <v>849</v>
      </c>
      <c r="XU102" t="s">
        <v>849</v>
      </c>
      <c r="XV102" t="s">
        <v>849</v>
      </c>
      <c r="XW102" t="s">
        <v>849</v>
      </c>
      <c r="XX102" t="s">
        <v>848</v>
      </c>
      <c r="XY102" t="s">
        <v>848</v>
      </c>
      <c r="XZ102" t="s">
        <v>848</v>
      </c>
      <c r="YA102" t="s">
        <v>849</v>
      </c>
      <c r="YB102" t="s">
        <v>848</v>
      </c>
      <c r="YC102" t="s">
        <v>848</v>
      </c>
      <c r="YD102" t="s">
        <v>849</v>
      </c>
      <c r="YE102" t="s">
        <v>904</v>
      </c>
      <c r="YF102" t="s">
        <v>848</v>
      </c>
      <c r="YG102" t="s">
        <v>848</v>
      </c>
      <c r="YH102" t="s">
        <v>1028</v>
      </c>
      <c r="YJ102" t="s">
        <v>885</v>
      </c>
      <c r="YK102" t="s">
        <v>853</v>
      </c>
      <c r="YL102" t="s">
        <v>852</v>
      </c>
      <c r="YM102" t="s">
        <v>852</v>
      </c>
      <c r="YN102" t="s">
        <v>853</v>
      </c>
      <c r="YO102" t="s">
        <v>852</v>
      </c>
      <c r="YP102" t="s">
        <v>852</v>
      </c>
      <c r="YQ102" t="s">
        <v>852</v>
      </c>
      <c r="YR102" t="s">
        <v>852</v>
      </c>
      <c r="YS102" t="s">
        <v>852</v>
      </c>
      <c r="YT102" t="s">
        <v>852</v>
      </c>
      <c r="YU102" t="s">
        <v>853</v>
      </c>
      <c r="YV102" t="s">
        <v>853</v>
      </c>
      <c r="YW102" t="s">
        <v>853</v>
      </c>
      <c r="YX102" t="s">
        <v>852</v>
      </c>
      <c r="YY102" t="s">
        <v>852</v>
      </c>
      <c r="YZ102" t="s">
        <v>853</v>
      </c>
      <c r="ZA102" t="s">
        <v>853</v>
      </c>
      <c r="ZB102" t="s">
        <v>826</v>
      </c>
      <c r="ZC102" t="s">
        <v>853</v>
      </c>
      <c r="ZD102" t="s">
        <v>852</v>
      </c>
      <c r="ZE102" t="s">
        <v>826</v>
      </c>
      <c r="ZF102" t="s">
        <v>887</v>
      </c>
      <c r="ZG102" t="s">
        <v>853</v>
      </c>
      <c r="ZH102" t="s">
        <v>853</v>
      </c>
      <c r="ZI102" t="s">
        <v>852</v>
      </c>
      <c r="ZJ102" t="s">
        <v>853</v>
      </c>
      <c r="ZK102" t="s">
        <v>852</v>
      </c>
      <c r="ZL102" t="s">
        <v>852</v>
      </c>
      <c r="ZM102" t="s">
        <v>852</v>
      </c>
      <c r="ZN102" t="s">
        <v>852</v>
      </c>
      <c r="ZO102" t="s">
        <v>852</v>
      </c>
      <c r="ZP102" t="s">
        <v>852</v>
      </c>
      <c r="ZR102" t="s">
        <v>854</v>
      </c>
      <c r="ZS102" t="s">
        <v>854</v>
      </c>
      <c r="ZT102" t="s">
        <v>889</v>
      </c>
      <c r="ZU102" t="s">
        <v>855</v>
      </c>
      <c r="ZV102" t="s">
        <v>855</v>
      </c>
      <c r="ZW102" t="s">
        <v>855</v>
      </c>
      <c r="ZX102" t="s">
        <v>856</v>
      </c>
      <c r="ZY102" t="s">
        <v>856</v>
      </c>
      <c r="ZZ102" t="s">
        <v>854</v>
      </c>
      <c r="AAA102" t="s">
        <v>855</v>
      </c>
      <c r="AAB102" t="s">
        <v>855</v>
      </c>
      <c r="AAC102" t="s">
        <v>856</v>
      </c>
      <c r="AAD102" t="s">
        <v>854</v>
      </c>
      <c r="AAE102" t="s">
        <v>854</v>
      </c>
      <c r="AAF102" t="s">
        <v>854</v>
      </c>
      <c r="AAG102" t="s">
        <v>854</v>
      </c>
      <c r="AAH102" t="s">
        <v>854</v>
      </c>
      <c r="AAI102" t="s">
        <v>856</v>
      </c>
      <c r="AAJ102" t="s">
        <v>856</v>
      </c>
      <c r="AAK102" t="s">
        <v>888</v>
      </c>
      <c r="AAL102" t="s">
        <v>854</v>
      </c>
      <c r="AAM102" t="s">
        <v>855</v>
      </c>
      <c r="AAN102" t="s">
        <v>856</v>
      </c>
      <c r="AAO102" t="s">
        <v>854</v>
      </c>
      <c r="AAP102" t="s">
        <v>856</v>
      </c>
      <c r="AAQ102" t="s">
        <v>854</v>
      </c>
      <c r="AAR102" t="s">
        <v>855</v>
      </c>
      <c r="AAS102" t="s">
        <v>889</v>
      </c>
      <c r="AAT102" t="s">
        <v>855</v>
      </c>
      <c r="AAU102" t="s">
        <v>856</v>
      </c>
      <c r="AAV102" t="s">
        <v>856</v>
      </c>
      <c r="AAW102" t="s">
        <v>856</v>
      </c>
      <c r="AAX102" t="s">
        <v>854</v>
      </c>
      <c r="AAY102" t="s">
        <v>856</v>
      </c>
      <c r="AAZ102" t="s">
        <v>855</v>
      </c>
      <c r="ABB102" t="s">
        <v>891</v>
      </c>
      <c r="ABC102" t="s">
        <v>857</v>
      </c>
      <c r="ABD102" t="s">
        <v>891</v>
      </c>
      <c r="ABE102" t="s">
        <v>891</v>
      </c>
      <c r="ABF102" t="s">
        <v>859</v>
      </c>
      <c r="ABG102" t="s">
        <v>891</v>
      </c>
      <c r="ABH102" t="s">
        <v>891</v>
      </c>
      <c r="ABI102" t="s">
        <v>891</v>
      </c>
      <c r="ABJ102" t="s">
        <v>857</v>
      </c>
      <c r="ABK102" t="s">
        <v>859</v>
      </c>
      <c r="ABL102" t="s">
        <v>859</v>
      </c>
      <c r="ABM102" t="s">
        <v>857</v>
      </c>
      <c r="ABN102" t="s">
        <v>891</v>
      </c>
      <c r="ABP102" t="s">
        <v>756</v>
      </c>
      <c r="ABR102" t="s">
        <v>758</v>
      </c>
      <c r="ABS102" t="s">
        <v>759</v>
      </c>
      <c r="ACG102" t="s">
        <v>773</v>
      </c>
      <c r="ACH102" t="s">
        <v>774</v>
      </c>
      <c r="ACJ102" t="s">
        <v>776</v>
      </c>
      <c r="ACK102" t="s">
        <v>777</v>
      </c>
      <c r="ACL102" t="s">
        <v>778</v>
      </c>
      <c r="ACO102" t="s">
        <v>781</v>
      </c>
      <c r="ACR102" t="s">
        <v>892</v>
      </c>
      <c r="ACS102" t="s">
        <v>862</v>
      </c>
      <c r="ACT102" t="s">
        <v>863</v>
      </c>
      <c r="ACU102" t="s">
        <v>864</v>
      </c>
      <c r="ACV102" t="s">
        <v>863</v>
      </c>
      <c r="ACW102" t="s">
        <v>863</v>
      </c>
      <c r="ACX102" t="s">
        <v>862</v>
      </c>
      <c r="ACY102" t="s">
        <v>893</v>
      </c>
      <c r="ACZ102" t="s">
        <v>893</v>
      </c>
      <c r="ADA102" t="s">
        <v>893</v>
      </c>
      <c r="ADB102" t="s">
        <v>862</v>
      </c>
      <c r="ADC102" t="s">
        <v>864</v>
      </c>
      <c r="ADD102" t="s">
        <v>864</v>
      </c>
      <c r="ADE102" t="s">
        <v>863</v>
      </c>
      <c r="ADF102" t="s">
        <v>863</v>
      </c>
      <c r="ADG102" t="s">
        <v>862</v>
      </c>
      <c r="ADH102" t="s">
        <v>863</v>
      </c>
      <c r="ADI102" t="s">
        <v>864</v>
      </c>
      <c r="ADJ102" t="s">
        <v>894</v>
      </c>
      <c r="ADK102" t="s">
        <v>894</v>
      </c>
      <c r="ADL102" t="s">
        <v>864</v>
      </c>
      <c r="ADM102" t="s">
        <v>864</v>
      </c>
      <c r="ADN102" t="s">
        <v>864</v>
      </c>
      <c r="ADO102" t="s">
        <v>894</v>
      </c>
      <c r="ADP102" t="s">
        <v>894</v>
      </c>
      <c r="ADQ102" t="s">
        <v>864</v>
      </c>
      <c r="ADR102" t="s">
        <v>862</v>
      </c>
      <c r="ADS102" t="s">
        <v>864</v>
      </c>
      <c r="ADT102" t="s">
        <v>864</v>
      </c>
      <c r="ADU102" t="s">
        <v>862</v>
      </c>
      <c r="ADV102" t="s">
        <v>893</v>
      </c>
      <c r="ADX102" t="s">
        <v>1029</v>
      </c>
    </row>
    <row r="103" spans="1:804" x14ac:dyDescent="0.2">
      <c r="A103">
        <v>110002773448</v>
      </c>
      <c r="B103">
        <v>270114678</v>
      </c>
      <c r="C103" s="2">
        <v>43615.134108796286</v>
      </c>
      <c r="D103" s="2">
        <v>43615.194687499999</v>
      </c>
      <c r="E103" t="s">
        <v>1030</v>
      </c>
      <c r="J103" t="s">
        <v>866</v>
      </c>
      <c r="L103" t="s">
        <v>815</v>
      </c>
      <c r="M103" t="s">
        <v>816</v>
      </c>
      <c r="N103" t="s">
        <v>867</v>
      </c>
      <c r="O103" t="s">
        <v>818</v>
      </c>
      <c r="P103" t="s">
        <v>819</v>
      </c>
      <c r="Q103" t="s">
        <v>820</v>
      </c>
      <c r="S103" t="s">
        <v>821</v>
      </c>
      <c r="T103" t="s">
        <v>822</v>
      </c>
      <c r="V103" t="s">
        <v>823</v>
      </c>
      <c r="W103" t="s">
        <v>870</v>
      </c>
      <c r="X103" t="s">
        <v>871</v>
      </c>
      <c r="Y103" t="s">
        <v>871</v>
      </c>
      <c r="Z103" t="s">
        <v>871</v>
      </c>
      <c r="AA103" t="s">
        <v>825</v>
      </c>
      <c r="AB103" t="s">
        <v>899</v>
      </c>
      <c r="AC103" t="s">
        <v>825</v>
      </c>
      <c r="AD103" t="s">
        <v>919</v>
      </c>
      <c r="AE103" t="s">
        <v>827</v>
      </c>
      <c r="AF103" t="s">
        <v>826</v>
      </c>
      <c r="AG103" t="s">
        <v>827</v>
      </c>
      <c r="AH103" t="s">
        <v>827</v>
      </c>
      <c r="AI103" t="s">
        <v>873</v>
      </c>
      <c r="AJ103" t="s">
        <v>873</v>
      </c>
      <c r="AK103" t="s">
        <v>827</v>
      </c>
      <c r="AL103" t="s">
        <v>826</v>
      </c>
      <c r="AN103" t="s">
        <v>874</v>
      </c>
      <c r="AO103" t="s">
        <v>829</v>
      </c>
      <c r="AP103" t="s">
        <v>875</v>
      </c>
      <c r="AQ103" t="s">
        <v>830</v>
      </c>
      <c r="AR103" t="s">
        <v>830</v>
      </c>
      <c r="AS103" t="s">
        <v>875</v>
      </c>
      <c r="AT103" t="s">
        <v>829</v>
      </c>
      <c r="AU103" t="s">
        <v>829</v>
      </c>
      <c r="AV103" t="s">
        <v>1031</v>
      </c>
      <c r="AZ103" t="s">
        <v>877</v>
      </c>
      <c r="BA103" t="s">
        <v>934</v>
      </c>
      <c r="BB103" t="s">
        <v>879</v>
      </c>
      <c r="BC103" t="s">
        <v>914</v>
      </c>
      <c r="BQ103" t="s">
        <v>878</v>
      </c>
      <c r="CV103" t="s">
        <v>914</v>
      </c>
      <c r="DQ103" t="s">
        <v>832</v>
      </c>
      <c r="DR103" t="s">
        <v>880</v>
      </c>
      <c r="DS103" t="s">
        <v>832</v>
      </c>
      <c r="DT103" t="s">
        <v>831</v>
      </c>
      <c r="DU103" t="s">
        <v>832</v>
      </c>
      <c r="DV103" t="s">
        <v>831</v>
      </c>
      <c r="DW103" t="s">
        <v>831</v>
      </c>
      <c r="DX103" t="s">
        <v>900</v>
      </c>
      <c r="DY103" t="s">
        <v>831</v>
      </c>
      <c r="DZ103" t="s">
        <v>880</v>
      </c>
      <c r="EB103" t="s">
        <v>882</v>
      </c>
      <c r="EC103" t="s">
        <v>833</v>
      </c>
      <c r="ED103" t="s">
        <v>833</v>
      </c>
      <c r="EE103" t="s">
        <v>882</v>
      </c>
      <c r="EF103" t="s">
        <v>882</v>
      </c>
      <c r="EG103" t="s">
        <v>834</v>
      </c>
      <c r="EH103" t="s">
        <v>834</v>
      </c>
      <c r="EI103" t="s">
        <v>834</v>
      </c>
      <c r="EJ103" t="s">
        <v>834</v>
      </c>
      <c r="EK103" t="s">
        <v>834</v>
      </c>
      <c r="EL103" t="s">
        <v>834</v>
      </c>
      <c r="EM103" t="s">
        <v>834</v>
      </c>
      <c r="EN103" t="s">
        <v>882</v>
      </c>
      <c r="EO103" t="s">
        <v>834</v>
      </c>
      <c r="EP103" t="s">
        <v>834</v>
      </c>
      <c r="EQ103" t="s">
        <v>834</v>
      </c>
      <c r="ER103" t="s">
        <v>834</v>
      </c>
      <c r="ES103" t="s">
        <v>834</v>
      </c>
      <c r="EW103" t="s">
        <v>836</v>
      </c>
      <c r="EX103" t="s">
        <v>837</v>
      </c>
      <c r="EZ103" t="s">
        <v>839</v>
      </c>
      <c r="FA103" t="s">
        <v>842</v>
      </c>
      <c r="FI103" t="s">
        <v>836</v>
      </c>
      <c r="FJ103" t="s">
        <v>837</v>
      </c>
      <c r="FK103" t="s">
        <v>838</v>
      </c>
      <c r="FL103" t="s">
        <v>839</v>
      </c>
      <c r="FM103" t="s">
        <v>842</v>
      </c>
      <c r="FU103" t="s">
        <v>836</v>
      </c>
      <c r="FV103" t="s">
        <v>837</v>
      </c>
      <c r="FX103" t="s">
        <v>839</v>
      </c>
      <c r="FY103" t="s">
        <v>842</v>
      </c>
      <c r="GG103" t="s">
        <v>836</v>
      </c>
      <c r="GH103" t="s">
        <v>837</v>
      </c>
      <c r="GJ103" t="s">
        <v>839</v>
      </c>
      <c r="GK103" t="s">
        <v>842</v>
      </c>
      <c r="GX103" t="s">
        <v>901</v>
      </c>
      <c r="GY103" t="s">
        <v>840</v>
      </c>
      <c r="GZ103" t="s">
        <v>921</v>
      </c>
      <c r="KM103" t="s">
        <v>838</v>
      </c>
      <c r="KP103" t="s">
        <v>901</v>
      </c>
      <c r="KQ103" t="s">
        <v>840</v>
      </c>
      <c r="KR103" t="s">
        <v>921</v>
      </c>
      <c r="NH103" t="s">
        <v>845</v>
      </c>
      <c r="NV103" t="s">
        <v>845</v>
      </c>
      <c r="OJ103" t="s">
        <v>845</v>
      </c>
      <c r="OX103" t="s">
        <v>845</v>
      </c>
      <c r="PK103" t="s">
        <v>844</v>
      </c>
      <c r="TQ103" t="s">
        <v>883</v>
      </c>
      <c r="TR103" t="s">
        <v>936</v>
      </c>
      <c r="TS103" t="s">
        <v>844</v>
      </c>
      <c r="TY103" t="s">
        <v>927</v>
      </c>
      <c r="WU103" t="s">
        <v>848</v>
      </c>
      <c r="WV103" t="s">
        <v>848</v>
      </c>
      <c r="WW103" t="s">
        <v>848</v>
      </c>
      <c r="WX103" t="s">
        <v>848</v>
      </c>
      <c r="WY103" t="s">
        <v>849</v>
      </c>
      <c r="WZ103" t="s">
        <v>849</v>
      </c>
      <c r="XA103" t="s">
        <v>849</v>
      </c>
      <c r="XB103" t="s">
        <v>850</v>
      </c>
      <c r="XC103" t="s">
        <v>848</v>
      </c>
      <c r="XD103" t="s">
        <v>849</v>
      </c>
      <c r="XE103" t="s">
        <v>849</v>
      </c>
      <c r="XF103" t="s">
        <v>849</v>
      </c>
      <c r="XG103" t="s">
        <v>850</v>
      </c>
      <c r="XH103" t="s">
        <v>848</v>
      </c>
      <c r="XI103" t="s">
        <v>850</v>
      </c>
      <c r="XJ103" t="s">
        <v>849</v>
      </c>
      <c r="XK103" t="s">
        <v>850</v>
      </c>
      <c r="XL103" t="s">
        <v>848</v>
      </c>
      <c r="XM103" t="s">
        <v>848</v>
      </c>
      <c r="XN103" t="s">
        <v>848</v>
      </c>
      <c r="XO103" t="s">
        <v>848</v>
      </c>
      <c r="XP103" t="s">
        <v>848</v>
      </c>
      <c r="XQ103" t="s">
        <v>849</v>
      </c>
      <c r="XR103" t="s">
        <v>848</v>
      </c>
      <c r="XS103" t="s">
        <v>849</v>
      </c>
      <c r="XT103" t="s">
        <v>849</v>
      </c>
      <c r="XU103" t="s">
        <v>850</v>
      </c>
      <c r="XV103" t="s">
        <v>849</v>
      </c>
      <c r="XW103" t="s">
        <v>848</v>
      </c>
      <c r="XX103" t="s">
        <v>850</v>
      </c>
      <c r="XY103" t="s">
        <v>848</v>
      </c>
      <c r="XZ103" t="s">
        <v>904</v>
      </c>
      <c r="YA103" t="s">
        <v>849</v>
      </c>
      <c r="YB103" t="s">
        <v>848</v>
      </c>
      <c r="YC103" t="s">
        <v>849</v>
      </c>
      <c r="YD103" t="s">
        <v>849</v>
      </c>
      <c r="YE103" t="s">
        <v>850</v>
      </c>
      <c r="YF103" t="s">
        <v>848</v>
      </c>
      <c r="YG103" t="s">
        <v>848</v>
      </c>
      <c r="YI103" t="s">
        <v>1032</v>
      </c>
      <c r="YJ103" t="s">
        <v>949</v>
      </c>
      <c r="YK103" t="s">
        <v>853</v>
      </c>
      <c r="YL103" t="s">
        <v>853</v>
      </c>
      <c r="YM103" t="s">
        <v>853</v>
      </c>
      <c r="YN103" t="s">
        <v>853</v>
      </c>
      <c r="YO103" t="s">
        <v>853</v>
      </c>
      <c r="YP103" t="s">
        <v>853</v>
      </c>
      <c r="YQ103" t="s">
        <v>853</v>
      </c>
      <c r="YR103" t="s">
        <v>853</v>
      </c>
      <c r="YS103" t="s">
        <v>852</v>
      </c>
      <c r="YT103" t="s">
        <v>853</v>
      </c>
      <c r="YU103" t="s">
        <v>853</v>
      </c>
      <c r="YV103" t="s">
        <v>853</v>
      </c>
      <c r="YW103" t="s">
        <v>853</v>
      </c>
      <c r="YX103" t="s">
        <v>853</v>
      </c>
      <c r="YY103" t="s">
        <v>852</v>
      </c>
      <c r="YZ103" t="s">
        <v>852</v>
      </c>
      <c r="ZA103" t="s">
        <v>853</v>
      </c>
      <c r="ZB103" t="s">
        <v>852</v>
      </c>
      <c r="ZC103" t="s">
        <v>853</v>
      </c>
      <c r="ZD103" t="s">
        <v>852</v>
      </c>
      <c r="ZE103" t="s">
        <v>886</v>
      </c>
      <c r="ZF103" t="s">
        <v>887</v>
      </c>
      <c r="ZG103" t="s">
        <v>852</v>
      </c>
      <c r="ZH103" t="s">
        <v>853</v>
      </c>
      <c r="ZI103" t="s">
        <v>853</v>
      </c>
      <c r="ZJ103" t="s">
        <v>853</v>
      </c>
      <c r="ZK103" t="s">
        <v>852</v>
      </c>
      <c r="ZL103" t="s">
        <v>853</v>
      </c>
      <c r="ZM103" t="s">
        <v>852</v>
      </c>
      <c r="ZN103" t="s">
        <v>853</v>
      </c>
      <c r="ZO103" t="s">
        <v>853</v>
      </c>
      <c r="ZP103" t="s">
        <v>853</v>
      </c>
      <c r="ZR103" t="s">
        <v>854</v>
      </c>
      <c r="ZS103" t="s">
        <v>854</v>
      </c>
      <c r="ZT103" t="s">
        <v>889</v>
      </c>
      <c r="ZW103" t="s">
        <v>889</v>
      </c>
      <c r="ZX103" t="s">
        <v>888</v>
      </c>
      <c r="ZY103" t="s">
        <v>856</v>
      </c>
      <c r="ZZ103" t="s">
        <v>856</v>
      </c>
      <c r="AAC103" t="s">
        <v>889</v>
      </c>
      <c r="AAD103" t="s">
        <v>855</v>
      </c>
      <c r="AAG103" t="s">
        <v>856</v>
      </c>
      <c r="AAH103" t="s">
        <v>856</v>
      </c>
      <c r="AAI103" t="s">
        <v>855</v>
      </c>
      <c r="AAJ103" t="s">
        <v>855</v>
      </c>
      <c r="AAL103" t="s">
        <v>856</v>
      </c>
      <c r="AAM103" t="s">
        <v>856</v>
      </c>
      <c r="AAN103" t="s">
        <v>854</v>
      </c>
      <c r="AAO103" t="s">
        <v>855</v>
      </c>
      <c r="AAQ103" t="s">
        <v>855</v>
      </c>
      <c r="AAR103" t="s">
        <v>855</v>
      </c>
      <c r="AAS103" t="s">
        <v>889</v>
      </c>
      <c r="AAT103" t="s">
        <v>855</v>
      </c>
      <c r="AAU103" t="s">
        <v>856</v>
      </c>
      <c r="AAV103" t="s">
        <v>888</v>
      </c>
      <c r="AAW103" t="s">
        <v>856</v>
      </c>
      <c r="AAX103" t="s">
        <v>855</v>
      </c>
      <c r="AAY103" t="s">
        <v>855</v>
      </c>
      <c r="AAZ103" t="s">
        <v>888</v>
      </c>
      <c r="ABB103" t="s">
        <v>891</v>
      </c>
      <c r="ABC103" t="s">
        <v>859</v>
      </c>
      <c r="ABD103" t="s">
        <v>857</v>
      </c>
      <c r="ABE103" t="s">
        <v>891</v>
      </c>
      <c r="ABF103" t="s">
        <v>859</v>
      </c>
      <c r="ABG103" t="s">
        <v>891</v>
      </c>
      <c r="ABH103" t="s">
        <v>891</v>
      </c>
      <c r="ABI103" t="s">
        <v>891</v>
      </c>
      <c r="ABJ103" t="s">
        <v>857</v>
      </c>
      <c r="ABK103" t="s">
        <v>859</v>
      </c>
      <c r="ABL103" t="s">
        <v>857</v>
      </c>
      <c r="ABM103" t="s">
        <v>891</v>
      </c>
      <c r="ABN103" t="s">
        <v>859</v>
      </c>
      <c r="ABO103" t="s">
        <v>755</v>
      </c>
      <c r="ABS103" t="s">
        <v>759</v>
      </c>
      <c r="ABU103" t="s">
        <v>761</v>
      </c>
      <c r="ABV103" t="s">
        <v>762</v>
      </c>
      <c r="ABY103" t="s">
        <v>765</v>
      </c>
      <c r="ACA103" t="s">
        <v>767</v>
      </c>
      <c r="ACB103" t="s">
        <v>768</v>
      </c>
      <c r="ACC103" t="s">
        <v>769</v>
      </c>
      <c r="ACK103" t="s">
        <v>777</v>
      </c>
      <c r="ACN103" t="s">
        <v>780</v>
      </c>
      <c r="ACR103" t="s">
        <v>892</v>
      </c>
      <c r="ACS103" t="s">
        <v>864</v>
      </c>
      <c r="ACT103" t="s">
        <v>894</v>
      </c>
      <c r="ACU103" t="s">
        <v>893</v>
      </c>
      <c r="ACV103" t="s">
        <v>893</v>
      </c>
      <c r="ACW103" t="s">
        <v>862</v>
      </c>
      <c r="ACX103" t="s">
        <v>862</v>
      </c>
      <c r="ACY103" t="s">
        <v>862</v>
      </c>
      <c r="ACZ103" t="s">
        <v>862</v>
      </c>
      <c r="ADA103" t="s">
        <v>863</v>
      </c>
      <c r="ADB103" t="s">
        <v>863</v>
      </c>
      <c r="ADC103" t="s">
        <v>863</v>
      </c>
      <c r="ADD103" t="s">
        <v>862</v>
      </c>
      <c r="ADE103" t="s">
        <v>863</v>
      </c>
      <c r="ADF103" t="s">
        <v>862</v>
      </c>
      <c r="ADG103" t="s">
        <v>862</v>
      </c>
      <c r="ADH103" t="s">
        <v>863</v>
      </c>
      <c r="ADI103" t="s">
        <v>864</v>
      </c>
      <c r="ADJ103" t="s">
        <v>863</v>
      </c>
      <c r="ADK103" t="s">
        <v>864</v>
      </c>
      <c r="ADL103" t="s">
        <v>894</v>
      </c>
      <c r="ADM103" t="s">
        <v>862</v>
      </c>
      <c r="ADN103" t="s">
        <v>862</v>
      </c>
      <c r="ADO103" t="s">
        <v>894</v>
      </c>
      <c r="ADP103" t="s">
        <v>894</v>
      </c>
      <c r="ADQ103" t="s">
        <v>864</v>
      </c>
      <c r="ADR103" t="s">
        <v>862</v>
      </c>
      <c r="ADS103" t="s">
        <v>863</v>
      </c>
      <c r="ADT103" t="s">
        <v>862</v>
      </c>
      <c r="ADU103" t="s">
        <v>894</v>
      </c>
      <c r="ADV103" t="s">
        <v>863</v>
      </c>
    </row>
    <row r="104" spans="1:804" x14ac:dyDescent="0.2">
      <c r="A104">
        <v>110002773333</v>
      </c>
      <c r="B104">
        <v>270115226</v>
      </c>
      <c r="C104" s="2">
        <v>43615.031990740739</v>
      </c>
      <c r="D104" s="2">
        <v>43618.788888888892</v>
      </c>
      <c r="E104" t="s">
        <v>1033</v>
      </c>
      <c r="J104" t="s">
        <v>938</v>
      </c>
      <c r="L104" t="s">
        <v>815</v>
      </c>
      <c r="M104" t="s">
        <v>960</v>
      </c>
      <c r="N104" t="s">
        <v>817</v>
      </c>
      <c r="O104" t="s">
        <v>896</v>
      </c>
      <c r="P104" t="s">
        <v>819</v>
      </c>
      <c r="Q104" t="s">
        <v>43</v>
      </c>
      <c r="R104" t="s">
        <v>1034</v>
      </c>
      <c r="S104">
        <v>1</v>
      </c>
      <c r="T104" t="s">
        <v>822</v>
      </c>
      <c r="V104" t="s">
        <v>955</v>
      </c>
      <c r="W104" t="s">
        <v>824</v>
      </c>
      <c r="X104" t="s">
        <v>825</v>
      </c>
      <c r="Y104" t="s">
        <v>871</v>
      </c>
      <c r="Z104" t="s">
        <v>899</v>
      </c>
      <c r="AA104" t="s">
        <v>899</v>
      </c>
      <c r="AB104" t="s">
        <v>899</v>
      </c>
      <c r="AC104" t="s">
        <v>825</v>
      </c>
      <c r="AD104" t="s">
        <v>872</v>
      </c>
      <c r="AE104" t="s">
        <v>826</v>
      </c>
      <c r="AF104" t="s">
        <v>827</v>
      </c>
      <c r="AG104" t="s">
        <v>827</v>
      </c>
      <c r="AH104" t="s">
        <v>826</v>
      </c>
      <c r="AI104" t="s">
        <v>873</v>
      </c>
      <c r="AJ104" t="s">
        <v>873</v>
      </c>
      <c r="AK104" t="s">
        <v>827</v>
      </c>
      <c r="AL104" t="s">
        <v>826</v>
      </c>
      <c r="AN104" t="s">
        <v>830</v>
      </c>
      <c r="AO104" t="s">
        <v>829</v>
      </c>
      <c r="AP104" t="s">
        <v>834</v>
      </c>
      <c r="AQ104" t="s">
        <v>829</v>
      </c>
      <c r="AR104" t="s">
        <v>828</v>
      </c>
      <c r="AS104" t="s">
        <v>932</v>
      </c>
      <c r="AT104" t="s">
        <v>829</v>
      </c>
      <c r="AU104" t="s">
        <v>828</v>
      </c>
      <c r="CU104" t="s">
        <v>879</v>
      </c>
      <c r="CV104" t="s">
        <v>914</v>
      </c>
      <c r="DQ104" t="s">
        <v>831</v>
      </c>
      <c r="DR104" t="s">
        <v>831</v>
      </c>
      <c r="DS104" t="s">
        <v>880</v>
      </c>
      <c r="DT104" t="s">
        <v>832</v>
      </c>
      <c r="DU104" t="s">
        <v>831</v>
      </c>
      <c r="DV104" t="s">
        <v>900</v>
      </c>
      <c r="DW104" t="s">
        <v>900</v>
      </c>
      <c r="DX104" t="s">
        <v>900</v>
      </c>
      <c r="DY104" t="s">
        <v>880</v>
      </c>
      <c r="DZ104" t="s">
        <v>900</v>
      </c>
      <c r="EB104" t="s">
        <v>835</v>
      </c>
      <c r="EC104" t="s">
        <v>833</v>
      </c>
      <c r="ED104" t="s">
        <v>835</v>
      </c>
      <c r="EE104" t="s">
        <v>835</v>
      </c>
      <c r="EF104" t="s">
        <v>834</v>
      </c>
      <c r="EG104" t="s">
        <v>834</v>
      </c>
      <c r="EH104" t="s">
        <v>834</v>
      </c>
      <c r="EI104" t="s">
        <v>833</v>
      </c>
      <c r="EJ104" t="s">
        <v>834</v>
      </c>
      <c r="EK104" t="s">
        <v>834</v>
      </c>
      <c r="EL104" t="s">
        <v>834</v>
      </c>
      <c r="EM104" t="s">
        <v>834</v>
      </c>
      <c r="EN104" t="s">
        <v>834</v>
      </c>
      <c r="EO104" t="s">
        <v>834</v>
      </c>
      <c r="EP104" t="s">
        <v>834</v>
      </c>
      <c r="EQ104" t="s">
        <v>834</v>
      </c>
      <c r="ER104" t="s">
        <v>834</v>
      </c>
      <c r="ES104" t="s">
        <v>834</v>
      </c>
      <c r="FJ104" t="s">
        <v>837</v>
      </c>
      <c r="FO104" t="s">
        <v>840</v>
      </c>
      <c r="IE104" t="s">
        <v>838</v>
      </c>
      <c r="IH104" t="s">
        <v>901</v>
      </c>
      <c r="IJ104" t="s">
        <v>921</v>
      </c>
      <c r="IK104" t="s">
        <v>923</v>
      </c>
      <c r="IL104" t="s">
        <v>922</v>
      </c>
      <c r="NQ104" t="s">
        <v>902</v>
      </c>
      <c r="NR104" t="s">
        <v>843</v>
      </c>
      <c r="NZ104" t="s">
        <v>884</v>
      </c>
      <c r="OD104" t="s">
        <v>903</v>
      </c>
      <c r="RA104" t="s">
        <v>844</v>
      </c>
      <c r="RD104" t="s">
        <v>847</v>
      </c>
      <c r="WU104" t="s">
        <v>848</v>
      </c>
      <c r="WV104" t="s">
        <v>904</v>
      </c>
      <c r="WW104" t="s">
        <v>848</v>
      </c>
      <c r="WX104" t="s">
        <v>849</v>
      </c>
      <c r="WY104" t="s">
        <v>850</v>
      </c>
      <c r="WZ104" t="s">
        <v>850</v>
      </c>
      <c r="XA104" t="s">
        <v>849</v>
      </c>
      <c r="XB104" t="s">
        <v>850</v>
      </c>
      <c r="XC104" t="s">
        <v>849</v>
      </c>
      <c r="XD104" t="s">
        <v>850</v>
      </c>
      <c r="XE104" t="s">
        <v>850</v>
      </c>
      <c r="XF104" t="s">
        <v>850</v>
      </c>
      <c r="XG104" t="s">
        <v>904</v>
      </c>
      <c r="XH104" t="s">
        <v>848</v>
      </c>
      <c r="XI104" t="s">
        <v>904</v>
      </c>
      <c r="XJ104" t="s">
        <v>850</v>
      </c>
      <c r="XK104" t="s">
        <v>849</v>
      </c>
      <c r="XL104" t="s">
        <v>849</v>
      </c>
      <c r="XM104" t="s">
        <v>848</v>
      </c>
      <c r="XN104" t="s">
        <v>849</v>
      </c>
      <c r="XO104" t="s">
        <v>848</v>
      </c>
      <c r="XP104" t="s">
        <v>850</v>
      </c>
      <c r="XQ104" t="s">
        <v>848</v>
      </c>
      <c r="XR104" t="s">
        <v>848</v>
      </c>
      <c r="XS104" t="s">
        <v>904</v>
      </c>
      <c r="XT104" t="s">
        <v>904</v>
      </c>
      <c r="XU104" t="s">
        <v>848</v>
      </c>
      <c r="XV104" t="s">
        <v>849</v>
      </c>
      <c r="XW104" t="s">
        <v>850</v>
      </c>
      <c r="XX104" t="s">
        <v>904</v>
      </c>
      <c r="XY104" t="s">
        <v>848</v>
      </c>
      <c r="XZ104" t="s">
        <v>850</v>
      </c>
      <c r="YA104" t="s">
        <v>904</v>
      </c>
      <c r="YB104" t="s">
        <v>848</v>
      </c>
      <c r="YC104" t="s">
        <v>848</v>
      </c>
      <c r="YD104" t="s">
        <v>904</v>
      </c>
      <c r="YE104" t="s">
        <v>850</v>
      </c>
      <c r="YF104" t="s">
        <v>848</v>
      </c>
      <c r="YG104" t="s">
        <v>850</v>
      </c>
      <c r="YI104" t="s">
        <v>1035</v>
      </c>
      <c r="YJ104" t="s">
        <v>851</v>
      </c>
      <c r="YK104" t="s">
        <v>853</v>
      </c>
      <c r="YL104" t="s">
        <v>852</v>
      </c>
      <c r="YM104" t="s">
        <v>852</v>
      </c>
      <c r="YN104" t="s">
        <v>852</v>
      </c>
      <c r="YO104" t="s">
        <v>826</v>
      </c>
      <c r="YP104" t="s">
        <v>852</v>
      </c>
      <c r="YQ104" t="s">
        <v>853</v>
      </c>
      <c r="YR104" t="s">
        <v>853</v>
      </c>
      <c r="YS104" t="s">
        <v>826</v>
      </c>
      <c r="YT104" t="s">
        <v>853</v>
      </c>
      <c r="YU104" t="s">
        <v>853</v>
      </c>
      <c r="YV104" t="s">
        <v>852</v>
      </c>
      <c r="YW104" t="s">
        <v>852</v>
      </c>
      <c r="YX104" t="s">
        <v>852</v>
      </c>
      <c r="YY104" t="s">
        <v>852</v>
      </c>
      <c r="YZ104" t="s">
        <v>826</v>
      </c>
      <c r="ZA104" t="s">
        <v>853</v>
      </c>
      <c r="ZB104" t="s">
        <v>852</v>
      </c>
      <c r="ZC104" t="s">
        <v>853</v>
      </c>
      <c r="ZD104" t="s">
        <v>826</v>
      </c>
      <c r="ZE104" t="s">
        <v>886</v>
      </c>
      <c r="ZF104" t="s">
        <v>887</v>
      </c>
      <c r="ZG104" t="s">
        <v>852</v>
      </c>
      <c r="ZH104" t="s">
        <v>826</v>
      </c>
      <c r="ZI104" t="s">
        <v>826</v>
      </c>
      <c r="ZJ104" t="s">
        <v>853</v>
      </c>
      <c r="ZK104" t="s">
        <v>852</v>
      </c>
      <c r="ZL104" t="s">
        <v>826</v>
      </c>
      <c r="ZM104" t="s">
        <v>852</v>
      </c>
      <c r="ZN104" t="s">
        <v>826</v>
      </c>
      <c r="ZO104" t="s">
        <v>826</v>
      </c>
      <c r="ZP104" t="s">
        <v>852</v>
      </c>
      <c r="ZR104" t="s">
        <v>888</v>
      </c>
      <c r="ZS104" t="s">
        <v>888</v>
      </c>
      <c r="ZT104" t="s">
        <v>889</v>
      </c>
      <c r="ZU104" t="s">
        <v>855</v>
      </c>
      <c r="ZV104" t="s">
        <v>855</v>
      </c>
      <c r="ZW104" t="s">
        <v>889</v>
      </c>
      <c r="ZX104" t="s">
        <v>888</v>
      </c>
      <c r="ZY104" t="s">
        <v>854</v>
      </c>
      <c r="ZZ104" t="s">
        <v>888</v>
      </c>
      <c r="AAA104" t="s">
        <v>855</v>
      </c>
      <c r="AAB104" t="s">
        <v>855</v>
      </c>
      <c r="AAC104" t="s">
        <v>855</v>
      </c>
      <c r="AAD104" t="s">
        <v>889</v>
      </c>
      <c r="AAE104" t="s">
        <v>888</v>
      </c>
      <c r="AAF104" t="s">
        <v>888</v>
      </c>
      <c r="AAG104" t="s">
        <v>854</v>
      </c>
      <c r="AAH104" t="s">
        <v>888</v>
      </c>
      <c r="AAI104" t="s">
        <v>855</v>
      </c>
      <c r="AAJ104" t="s">
        <v>855</v>
      </c>
      <c r="AAK104" t="s">
        <v>854</v>
      </c>
      <c r="AAL104" t="s">
        <v>888</v>
      </c>
      <c r="AAM104" t="s">
        <v>854</v>
      </c>
      <c r="AAN104" t="s">
        <v>888</v>
      </c>
      <c r="AAO104" t="s">
        <v>888</v>
      </c>
      <c r="AAP104" t="s">
        <v>854</v>
      </c>
      <c r="AAQ104" t="s">
        <v>855</v>
      </c>
      <c r="AAR104" t="s">
        <v>855</v>
      </c>
      <c r="AAS104" t="s">
        <v>855</v>
      </c>
      <c r="AAT104" t="s">
        <v>854</v>
      </c>
      <c r="AAU104" t="s">
        <v>856</v>
      </c>
      <c r="AAV104" t="s">
        <v>854</v>
      </c>
      <c r="AAW104" t="s">
        <v>888</v>
      </c>
      <c r="AAX104" t="s">
        <v>856</v>
      </c>
      <c r="AAY104" t="s">
        <v>854</v>
      </c>
      <c r="AAZ104" t="s">
        <v>888</v>
      </c>
      <c r="ABB104" t="s">
        <v>859</v>
      </c>
      <c r="ABC104" t="s">
        <v>859</v>
      </c>
      <c r="ABD104" t="s">
        <v>859</v>
      </c>
      <c r="ABE104" t="s">
        <v>857</v>
      </c>
      <c r="ABF104" t="s">
        <v>859</v>
      </c>
      <c r="ABG104" t="s">
        <v>859</v>
      </c>
      <c r="ABH104" t="s">
        <v>857</v>
      </c>
      <c r="ABI104" t="s">
        <v>857</v>
      </c>
      <c r="ABJ104" t="s">
        <v>859</v>
      </c>
      <c r="ABK104" t="s">
        <v>859</v>
      </c>
      <c r="ABL104" t="s">
        <v>859</v>
      </c>
      <c r="ABM104" t="s">
        <v>857</v>
      </c>
      <c r="ABN104" t="s">
        <v>859</v>
      </c>
      <c r="ABO104" t="s">
        <v>755</v>
      </c>
      <c r="ACA104" t="s">
        <v>767</v>
      </c>
      <c r="ACF104" t="s">
        <v>772</v>
      </c>
      <c r="ACR104" t="s">
        <v>861</v>
      </c>
      <c r="ACS104" t="s">
        <v>863</v>
      </c>
      <c r="ACT104" t="s">
        <v>862</v>
      </c>
      <c r="ACU104" t="s">
        <v>893</v>
      </c>
      <c r="ACV104" t="s">
        <v>863</v>
      </c>
      <c r="ACW104" t="s">
        <v>863</v>
      </c>
      <c r="ACX104" t="s">
        <v>893</v>
      </c>
      <c r="ACY104" t="s">
        <v>863</v>
      </c>
      <c r="ACZ104" t="s">
        <v>893</v>
      </c>
      <c r="ADA104" t="s">
        <v>862</v>
      </c>
      <c r="ADB104" t="s">
        <v>863</v>
      </c>
      <c r="ADC104" t="s">
        <v>864</v>
      </c>
      <c r="ADD104" t="s">
        <v>864</v>
      </c>
      <c r="ADE104" t="s">
        <v>863</v>
      </c>
      <c r="ADF104" t="s">
        <v>863</v>
      </c>
      <c r="ADG104" t="s">
        <v>863</v>
      </c>
      <c r="ADH104" t="s">
        <v>863</v>
      </c>
      <c r="ADI104" t="s">
        <v>863</v>
      </c>
      <c r="ADJ104" t="s">
        <v>863</v>
      </c>
      <c r="ADK104" t="s">
        <v>864</v>
      </c>
      <c r="ADL104" t="s">
        <v>864</v>
      </c>
      <c r="ADM104" t="s">
        <v>863</v>
      </c>
      <c r="ADN104" t="s">
        <v>863</v>
      </c>
      <c r="ADO104" t="s">
        <v>864</v>
      </c>
      <c r="ADP104" t="s">
        <v>863</v>
      </c>
      <c r="ADQ104" t="s">
        <v>864</v>
      </c>
      <c r="ADR104" t="s">
        <v>894</v>
      </c>
      <c r="ADS104" t="s">
        <v>863</v>
      </c>
      <c r="ADT104" t="s">
        <v>863</v>
      </c>
      <c r="ADU104" t="s">
        <v>864</v>
      </c>
      <c r="ADV104" t="s">
        <v>863</v>
      </c>
    </row>
    <row r="105" spans="1:804" x14ac:dyDescent="0.2">
      <c r="A105">
        <v>110002772827</v>
      </c>
      <c r="B105">
        <v>270114160</v>
      </c>
      <c r="C105" s="2">
        <v>43614.830613425933</v>
      </c>
      <c r="D105" s="2">
        <v>43614.855914351851</v>
      </c>
      <c r="E105" t="s">
        <v>1036</v>
      </c>
      <c r="J105" t="s">
        <v>938</v>
      </c>
      <c r="L105" t="s">
        <v>815</v>
      </c>
      <c r="M105" t="s">
        <v>910</v>
      </c>
      <c r="N105" t="s">
        <v>817</v>
      </c>
      <c r="O105" t="s">
        <v>930</v>
      </c>
      <c r="P105" t="s">
        <v>1037</v>
      </c>
      <c r="Q105" t="s">
        <v>897</v>
      </c>
      <c r="S105" t="s">
        <v>869</v>
      </c>
      <c r="T105" t="s">
        <v>43</v>
      </c>
      <c r="U105" t="s">
        <v>1038</v>
      </c>
      <c r="V105" t="s">
        <v>823</v>
      </c>
      <c r="W105" t="s">
        <v>870</v>
      </c>
      <c r="X105" t="s">
        <v>825</v>
      </c>
      <c r="Y105" t="s">
        <v>899</v>
      </c>
      <c r="Z105" t="s">
        <v>899</v>
      </c>
      <c r="AA105" t="s">
        <v>899</v>
      </c>
      <c r="AB105" t="s">
        <v>825</v>
      </c>
      <c r="AC105" t="s">
        <v>899</v>
      </c>
      <c r="AD105" t="s">
        <v>872</v>
      </c>
      <c r="AE105" t="s">
        <v>872</v>
      </c>
      <c r="AF105" t="s">
        <v>872</v>
      </c>
      <c r="AG105" t="s">
        <v>872</v>
      </c>
      <c r="AH105" t="s">
        <v>872</v>
      </c>
      <c r="AI105" t="s">
        <v>872</v>
      </c>
      <c r="AJ105" t="s">
        <v>872</v>
      </c>
      <c r="AK105" t="s">
        <v>872</v>
      </c>
      <c r="AL105" t="s">
        <v>872</v>
      </c>
      <c r="AM105" t="s">
        <v>1039</v>
      </c>
      <c r="AN105" t="s">
        <v>875</v>
      </c>
      <c r="AO105" t="s">
        <v>829</v>
      </c>
      <c r="AP105" t="s">
        <v>830</v>
      </c>
      <c r="AQ105" t="s">
        <v>875</v>
      </c>
      <c r="AR105" t="s">
        <v>875</v>
      </c>
      <c r="AS105" t="s">
        <v>932</v>
      </c>
      <c r="AT105" t="s">
        <v>829</v>
      </c>
      <c r="AU105" t="s">
        <v>830</v>
      </c>
      <c r="BE105" t="s">
        <v>920</v>
      </c>
      <c r="BZ105" t="s">
        <v>878</v>
      </c>
      <c r="CG105" t="s">
        <v>933</v>
      </c>
      <c r="CJ105" t="s">
        <v>877</v>
      </c>
      <c r="CQ105" t="s">
        <v>913</v>
      </c>
      <c r="CR105" t="s">
        <v>878</v>
      </c>
      <c r="CV105" t="s">
        <v>914</v>
      </c>
      <c r="DQ105" t="s">
        <v>880</v>
      </c>
      <c r="DR105" t="s">
        <v>900</v>
      </c>
      <c r="DS105" t="s">
        <v>880</v>
      </c>
      <c r="DT105" t="s">
        <v>831</v>
      </c>
      <c r="DV105" t="s">
        <v>880</v>
      </c>
      <c r="DW105" t="s">
        <v>900</v>
      </c>
      <c r="DX105" t="s">
        <v>900</v>
      </c>
      <c r="DY105" t="s">
        <v>900</v>
      </c>
      <c r="DZ105" t="s">
        <v>900</v>
      </c>
      <c r="EB105" t="s">
        <v>882</v>
      </c>
      <c r="EC105" t="s">
        <v>882</v>
      </c>
      <c r="ED105" t="s">
        <v>882</v>
      </c>
      <c r="EE105" t="s">
        <v>882</v>
      </c>
      <c r="EF105" t="s">
        <v>835</v>
      </c>
      <c r="EG105" t="s">
        <v>835</v>
      </c>
      <c r="EH105" t="s">
        <v>834</v>
      </c>
      <c r="EI105" t="s">
        <v>834</v>
      </c>
      <c r="EJ105" t="s">
        <v>834</v>
      </c>
      <c r="EK105" t="s">
        <v>834</v>
      </c>
      <c r="EL105" t="s">
        <v>834</v>
      </c>
      <c r="EM105" t="s">
        <v>834</v>
      </c>
      <c r="EN105" t="s">
        <v>834</v>
      </c>
      <c r="EO105" t="s">
        <v>834</v>
      </c>
      <c r="EP105" t="s">
        <v>834</v>
      </c>
      <c r="EQ105" t="s">
        <v>834</v>
      </c>
      <c r="ER105" t="s">
        <v>834</v>
      </c>
      <c r="ES105" t="s">
        <v>834</v>
      </c>
      <c r="ET105" t="s">
        <v>1040</v>
      </c>
      <c r="EX105" t="s">
        <v>837</v>
      </c>
      <c r="EZ105" t="s">
        <v>839</v>
      </c>
      <c r="FA105" t="s">
        <v>842</v>
      </c>
      <c r="FJ105" t="s">
        <v>837</v>
      </c>
      <c r="FL105" t="s">
        <v>839</v>
      </c>
      <c r="FM105" t="s">
        <v>842</v>
      </c>
      <c r="FV105" t="s">
        <v>837</v>
      </c>
      <c r="FX105" t="s">
        <v>839</v>
      </c>
      <c r="FY105" t="s">
        <v>842</v>
      </c>
      <c r="GH105" t="s">
        <v>837</v>
      </c>
      <c r="GJ105" t="s">
        <v>839</v>
      </c>
      <c r="GK105" t="s">
        <v>842</v>
      </c>
      <c r="NI105" t="s">
        <v>846</v>
      </c>
      <c r="NL105" t="s">
        <v>884</v>
      </c>
      <c r="NP105" t="s">
        <v>903</v>
      </c>
      <c r="NW105" t="s">
        <v>846</v>
      </c>
      <c r="NZ105" t="s">
        <v>884</v>
      </c>
      <c r="OD105" t="s">
        <v>903</v>
      </c>
      <c r="OK105" t="s">
        <v>846</v>
      </c>
      <c r="ON105" t="s">
        <v>884</v>
      </c>
      <c r="OR105" t="s">
        <v>903</v>
      </c>
      <c r="OY105" t="s">
        <v>846</v>
      </c>
      <c r="PB105" t="s">
        <v>884</v>
      </c>
      <c r="PF105" t="s">
        <v>903</v>
      </c>
      <c r="WU105" t="s">
        <v>848</v>
      </c>
      <c r="WV105" t="s">
        <v>850</v>
      </c>
      <c r="WW105" t="s">
        <v>848</v>
      </c>
      <c r="WX105" t="s">
        <v>848</v>
      </c>
      <c r="WY105" t="s">
        <v>848</v>
      </c>
      <c r="WZ105" t="s">
        <v>848</v>
      </c>
      <c r="XA105" t="s">
        <v>850</v>
      </c>
      <c r="XB105" t="s">
        <v>849</v>
      </c>
      <c r="XC105" t="s">
        <v>848</v>
      </c>
      <c r="XD105" t="s">
        <v>850</v>
      </c>
      <c r="XE105" t="s">
        <v>850</v>
      </c>
      <c r="XF105" t="s">
        <v>850</v>
      </c>
      <c r="XG105" t="s">
        <v>850</v>
      </c>
      <c r="XH105" t="s">
        <v>848</v>
      </c>
      <c r="XI105" t="s">
        <v>904</v>
      </c>
      <c r="XJ105" t="s">
        <v>848</v>
      </c>
      <c r="XK105" t="s">
        <v>849</v>
      </c>
      <c r="XL105" t="s">
        <v>848</v>
      </c>
      <c r="XM105" t="s">
        <v>848</v>
      </c>
      <c r="XN105" t="s">
        <v>849</v>
      </c>
      <c r="XO105" t="s">
        <v>850</v>
      </c>
      <c r="XP105" t="s">
        <v>848</v>
      </c>
      <c r="XQ105" t="s">
        <v>848</v>
      </c>
      <c r="XR105" t="s">
        <v>848</v>
      </c>
      <c r="XS105" t="s">
        <v>850</v>
      </c>
      <c r="XT105" t="s">
        <v>850</v>
      </c>
      <c r="XU105" t="s">
        <v>849</v>
      </c>
      <c r="XV105" t="s">
        <v>849</v>
      </c>
      <c r="XW105" t="s">
        <v>849</v>
      </c>
      <c r="XX105" t="s">
        <v>904</v>
      </c>
      <c r="XY105" t="s">
        <v>848</v>
      </c>
      <c r="XZ105" t="s">
        <v>904</v>
      </c>
      <c r="YA105" t="s">
        <v>848</v>
      </c>
      <c r="YB105" t="s">
        <v>850</v>
      </c>
      <c r="YC105" t="s">
        <v>850</v>
      </c>
      <c r="YD105" t="s">
        <v>904</v>
      </c>
      <c r="YE105" t="s">
        <v>904</v>
      </c>
      <c r="YF105" t="s">
        <v>904</v>
      </c>
      <c r="YG105" t="s">
        <v>850</v>
      </c>
      <c r="YI105" t="s">
        <v>1041</v>
      </c>
      <c r="YJ105" t="s">
        <v>906</v>
      </c>
      <c r="YK105" t="s">
        <v>853</v>
      </c>
      <c r="YL105" t="s">
        <v>853</v>
      </c>
      <c r="YM105" t="s">
        <v>852</v>
      </c>
      <c r="YN105" t="s">
        <v>853</v>
      </c>
      <c r="YO105" t="s">
        <v>852</v>
      </c>
      <c r="YP105" t="s">
        <v>853</v>
      </c>
      <c r="YQ105" t="s">
        <v>852</v>
      </c>
      <c r="YR105" t="s">
        <v>853</v>
      </c>
      <c r="YS105" t="s">
        <v>852</v>
      </c>
      <c r="YT105" t="s">
        <v>853</v>
      </c>
      <c r="YU105" t="s">
        <v>852</v>
      </c>
      <c r="YV105" t="s">
        <v>853</v>
      </c>
      <c r="YW105" t="s">
        <v>852</v>
      </c>
      <c r="YX105" t="s">
        <v>852</v>
      </c>
      <c r="YY105" t="s">
        <v>886</v>
      </c>
      <c r="YZ105" t="s">
        <v>826</v>
      </c>
      <c r="ZA105" t="s">
        <v>853</v>
      </c>
      <c r="ZB105" t="s">
        <v>826</v>
      </c>
      <c r="ZC105" t="s">
        <v>853</v>
      </c>
      <c r="ZD105" t="s">
        <v>886</v>
      </c>
      <c r="ZE105" t="s">
        <v>852</v>
      </c>
      <c r="ZF105" t="s">
        <v>886</v>
      </c>
      <c r="ZG105" t="s">
        <v>852</v>
      </c>
      <c r="ZH105" t="s">
        <v>853</v>
      </c>
      <c r="ZI105" t="s">
        <v>826</v>
      </c>
      <c r="ZJ105" t="s">
        <v>852</v>
      </c>
      <c r="ZK105" t="s">
        <v>852</v>
      </c>
      <c r="ZL105" t="s">
        <v>853</v>
      </c>
      <c r="ZM105" t="s">
        <v>853</v>
      </c>
      <c r="ZN105" t="s">
        <v>852</v>
      </c>
      <c r="ZO105" t="s">
        <v>852</v>
      </c>
      <c r="ZP105" t="s">
        <v>853</v>
      </c>
      <c r="ZR105" t="s">
        <v>855</v>
      </c>
      <c r="ZS105" t="s">
        <v>855</v>
      </c>
      <c r="ZT105" t="s">
        <v>855</v>
      </c>
      <c r="ZU105" t="s">
        <v>888</v>
      </c>
      <c r="ZV105" t="s">
        <v>888</v>
      </c>
      <c r="ZW105" t="s">
        <v>888</v>
      </c>
      <c r="ZX105" t="s">
        <v>854</v>
      </c>
      <c r="ZY105" t="s">
        <v>854</v>
      </c>
      <c r="ZZ105" t="s">
        <v>888</v>
      </c>
      <c r="AAA105" t="s">
        <v>889</v>
      </c>
      <c r="AAB105" t="s">
        <v>854</v>
      </c>
      <c r="AAC105" t="s">
        <v>854</v>
      </c>
      <c r="AAD105" t="s">
        <v>888</v>
      </c>
      <c r="AAE105" t="s">
        <v>888</v>
      </c>
      <c r="AAF105" t="s">
        <v>854</v>
      </c>
      <c r="AAG105" t="s">
        <v>856</v>
      </c>
      <c r="AAH105" t="s">
        <v>855</v>
      </c>
      <c r="AAI105" t="s">
        <v>856</v>
      </c>
      <c r="AAJ105" t="s">
        <v>889</v>
      </c>
      <c r="AAK105" t="s">
        <v>854</v>
      </c>
      <c r="AAL105" t="s">
        <v>855</v>
      </c>
      <c r="AAM105" t="s">
        <v>888</v>
      </c>
      <c r="AAN105" t="s">
        <v>888</v>
      </c>
      <c r="AAO105" t="s">
        <v>888</v>
      </c>
      <c r="AAP105" t="s">
        <v>889</v>
      </c>
      <c r="AAQ105" t="s">
        <v>856</v>
      </c>
      <c r="AAR105" t="s">
        <v>855</v>
      </c>
      <c r="AAS105" t="s">
        <v>889</v>
      </c>
      <c r="AAT105" t="s">
        <v>888</v>
      </c>
      <c r="AAU105" t="s">
        <v>856</v>
      </c>
      <c r="AAV105" t="s">
        <v>854</v>
      </c>
      <c r="AAW105" t="s">
        <v>888</v>
      </c>
      <c r="AAX105" t="s">
        <v>855</v>
      </c>
      <c r="AAY105" t="s">
        <v>888</v>
      </c>
      <c r="AAZ105" t="s">
        <v>854</v>
      </c>
      <c r="ABA105" t="s">
        <v>1042</v>
      </c>
      <c r="ABB105" t="s">
        <v>859</v>
      </c>
      <c r="ABC105" t="s">
        <v>859</v>
      </c>
      <c r="ABD105" t="s">
        <v>859</v>
      </c>
      <c r="ABE105" t="s">
        <v>859</v>
      </c>
      <c r="ABF105" t="s">
        <v>859</v>
      </c>
      <c r="ABG105" t="s">
        <v>859</v>
      </c>
      <c r="ABH105" t="s">
        <v>859</v>
      </c>
      <c r="ABI105" t="s">
        <v>859</v>
      </c>
      <c r="ABJ105" t="s">
        <v>859</v>
      </c>
      <c r="ABK105" t="s">
        <v>859</v>
      </c>
      <c r="ABL105" t="s">
        <v>859</v>
      </c>
      <c r="ABM105" t="s">
        <v>859</v>
      </c>
      <c r="ABN105" t="s">
        <v>859</v>
      </c>
      <c r="ABO105" t="s">
        <v>755</v>
      </c>
      <c r="ABP105" t="s">
        <v>756</v>
      </c>
      <c r="ABS105" t="s">
        <v>759</v>
      </c>
      <c r="ABX105" t="s">
        <v>764</v>
      </c>
      <c r="ABY105" t="s">
        <v>765</v>
      </c>
      <c r="ACA105" t="s">
        <v>767</v>
      </c>
      <c r="ACB105" t="s">
        <v>768</v>
      </c>
      <c r="ACC105" t="s">
        <v>769</v>
      </c>
      <c r="ACE105" t="s">
        <v>771</v>
      </c>
      <c r="ACF105" t="s">
        <v>772</v>
      </c>
      <c r="ACH105" t="s">
        <v>774</v>
      </c>
      <c r="ACI105" t="s">
        <v>775</v>
      </c>
      <c r="ACK105" t="s">
        <v>777</v>
      </c>
      <c r="ACL105" t="s">
        <v>778</v>
      </c>
      <c r="ACM105" t="s">
        <v>779</v>
      </c>
      <c r="ACN105" t="s">
        <v>780</v>
      </c>
      <c r="ACO105" t="s">
        <v>781</v>
      </c>
      <c r="ACQ105" t="s">
        <v>1043</v>
      </c>
      <c r="ACR105" t="s">
        <v>892</v>
      </c>
      <c r="ACS105" t="s">
        <v>863</v>
      </c>
      <c r="ACT105" t="s">
        <v>862</v>
      </c>
      <c r="ACU105" t="s">
        <v>862</v>
      </c>
      <c r="ACV105" t="s">
        <v>862</v>
      </c>
      <c r="ACW105" t="s">
        <v>862</v>
      </c>
      <c r="ACX105" t="s">
        <v>863</v>
      </c>
      <c r="ACY105" t="s">
        <v>864</v>
      </c>
      <c r="ACZ105" t="s">
        <v>862</v>
      </c>
      <c r="ADA105" t="s">
        <v>862</v>
      </c>
      <c r="ADB105" t="s">
        <v>862</v>
      </c>
      <c r="ADD105" t="s">
        <v>863</v>
      </c>
      <c r="ADE105" t="s">
        <v>863</v>
      </c>
      <c r="ADW105" t="s">
        <v>1044</v>
      </c>
      <c r="ADX105" t="s">
        <v>1045</v>
      </c>
    </row>
    <row r="106" spans="1:804" x14ac:dyDescent="0.2">
      <c r="A106">
        <v>110002769138</v>
      </c>
      <c r="B106">
        <v>270114837</v>
      </c>
      <c r="C106" s="2">
        <v>43614.475069444437</v>
      </c>
      <c r="D106" s="2">
        <v>43614.486631944441</v>
      </c>
      <c r="E106" t="s">
        <v>1583</v>
      </c>
      <c r="J106" t="s">
        <v>994</v>
      </c>
      <c r="L106" t="s">
        <v>815</v>
      </c>
      <c r="M106" t="s">
        <v>816</v>
      </c>
      <c r="N106" t="s">
        <v>1599</v>
      </c>
    </row>
    <row r="107" spans="1:804" x14ac:dyDescent="0.2">
      <c r="A107">
        <v>110002767839</v>
      </c>
      <c r="B107">
        <v>270114741</v>
      </c>
      <c r="C107" s="2">
        <v>43614.216921296298</v>
      </c>
      <c r="D107" s="2">
        <v>43614.271840277783</v>
      </c>
      <c r="E107" t="s">
        <v>1046</v>
      </c>
      <c r="J107" t="s">
        <v>1047</v>
      </c>
      <c r="L107" t="s">
        <v>815</v>
      </c>
      <c r="M107" t="s">
        <v>816</v>
      </c>
      <c r="N107" t="s">
        <v>817</v>
      </c>
      <c r="O107" t="s">
        <v>818</v>
      </c>
      <c r="P107" t="s">
        <v>943</v>
      </c>
      <c r="Q107" t="s">
        <v>991</v>
      </c>
      <c r="S107" t="s">
        <v>821</v>
      </c>
      <c r="T107" t="s">
        <v>1048</v>
      </c>
      <c r="V107" t="s">
        <v>823</v>
      </c>
      <c r="W107" t="s">
        <v>824</v>
      </c>
      <c r="X107" t="s">
        <v>825</v>
      </c>
      <c r="Y107" t="s">
        <v>825</v>
      </c>
      <c r="Z107" t="s">
        <v>899</v>
      </c>
      <c r="AA107" t="s">
        <v>899</v>
      </c>
      <c r="AB107" t="s">
        <v>825</v>
      </c>
      <c r="AC107" t="s">
        <v>899</v>
      </c>
      <c r="AD107" t="s">
        <v>919</v>
      </c>
      <c r="AE107" t="s">
        <v>919</v>
      </c>
      <c r="AF107" t="s">
        <v>919</v>
      </c>
      <c r="AG107" t="s">
        <v>919</v>
      </c>
      <c r="AH107" t="s">
        <v>827</v>
      </c>
      <c r="AI107" t="s">
        <v>827</v>
      </c>
      <c r="AJ107" t="s">
        <v>827</v>
      </c>
      <c r="AK107" t="s">
        <v>826</v>
      </c>
      <c r="AL107" t="s">
        <v>826</v>
      </c>
      <c r="AN107" t="s">
        <v>828</v>
      </c>
      <c r="AO107" t="s">
        <v>829</v>
      </c>
      <c r="AP107" t="s">
        <v>834</v>
      </c>
      <c r="AQ107" t="s">
        <v>829</v>
      </c>
      <c r="AR107" t="s">
        <v>834</v>
      </c>
      <c r="AS107" t="s">
        <v>834</v>
      </c>
      <c r="AT107" t="s">
        <v>829</v>
      </c>
      <c r="AU107" t="s">
        <v>829</v>
      </c>
      <c r="AV107" t="s">
        <v>1049</v>
      </c>
      <c r="DQ107" t="s">
        <v>880</v>
      </c>
      <c r="DR107" t="s">
        <v>831</v>
      </c>
      <c r="DS107" t="s">
        <v>832</v>
      </c>
      <c r="DT107" t="s">
        <v>832</v>
      </c>
      <c r="DU107" t="s">
        <v>831</v>
      </c>
      <c r="DV107" t="s">
        <v>880</v>
      </c>
      <c r="DW107" t="s">
        <v>880</v>
      </c>
      <c r="DX107" t="s">
        <v>880</v>
      </c>
      <c r="DY107" t="s">
        <v>831</v>
      </c>
      <c r="DZ107" t="s">
        <v>880</v>
      </c>
      <c r="EB107" t="s">
        <v>833</v>
      </c>
      <c r="EC107" t="s">
        <v>835</v>
      </c>
      <c r="ED107" t="s">
        <v>835</v>
      </c>
      <c r="EE107" t="s">
        <v>833</v>
      </c>
      <c r="EF107" t="s">
        <v>834</v>
      </c>
      <c r="EG107" t="s">
        <v>834</v>
      </c>
      <c r="EH107" t="s">
        <v>834</v>
      </c>
      <c r="EI107" t="s">
        <v>834</v>
      </c>
      <c r="EJ107" t="s">
        <v>834</v>
      </c>
      <c r="EK107" t="s">
        <v>834</v>
      </c>
      <c r="EL107" t="s">
        <v>834</v>
      </c>
      <c r="EM107" t="s">
        <v>834</v>
      </c>
      <c r="EN107" t="s">
        <v>834</v>
      </c>
      <c r="EO107" t="s">
        <v>834</v>
      </c>
      <c r="EP107" t="s">
        <v>834</v>
      </c>
      <c r="EQ107" t="s">
        <v>834</v>
      </c>
      <c r="ER107" t="s">
        <v>834</v>
      </c>
      <c r="ES107" t="s">
        <v>882</v>
      </c>
      <c r="ET107" t="s">
        <v>1050</v>
      </c>
      <c r="EX107" t="s">
        <v>837</v>
      </c>
      <c r="EZ107" t="s">
        <v>839</v>
      </c>
      <c r="FA107" t="s">
        <v>842</v>
      </c>
      <c r="FB107" t="s">
        <v>901</v>
      </c>
      <c r="GG107" t="s">
        <v>836</v>
      </c>
      <c r="GH107" t="s">
        <v>837</v>
      </c>
      <c r="GJ107" t="s">
        <v>839</v>
      </c>
      <c r="GK107" t="s">
        <v>842</v>
      </c>
      <c r="MQ107" t="s">
        <v>946</v>
      </c>
      <c r="MU107" t="s">
        <v>838</v>
      </c>
      <c r="MW107" t="s">
        <v>842</v>
      </c>
      <c r="MX107" t="s">
        <v>901</v>
      </c>
      <c r="MZ107" t="s">
        <v>921</v>
      </c>
      <c r="NA107" t="s">
        <v>923</v>
      </c>
      <c r="NH107" t="s">
        <v>845</v>
      </c>
      <c r="NI107" t="s">
        <v>846</v>
      </c>
      <c r="NJ107" t="s">
        <v>847</v>
      </c>
      <c r="NL107" t="s">
        <v>884</v>
      </c>
      <c r="NP107" t="s">
        <v>903</v>
      </c>
      <c r="OX107" t="s">
        <v>845</v>
      </c>
      <c r="OY107" t="s">
        <v>846</v>
      </c>
      <c r="OZ107" t="s">
        <v>847</v>
      </c>
      <c r="PB107" t="s">
        <v>884</v>
      </c>
      <c r="PF107" t="s">
        <v>903</v>
      </c>
      <c r="WH107" t="s">
        <v>843</v>
      </c>
      <c r="WI107" t="s">
        <v>883</v>
      </c>
      <c r="WJ107" t="s">
        <v>936</v>
      </c>
      <c r="WM107" t="s">
        <v>846</v>
      </c>
      <c r="WN107" t="s">
        <v>847</v>
      </c>
      <c r="WU107" t="s">
        <v>849</v>
      </c>
      <c r="WV107" t="s">
        <v>850</v>
      </c>
      <c r="WW107" t="s">
        <v>849</v>
      </c>
      <c r="WX107" t="s">
        <v>850</v>
      </c>
      <c r="WY107" t="s">
        <v>849</v>
      </c>
      <c r="WZ107" t="s">
        <v>850</v>
      </c>
      <c r="XA107" t="s">
        <v>850</v>
      </c>
      <c r="XB107" t="s">
        <v>849</v>
      </c>
      <c r="XC107" t="s">
        <v>850</v>
      </c>
      <c r="XD107" t="s">
        <v>850</v>
      </c>
      <c r="XE107" t="s">
        <v>850</v>
      </c>
      <c r="XF107" t="s">
        <v>849</v>
      </c>
      <c r="XG107" t="s">
        <v>850</v>
      </c>
      <c r="XH107" t="s">
        <v>848</v>
      </c>
      <c r="XI107" t="s">
        <v>904</v>
      </c>
      <c r="XJ107" t="s">
        <v>850</v>
      </c>
      <c r="XK107" t="s">
        <v>904</v>
      </c>
      <c r="XL107" t="s">
        <v>850</v>
      </c>
      <c r="XM107" t="s">
        <v>850</v>
      </c>
      <c r="XN107" t="s">
        <v>848</v>
      </c>
      <c r="XO107" t="s">
        <v>848</v>
      </c>
      <c r="XP107" t="s">
        <v>849</v>
      </c>
      <c r="XQ107" t="s">
        <v>849</v>
      </c>
      <c r="XR107" t="s">
        <v>848</v>
      </c>
      <c r="XS107" t="s">
        <v>849</v>
      </c>
      <c r="XT107" t="s">
        <v>850</v>
      </c>
      <c r="XU107" t="s">
        <v>848</v>
      </c>
      <c r="XV107" t="s">
        <v>849</v>
      </c>
      <c r="XW107" t="s">
        <v>850</v>
      </c>
      <c r="XX107" t="s">
        <v>904</v>
      </c>
      <c r="XY107" t="s">
        <v>904</v>
      </c>
      <c r="XZ107" t="s">
        <v>849</v>
      </c>
      <c r="YA107" t="s">
        <v>850</v>
      </c>
      <c r="YB107" t="s">
        <v>849</v>
      </c>
      <c r="YC107" t="s">
        <v>850</v>
      </c>
      <c r="YD107" t="s">
        <v>848</v>
      </c>
      <c r="YE107" t="s">
        <v>850</v>
      </c>
      <c r="YF107" t="s">
        <v>849</v>
      </c>
      <c r="YG107" t="s">
        <v>904</v>
      </c>
      <c r="YH107" t="s">
        <v>1051</v>
      </c>
      <c r="YJ107" t="s">
        <v>851</v>
      </c>
      <c r="YK107" t="s">
        <v>826</v>
      </c>
      <c r="YL107" t="s">
        <v>826</v>
      </c>
      <c r="YM107" t="s">
        <v>826</v>
      </c>
      <c r="YN107" t="s">
        <v>886</v>
      </c>
      <c r="YO107" t="s">
        <v>852</v>
      </c>
      <c r="YP107" t="s">
        <v>886</v>
      </c>
      <c r="YQ107" t="s">
        <v>826</v>
      </c>
      <c r="YR107" t="s">
        <v>852</v>
      </c>
      <c r="YS107" t="s">
        <v>826</v>
      </c>
      <c r="YT107" t="s">
        <v>826</v>
      </c>
      <c r="YU107" t="s">
        <v>852</v>
      </c>
      <c r="YV107" t="s">
        <v>826</v>
      </c>
      <c r="YW107" t="s">
        <v>886</v>
      </c>
      <c r="YX107" t="s">
        <v>886</v>
      </c>
      <c r="YY107" t="s">
        <v>826</v>
      </c>
      <c r="YZ107" t="s">
        <v>886</v>
      </c>
      <c r="ZA107" t="s">
        <v>852</v>
      </c>
      <c r="ZB107" t="s">
        <v>826</v>
      </c>
      <c r="ZC107" t="s">
        <v>826</v>
      </c>
      <c r="ZD107" t="s">
        <v>886</v>
      </c>
      <c r="ZE107" t="s">
        <v>852</v>
      </c>
      <c r="ZF107" t="s">
        <v>886</v>
      </c>
      <c r="ZG107" t="s">
        <v>826</v>
      </c>
      <c r="ZH107" t="s">
        <v>826</v>
      </c>
      <c r="ZI107" t="s">
        <v>826</v>
      </c>
      <c r="ZJ107" t="s">
        <v>826</v>
      </c>
      <c r="ZK107" t="s">
        <v>852</v>
      </c>
      <c r="ZL107" t="s">
        <v>852</v>
      </c>
      <c r="ZM107" t="s">
        <v>852</v>
      </c>
      <c r="ZN107" t="s">
        <v>853</v>
      </c>
      <c r="ZO107" t="s">
        <v>852</v>
      </c>
      <c r="ZP107" t="s">
        <v>826</v>
      </c>
      <c r="ZR107" t="s">
        <v>856</v>
      </c>
      <c r="ZS107" t="s">
        <v>856</v>
      </c>
      <c r="ZT107" t="s">
        <v>855</v>
      </c>
      <c r="ZU107" t="s">
        <v>889</v>
      </c>
      <c r="ZV107" t="s">
        <v>856</v>
      </c>
      <c r="ZW107" t="s">
        <v>855</v>
      </c>
      <c r="ZX107" t="s">
        <v>855</v>
      </c>
      <c r="ZY107" t="s">
        <v>856</v>
      </c>
      <c r="ZZ107" t="s">
        <v>854</v>
      </c>
      <c r="AAA107" t="s">
        <v>889</v>
      </c>
      <c r="AAB107" t="s">
        <v>855</v>
      </c>
      <c r="AAC107" t="s">
        <v>855</v>
      </c>
      <c r="AAD107" t="s">
        <v>855</v>
      </c>
      <c r="AAE107" t="s">
        <v>889</v>
      </c>
      <c r="AAF107" t="s">
        <v>855</v>
      </c>
      <c r="AAG107" t="s">
        <v>889</v>
      </c>
      <c r="AAH107" t="s">
        <v>889</v>
      </c>
      <c r="AAI107" t="s">
        <v>855</v>
      </c>
      <c r="AAJ107" t="s">
        <v>855</v>
      </c>
      <c r="AAK107" t="s">
        <v>856</v>
      </c>
      <c r="AAL107" t="s">
        <v>855</v>
      </c>
      <c r="AAM107" t="s">
        <v>855</v>
      </c>
      <c r="AAN107" t="s">
        <v>855</v>
      </c>
      <c r="AAO107" t="s">
        <v>855</v>
      </c>
      <c r="AAP107" t="s">
        <v>855</v>
      </c>
      <c r="AAQ107" t="s">
        <v>855</v>
      </c>
      <c r="AAR107" t="s">
        <v>854</v>
      </c>
      <c r="AAS107" t="s">
        <v>889</v>
      </c>
      <c r="AAT107" t="s">
        <v>889</v>
      </c>
      <c r="AAU107" t="s">
        <v>856</v>
      </c>
      <c r="AAV107" t="s">
        <v>856</v>
      </c>
      <c r="AAW107" t="s">
        <v>855</v>
      </c>
      <c r="AAX107" t="s">
        <v>889</v>
      </c>
      <c r="AAY107" t="s">
        <v>856</v>
      </c>
      <c r="AAZ107" t="s">
        <v>855</v>
      </c>
      <c r="ABB107" t="s">
        <v>857</v>
      </c>
      <c r="ABC107" t="s">
        <v>857</v>
      </c>
      <c r="ABD107" t="s">
        <v>857</v>
      </c>
      <c r="ABE107" t="s">
        <v>859</v>
      </c>
      <c r="ABF107" t="s">
        <v>859</v>
      </c>
      <c r="ABG107" t="s">
        <v>891</v>
      </c>
      <c r="ABH107" t="s">
        <v>859</v>
      </c>
      <c r="ABI107" t="s">
        <v>857</v>
      </c>
      <c r="ABJ107" t="s">
        <v>859</v>
      </c>
      <c r="ABK107" t="s">
        <v>857</v>
      </c>
      <c r="ABL107" t="s">
        <v>859</v>
      </c>
      <c r="ABM107" t="s">
        <v>857</v>
      </c>
      <c r="ABN107" t="s">
        <v>857</v>
      </c>
      <c r="ABO107" t="s">
        <v>755</v>
      </c>
      <c r="ABU107" t="s">
        <v>761</v>
      </c>
      <c r="ABZ107" t="s">
        <v>766</v>
      </c>
      <c r="ACA107" t="s">
        <v>767</v>
      </c>
      <c r="ACD107" t="s">
        <v>770</v>
      </c>
      <c r="ACF107" t="s">
        <v>772</v>
      </c>
      <c r="ACH107" t="s">
        <v>774</v>
      </c>
      <c r="ACI107" t="s">
        <v>775</v>
      </c>
      <c r="ACK107" t="s">
        <v>777</v>
      </c>
      <c r="ACM107" t="s">
        <v>779</v>
      </c>
      <c r="ACR107" t="s">
        <v>861</v>
      </c>
      <c r="ACS107" t="s">
        <v>862</v>
      </c>
      <c r="ACT107" t="s">
        <v>863</v>
      </c>
      <c r="ACU107" t="s">
        <v>863</v>
      </c>
      <c r="ACV107" t="s">
        <v>863</v>
      </c>
      <c r="ACW107" t="s">
        <v>862</v>
      </c>
      <c r="ACX107" t="s">
        <v>862</v>
      </c>
      <c r="ACY107" t="s">
        <v>864</v>
      </c>
      <c r="ACZ107" t="s">
        <v>864</v>
      </c>
      <c r="ADA107" t="s">
        <v>864</v>
      </c>
      <c r="ADB107" t="s">
        <v>862</v>
      </c>
      <c r="ADC107" t="s">
        <v>863</v>
      </c>
      <c r="ADD107" t="s">
        <v>863</v>
      </c>
      <c r="ADE107" t="s">
        <v>862</v>
      </c>
      <c r="ADF107" t="s">
        <v>893</v>
      </c>
      <c r="ADG107" t="s">
        <v>862</v>
      </c>
      <c r="ADH107" t="s">
        <v>862</v>
      </c>
      <c r="ADI107" t="s">
        <v>863</v>
      </c>
      <c r="ADJ107" t="s">
        <v>863</v>
      </c>
      <c r="ADK107" t="s">
        <v>863</v>
      </c>
      <c r="ADL107" t="s">
        <v>864</v>
      </c>
      <c r="ADM107" t="s">
        <v>862</v>
      </c>
      <c r="ADN107" t="s">
        <v>863</v>
      </c>
      <c r="ADO107" t="s">
        <v>863</v>
      </c>
      <c r="ADP107" t="s">
        <v>863</v>
      </c>
      <c r="ADQ107" t="s">
        <v>863</v>
      </c>
      <c r="ADR107" t="s">
        <v>864</v>
      </c>
      <c r="ADS107" t="s">
        <v>894</v>
      </c>
      <c r="ADT107" t="s">
        <v>863</v>
      </c>
      <c r="ADU107" t="s">
        <v>864</v>
      </c>
      <c r="ADV107" t="s">
        <v>862</v>
      </c>
    </row>
    <row r="108" spans="1:804" x14ac:dyDescent="0.2">
      <c r="A108">
        <v>110002763654</v>
      </c>
      <c r="B108">
        <v>270114832</v>
      </c>
      <c r="C108" s="2">
        <v>43613.362118055556</v>
      </c>
      <c r="D108" s="2">
        <v>43613.363564814812</v>
      </c>
      <c r="E108" t="s">
        <v>1584</v>
      </c>
      <c r="J108" t="s">
        <v>994</v>
      </c>
      <c r="L108" t="s">
        <v>815</v>
      </c>
      <c r="M108" t="s">
        <v>816</v>
      </c>
      <c r="N108" t="s">
        <v>1599</v>
      </c>
    </row>
    <row r="109" spans="1:804" x14ac:dyDescent="0.2">
      <c r="A109">
        <v>110002763355</v>
      </c>
      <c r="B109">
        <v>270114737</v>
      </c>
      <c r="C109" s="2">
        <v>43613.198738425926</v>
      </c>
      <c r="D109" s="2">
        <v>43613.256851851853</v>
      </c>
      <c r="E109" t="s">
        <v>1052</v>
      </c>
      <c r="J109" t="s">
        <v>866</v>
      </c>
      <c r="L109" t="s">
        <v>815</v>
      </c>
      <c r="M109" t="s">
        <v>816</v>
      </c>
      <c r="N109" t="s">
        <v>817</v>
      </c>
      <c r="O109" t="s">
        <v>896</v>
      </c>
      <c r="P109" t="s">
        <v>1037</v>
      </c>
      <c r="Q109" t="s">
        <v>43</v>
      </c>
      <c r="R109" t="s">
        <v>1053</v>
      </c>
      <c r="S109" t="s">
        <v>869</v>
      </c>
      <c r="T109" t="s">
        <v>43</v>
      </c>
      <c r="U109" t="s">
        <v>1054</v>
      </c>
      <c r="V109" t="s">
        <v>823</v>
      </c>
      <c r="W109" t="s">
        <v>870</v>
      </c>
      <c r="X109" t="s">
        <v>825</v>
      </c>
      <c r="Y109" t="s">
        <v>825</v>
      </c>
      <c r="Z109" t="s">
        <v>871</v>
      </c>
      <c r="AA109" t="s">
        <v>899</v>
      </c>
      <c r="AB109" t="s">
        <v>825</v>
      </c>
      <c r="AC109" t="s">
        <v>825</v>
      </c>
      <c r="AD109" t="s">
        <v>872</v>
      </c>
      <c r="AE109" t="s">
        <v>873</v>
      </c>
      <c r="AF109" t="s">
        <v>826</v>
      </c>
      <c r="AG109" t="s">
        <v>919</v>
      </c>
      <c r="AH109" t="s">
        <v>919</v>
      </c>
      <c r="AI109" t="s">
        <v>919</v>
      </c>
      <c r="AJ109" t="s">
        <v>826</v>
      </c>
      <c r="AK109" t="s">
        <v>827</v>
      </c>
      <c r="AL109" t="s">
        <v>826</v>
      </c>
      <c r="AN109" t="s">
        <v>874</v>
      </c>
      <c r="AO109" t="s">
        <v>834</v>
      </c>
      <c r="AP109" t="s">
        <v>834</v>
      </c>
      <c r="AQ109" t="s">
        <v>834</v>
      </c>
      <c r="AR109" t="s">
        <v>834</v>
      </c>
      <c r="AS109" t="s">
        <v>834</v>
      </c>
      <c r="AT109" t="s">
        <v>834</v>
      </c>
      <c r="AU109" t="s">
        <v>834</v>
      </c>
      <c r="BE109" t="s">
        <v>920</v>
      </c>
      <c r="DQ109" t="s">
        <v>900</v>
      </c>
      <c r="DR109" t="s">
        <v>900</v>
      </c>
      <c r="DS109" t="s">
        <v>900</v>
      </c>
      <c r="DT109" t="s">
        <v>900</v>
      </c>
      <c r="DU109" t="s">
        <v>900</v>
      </c>
      <c r="DV109" t="s">
        <v>900</v>
      </c>
      <c r="DW109" t="s">
        <v>900</v>
      </c>
      <c r="DX109" t="s">
        <v>900</v>
      </c>
      <c r="DY109" t="s">
        <v>900</v>
      </c>
      <c r="DZ109" t="s">
        <v>880</v>
      </c>
      <c r="EA109" t="s">
        <v>1055</v>
      </c>
      <c r="EB109" t="s">
        <v>835</v>
      </c>
      <c r="EC109" t="s">
        <v>833</v>
      </c>
      <c r="ED109" t="s">
        <v>833</v>
      </c>
      <c r="EE109" t="s">
        <v>833</v>
      </c>
      <c r="EF109" t="s">
        <v>835</v>
      </c>
      <c r="EG109" t="s">
        <v>834</v>
      </c>
      <c r="EH109" t="s">
        <v>834</v>
      </c>
      <c r="EI109" t="s">
        <v>834</v>
      </c>
      <c r="EJ109" t="s">
        <v>833</v>
      </c>
      <c r="EK109" t="s">
        <v>834</v>
      </c>
      <c r="EL109" t="s">
        <v>834</v>
      </c>
      <c r="EM109" t="s">
        <v>834</v>
      </c>
      <c r="EN109" t="s">
        <v>834</v>
      </c>
      <c r="EO109" t="s">
        <v>834</v>
      </c>
      <c r="EP109" t="s">
        <v>834</v>
      </c>
      <c r="EQ109" t="s">
        <v>834</v>
      </c>
      <c r="ER109" t="s">
        <v>834</v>
      </c>
      <c r="ES109" t="s">
        <v>834</v>
      </c>
      <c r="FH109" t="s">
        <v>841</v>
      </c>
      <c r="FI109" t="s">
        <v>836</v>
      </c>
      <c r="FJ109" t="s">
        <v>837</v>
      </c>
      <c r="FL109" t="s">
        <v>839</v>
      </c>
      <c r="FM109" t="s">
        <v>842</v>
      </c>
      <c r="FN109" t="s">
        <v>901</v>
      </c>
      <c r="FT109" t="s">
        <v>841</v>
      </c>
      <c r="FU109" t="s">
        <v>836</v>
      </c>
      <c r="FV109" t="s">
        <v>837</v>
      </c>
      <c r="FX109" t="s">
        <v>839</v>
      </c>
      <c r="FY109" t="s">
        <v>842</v>
      </c>
      <c r="FZ109" t="s">
        <v>901</v>
      </c>
      <c r="GF109" t="s">
        <v>841</v>
      </c>
      <c r="GG109" t="s">
        <v>836</v>
      </c>
      <c r="GH109" t="s">
        <v>837</v>
      </c>
      <c r="GJ109" t="s">
        <v>839</v>
      </c>
      <c r="GK109" t="s">
        <v>842</v>
      </c>
      <c r="GL109" t="s">
        <v>901</v>
      </c>
      <c r="IM109" t="s">
        <v>946</v>
      </c>
      <c r="IN109" t="s">
        <v>841</v>
      </c>
      <c r="IO109" t="s">
        <v>836</v>
      </c>
      <c r="IQ109" t="s">
        <v>838</v>
      </c>
      <c r="IS109" t="s">
        <v>842</v>
      </c>
      <c r="IT109" t="s">
        <v>901</v>
      </c>
      <c r="NZ109" t="s">
        <v>884</v>
      </c>
      <c r="OA109" t="s">
        <v>927</v>
      </c>
      <c r="OB109" t="s">
        <v>924</v>
      </c>
      <c r="OD109" t="s">
        <v>903</v>
      </c>
      <c r="ON109" t="s">
        <v>884</v>
      </c>
      <c r="OR109" t="s">
        <v>903</v>
      </c>
      <c r="PB109" t="s">
        <v>884</v>
      </c>
      <c r="PC109" t="s">
        <v>927</v>
      </c>
      <c r="PD109" t="s">
        <v>924</v>
      </c>
      <c r="PF109" t="s">
        <v>903</v>
      </c>
      <c r="RN109" t="s">
        <v>936</v>
      </c>
      <c r="RO109" t="s">
        <v>844</v>
      </c>
      <c r="RT109" t="s">
        <v>884</v>
      </c>
      <c r="RU109" t="s">
        <v>927</v>
      </c>
      <c r="RV109" t="s">
        <v>924</v>
      </c>
      <c r="RW109" t="s">
        <v>925</v>
      </c>
      <c r="WU109" t="s">
        <v>848</v>
      </c>
      <c r="WV109" t="s">
        <v>849</v>
      </c>
      <c r="WW109" t="s">
        <v>848</v>
      </c>
      <c r="WX109" t="s">
        <v>848</v>
      </c>
      <c r="WY109" t="s">
        <v>848</v>
      </c>
      <c r="WZ109" t="s">
        <v>848</v>
      </c>
      <c r="XA109" t="s">
        <v>849</v>
      </c>
      <c r="XB109" t="s">
        <v>850</v>
      </c>
      <c r="XC109" t="s">
        <v>850</v>
      </c>
      <c r="XD109" t="s">
        <v>848</v>
      </c>
      <c r="XE109" t="s">
        <v>848</v>
      </c>
      <c r="XF109" t="s">
        <v>849</v>
      </c>
      <c r="XG109" t="s">
        <v>850</v>
      </c>
      <c r="XH109" t="s">
        <v>848</v>
      </c>
      <c r="XI109" t="s">
        <v>849</v>
      </c>
      <c r="XJ109" t="s">
        <v>848</v>
      </c>
      <c r="XK109" t="s">
        <v>848</v>
      </c>
      <c r="XL109" t="s">
        <v>849</v>
      </c>
      <c r="XM109" t="s">
        <v>848</v>
      </c>
      <c r="XN109" t="s">
        <v>848</v>
      </c>
      <c r="XO109" t="s">
        <v>848</v>
      </c>
      <c r="XP109" t="s">
        <v>848</v>
      </c>
      <c r="XQ109" t="s">
        <v>848</v>
      </c>
      <c r="XR109" t="s">
        <v>848</v>
      </c>
      <c r="XS109" t="s">
        <v>849</v>
      </c>
      <c r="XT109" t="s">
        <v>849</v>
      </c>
      <c r="XU109" t="s">
        <v>848</v>
      </c>
      <c r="XV109" t="s">
        <v>849</v>
      </c>
      <c r="XW109" t="s">
        <v>849</v>
      </c>
      <c r="XX109" t="s">
        <v>850</v>
      </c>
      <c r="XY109" t="s">
        <v>848</v>
      </c>
      <c r="XZ109" t="s">
        <v>850</v>
      </c>
      <c r="YA109" t="s">
        <v>849</v>
      </c>
      <c r="YB109" t="s">
        <v>848</v>
      </c>
      <c r="YC109" t="s">
        <v>848</v>
      </c>
      <c r="YD109" t="s">
        <v>848</v>
      </c>
      <c r="YE109" t="s">
        <v>850</v>
      </c>
      <c r="YF109" t="s">
        <v>848</v>
      </c>
      <c r="YG109" t="s">
        <v>848</v>
      </c>
      <c r="YH109" t="s">
        <v>1056</v>
      </c>
      <c r="YI109" t="s">
        <v>1057</v>
      </c>
      <c r="YJ109" t="s">
        <v>906</v>
      </c>
      <c r="YK109" t="s">
        <v>853</v>
      </c>
      <c r="YL109" t="s">
        <v>852</v>
      </c>
      <c r="YM109" t="s">
        <v>852</v>
      </c>
      <c r="YN109" t="s">
        <v>852</v>
      </c>
      <c r="YO109" t="s">
        <v>852</v>
      </c>
      <c r="YP109" t="s">
        <v>853</v>
      </c>
      <c r="YQ109" t="s">
        <v>852</v>
      </c>
      <c r="YR109" t="s">
        <v>853</v>
      </c>
      <c r="YS109" t="s">
        <v>826</v>
      </c>
      <c r="YT109" t="s">
        <v>852</v>
      </c>
      <c r="YU109" t="s">
        <v>852</v>
      </c>
      <c r="YV109" t="s">
        <v>852</v>
      </c>
      <c r="YW109" t="s">
        <v>853</v>
      </c>
      <c r="YX109" t="s">
        <v>826</v>
      </c>
      <c r="YY109" t="s">
        <v>852</v>
      </c>
      <c r="YZ109" t="s">
        <v>826</v>
      </c>
      <c r="ZA109" t="s">
        <v>853</v>
      </c>
      <c r="ZB109" t="s">
        <v>826</v>
      </c>
      <c r="ZC109" t="s">
        <v>853</v>
      </c>
      <c r="ZD109" t="s">
        <v>826</v>
      </c>
      <c r="ZE109" t="s">
        <v>826</v>
      </c>
      <c r="ZF109" t="s">
        <v>886</v>
      </c>
      <c r="ZG109" t="s">
        <v>826</v>
      </c>
      <c r="ZH109" t="s">
        <v>826</v>
      </c>
      <c r="ZI109" t="s">
        <v>826</v>
      </c>
      <c r="ZJ109" t="s">
        <v>853</v>
      </c>
      <c r="ZK109" t="s">
        <v>852</v>
      </c>
      <c r="ZL109" t="s">
        <v>826</v>
      </c>
      <c r="ZM109" t="s">
        <v>826</v>
      </c>
      <c r="ZN109" t="s">
        <v>852</v>
      </c>
      <c r="ZO109" t="s">
        <v>826</v>
      </c>
      <c r="ZP109" t="s">
        <v>853</v>
      </c>
      <c r="ZQ109" t="s">
        <v>1058</v>
      </c>
      <c r="ZR109" t="s">
        <v>854</v>
      </c>
      <c r="ZS109" t="s">
        <v>855</v>
      </c>
      <c r="ZT109" t="s">
        <v>889</v>
      </c>
      <c r="ZU109" t="s">
        <v>855</v>
      </c>
      <c r="ZV109" t="s">
        <v>888</v>
      </c>
      <c r="ZW109" t="s">
        <v>888</v>
      </c>
      <c r="ZX109" t="s">
        <v>888</v>
      </c>
      <c r="ZY109" t="s">
        <v>854</v>
      </c>
      <c r="ZZ109" t="s">
        <v>854</v>
      </c>
      <c r="AAA109" t="s">
        <v>855</v>
      </c>
      <c r="AAB109" t="s">
        <v>854</v>
      </c>
      <c r="AAC109" t="s">
        <v>888</v>
      </c>
      <c r="AAD109" t="s">
        <v>856</v>
      </c>
      <c r="AAE109" t="s">
        <v>854</v>
      </c>
      <c r="AAF109" t="s">
        <v>855</v>
      </c>
      <c r="AAG109" t="s">
        <v>855</v>
      </c>
      <c r="AAH109" t="s">
        <v>854</v>
      </c>
      <c r="AAI109" t="s">
        <v>854</v>
      </c>
      <c r="AAJ109" t="s">
        <v>889</v>
      </c>
      <c r="AAK109" t="s">
        <v>854</v>
      </c>
      <c r="AAL109" t="s">
        <v>854</v>
      </c>
      <c r="AAM109" t="s">
        <v>888</v>
      </c>
      <c r="AAN109" t="s">
        <v>854</v>
      </c>
      <c r="AAO109" t="s">
        <v>888</v>
      </c>
      <c r="AAP109" t="s">
        <v>856</v>
      </c>
      <c r="AAQ109" t="s">
        <v>856</v>
      </c>
      <c r="AAR109" t="s">
        <v>855</v>
      </c>
      <c r="AAS109" t="s">
        <v>889</v>
      </c>
      <c r="AAT109" t="s">
        <v>854</v>
      </c>
      <c r="AAU109" t="s">
        <v>854</v>
      </c>
      <c r="AAV109" t="s">
        <v>888</v>
      </c>
      <c r="AAW109" t="s">
        <v>856</v>
      </c>
      <c r="AAX109" t="s">
        <v>889</v>
      </c>
      <c r="AAY109" t="s">
        <v>888</v>
      </c>
      <c r="AAZ109" t="s">
        <v>854</v>
      </c>
      <c r="ABB109" t="s">
        <v>857</v>
      </c>
      <c r="ABC109" t="s">
        <v>857</v>
      </c>
      <c r="ABD109" t="s">
        <v>857</v>
      </c>
      <c r="ABE109" t="s">
        <v>857</v>
      </c>
      <c r="ABF109" t="s">
        <v>859</v>
      </c>
      <c r="ABG109" t="s">
        <v>857</v>
      </c>
      <c r="ABH109" t="s">
        <v>891</v>
      </c>
      <c r="ABI109" t="s">
        <v>857</v>
      </c>
      <c r="ABJ109" t="s">
        <v>859</v>
      </c>
      <c r="ABK109" t="s">
        <v>859</v>
      </c>
      <c r="ABL109" t="s">
        <v>857</v>
      </c>
      <c r="ABM109" t="s">
        <v>857</v>
      </c>
      <c r="ABN109" t="s">
        <v>859</v>
      </c>
      <c r="ABO109" t="s">
        <v>755</v>
      </c>
      <c r="ACC109" t="s">
        <v>769</v>
      </c>
      <c r="ACD109" t="s">
        <v>770</v>
      </c>
      <c r="ACE109" t="s">
        <v>771</v>
      </c>
      <c r="ACH109" t="s">
        <v>774</v>
      </c>
      <c r="ACO109" t="s">
        <v>781</v>
      </c>
      <c r="ACR109" t="s">
        <v>908</v>
      </c>
      <c r="ACS109" t="s">
        <v>862</v>
      </c>
      <c r="ACT109" t="s">
        <v>863</v>
      </c>
      <c r="ACU109" t="s">
        <v>863</v>
      </c>
      <c r="ACV109" t="s">
        <v>863</v>
      </c>
      <c r="ACW109" t="s">
        <v>862</v>
      </c>
      <c r="ACX109" t="s">
        <v>863</v>
      </c>
      <c r="ACY109" t="s">
        <v>863</v>
      </c>
      <c r="ACZ109" t="s">
        <v>862</v>
      </c>
      <c r="ADA109" t="s">
        <v>862</v>
      </c>
      <c r="ADB109" t="s">
        <v>893</v>
      </c>
      <c r="ADC109" t="s">
        <v>863</v>
      </c>
      <c r="ADD109" t="s">
        <v>893</v>
      </c>
      <c r="ADE109" t="s">
        <v>862</v>
      </c>
      <c r="ADF109" t="s">
        <v>862</v>
      </c>
      <c r="ADG109" t="s">
        <v>862</v>
      </c>
      <c r="ADH109" t="s">
        <v>863</v>
      </c>
      <c r="ADI109" t="s">
        <v>863</v>
      </c>
      <c r="ADJ109" t="s">
        <v>893</v>
      </c>
      <c r="ADK109" t="s">
        <v>863</v>
      </c>
      <c r="ADL109" t="s">
        <v>863</v>
      </c>
      <c r="ADM109" t="s">
        <v>863</v>
      </c>
      <c r="ADN109" t="s">
        <v>864</v>
      </c>
      <c r="ADO109" t="s">
        <v>862</v>
      </c>
      <c r="ADP109" t="s">
        <v>863</v>
      </c>
      <c r="ADQ109" t="s">
        <v>862</v>
      </c>
      <c r="ADR109" t="s">
        <v>864</v>
      </c>
      <c r="ADS109" t="s">
        <v>864</v>
      </c>
      <c r="ADT109" t="s">
        <v>862</v>
      </c>
      <c r="ADU109" t="s">
        <v>893</v>
      </c>
      <c r="ADV109" t="s">
        <v>862</v>
      </c>
      <c r="ADX109" t="s">
        <v>1059</v>
      </c>
    </row>
    <row r="110" spans="1:804" x14ac:dyDescent="0.2">
      <c r="A110">
        <v>110002763337</v>
      </c>
      <c r="B110">
        <v>270114717</v>
      </c>
      <c r="C110" s="2">
        <v>43613.154039351852</v>
      </c>
      <c r="D110" s="2">
        <v>43613.230150462958</v>
      </c>
      <c r="E110" t="s">
        <v>1060</v>
      </c>
      <c r="J110" t="s">
        <v>866</v>
      </c>
      <c r="L110" t="s">
        <v>815</v>
      </c>
      <c r="M110" t="s">
        <v>816</v>
      </c>
      <c r="N110" t="s">
        <v>867</v>
      </c>
      <c r="O110" t="s">
        <v>818</v>
      </c>
      <c r="P110" t="s">
        <v>819</v>
      </c>
      <c r="Q110" t="s">
        <v>980</v>
      </c>
      <c r="S110" t="s">
        <v>931</v>
      </c>
      <c r="T110" t="s">
        <v>911</v>
      </c>
      <c r="V110" t="s">
        <v>823</v>
      </c>
      <c r="W110" t="s">
        <v>870</v>
      </c>
      <c r="X110" t="s">
        <v>825</v>
      </c>
      <c r="Y110" t="s">
        <v>825</v>
      </c>
      <c r="Z110" t="s">
        <v>825</v>
      </c>
      <c r="AA110" t="s">
        <v>825</v>
      </c>
      <c r="AB110" t="s">
        <v>825</v>
      </c>
      <c r="AC110" t="s">
        <v>825</v>
      </c>
      <c r="AD110" t="s">
        <v>919</v>
      </c>
      <c r="AE110" t="s">
        <v>827</v>
      </c>
      <c r="AF110" t="s">
        <v>826</v>
      </c>
      <c r="AG110" t="s">
        <v>827</v>
      </c>
      <c r="AH110" t="s">
        <v>827</v>
      </c>
      <c r="AI110" t="s">
        <v>826</v>
      </c>
      <c r="AJ110" t="s">
        <v>826</v>
      </c>
      <c r="AK110" t="s">
        <v>827</v>
      </c>
      <c r="AL110" t="s">
        <v>826</v>
      </c>
      <c r="AN110" t="s">
        <v>874</v>
      </c>
      <c r="AO110" t="s">
        <v>834</v>
      </c>
      <c r="AP110" t="s">
        <v>875</v>
      </c>
      <c r="AQ110" t="s">
        <v>834</v>
      </c>
      <c r="AR110" t="s">
        <v>875</v>
      </c>
      <c r="AS110" t="s">
        <v>875</v>
      </c>
      <c r="AT110" t="s">
        <v>834</v>
      </c>
      <c r="AU110" t="s">
        <v>834</v>
      </c>
      <c r="AV110" t="s">
        <v>1061</v>
      </c>
      <c r="AW110" t="s">
        <v>933</v>
      </c>
      <c r="AY110" t="s">
        <v>878</v>
      </c>
      <c r="AZ110" t="s">
        <v>877</v>
      </c>
      <c r="BB110" t="s">
        <v>879</v>
      </c>
      <c r="BO110" t="s">
        <v>933</v>
      </c>
      <c r="BQ110" t="s">
        <v>878</v>
      </c>
      <c r="BU110" t="s">
        <v>914</v>
      </c>
      <c r="CG110" t="s">
        <v>933</v>
      </c>
      <c r="CJ110" t="s">
        <v>877</v>
      </c>
      <c r="CL110" t="s">
        <v>879</v>
      </c>
      <c r="CM110" t="s">
        <v>914</v>
      </c>
      <c r="CP110" t="s">
        <v>933</v>
      </c>
      <c r="CV110" t="s">
        <v>914</v>
      </c>
      <c r="DQ110" t="s">
        <v>831</v>
      </c>
      <c r="DR110" t="s">
        <v>832</v>
      </c>
      <c r="DS110" t="s">
        <v>832</v>
      </c>
      <c r="DT110" t="s">
        <v>832</v>
      </c>
      <c r="DU110" t="s">
        <v>832</v>
      </c>
      <c r="DV110" t="s">
        <v>832</v>
      </c>
      <c r="DW110" t="s">
        <v>832</v>
      </c>
      <c r="DX110" t="s">
        <v>832</v>
      </c>
      <c r="DY110" t="s">
        <v>832</v>
      </c>
      <c r="DZ110" t="s">
        <v>831</v>
      </c>
      <c r="EB110" t="s">
        <v>882</v>
      </c>
      <c r="EC110" t="s">
        <v>882</v>
      </c>
      <c r="ED110" t="s">
        <v>882</v>
      </c>
      <c r="EE110" t="s">
        <v>833</v>
      </c>
      <c r="EF110" t="s">
        <v>833</v>
      </c>
      <c r="EG110" t="s">
        <v>834</v>
      </c>
      <c r="EH110" t="s">
        <v>834</v>
      </c>
      <c r="EI110" t="s">
        <v>833</v>
      </c>
      <c r="EJ110" t="s">
        <v>834</v>
      </c>
      <c r="EK110" t="s">
        <v>834</v>
      </c>
      <c r="EL110" t="s">
        <v>834</v>
      </c>
      <c r="EM110" t="s">
        <v>834</v>
      </c>
      <c r="EN110" t="s">
        <v>834</v>
      </c>
      <c r="EO110" t="s">
        <v>834</v>
      </c>
      <c r="EP110" t="s">
        <v>834</v>
      </c>
      <c r="EQ110" t="s">
        <v>834</v>
      </c>
      <c r="ER110" t="s">
        <v>834</v>
      </c>
      <c r="ES110" t="s">
        <v>833</v>
      </c>
      <c r="EU110" t="s">
        <v>946</v>
      </c>
      <c r="EV110" t="s">
        <v>841</v>
      </c>
      <c r="EW110" t="s">
        <v>836</v>
      </c>
      <c r="EX110" t="s">
        <v>837</v>
      </c>
      <c r="EZ110" t="s">
        <v>839</v>
      </c>
      <c r="FA110" t="s">
        <v>842</v>
      </c>
      <c r="FC110" t="s">
        <v>840</v>
      </c>
      <c r="FG110" t="s">
        <v>946</v>
      </c>
      <c r="FH110" t="s">
        <v>841</v>
      </c>
      <c r="FI110" t="s">
        <v>836</v>
      </c>
      <c r="FJ110" t="s">
        <v>837</v>
      </c>
      <c r="FN110" t="s">
        <v>901</v>
      </c>
      <c r="FR110" t="s">
        <v>922</v>
      </c>
      <c r="FX110" t="s">
        <v>839</v>
      </c>
      <c r="FY110" t="s">
        <v>842</v>
      </c>
      <c r="GH110" t="s">
        <v>837</v>
      </c>
      <c r="GK110" t="s">
        <v>842</v>
      </c>
      <c r="GM110" t="s">
        <v>840</v>
      </c>
      <c r="GQ110" t="s">
        <v>946</v>
      </c>
      <c r="GR110" t="s">
        <v>841</v>
      </c>
      <c r="GS110" t="s">
        <v>836</v>
      </c>
      <c r="GT110" t="s">
        <v>837</v>
      </c>
      <c r="GU110" t="s">
        <v>838</v>
      </c>
      <c r="GV110" t="s">
        <v>839</v>
      </c>
      <c r="GW110" t="s">
        <v>842</v>
      </c>
      <c r="GX110" t="s">
        <v>901</v>
      </c>
      <c r="GY110" t="s">
        <v>840</v>
      </c>
      <c r="GZ110" t="s">
        <v>921</v>
      </c>
      <c r="HA110" t="s">
        <v>923</v>
      </c>
      <c r="HB110" t="s">
        <v>922</v>
      </c>
      <c r="IA110" t="s">
        <v>946</v>
      </c>
      <c r="IB110" t="s">
        <v>841</v>
      </c>
      <c r="IC110" t="s">
        <v>836</v>
      </c>
      <c r="IE110" t="s">
        <v>838</v>
      </c>
      <c r="IG110" t="s">
        <v>842</v>
      </c>
      <c r="IH110" t="s">
        <v>901</v>
      </c>
      <c r="II110" t="s">
        <v>840</v>
      </c>
      <c r="IJ110" t="s">
        <v>921</v>
      </c>
      <c r="IK110" t="s">
        <v>923</v>
      </c>
      <c r="IL110" t="s">
        <v>922</v>
      </c>
      <c r="MQ110" t="s">
        <v>946</v>
      </c>
      <c r="MS110" t="s">
        <v>836</v>
      </c>
      <c r="MT110" t="s">
        <v>837</v>
      </c>
      <c r="MV110" t="s">
        <v>839</v>
      </c>
      <c r="MW110" t="s">
        <v>842</v>
      </c>
      <c r="MY110" t="s">
        <v>840</v>
      </c>
      <c r="MZ110" t="s">
        <v>921</v>
      </c>
      <c r="NA110" t="s">
        <v>923</v>
      </c>
      <c r="NB110" t="s">
        <v>922</v>
      </c>
      <c r="NH110" t="s">
        <v>845</v>
      </c>
      <c r="NK110" t="s">
        <v>926</v>
      </c>
      <c r="NL110" t="s">
        <v>884</v>
      </c>
      <c r="NN110" t="s">
        <v>924</v>
      </c>
      <c r="NP110" t="s">
        <v>903</v>
      </c>
      <c r="NT110" t="s">
        <v>936</v>
      </c>
      <c r="NY110" t="s">
        <v>926</v>
      </c>
      <c r="OD110" t="s">
        <v>903</v>
      </c>
      <c r="OE110" t="s">
        <v>902</v>
      </c>
      <c r="OF110" t="s">
        <v>843</v>
      </c>
      <c r="OJ110" t="s">
        <v>845</v>
      </c>
      <c r="OK110" t="s">
        <v>846</v>
      </c>
      <c r="OL110" t="s">
        <v>847</v>
      </c>
      <c r="OM110" t="s">
        <v>926</v>
      </c>
      <c r="ON110" t="s">
        <v>884</v>
      </c>
      <c r="OP110" t="s">
        <v>924</v>
      </c>
      <c r="OR110" t="s">
        <v>903</v>
      </c>
      <c r="OS110" t="s">
        <v>902</v>
      </c>
      <c r="OT110" t="s">
        <v>843</v>
      </c>
      <c r="OX110" t="s">
        <v>845</v>
      </c>
      <c r="OY110" t="s">
        <v>846</v>
      </c>
      <c r="OZ110" t="s">
        <v>847</v>
      </c>
      <c r="PA110" t="s">
        <v>926</v>
      </c>
      <c r="PB110" t="s">
        <v>884</v>
      </c>
      <c r="PC110" t="s">
        <v>927</v>
      </c>
      <c r="PD110" t="s">
        <v>924</v>
      </c>
      <c r="PF110" t="s">
        <v>903</v>
      </c>
      <c r="QY110" t="s">
        <v>883</v>
      </c>
      <c r="RA110" t="s">
        <v>844</v>
      </c>
      <c r="WI110" t="s">
        <v>883</v>
      </c>
      <c r="WK110" t="s">
        <v>844</v>
      </c>
      <c r="WN110" t="s">
        <v>847</v>
      </c>
      <c r="WQ110" t="s">
        <v>927</v>
      </c>
      <c r="WU110" t="s">
        <v>849</v>
      </c>
      <c r="WV110" t="s">
        <v>848</v>
      </c>
      <c r="WW110" t="s">
        <v>848</v>
      </c>
      <c r="WX110" t="s">
        <v>848</v>
      </c>
      <c r="WY110" t="s">
        <v>848</v>
      </c>
      <c r="WZ110" t="s">
        <v>848</v>
      </c>
      <c r="XA110" t="s">
        <v>850</v>
      </c>
      <c r="XB110" t="s">
        <v>850</v>
      </c>
      <c r="XC110" t="s">
        <v>848</v>
      </c>
      <c r="XD110" t="s">
        <v>850</v>
      </c>
      <c r="XE110" t="s">
        <v>850</v>
      </c>
      <c r="XF110" t="s">
        <v>850</v>
      </c>
      <c r="XG110" t="s">
        <v>904</v>
      </c>
      <c r="XH110" t="s">
        <v>849</v>
      </c>
      <c r="XI110" t="s">
        <v>848</v>
      </c>
      <c r="XJ110" t="s">
        <v>849</v>
      </c>
      <c r="XK110" t="s">
        <v>848</v>
      </c>
      <c r="XL110" t="s">
        <v>849</v>
      </c>
      <c r="XM110" t="s">
        <v>848</v>
      </c>
      <c r="XN110" t="s">
        <v>848</v>
      </c>
      <c r="XO110" t="s">
        <v>848</v>
      </c>
      <c r="XP110" t="s">
        <v>848</v>
      </c>
      <c r="XQ110" t="s">
        <v>848</v>
      </c>
      <c r="XR110" t="s">
        <v>848</v>
      </c>
      <c r="XS110" t="s">
        <v>848</v>
      </c>
      <c r="XT110" t="s">
        <v>848</v>
      </c>
      <c r="XU110" t="s">
        <v>848</v>
      </c>
      <c r="XV110" t="s">
        <v>848</v>
      </c>
      <c r="XW110" t="s">
        <v>849</v>
      </c>
      <c r="XX110" t="s">
        <v>849</v>
      </c>
      <c r="XY110" t="s">
        <v>904</v>
      </c>
      <c r="XZ110" t="s">
        <v>904</v>
      </c>
      <c r="YA110" t="s">
        <v>850</v>
      </c>
      <c r="YB110" t="s">
        <v>850</v>
      </c>
      <c r="YC110" t="s">
        <v>848</v>
      </c>
      <c r="YD110" t="s">
        <v>904</v>
      </c>
      <c r="YE110" t="s">
        <v>904</v>
      </c>
      <c r="YF110" t="s">
        <v>848</v>
      </c>
      <c r="YG110" t="s">
        <v>848</v>
      </c>
      <c r="YI110" t="s">
        <v>1062</v>
      </c>
      <c r="YJ110" t="s">
        <v>949</v>
      </c>
      <c r="YK110" t="s">
        <v>853</v>
      </c>
      <c r="YL110" t="s">
        <v>852</v>
      </c>
      <c r="YM110" t="s">
        <v>853</v>
      </c>
      <c r="YN110" t="s">
        <v>852</v>
      </c>
      <c r="YO110" t="s">
        <v>852</v>
      </c>
      <c r="YP110" t="s">
        <v>853</v>
      </c>
      <c r="YQ110" t="s">
        <v>826</v>
      </c>
      <c r="YR110" t="s">
        <v>852</v>
      </c>
      <c r="YS110" t="s">
        <v>852</v>
      </c>
      <c r="YT110" t="s">
        <v>853</v>
      </c>
      <c r="YU110" t="s">
        <v>852</v>
      </c>
      <c r="YV110" t="s">
        <v>852</v>
      </c>
      <c r="YW110" t="s">
        <v>852</v>
      </c>
      <c r="YX110" t="s">
        <v>852</v>
      </c>
      <c r="YY110" t="s">
        <v>852</v>
      </c>
      <c r="YZ110" t="s">
        <v>826</v>
      </c>
      <c r="ZA110" t="s">
        <v>852</v>
      </c>
      <c r="ZB110" t="s">
        <v>852</v>
      </c>
      <c r="ZC110" t="s">
        <v>852</v>
      </c>
      <c r="ZD110" t="s">
        <v>852</v>
      </c>
      <c r="ZE110" t="s">
        <v>886</v>
      </c>
      <c r="ZF110" t="s">
        <v>887</v>
      </c>
      <c r="ZG110" t="s">
        <v>826</v>
      </c>
      <c r="ZH110" t="s">
        <v>826</v>
      </c>
      <c r="ZI110" t="s">
        <v>826</v>
      </c>
      <c r="ZJ110" t="s">
        <v>852</v>
      </c>
      <c r="ZK110" t="s">
        <v>852</v>
      </c>
      <c r="ZL110" t="s">
        <v>852</v>
      </c>
      <c r="ZM110" t="s">
        <v>852</v>
      </c>
      <c r="ZN110" t="s">
        <v>886</v>
      </c>
      <c r="ZO110" t="s">
        <v>852</v>
      </c>
      <c r="ZP110" t="s">
        <v>852</v>
      </c>
      <c r="ZR110" t="s">
        <v>888</v>
      </c>
      <c r="ZS110" t="s">
        <v>888</v>
      </c>
      <c r="ZT110" t="s">
        <v>854</v>
      </c>
      <c r="ZU110" t="s">
        <v>855</v>
      </c>
      <c r="ZV110" t="s">
        <v>856</v>
      </c>
      <c r="ZW110" t="s">
        <v>855</v>
      </c>
      <c r="ZX110" t="s">
        <v>856</v>
      </c>
      <c r="ZY110" t="s">
        <v>854</v>
      </c>
      <c r="ZZ110" t="s">
        <v>854</v>
      </c>
      <c r="AAA110" t="s">
        <v>856</v>
      </c>
      <c r="AAB110" t="s">
        <v>856</v>
      </c>
      <c r="AAC110" t="s">
        <v>888</v>
      </c>
      <c r="AAD110" t="s">
        <v>854</v>
      </c>
      <c r="AAE110" t="s">
        <v>854</v>
      </c>
      <c r="AAF110" t="s">
        <v>888</v>
      </c>
      <c r="AAG110" t="s">
        <v>854</v>
      </c>
      <c r="AAH110" t="s">
        <v>888</v>
      </c>
      <c r="AAI110" t="s">
        <v>854</v>
      </c>
      <c r="AAJ110" t="s">
        <v>888</v>
      </c>
      <c r="AAK110" t="s">
        <v>854</v>
      </c>
      <c r="AAL110" t="s">
        <v>888</v>
      </c>
      <c r="AAM110" t="s">
        <v>854</v>
      </c>
      <c r="AAN110" t="s">
        <v>854</v>
      </c>
      <c r="AAO110" t="s">
        <v>856</v>
      </c>
      <c r="AAP110" t="s">
        <v>854</v>
      </c>
      <c r="AAQ110" t="s">
        <v>854</v>
      </c>
      <c r="AAR110" t="s">
        <v>856</v>
      </c>
      <c r="AAS110" t="s">
        <v>856</v>
      </c>
      <c r="AAT110" t="s">
        <v>854</v>
      </c>
      <c r="AAU110" t="s">
        <v>854</v>
      </c>
      <c r="AAV110" t="s">
        <v>856</v>
      </c>
      <c r="AAW110" t="s">
        <v>888</v>
      </c>
      <c r="AAX110" t="s">
        <v>854</v>
      </c>
      <c r="AAY110" t="s">
        <v>854</v>
      </c>
      <c r="AAZ110" t="s">
        <v>854</v>
      </c>
      <c r="ABB110" t="s">
        <v>857</v>
      </c>
      <c r="ABC110" t="s">
        <v>857</v>
      </c>
      <c r="ABD110" t="s">
        <v>859</v>
      </c>
      <c r="ABE110" t="s">
        <v>857</v>
      </c>
      <c r="ABF110" t="s">
        <v>857</v>
      </c>
      <c r="ABG110" t="s">
        <v>891</v>
      </c>
      <c r="ABH110" t="s">
        <v>891</v>
      </c>
      <c r="ABI110" t="s">
        <v>857</v>
      </c>
      <c r="ABJ110" t="s">
        <v>859</v>
      </c>
      <c r="ABK110" t="s">
        <v>857</v>
      </c>
      <c r="ABL110" t="s">
        <v>857</v>
      </c>
      <c r="ABM110" t="s">
        <v>857</v>
      </c>
      <c r="ABN110" t="s">
        <v>857</v>
      </c>
      <c r="ABO110" t="s">
        <v>755</v>
      </c>
      <c r="ABP110" t="s">
        <v>756</v>
      </c>
      <c r="ABT110" t="s">
        <v>760</v>
      </c>
      <c r="ABU110" t="s">
        <v>761</v>
      </c>
      <c r="ABX110" t="s">
        <v>764</v>
      </c>
      <c r="ABY110" t="s">
        <v>765</v>
      </c>
      <c r="ACB110" t="s">
        <v>768</v>
      </c>
      <c r="ACF110" t="s">
        <v>772</v>
      </c>
      <c r="ACK110" t="s">
        <v>777</v>
      </c>
      <c r="ACR110" t="s">
        <v>964</v>
      </c>
      <c r="ACS110" t="s">
        <v>862</v>
      </c>
      <c r="ACT110" t="s">
        <v>863</v>
      </c>
      <c r="ACU110" t="s">
        <v>863</v>
      </c>
      <c r="ACV110" t="s">
        <v>863</v>
      </c>
      <c r="ACW110" t="s">
        <v>862</v>
      </c>
      <c r="ACX110" t="s">
        <v>893</v>
      </c>
      <c r="ACY110" t="s">
        <v>893</v>
      </c>
      <c r="ACZ110" t="s">
        <v>862</v>
      </c>
      <c r="ADA110" t="s">
        <v>862</v>
      </c>
      <c r="ADB110" t="s">
        <v>893</v>
      </c>
      <c r="ADC110" t="s">
        <v>863</v>
      </c>
      <c r="ADD110" t="s">
        <v>863</v>
      </c>
      <c r="ADE110" t="s">
        <v>863</v>
      </c>
      <c r="ADF110" t="s">
        <v>863</v>
      </c>
      <c r="ADG110" t="s">
        <v>862</v>
      </c>
      <c r="ADH110" t="s">
        <v>863</v>
      </c>
      <c r="ADI110" t="s">
        <v>862</v>
      </c>
      <c r="ADJ110" t="s">
        <v>862</v>
      </c>
      <c r="ADK110" t="s">
        <v>863</v>
      </c>
      <c r="ADL110" t="s">
        <v>864</v>
      </c>
      <c r="ADM110" t="s">
        <v>864</v>
      </c>
      <c r="ADN110" t="s">
        <v>864</v>
      </c>
      <c r="ADO110" t="s">
        <v>863</v>
      </c>
      <c r="ADP110" t="s">
        <v>864</v>
      </c>
      <c r="ADQ110" t="s">
        <v>863</v>
      </c>
      <c r="ADR110" t="s">
        <v>862</v>
      </c>
      <c r="ADS110" t="s">
        <v>864</v>
      </c>
      <c r="ADT110" t="s">
        <v>863</v>
      </c>
      <c r="ADU110" t="s">
        <v>863</v>
      </c>
      <c r="ADV110" t="s">
        <v>862</v>
      </c>
    </row>
    <row r="111" spans="1:804" x14ac:dyDescent="0.2">
      <c r="A111">
        <v>110002763116</v>
      </c>
      <c r="B111">
        <v>270114768</v>
      </c>
      <c r="C111" s="2">
        <v>43612.985729166663</v>
      </c>
      <c r="D111" s="2">
        <v>43613.014409722222</v>
      </c>
      <c r="E111" t="s">
        <v>1063</v>
      </c>
      <c r="J111" t="s">
        <v>43</v>
      </c>
      <c r="K111" t="s">
        <v>1064</v>
      </c>
      <c r="L111" t="s">
        <v>815</v>
      </c>
      <c r="M111" t="s">
        <v>816</v>
      </c>
      <c r="N111" t="s">
        <v>984</v>
      </c>
      <c r="O111" t="s">
        <v>818</v>
      </c>
      <c r="P111" t="s">
        <v>819</v>
      </c>
      <c r="Q111" t="s">
        <v>43</v>
      </c>
      <c r="R111" t="s">
        <v>1065</v>
      </c>
      <c r="S111" t="s">
        <v>1008</v>
      </c>
      <c r="T111" t="s">
        <v>911</v>
      </c>
      <c r="V111" t="s">
        <v>955</v>
      </c>
      <c r="W111" t="s">
        <v>870</v>
      </c>
      <c r="X111" t="s">
        <v>871</v>
      </c>
      <c r="Y111" t="s">
        <v>871</v>
      </c>
      <c r="Z111" t="s">
        <v>871</v>
      </c>
      <c r="AA111" t="s">
        <v>871</v>
      </c>
      <c r="AB111" t="s">
        <v>825</v>
      </c>
      <c r="AC111" t="s">
        <v>871</v>
      </c>
      <c r="AD111" t="s">
        <v>826</v>
      </c>
      <c r="AE111" t="s">
        <v>873</v>
      </c>
      <c r="AF111" t="s">
        <v>873</v>
      </c>
      <c r="AG111" t="s">
        <v>873</v>
      </c>
      <c r="AH111" t="s">
        <v>873</v>
      </c>
      <c r="AI111" t="s">
        <v>873</v>
      </c>
      <c r="AJ111" t="s">
        <v>827</v>
      </c>
      <c r="AK111" t="s">
        <v>873</v>
      </c>
      <c r="AL111" t="s">
        <v>873</v>
      </c>
      <c r="AN111" t="s">
        <v>828</v>
      </c>
      <c r="AO111" t="s">
        <v>834</v>
      </c>
      <c r="AP111" t="s">
        <v>829</v>
      </c>
      <c r="AQ111" t="s">
        <v>829</v>
      </c>
      <c r="AR111" t="s">
        <v>834</v>
      </c>
      <c r="AS111" t="s">
        <v>834</v>
      </c>
      <c r="AT111" t="s">
        <v>834</v>
      </c>
      <c r="AU111" t="s">
        <v>829</v>
      </c>
      <c r="AV111" t="s">
        <v>153</v>
      </c>
      <c r="DQ111" t="s">
        <v>831</v>
      </c>
      <c r="DR111" t="s">
        <v>880</v>
      </c>
      <c r="DS111" t="s">
        <v>831</v>
      </c>
      <c r="DT111" t="s">
        <v>880</v>
      </c>
      <c r="DU111" t="s">
        <v>832</v>
      </c>
      <c r="DV111" t="s">
        <v>832</v>
      </c>
      <c r="DW111" t="s">
        <v>832</v>
      </c>
      <c r="DX111" t="s">
        <v>880</v>
      </c>
      <c r="DY111" t="s">
        <v>831</v>
      </c>
      <c r="DZ111" t="s">
        <v>832</v>
      </c>
      <c r="EB111" t="s">
        <v>882</v>
      </c>
      <c r="EC111" t="s">
        <v>882</v>
      </c>
      <c r="ED111" t="s">
        <v>882</v>
      </c>
      <c r="EE111" t="s">
        <v>882</v>
      </c>
      <c r="EF111" t="s">
        <v>833</v>
      </c>
      <c r="EG111" t="s">
        <v>834</v>
      </c>
      <c r="EH111" t="s">
        <v>834</v>
      </c>
      <c r="EI111" t="s">
        <v>834</v>
      </c>
      <c r="EJ111" t="s">
        <v>834</v>
      </c>
      <c r="EK111" t="s">
        <v>834</v>
      </c>
      <c r="EL111" t="s">
        <v>834</v>
      </c>
      <c r="EM111" t="s">
        <v>834</v>
      </c>
      <c r="EN111" t="s">
        <v>834</v>
      </c>
      <c r="EO111" t="s">
        <v>834</v>
      </c>
      <c r="EP111" t="s">
        <v>834</v>
      </c>
      <c r="EQ111" t="s">
        <v>834</v>
      </c>
      <c r="ER111" t="s">
        <v>834</v>
      </c>
      <c r="ES111" t="s">
        <v>834</v>
      </c>
      <c r="EZ111" t="s">
        <v>839</v>
      </c>
      <c r="FL111" t="s">
        <v>839</v>
      </c>
      <c r="FX111" t="s">
        <v>839</v>
      </c>
      <c r="GJ111" t="s">
        <v>839</v>
      </c>
      <c r="GV111" t="s">
        <v>839</v>
      </c>
      <c r="NN111" t="s">
        <v>924</v>
      </c>
      <c r="NP111" t="s">
        <v>903</v>
      </c>
      <c r="OB111" t="s">
        <v>924</v>
      </c>
      <c r="OD111" t="s">
        <v>903</v>
      </c>
      <c r="OP111" t="s">
        <v>924</v>
      </c>
      <c r="OR111" t="s">
        <v>903</v>
      </c>
      <c r="PD111" t="s">
        <v>924</v>
      </c>
      <c r="PF111" t="s">
        <v>903</v>
      </c>
      <c r="WU111" t="s">
        <v>848</v>
      </c>
      <c r="WV111" t="s">
        <v>848</v>
      </c>
      <c r="WW111" t="s">
        <v>848</v>
      </c>
      <c r="WX111" t="s">
        <v>848</v>
      </c>
      <c r="WY111" t="s">
        <v>849</v>
      </c>
      <c r="WZ111" t="s">
        <v>848</v>
      </c>
      <c r="XA111" t="s">
        <v>848</v>
      </c>
      <c r="XB111" t="s">
        <v>848</v>
      </c>
      <c r="XC111" t="s">
        <v>848</v>
      </c>
      <c r="XD111" t="s">
        <v>848</v>
      </c>
      <c r="XE111" t="s">
        <v>848</v>
      </c>
      <c r="XF111" t="s">
        <v>849</v>
      </c>
      <c r="XG111" t="s">
        <v>850</v>
      </c>
      <c r="XH111" t="s">
        <v>848</v>
      </c>
      <c r="XI111" t="s">
        <v>849</v>
      </c>
      <c r="XJ111" t="s">
        <v>848</v>
      </c>
      <c r="XK111" t="s">
        <v>848</v>
      </c>
      <c r="XL111" t="s">
        <v>848</v>
      </c>
      <c r="XM111" t="s">
        <v>848</v>
      </c>
      <c r="XN111" t="s">
        <v>848</v>
      </c>
      <c r="XO111" t="s">
        <v>849</v>
      </c>
      <c r="XP111" t="s">
        <v>848</v>
      </c>
      <c r="XQ111" t="s">
        <v>848</v>
      </c>
      <c r="XR111" t="s">
        <v>848</v>
      </c>
      <c r="XS111" t="s">
        <v>848</v>
      </c>
      <c r="XT111" t="s">
        <v>849</v>
      </c>
      <c r="XU111" t="s">
        <v>848</v>
      </c>
      <c r="XV111" t="s">
        <v>848</v>
      </c>
      <c r="XW111" t="s">
        <v>848</v>
      </c>
      <c r="XX111" t="s">
        <v>848</v>
      </c>
      <c r="XY111" t="s">
        <v>850</v>
      </c>
      <c r="XZ111" t="s">
        <v>849</v>
      </c>
      <c r="YA111" t="s">
        <v>850</v>
      </c>
      <c r="YB111" t="s">
        <v>850</v>
      </c>
      <c r="YC111" t="s">
        <v>849</v>
      </c>
      <c r="YD111" t="s">
        <v>849</v>
      </c>
      <c r="YE111" t="s">
        <v>848</v>
      </c>
      <c r="YF111" t="s">
        <v>848</v>
      </c>
      <c r="YG111" t="s">
        <v>848</v>
      </c>
      <c r="YJ111" t="s">
        <v>885</v>
      </c>
    </row>
    <row r="112" spans="1:804" x14ac:dyDescent="0.2">
      <c r="A112">
        <v>110002762558</v>
      </c>
      <c r="B112">
        <v>270114160</v>
      </c>
      <c r="C112" s="2">
        <v>43612.821076388893</v>
      </c>
      <c r="D112" s="2">
        <v>43612.875833333332</v>
      </c>
      <c r="E112" t="s">
        <v>1066</v>
      </c>
      <c r="J112" t="s">
        <v>938</v>
      </c>
      <c r="L112" t="s">
        <v>815</v>
      </c>
      <c r="M112" t="s">
        <v>910</v>
      </c>
      <c r="N112" t="s">
        <v>867</v>
      </c>
      <c r="O112" t="s">
        <v>942</v>
      </c>
      <c r="P112" t="s">
        <v>943</v>
      </c>
      <c r="Q112" t="s">
        <v>43</v>
      </c>
      <c r="R112" t="s">
        <v>1067</v>
      </c>
      <c r="S112" t="s">
        <v>1008</v>
      </c>
      <c r="T112" t="s">
        <v>822</v>
      </c>
      <c r="V112" t="s">
        <v>823</v>
      </c>
      <c r="W112" t="s">
        <v>870</v>
      </c>
      <c r="X112" t="s">
        <v>871</v>
      </c>
      <c r="Y112" t="s">
        <v>871</v>
      </c>
      <c r="Z112" t="s">
        <v>825</v>
      </c>
      <c r="AA112" t="s">
        <v>825</v>
      </c>
      <c r="AB112" t="s">
        <v>825</v>
      </c>
      <c r="AC112" t="s">
        <v>871</v>
      </c>
      <c r="AD112" t="s">
        <v>872</v>
      </c>
      <c r="AE112" t="s">
        <v>873</v>
      </c>
      <c r="AF112" t="s">
        <v>873</v>
      </c>
      <c r="AG112" t="s">
        <v>873</v>
      </c>
      <c r="AH112" t="s">
        <v>826</v>
      </c>
      <c r="AI112" t="s">
        <v>827</v>
      </c>
      <c r="AJ112" t="s">
        <v>827</v>
      </c>
      <c r="AK112" t="s">
        <v>827</v>
      </c>
      <c r="AL112" t="s">
        <v>827</v>
      </c>
      <c r="AN112" t="s">
        <v>874</v>
      </c>
      <c r="AO112" t="s">
        <v>875</v>
      </c>
      <c r="AP112" t="s">
        <v>834</v>
      </c>
      <c r="AQ112" t="s">
        <v>830</v>
      </c>
      <c r="AR112" t="s">
        <v>875</v>
      </c>
      <c r="AS112" t="s">
        <v>932</v>
      </c>
      <c r="AT112" t="s">
        <v>829</v>
      </c>
      <c r="AU112" t="s">
        <v>828</v>
      </c>
      <c r="AX112" t="s">
        <v>913</v>
      </c>
      <c r="AY112" t="s">
        <v>878</v>
      </c>
      <c r="AZ112" t="s">
        <v>877</v>
      </c>
      <c r="BF112" t="s">
        <v>933</v>
      </c>
      <c r="BJ112" t="s">
        <v>934</v>
      </c>
      <c r="CG112" t="s">
        <v>933</v>
      </c>
      <c r="CK112" t="s">
        <v>934</v>
      </c>
      <c r="CU112" t="s">
        <v>879</v>
      </c>
      <c r="CV112" t="s">
        <v>914</v>
      </c>
      <c r="DQ112" t="s">
        <v>832</v>
      </c>
      <c r="DR112" t="s">
        <v>831</v>
      </c>
      <c r="DS112" t="s">
        <v>831</v>
      </c>
      <c r="DT112" t="s">
        <v>881</v>
      </c>
      <c r="DU112" t="s">
        <v>881</v>
      </c>
      <c r="DV112" t="s">
        <v>881</v>
      </c>
      <c r="DW112" t="s">
        <v>831</v>
      </c>
      <c r="DX112" t="s">
        <v>831</v>
      </c>
      <c r="DY112" t="s">
        <v>831</v>
      </c>
      <c r="DZ112" t="s">
        <v>832</v>
      </c>
      <c r="EB112" t="s">
        <v>882</v>
      </c>
      <c r="EC112" t="s">
        <v>882</v>
      </c>
      <c r="ED112" t="s">
        <v>882</v>
      </c>
      <c r="EE112" t="s">
        <v>882</v>
      </c>
      <c r="EF112" t="s">
        <v>835</v>
      </c>
      <c r="EG112" t="s">
        <v>882</v>
      </c>
      <c r="EH112" t="s">
        <v>834</v>
      </c>
      <c r="EI112" t="s">
        <v>834</v>
      </c>
      <c r="EJ112" t="s">
        <v>834</v>
      </c>
      <c r="EK112" t="s">
        <v>834</v>
      </c>
      <c r="EL112" t="s">
        <v>834</v>
      </c>
      <c r="EM112" t="s">
        <v>834</v>
      </c>
      <c r="EN112" t="s">
        <v>834</v>
      </c>
      <c r="EO112" t="s">
        <v>834</v>
      </c>
      <c r="EP112" t="s">
        <v>834</v>
      </c>
      <c r="EQ112" t="s">
        <v>834</v>
      </c>
      <c r="ER112" t="s">
        <v>834</v>
      </c>
      <c r="ES112" t="s">
        <v>882</v>
      </c>
      <c r="EU112" t="s">
        <v>946</v>
      </c>
      <c r="EV112" t="s">
        <v>841</v>
      </c>
      <c r="EX112" t="s">
        <v>837</v>
      </c>
      <c r="FA112" t="s">
        <v>842</v>
      </c>
      <c r="FB112" t="s">
        <v>901</v>
      </c>
      <c r="FC112" t="s">
        <v>840</v>
      </c>
      <c r="FD112" t="s">
        <v>921</v>
      </c>
      <c r="FE112" t="s">
        <v>923</v>
      </c>
      <c r="FI112" t="s">
        <v>836</v>
      </c>
      <c r="FL112" t="s">
        <v>839</v>
      </c>
      <c r="FM112" t="s">
        <v>842</v>
      </c>
      <c r="FO112" t="s">
        <v>840</v>
      </c>
      <c r="FS112" t="s">
        <v>946</v>
      </c>
      <c r="FU112" t="s">
        <v>836</v>
      </c>
      <c r="FX112" t="s">
        <v>839</v>
      </c>
      <c r="FY112" t="s">
        <v>842</v>
      </c>
      <c r="GG112" t="s">
        <v>836</v>
      </c>
      <c r="GJ112" t="s">
        <v>839</v>
      </c>
      <c r="GK112" t="s">
        <v>842</v>
      </c>
      <c r="GM112" t="s">
        <v>840</v>
      </c>
      <c r="GO112" t="s">
        <v>923</v>
      </c>
      <c r="HC112" t="s">
        <v>946</v>
      </c>
      <c r="HD112" t="s">
        <v>841</v>
      </c>
      <c r="HG112" t="s">
        <v>838</v>
      </c>
      <c r="HI112" t="s">
        <v>842</v>
      </c>
      <c r="HJ112" t="s">
        <v>901</v>
      </c>
      <c r="HK112" t="s">
        <v>840</v>
      </c>
      <c r="HL112" t="s">
        <v>921</v>
      </c>
      <c r="HM112" t="s">
        <v>923</v>
      </c>
      <c r="HN112" t="s">
        <v>922</v>
      </c>
      <c r="MS112" t="s">
        <v>836</v>
      </c>
      <c r="MW112" t="s">
        <v>842</v>
      </c>
      <c r="MY112" t="s">
        <v>840</v>
      </c>
      <c r="NA112" t="s">
        <v>923</v>
      </c>
      <c r="NH112" t="s">
        <v>845</v>
      </c>
      <c r="NI112" t="s">
        <v>846</v>
      </c>
      <c r="NV112" t="s">
        <v>845</v>
      </c>
      <c r="NW112" t="s">
        <v>846</v>
      </c>
      <c r="OF112" t="s">
        <v>843</v>
      </c>
      <c r="OJ112" t="s">
        <v>845</v>
      </c>
      <c r="OK112" t="s">
        <v>846</v>
      </c>
      <c r="OL112" t="s">
        <v>847</v>
      </c>
      <c r="OX112" t="s">
        <v>845</v>
      </c>
      <c r="OY112" t="s">
        <v>846</v>
      </c>
      <c r="OZ112" t="s">
        <v>847</v>
      </c>
      <c r="PW112" t="s">
        <v>883</v>
      </c>
      <c r="WL112" t="s">
        <v>845</v>
      </c>
      <c r="WM112" t="s">
        <v>846</v>
      </c>
      <c r="WU112" t="s">
        <v>848</v>
      </c>
      <c r="WV112" t="s">
        <v>904</v>
      </c>
      <c r="WW112" t="s">
        <v>848</v>
      </c>
      <c r="WX112" t="s">
        <v>848</v>
      </c>
      <c r="WY112" t="s">
        <v>848</v>
      </c>
      <c r="WZ112" t="s">
        <v>848</v>
      </c>
      <c r="XA112" t="s">
        <v>848</v>
      </c>
      <c r="XB112" t="s">
        <v>848</v>
      </c>
      <c r="XC112" t="s">
        <v>848</v>
      </c>
      <c r="XD112" t="s">
        <v>848</v>
      </c>
      <c r="XE112" t="s">
        <v>848</v>
      </c>
      <c r="XF112" t="s">
        <v>848</v>
      </c>
      <c r="XG112" t="s">
        <v>848</v>
      </c>
      <c r="XH112" t="s">
        <v>848</v>
      </c>
      <c r="XI112" t="s">
        <v>904</v>
      </c>
      <c r="XJ112" t="s">
        <v>849</v>
      </c>
      <c r="XK112" t="s">
        <v>848</v>
      </c>
      <c r="XL112" t="s">
        <v>848</v>
      </c>
      <c r="XM112" t="s">
        <v>848</v>
      </c>
      <c r="XN112" t="s">
        <v>848</v>
      </c>
      <c r="XO112" t="s">
        <v>848</v>
      </c>
      <c r="XP112" t="s">
        <v>848</v>
      </c>
      <c r="XQ112" t="s">
        <v>848</v>
      </c>
      <c r="XR112" t="s">
        <v>848</v>
      </c>
      <c r="XS112" t="s">
        <v>848</v>
      </c>
      <c r="XT112" t="s">
        <v>848</v>
      </c>
      <c r="XU112" t="s">
        <v>848</v>
      </c>
      <c r="XV112" t="s">
        <v>848</v>
      </c>
      <c r="XW112" t="s">
        <v>848</v>
      </c>
      <c r="XX112" t="s">
        <v>848</v>
      </c>
      <c r="XY112" t="s">
        <v>848</v>
      </c>
      <c r="XZ112" t="s">
        <v>849</v>
      </c>
      <c r="YA112" t="s">
        <v>848</v>
      </c>
      <c r="YB112" t="s">
        <v>848</v>
      </c>
      <c r="YC112" t="s">
        <v>848</v>
      </c>
      <c r="YD112" t="s">
        <v>849</v>
      </c>
      <c r="YE112" t="s">
        <v>848</v>
      </c>
      <c r="YF112" t="s">
        <v>848</v>
      </c>
      <c r="YG112" t="s">
        <v>848</v>
      </c>
      <c r="YH112" t="s">
        <v>1068</v>
      </c>
      <c r="YJ112" t="s">
        <v>851</v>
      </c>
      <c r="YK112" t="s">
        <v>853</v>
      </c>
      <c r="YL112" t="s">
        <v>853</v>
      </c>
      <c r="YM112" t="s">
        <v>853</v>
      </c>
      <c r="YN112" t="s">
        <v>853</v>
      </c>
      <c r="YO112" t="s">
        <v>853</v>
      </c>
      <c r="YP112" t="s">
        <v>853</v>
      </c>
      <c r="YQ112" t="s">
        <v>853</v>
      </c>
      <c r="YR112" t="s">
        <v>853</v>
      </c>
      <c r="YS112" t="s">
        <v>853</v>
      </c>
      <c r="YT112" t="s">
        <v>853</v>
      </c>
      <c r="YU112" t="s">
        <v>853</v>
      </c>
      <c r="YV112" t="s">
        <v>852</v>
      </c>
      <c r="YW112" t="s">
        <v>853</v>
      </c>
      <c r="YX112" t="s">
        <v>853</v>
      </c>
      <c r="YY112" t="s">
        <v>826</v>
      </c>
      <c r="YZ112" t="s">
        <v>826</v>
      </c>
      <c r="ZA112" t="s">
        <v>853</v>
      </c>
      <c r="ZB112" t="s">
        <v>853</v>
      </c>
      <c r="ZC112" t="s">
        <v>853</v>
      </c>
      <c r="ZD112" t="s">
        <v>826</v>
      </c>
      <c r="ZE112" t="s">
        <v>826</v>
      </c>
      <c r="ZF112" t="s">
        <v>886</v>
      </c>
      <c r="ZG112" t="s">
        <v>853</v>
      </c>
      <c r="ZH112" t="s">
        <v>853</v>
      </c>
      <c r="ZI112" t="s">
        <v>853</v>
      </c>
      <c r="ZJ112" t="s">
        <v>853</v>
      </c>
      <c r="ZK112" t="s">
        <v>852</v>
      </c>
      <c r="ZL112" t="s">
        <v>852</v>
      </c>
      <c r="ZM112" t="s">
        <v>853</v>
      </c>
      <c r="ZN112" t="s">
        <v>852</v>
      </c>
      <c r="ZO112" t="s">
        <v>853</v>
      </c>
      <c r="ZP112" t="s">
        <v>853</v>
      </c>
      <c r="ZR112" t="s">
        <v>854</v>
      </c>
      <c r="ZS112" t="s">
        <v>855</v>
      </c>
      <c r="ZT112" t="s">
        <v>855</v>
      </c>
      <c r="ZU112" t="s">
        <v>888</v>
      </c>
      <c r="ZV112" t="s">
        <v>855</v>
      </c>
      <c r="ZW112" t="s">
        <v>856</v>
      </c>
      <c r="ZX112" t="s">
        <v>856</v>
      </c>
      <c r="ZY112" t="s">
        <v>856</v>
      </c>
      <c r="ZZ112" t="s">
        <v>855</v>
      </c>
      <c r="AAA112" t="s">
        <v>856</v>
      </c>
      <c r="AAB112" t="s">
        <v>856</v>
      </c>
      <c r="AAC112" t="s">
        <v>855</v>
      </c>
      <c r="AAD112" t="s">
        <v>855</v>
      </c>
      <c r="AAE112" t="s">
        <v>855</v>
      </c>
      <c r="AAF112" t="s">
        <v>855</v>
      </c>
      <c r="AAG112" t="s">
        <v>856</v>
      </c>
      <c r="AAH112" t="s">
        <v>855</v>
      </c>
      <c r="AAI112" t="s">
        <v>856</v>
      </c>
      <c r="AAJ112" t="s">
        <v>889</v>
      </c>
      <c r="AAK112" t="s">
        <v>854</v>
      </c>
      <c r="AAL112" t="s">
        <v>856</v>
      </c>
      <c r="AAM112" t="s">
        <v>856</v>
      </c>
      <c r="AAN112" t="s">
        <v>854</v>
      </c>
      <c r="AAO112" t="s">
        <v>854</v>
      </c>
      <c r="AAP112" t="s">
        <v>856</v>
      </c>
      <c r="AAQ112" t="s">
        <v>855</v>
      </c>
      <c r="AAR112" t="s">
        <v>855</v>
      </c>
      <c r="AAS112" t="s">
        <v>855</v>
      </c>
      <c r="AAT112" t="s">
        <v>889</v>
      </c>
      <c r="AAU112" t="s">
        <v>856</v>
      </c>
      <c r="AAV112" t="s">
        <v>888</v>
      </c>
      <c r="AAW112" t="s">
        <v>855</v>
      </c>
      <c r="AAX112" t="s">
        <v>855</v>
      </c>
      <c r="AAY112" t="s">
        <v>856</v>
      </c>
      <c r="AAZ112" t="s">
        <v>855</v>
      </c>
      <c r="ABB112" t="s">
        <v>891</v>
      </c>
      <c r="ABC112" t="s">
        <v>890</v>
      </c>
      <c r="ABD112" t="s">
        <v>891</v>
      </c>
      <c r="ABE112" t="s">
        <v>891</v>
      </c>
      <c r="ABF112" t="s">
        <v>857</v>
      </c>
      <c r="ABG112" t="s">
        <v>891</v>
      </c>
      <c r="ABH112" t="s">
        <v>891</v>
      </c>
      <c r="ABI112" t="s">
        <v>891</v>
      </c>
      <c r="ABJ112" t="s">
        <v>857</v>
      </c>
      <c r="ABK112" t="s">
        <v>891</v>
      </c>
      <c r="ABL112" t="s">
        <v>859</v>
      </c>
      <c r="ABM112" t="s">
        <v>890</v>
      </c>
      <c r="ABN112" t="s">
        <v>857</v>
      </c>
      <c r="ABO112" t="s">
        <v>755</v>
      </c>
      <c r="ABP112" t="s">
        <v>756</v>
      </c>
      <c r="ABW112" t="s">
        <v>763</v>
      </c>
      <c r="ACA112" t="s">
        <v>767</v>
      </c>
      <c r="ACB112" t="s">
        <v>768</v>
      </c>
      <c r="ACG112" t="s">
        <v>773</v>
      </c>
      <c r="ACK112" t="s">
        <v>777</v>
      </c>
      <c r="ACN112" t="s">
        <v>780</v>
      </c>
      <c r="ACO112" t="s">
        <v>781</v>
      </c>
      <c r="ACR112" t="s">
        <v>892</v>
      </c>
      <c r="ACS112" t="s">
        <v>862</v>
      </c>
      <c r="ACT112" t="s">
        <v>893</v>
      </c>
      <c r="ACU112" t="s">
        <v>862</v>
      </c>
      <c r="ACV112" t="s">
        <v>863</v>
      </c>
      <c r="ACW112" t="s">
        <v>862</v>
      </c>
      <c r="ACX112" t="s">
        <v>863</v>
      </c>
      <c r="ACY112" t="s">
        <v>863</v>
      </c>
      <c r="ACZ112" t="s">
        <v>863</v>
      </c>
      <c r="ADA112" t="s">
        <v>863</v>
      </c>
      <c r="ADB112" t="s">
        <v>862</v>
      </c>
      <c r="ADC112" t="s">
        <v>864</v>
      </c>
      <c r="ADD112" t="s">
        <v>864</v>
      </c>
      <c r="ADE112" t="s">
        <v>862</v>
      </c>
      <c r="ADF112" t="s">
        <v>862</v>
      </c>
      <c r="ADG112" t="s">
        <v>862</v>
      </c>
      <c r="ADH112" t="s">
        <v>862</v>
      </c>
      <c r="ADI112" t="s">
        <v>862</v>
      </c>
      <c r="ADJ112" t="s">
        <v>863</v>
      </c>
      <c r="ADK112" t="s">
        <v>864</v>
      </c>
      <c r="ADL112" t="s">
        <v>864</v>
      </c>
      <c r="ADM112" t="s">
        <v>862</v>
      </c>
      <c r="ADN112" t="s">
        <v>864</v>
      </c>
      <c r="ADO112" t="s">
        <v>894</v>
      </c>
      <c r="ADP112" t="s">
        <v>864</v>
      </c>
      <c r="ADQ112" t="s">
        <v>893</v>
      </c>
      <c r="ADR112" t="s">
        <v>864</v>
      </c>
      <c r="ADS112" t="s">
        <v>864</v>
      </c>
      <c r="ADT112" t="s">
        <v>864</v>
      </c>
      <c r="ADU112" t="s">
        <v>864</v>
      </c>
      <c r="ADV112" t="s">
        <v>863</v>
      </c>
    </row>
    <row r="113" spans="1:804" x14ac:dyDescent="0.2">
      <c r="A113">
        <v>110002762182</v>
      </c>
      <c r="B113">
        <v>270114160</v>
      </c>
      <c r="C113" s="2">
        <v>43612.752893518518</v>
      </c>
      <c r="D113" s="2">
        <v>43612.765833333331</v>
      </c>
      <c r="E113" t="s">
        <v>1585</v>
      </c>
      <c r="J113" t="s">
        <v>994</v>
      </c>
      <c r="L113" t="s">
        <v>815</v>
      </c>
      <c r="M113" t="s">
        <v>816</v>
      </c>
      <c r="N113" t="s">
        <v>817</v>
      </c>
      <c r="O113" t="s">
        <v>818</v>
      </c>
      <c r="P113" t="s">
        <v>819</v>
      </c>
      <c r="Q113" t="s">
        <v>820</v>
      </c>
      <c r="S113" t="s">
        <v>1008</v>
      </c>
      <c r="T113" t="s">
        <v>822</v>
      </c>
      <c r="V113" t="s">
        <v>823</v>
      </c>
      <c r="W113" t="s">
        <v>824</v>
      </c>
      <c r="X113" t="s">
        <v>825</v>
      </c>
      <c r="Y113" t="s">
        <v>825</v>
      </c>
      <c r="Z113" t="s">
        <v>871</v>
      </c>
      <c r="AA113" t="s">
        <v>825</v>
      </c>
      <c r="AB113" t="s">
        <v>825</v>
      </c>
      <c r="AC113" t="s">
        <v>825</v>
      </c>
      <c r="AD113" t="s">
        <v>872</v>
      </c>
      <c r="AE113" t="s">
        <v>827</v>
      </c>
      <c r="AF113" t="s">
        <v>826</v>
      </c>
      <c r="AG113" t="s">
        <v>826</v>
      </c>
      <c r="AH113" t="s">
        <v>827</v>
      </c>
      <c r="AI113" t="s">
        <v>826</v>
      </c>
      <c r="AJ113" t="s">
        <v>826</v>
      </c>
      <c r="AK113" t="s">
        <v>827</v>
      </c>
      <c r="AL113" t="s">
        <v>827</v>
      </c>
      <c r="AN113" t="s">
        <v>874</v>
      </c>
      <c r="AO113" t="s">
        <v>829</v>
      </c>
      <c r="AP113" t="s">
        <v>830</v>
      </c>
      <c r="AQ113" t="s">
        <v>834</v>
      </c>
      <c r="AR113" t="s">
        <v>830</v>
      </c>
      <c r="AS113" t="s">
        <v>875</v>
      </c>
      <c r="AT113" t="s">
        <v>829</v>
      </c>
      <c r="AU113" t="s">
        <v>875</v>
      </c>
      <c r="BB113" t="s">
        <v>879</v>
      </c>
      <c r="CV113" t="s">
        <v>914</v>
      </c>
      <c r="DL113" t="s">
        <v>934</v>
      </c>
      <c r="DQ113" t="s">
        <v>880</v>
      </c>
      <c r="DR113" t="s">
        <v>831</v>
      </c>
      <c r="DS113" t="s">
        <v>880</v>
      </c>
      <c r="DT113" t="s">
        <v>831</v>
      </c>
      <c r="DU113" t="s">
        <v>831</v>
      </c>
      <c r="DV113" t="s">
        <v>880</v>
      </c>
      <c r="DW113" t="s">
        <v>880</v>
      </c>
      <c r="DX113" t="s">
        <v>880</v>
      </c>
      <c r="DY113" t="s">
        <v>880</v>
      </c>
      <c r="DZ113" t="s">
        <v>831</v>
      </c>
      <c r="EB113" t="s">
        <v>882</v>
      </c>
      <c r="EC113" t="s">
        <v>882</v>
      </c>
      <c r="ED113" t="s">
        <v>882</v>
      </c>
      <c r="EE113" t="s">
        <v>882</v>
      </c>
      <c r="EF113" t="s">
        <v>834</v>
      </c>
      <c r="EG113" t="s">
        <v>833</v>
      </c>
      <c r="EH113" t="s">
        <v>834</v>
      </c>
      <c r="EI113" t="s">
        <v>834</v>
      </c>
      <c r="EJ113" t="s">
        <v>835</v>
      </c>
      <c r="EK113" t="s">
        <v>834</v>
      </c>
      <c r="EL113" t="s">
        <v>834</v>
      </c>
      <c r="EM113" t="s">
        <v>834</v>
      </c>
      <c r="EN113" t="s">
        <v>834</v>
      </c>
      <c r="EO113" t="s">
        <v>834</v>
      </c>
      <c r="EP113" t="s">
        <v>834</v>
      </c>
      <c r="EQ113" t="s">
        <v>834</v>
      </c>
      <c r="ER113" t="s">
        <v>834</v>
      </c>
      <c r="ES113" t="s">
        <v>834</v>
      </c>
    </row>
    <row r="114" spans="1:804" x14ac:dyDescent="0.2">
      <c r="A114">
        <v>110002761346</v>
      </c>
      <c r="B114">
        <v>270114160</v>
      </c>
      <c r="C114" s="2">
        <v>43612.66510416667</v>
      </c>
      <c r="D114" s="2">
        <v>43612.701157407413</v>
      </c>
      <c r="E114" t="s">
        <v>1069</v>
      </c>
      <c r="J114" t="s">
        <v>975</v>
      </c>
      <c r="L114" t="s">
        <v>815</v>
      </c>
      <c r="M114" t="s">
        <v>816</v>
      </c>
      <c r="N114" t="s">
        <v>867</v>
      </c>
      <c r="O114" t="s">
        <v>896</v>
      </c>
      <c r="P114" t="s">
        <v>819</v>
      </c>
      <c r="Q114" t="s">
        <v>868</v>
      </c>
      <c r="S114">
        <v>1</v>
      </c>
      <c r="T114" t="s">
        <v>911</v>
      </c>
      <c r="V114" t="s">
        <v>823</v>
      </c>
      <c r="W114" t="s">
        <v>824</v>
      </c>
      <c r="X114" t="s">
        <v>825</v>
      </c>
      <c r="Y114" t="s">
        <v>825</v>
      </c>
      <c r="Z114" t="s">
        <v>825</v>
      </c>
      <c r="AA114" t="s">
        <v>899</v>
      </c>
      <c r="AB114" t="s">
        <v>825</v>
      </c>
      <c r="AC114" t="s">
        <v>899</v>
      </c>
      <c r="AD114" t="s">
        <v>872</v>
      </c>
      <c r="AE114" t="s">
        <v>873</v>
      </c>
      <c r="AF114" t="s">
        <v>827</v>
      </c>
      <c r="AG114" t="s">
        <v>826</v>
      </c>
      <c r="AH114" t="s">
        <v>919</v>
      </c>
      <c r="AI114" t="s">
        <v>827</v>
      </c>
      <c r="AJ114" t="s">
        <v>827</v>
      </c>
      <c r="AK114" t="s">
        <v>827</v>
      </c>
      <c r="AL114" t="s">
        <v>827</v>
      </c>
      <c r="AN114" t="s">
        <v>875</v>
      </c>
      <c r="AO114" t="s">
        <v>829</v>
      </c>
      <c r="AP114" t="s">
        <v>830</v>
      </c>
      <c r="AQ114" t="s">
        <v>829</v>
      </c>
      <c r="AR114" t="s">
        <v>875</v>
      </c>
      <c r="AS114" t="s">
        <v>932</v>
      </c>
      <c r="AT114" t="s">
        <v>829</v>
      </c>
      <c r="AU114" t="s">
        <v>829</v>
      </c>
      <c r="AZ114" t="s">
        <v>877</v>
      </c>
      <c r="CL114" t="s">
        <v>879</v>
      </c>
      <c r="CV114" t="s">
        <v>914</v>
      </c>
      <c r="DQ114" t="s">
        <v>831</v>
      </c>
      <c r="DR114" t="s">
        <v>900</v>
      </c>
      <c r="DS114" t="s">
        <v>880</v>
      </c>
      <c r="DT114" t="s">
        <v>832</v>
      </c>
      <c r="DU114" t="s">
        <v>881</v>
      </c>
      <c r="DV114" t="s">
        <v>831</v>
      </c>
      <c r="DW114" t="s">
        <v>880</v>
      </c>
      <c r="DX114" t="s">
        <v>831</v>
      </c>
      <c r="DY114" t="s">
        <v>900</v>
      </c>
      <c r="DZ114" t="s">
        <v>880</v>
      </c>
      <c r="EB114" t="s">
        <v>882</v>
      </c>
      <c r="EC114" t="s">
        <v>882</v>
      </c>
      <c r="ED114" t="s">
        <v>882</v>
      </c>
      <c r="EE114" t="s">
        <v>882</v>
      </c>
      <c r="EF114" t="s">
        <v>834</v>
      </c>
      <c r="EG114" t="s">
        <v>834</v>
      </c>
      <c r="EH114" t="s">
        <v>834</v>
      </c>
      <c r="EI114" t="s">
        <v>834</v>
      </c>
      <c r="EJ114" t="s">
        <v>834</v>
      </c>
      <c r="EK114" t="s">
        <v>834</v>
      </c>
      <c r="EL114" t="s">
        <v>834</v>
      </c>
      <c r="EM114" t="s">
        <v>834</v>
      </c>
      <c r="EN114" t="s">
        <v>834</v>
      </c>
      <c r="EO114" t="s">
        <v>834</v>
      </c>
      <c r="EP114" t="s">
        <v>834</v>
      </c>
      <c r="EQ114" t="s">
        <v>834</v>
      </c>
      <c r="ER114" t="s">
        <v>834</v>
      </c>
      <c r="ES114" t="s">
        <v>833</v>
      </c>
      <c r="EW114" t="s">
        <v>836</v>
      </c>
      <c r="EX114" t="s">
        <v>837</v>
      </c>
      <c r="FI114" t="s">
        <v>836</v>
      </c>
      <c r="FJ114" t="s">
        <v>837</v>
      </c>
      <c r="FL114" t="s">
        <v>839</v>
      </c>
      <c r="FM114" t="s">
        <v>842</v>
      </c>
      <c r="FU114" t="s">
        <v>836</v>
      </c>
      <c r="FV114" t="s">
        <v>837</v>
      </c>
      <c r="FX114" t="s">
        <v>839</v>
      </c>
      <c r="FY114" t="s">
        <v>842</v>
      </c>
      <c r="GG114" t="s">
        <v>836</v>
      </c>
      <c r="GH114" t="s">
        <v>837</v>
      </c>
      <c r="GJ114" t="s">
        <v>839</v>
      </c>
      <c r="GK114" t="s">
        <v>842</v>
      </c>
      <c r="MX114" t="s">
        <v>901</v>
      </c>
      <c r="NA114" t="s">
        <v>923</v>
      </c>
      <c r="NC114" t="s">
        <v>902</v>
      </c>
      <c r="NH114" t="s">
        <v>845</v>
      </c>
      <c r="NI114" t="s">
        <v>846</v>
      </c>
      <c r="NJ114" t="s">
        <v>847</v>
      </c>
      <c r="NL114" t="s">
        <v>884</v>
      </c>
      <c r="NP114" t="s">
        <v>903</v>
      </c>
      <c r="NV114" t="s">
        <v>845</v>
      </c>
      <c r="NZ114" t="s">
        <v>884</v>
      </c>
      <c r="OB114" t="s">
        <v>924</v>
      </c>
      <c r="OZ114" t="s">
        <v>847</v>
      </c>
      <c r="PB114" t="s">
        <v>884</v>
      </c>
      <c r="PF114" t="s">
        <v>903</v>
      </c>
      <c r="WK114" t="s">
        <v>844</v>
      </c>
      <c r="WQ114" t="s">
        <v>927</v>
      </c>
      <c r="WU114" t="s">
        <v>849</v>
      </c>
      <c r="WV114" t="s">
        <v>850</v>
      </c>
      <c r="WW114" t="s">
        <v>850</v>
      </c>
      <c r="WX114" t="s">
        <v>849</v>
      </c>
      <c r="WY114" t="s">
        <v>850</v>
      </c>
      <c r="WZ114" t="s">
        <v>850</v>
      </c>
      <c r="XA114" t="s">
        <v>904</v>
      </c>
      <c r="XB114" t="s">
        <v>849</v>
      </c>
      <c r="XC114" t="s">
        <v>848</v>
      </c>
      <c r="XD114" t="s">
        <v>849</v>
      </c>
      <c r="XE114" t="s">
        <v>848</v>
      </c>
      <c r="XF114" t="s">
        <v>848</v>
      </c>
      <c r="XG114" t="s">
        <v>849</v>
      </c>
      <c r="XH114" t="s">
        <v>848</v>
      </c>
      <c r="XI114" t="s">
        <v>849</v>
      </c>
      <c r="XJ114" t="s">
        <v>848</v>
      </c>
      <c r="XK114" t="s">
        <v>850</v>
      </c>
      <c r="XL114" t="s">
        <v>848</v>
      </c>
      <c r="XM114" t="s">
        <v>848</v>
      </c>
      <c r="XN114" t="s">
        <v>848</v>
      </c>
      <c r="XO114" t="s">
        <v>848</v>
      </c>
      <c r="XP114" t="s">
        <v>849</v>
      </c>
      <c r="XQ114" t="s">
        <v>848</v>
      </c>
      <c r="XR114" t="s">
        <v>848</v>
      </c>
      <c r="XS114" t="s">
        <v>849</v>
      </c>
      <c r="XT114" t="s">
        <v>848</v>
      </c>
      <c r="XU114" t="s">
        <v>849</v>
      </c>
      <c r="XV114" t="s">
        <v>849</v>
      </c>
      <c r="XW114" t="s">
        <v>848</v>
      </c>
      <c r="XX114" t="s">
        <v>850</v>
      </c>
      <c r="XY114" t="s">
        <v>850</v>
      </c>
      <c r="XZ114" t="s">
        <v>904</v>
      </c>
      <c r="YA114" t="s">
        <v>850</v>
      </c>
      <c r="YB114" t="s">
        <v>848</v>
      </c>
      <c r="YC114" t="s">
        <v>904</v>
      </c>
      <c r="YD114" t="s">
        <v>850</v>
      </c>
      <c r="YE114" t="s">
        <v>848</v>
      </c>
      <c r="YF114" t="s">
        <v>848</v>
      </c>
      <c r="YG114" t="s">
        <v>849</v>
      </c>
      <c r="YI114" t="s">
        <v>1070</v>
      </c>
      <c r="YJ114" t="s">
        <v>851</v>
      </c>
      <c r="YK114" t="s">
        <v>852</v>
      </c>
      <c r="YL114" t="s">
        <v>853</v>
      </c>
      <c r="YM114" t="s">
        <v>852</v>
      </c>
      <c r="YN114" t="s">
        <v>853</v>
      </c>
      <c r="YO114" t="s">
        <v>853</v>
      </c>
      <c r="YP114" t="s">
        <v>853</v>
      </c>
      <c r="YQ114" t="s">
        <v>853</v>
      </c>
      <c r="YR114" t="s">
        <v>852</v>
      </c>
      <c r="YS114" t="s">
        <v>853</v>
      </c>
      <c r="YT114" t="s">
        <v>852</v>
      </c>
      <c r="YU114" t="s">
        <v>853</v>
      </c>
      <c r="YV114" t="s">
        <v>853</v>
      </c>
      <c r="YW114" t="s">
        <v>826</v>
      </c>
      <c r="YX114" t="s">
        <v>852</v>
      </c>
      <c r="YY114" t="s">
        <v>826</v>
      </c>
      <c r="YZ114" t="s">
        <v>852</v>
      </c>
      <c r="ZA114" t="s">
        <v>853</v>
      </c>
      <c r="ZB114" t="s">
        <v>826</v>
      </c>
      <c r="ZC114" t="s">
        <v>853</v>
      </c>
      <c r="ZD114" t="s">
        <v>826</v>
      </c>
      <c r="ZE114" t="s">
        <v>826</v>
      </c>
      <c r="ZF114" t="s">
        <v>886</v>
      </c>
      <c r="ZG114" t="s">
        <v>826</v>
      </c>
      <c r="ZH114" t="s">
        <v>826</v>
      </c>
      <c r="ZI114" t="s">
        <v>852</v>
      </c>
      <c r="ZJ114" t="s">
        <v>853</v>
      </c>
      <c r="ZK114" t="s">
        <v>853</v>
      </c>
      <c r="ZL114" t="s">
        <v>853</v>
      </c>
      <c r="ZM114" t="s">
        <v>853</v>
      </c>
      <c r="ZN114" t="s">
        <v>852</v>
      </c>
      <c r="ZO114" t="s">
        <v>852</v>
      </c>
      <c r="ZP114" t="s">
        <v>853</v>
      </c>
      <c r="ZR114" t="s">
        <v>854</v>
      </c>
      <c r="ZS114" t="s">
        <v>889</v>
      </c>
      <c r="ZT114" t="s">
        <v>889</v>
      </c>
      <c r="ZU114" t="s">
        <v>888</v>
      </c>
      <c r="ZV114" t="s">
        <v>889</v>
      </c>
      <c r="ZW114" t="s">
        <v>889</v>
      </c>
      <c r="ZX114" t="s">
        <v>888</v>
      </c>
      <c r="ZY114" t="s">
        <v>854</v>
      </c>
      <c r="ZZ114" t="s">
        <v>856</v>
      </c>
      <c r="AAA114" t="s">
        <v>855</v>
      </c>
      <c r="AAB114" t="s">
        <v>889</v>
      </c>
      <c r="AAC114" t="s">
        <v>855</v>
      </c>
      <c r="AAD114" t="s">
        <v>855</v>
      </c>
      <c r="AAE114" t="s">
        <v>855</v>
      </c>
      <c r="AAF114" t="s">
        <v>856</v>
      </c>
      <c r="AAG114" t="s">
        <v>856</v>
      </c>
      <c r="AAH114" t="s">
        <v>856</v>
      </c>
      <c r="AAI114" t="s">
        <v>854</v>
      </c>
      <c r="AAJ114" t="s">
        <v>856</v>
      </c>
      <c r="AAK114" t="s">
        <v>856</v>
      </c>
      <c r="AAL114" t="s">
        <v>856</v>
      </c>
      <c r="AAM114" t="s">
        <v>856</v>
      </c>
      <c r="AAN114" t="s">
        <v>855</v>
      </c>
      <c r="AAO114" t="s">
        <v>856</v>
      </c>
      <c r="AAP114" t="s">
        <v>854</v>
      </c>
      <c r="AAQ114" t="s">
        <v>856</v>
      </c>
      <c r="AAR114" t="s">
        <v>854</v>
      </c>
      <c r="AAS114" t="s">
        <v>855</v>
      </c>
      <c r="AAT114" t="s">
        <v>854</v>
      </c>
      <c r="AAU114" t="s">
        <v>855</v>
      </c>
      <c r="AAV114" t="s">
        <v>854</v>
      </c>
      <c r="AAW114" t="s">
        <v>854</v>
      </c>
      <c r="AAX114" t="s">
        <v>855</v>
      </c>
      <c r="AAY114" t="s">
        <v>854</v>
      </c>
      <c r="AAZ114" t="s">
        <v>854</v>
      </c>
      <c r="ABB114" t="s">
        <v>857</v>
      </c>
      <c r="ABC114" t="s">
        <v>857</v>
      </c>
      <c r="ABD114" t="s">
        <v>859</v>
      </c>
      <c r="ABE114" t="s">
        <v>891</v>
      </c>
      <c r="ABF114" t="s">
        <v>859</v>
      </c>
      <c r="ABG114" t="s">
        <v>891</v>
      </c>
      <c r="ABH114" t="s">
        <v>891</v>
      </c>
      <c r="ABI114" t="s">
        <v>891</v>
      </c>
      <c r="ABJ114" t="s">
        <v>857</v>
      </c>
      <c r="ABK114" t="s">
        <v>859</v>
      </c>
      <c r="ABL114" t="s">
        <v>859</v>
      </c>
      <c r="ABM114" t="s">
        <v>857</v>
      </c>
      <c r="ABN114" t="s">
        <v>859</v>
      </c>
      <c r="ABT114" t="s">
        <v>760</v>
      </c>
      <c r="ABW114" t="s">
        <v>763</v>
      </c>
      <c r="ABZ114" t="s">
        <v>766</v>
      </c>
      <c r="ACA114" t="s">
        <v>767</v>
      </c>
      <c r="ACB114" t="s">
        <v>768</v>
      </c>
      <c r="ACC114" t="s">
        <v>769</v>
      </c>
      <c r="ACF114" t="s">
        <v>772</v>
      </c>
      <c r="ACG114" t="s">
        <v>773</v>
      </c>
      <c r="ACK114" t="s">
        <v>777</v>
      </c>
      <c r="ACR114" t="s">
        <v>892</v>
      </c>
      <c r="ACS114" t="s">
        <v>863</v>
      </c>
      <c r="ACT114" t="s">
        <v>862</v>
      </c>
      <c r="ACU114" t="s">
        <v>862</v>
      </c>
      <c r="ACV114" t="s">
        <v>863</v>
      </c>
      <c r="ACW114" t="s">
        <v>863</v>
      </c>
      <c r="ACX114" t="s">
        <v>862</v>
      </c>
      <c r="ACY114" t="s">
        <v>864</v>
      </c>
      <c r="ACZ114" t="s">
        <v>864</v>
      </c>
      <c r="ADA114" t="s">
        <v>864</v>
      </c>
      <c r="ADB114" t="s">
        <v>863</v>
      </c>
      <c r="ADC114" t="s">
        <v>863</v>
      </c>
      <c r="ADD114" t="s">
        <v>862</v>
      </c>
      <c r="ADE114" t="s">
        <v>893</v>
      </c>
      <c r="ADF114" t="s">
        <v>862</v>
      </c>
      <c r="ADG114" t="s">
        <v>862</v>
      </c>
      <c r="ADH114" t="s">
        <v>863</v>
      </c>
      <c r="ADI114" t="s">
        <v>863</v>
      </c>
      <c r="ADJ114" t="s">
        <v>893</v>
      </c>
      <c r="ADK114" t="s">
        <v>862</v>
      </c>
      <c r="ADL114" t="s">
        <v>864</v>
      </c>
      <c r="ADM114" t="s">
        <v>864</v>
      </c>
      <c r="ADN114" t="s">
        <v>862</v>
      </c>
      <c r="ADO114" t="s">
        <v>864</v>
      </c>
      <c r="ADP114" t="s">
        <v>864</v>
      </c>
      <c r="ADQ114" t="s">
        <v>862</v>
      </c>
      <c r="ADR114" t="s">
        <v>864</v>
      </c>
      <c r="ADS114" t="s">
        <v>864</v>
      </c>
      <c r="ADT114" t="s">
        <v>864</v>
      </c>
      <c r="ADU114" t="s">
        <v>864</v>
      </c>
      <c r="ADV114" t="s">
        <v>863</v>
      </c>
    </row>
    <row r="115" spans="1:804" x14ac:dyDescent="0.2">
      <c r="A115">
        <v>110002758991</v>
      </c>
      <c r="B115">
        <v>270114564</v>
      </c>
      <c r="C115" s="2">
        <v>43612.408495370371</v>
      </c>
      <c r="D115" s="2">
        <v>43612.477407407408</v>
      </c>
      <c r="E115" t="s">
        <v>1071</v>
      </c>
      <c r="J115" t="s">
        <v>994</v>
      </c>
      <c r="L115" t="s">
        <v>815</v>
      </c>
      <c r="M115" t="s">
        <v>960</v>
      </c>
      <c r="N115" t="s">
        <v>817</v>
      </c>
      <c r="O115" t="s">
        <v>818</v>
      </c>
      <c r="P115" t="s">
        <v>943</v>
      </c>
      <c r="Q115" t="s">
        <v>868</v>
      </c>
      <c r="S115" t="s">
        <v>869</v>
      </c>
      <c r="T115" t="s">
        <v>822</v>
      </c>
      <c r="V115" t="s">
        <v>823</v>
      </c>
      <c r="W115" t="s">
        <v>824</v>
      </c>
      <c r="X115" t="s">
        <v>825</v>
      </c>
      <c r="Y115" t="s">
        <v>871</v>
      </c>
      <c r="Z115" t="s">
        <v>899</v>
      </c>
      <c r="AA115" t="s">
        <v>899</v>
      </c>
      <c r="AB115" t="s">
        <v>899</v>
      </c>
      <c r="AC115" t="s">
        <v>825</v>
      </c>
      <c r="AD115" t="s">
        <v>872</v>
      </c>
      <c r="AE115" t="s">
        <v>827</v>
      </c>
      <c r="AF115" t="s">
        <v>873</v>
      </c>
      <c r="AG115" t="s">
        <v>919</v>
      </c>
      <c r="AH115" t="s">
        <v>826</v>
      </c>
      <c r="AI115" t="s">
        <v>826</v>
      </c>
      <c r="AJ115" t="s">
        <v>919</v>
      </c>
      <c r="AK115" t="s">
        <v>826</v>
      </c>
      <c r="AL115" t="s">
        <v>826</v>
      </c>
      <c r="AN115" t="s">
        <v>874</v>
      </c>
      <c r="AO115" t="s">
        <v>834</v>
      </c>
      <c r="AP115" t="s">
        <v>874</v>
      </c>
      <c r="AQ115" t="s">
        <v>829</v>
      </c>
      <c r="AR115" t="s">
        <v>834</v>
      </c>
      <c r="AS115" t="s">
        <v>875</v>
      </c>
      <c r="AT115" t="s">
        <v>829</v>
      </c>
      <c r="AU115" t="s">
        <v>829</v>
      </c>
      <c r="AV115" t="s">
        <v>1072</v>
      </c>
      <c r="AW115" t="s">
        <v>933</v>
      </c>
      <c r="AX115" t="s">
        <v>913</v>
      </c>
      <c r="BQ115" t="s">
        <v>878</v>
      </c>
      <c r="CV115" t="s">
        <v>914</v>
      </c>
      <c r="DQ115" t="s">
        <v>831</v>
      </c>
      <c r="DR115" t="s">
        <v>831</v>
      </c>
      <c r="DS115" t="s">
        <v>832</v>
      </c>
      <c r="DT115" t="s">
        <v>881</v>
      </c>
      <c r="DU115" t="s">
        <v>831</v>
      </c>
      <c r="DV115" t="s">
        <v>831</v>
      </c>
      <c r="DW115" t="s">
        <v>831</v>
      </c>
      <c r="DX115" t="s">
        <v>831</v>
      </c>
      <c r="DY115" t="s">
        <v>832</v>
      </c>
      <c r="DZ115" t="s">
        <v>831</v>
      </c>
      <c r="EB115" t="s">
        <v>833</v>
      </c>
      <c r="EC115" t="s">
        <v>882</v>
      </c>
      <c r="ED115" t="s">
        <v>833</v>
      </c>
      <c r="EE115" t="s">
        <v>835</v>
      </c>
      <c r="EF115" t="s">
        <v>882</v>
      </c>
      <c r="EG115" t="s">
        <v>834</v>
      </c>
      <c r="EH115" t="s">
        <v>834</v>
      </c>
      <c r="EI115" t="s">
        <v>834</v>
      </c>
      <c r="EJ115" t="s">
        <v>834</v>
      </c>
      <c r="EK115" t="s">
        <v>834</v>
      </c>
      <c r="EL115" t="s">
        <v>834</v>
      </c>
      <c r="EM115" t="s">
        <v>834</v>
      </c>
      <c r="EN115" t="s">
        <v>834</v>
      </c>
      <c r="EO115" t="s">
        <v>834</v>
      </c>
      <c r="EP115" t="s">
        <v>834</v>
      </c>
      <c r="EQ115" t="s">
        <v>834</v>
      </c>
      <c r="ER115" t="s">
        <v>834</v>
      </c>
      <c r="ES115" t="s">
        <v>834</v>
      </c>
      <c r="EX115" t="s">
        <v>837</v>
      </c>
      <c r="EZ115" t="s">
        <v>839</v>
      </c>
      <c r="FA115" t="s">
        <v>842</v>
      </c>
      <c r="FM115" t="s">
        <v>842</v>
      </c>
      <c r="FY115" t="s">
        <v>842</v>
      </c>
      <c r="GQ115" t="s">
        <v>946</v>
      </c>
      <c r="GT115" t="s">
        <v>837</v>
      </c>
      <c r="GU115" t="s">
        <v>838</v>
      </c>
      <c r="GZ115" t="s">
        <v>921</v>
      </c>
      <c r="HA115" t="s">
        <v>923</v>
      </c>
      <c r="NI115" t="s">
        <v>846</v>
      </c>
      <c r="NJ115" t="s">
        <v>847</v>
      </c>
      <c r="NW115" t="s">
        <v>846</v>
      </c>
      <c r="NX115" t="s">
        <v>847</v>
      </c>
      <c r="OK115" t="s">
        <v>846</v>
      </c>
      <c r="OL115" t="s">
        <v>847</v>
      </c>
      <c r="PL115" t="s">
        <v>845</v>
      </c>
      <c r="PN115" t="s">
        <v>847</v>
      </c>
      <c r="WU115" t="s">
        <v>848</v>
      </c>
      <c r="WV115" t="s">
        <v>849</v>
      </c>
      <c r="WW115" t="s">
        <v>849</v>
      </c>
      <c r="WX115" t="s">
        <v>850</v>
      </c>
      <c r="WY115" t="s">
        <v>849</v>
      </c>
      <c r="WZ115" t="s">
        <v>849</v>
      </c>
      <c r="XA115" t="s">
        <v>850</v>
      </c>
      <c r="XB115" t="s">
        <v>850</v>
      </c>
      <c r="XC115" t="s">
        <v>850</v>
      </c>
      <c r="XD115" t="s">
        <v>849</v>
      </c>
      <c r="XE115" t="s">
        <v>850</v>
      </c>
      <c r="XF115" t="s">
        <v>848</v>
      </c>
      <c r="XG115" t="s">
        <v>849</v>
      </c>
      <c r="XH115" t="s">
        <v>848</v>
      </c>
      <c r="XI115" t="s">
        <v>850</v>
      </c>
      <c r="XJ115" t="s">
        <v>849</v>
      </c>
      <c r="XK115" t="s">
        <v>848</v>
      </c>
      <c r="XL115" t="s">
        <v>850</v>
      </c>
      <c r="XM115" t="s">
        <v>848</v>
      </c>
      <c r="XN115" t="s">
        <v>848</v>
      </c>
      <c r="XO115" t="s">
        <v>848</v>
      </c>
      <c r="XP115" t="s">
        <v>848</v>
      </c>
      <c r="XQ115" t="s">
        <v>848</v>
      </c>
      <c r="XR115" t="s">
        <v>848</v>
      </c>
      <c r="XS115" t="s">
        <v>848</v>
      </c>
      <c r="XT115" t="s">
        <v>848</v>
      </c>
      <c r="XU115" t="s">
        <v>850</v>
      </c>
      <c r="XV115" t="s">
        <v>849</v>
      </c>
      <c r="XW115" t="s">
        <v>849</v>
      </c>
      <c r="XX115" t="s">
        <v>850</v>
      </c>
      <c r="XY115" t="s">
        <v>849</v>
      </c>
      <c r="XZ115" t="s">
        <v>850</v>
      </c>
      <c r="YA115" t="s">
        <v>848</v>
      </c>
      <c r="YB115" t="s">
        <v>848</v>
      </c>
      <c r="YC115" t="s">
        <v>848</v>
      </c>
      <c r="YD115" t="s">
        <v>849</v>
      </c>
      <c r="YE115" t="s">
        <v>849</v>
      </c>
      <c r="YF115" t="s">
        <v>848</v>
      </c>
      <c r="YG115" t="s">
        <v>849</v>
      </c>
      <c r="YI115" t="s">
        <v>1073</v>
      </c>
      <c r="YJ115" t="s">
        <v>906</v>
      </c>
      <c r="YK115" t="s">
        <v>853</v>
      </c>
      <c r="YL115" t="s">
        <v>853</v>
      </c>
      <c r="YM115" t="s">
        <v>852</v>
      </c>
      <c r="YN115" t="s">
        <v>853</v>
      </c>
      <c r="YO115" t="s">
        <v>853</v>
      </c>
      <c r="YP115" t="s">
        <v>852</v>
      </c>
      <c r="YQ115" t="s">
        <v>852</v>
      </c>
      <c r="YR115" t="s">
        <v>826</v>
      </c>
      <c r="YS115" t="s">
        <v>853</v>
      </c>
      <c r="YT115" t="s">
        <v>852</v>
      </c>
      <c r="YU115" t="s">
        <v>852</v>
      </c>
      <c r="YV115" t="s">
        <v>853</v>
      </c>
      <c r="YW115" t="s">
        <v>826</v>
      </c>
      <c r="YX115" t="s">
        <v>826</v>
      </c>
      <c r="YY115" t="s">
        <v>826</v>
      </c>
      <c r="YZ115" t="s">
        <v>886</v>
      </c>
      <c r="ZA115" t="s">
        <v>852</v>
      </c>
      <c r="ZB115" t="s">
        <v>826</v>
      </c>
      <c r="ZC115" t="s">
        <v>853</v>
      </c>
      <c r="ZD115" t="s">
        <v>886</v>
      </c>
      <c r="ZE115" t="s">
        <v>826</v>
      </c>
      <c r="ZF115" t="s">
        <v>826</v>
      </c>
      <c r="ZG115" t="s">
        <v>852</v>
      </c>
      <c r="ZH115" t="s">
        <v>852</v>
      </c>
      <c r="ZI115" t="s">
        <v>853</v>
      </c>
      <c r="ZJ115" t="s">
        <v>852</v>
      </c>
      <c r="ZK115" t="s">
        <v>826</v>
      </c>
      <c r="ZL115" t="s">
        <v>826</v>
      </c>
      <c r="ZM115" t="s">
        <v>826</v>
      </c>
      <c r="ZN115" t="s">
        <v>852</v>
      </c>
      <c r="ZO115" t="s">
        <v>852</v>
      </c>
      <c r="ZP115" t="s">
        <v>853</v>
      </c>
      <c r="ZR115" t="s">
        <v>856</v>
      </c>
      <c r="ZS115" t="s">
        <v>854</v>
      </c>
      <c r="ZT115" t="s">
        <v>889</v>
      </c>
      <c r="ZU115" t="s">
        <v>889</v>
      </c>
      <c r="ZV115" t="s">
        <v>889</v>
      </c>
      <c r="ZW115" t="s">
        <v>889</v>
      </c>
      <c r="ZX115" t="s">
        <v>856</v>
      </c>
      <c r="ZY115" t="s">
        <v>855</v>
      </c>
      <c r="ZZ115" t="s">
        <v>855</v>
      </c>
      <c r="AAA115" t="s">
        <v>855</v>
      </c>
      <c r="AAB115" t="s">
        <v>856</v>
      </c>
      <c r="AAC115" t="s">
        <v>855</v>
      </c>
      <c r="AAD115" t="s">
        <v>889</v>
      </c>
      <c r="AAE115" t="s">
        <v>856</v>
      </c>
      <c r="AAF115" t="s">
        <v>854</v>
      </c>
      <c r="AAG115" t="s">
        <v>854</v>
      </c>
      <c r="AAH115" t="s">
        <v>854</v>
      </c>
      <c r="AAI115" t="s">
        <v>854</v>
      </c>
      <c r="AAJ115" t="s">
        <v>855</v>
      </c>
      <c r="AAK115" t="s">
        <v>856</v>
      </c>
      <c r="AAL115" t="s">
        <v>855</v>
      </c>
      <c r="AAM115" t="s">
        <v>854</v>
      </c>
      <c r="AAN115" t="s">
        <v>889</v>
      </c>
      <c r="AAO115" t="s">
        <v>854</v>
      </c>
      <c r="AAP115" t="s">
        <v>854</v>
      </c>
      <c r="AAQ115" t="s">
        <v>856</v>
      </c>
      <c r="AAR115" t="s">
        <v>855</v>
      </c>
      <c r="AAS115" t="s">
        <v>855</v>
      </c>
      <c r="AAT115" t="s">
        <v>856</v>
      </c>
      <c r="AAU115" t="s">
        <v>854</v>
      </c>
      <c r="AAV115" t="s">
        <v>855</v>
      </c>
      <c r="AAW115" t="s">
        <v>889</v>
      </c>
      <c r="AAX115" t="s">
        <v>855</v>
      </c>
      <c r="AAY115" t="s">
        <v>889</v>
      </c>
      <c r="AAZ115" t="s">
        <v>856</v>
      </c>
      <c r="ABB115" t="s">
        <v>891</v>
      </c>
      <c r="ABC115" t="s">
        <v>857</v>
      </c>
      <c r="ABD115" t="s">
        <v>891</v>
      </c>
      <c r="ABE115" t="s">
        <v>891</v>
      </c>
      <c r="ABF115" t="s">
        <v>890</v>
      </c>
      <c r="ABG115" t="s">
        <v>859</v>
      </c>
      <c r="ABH115" t="s">
        <v>890</v>
      </c>
      <c r="ABI115" t="s">
        <v>857</v>
      </c>
      <c r="ABJ115" t="s">
        <v>857</v>
      </c>
      <c r="ABK115" t="s">
        <v>857</v>
      </c>
      <c r="ABL115" t="s">
        <v>857</v>
      </c>
      <c r="ABM115" t="s">
        <v>859</v>
      </c>
      <c r="ABN115" t="s">
        <v>857</v>
      </c>
      <c r="ABQ115" t="s">
        <v>757</v>
      </c>
      <c r="ABS115" t="s">
        <v>759</v>
      </c>
      <c r="ABW115" t="s">
        <v>763</v>
      </c>
      <c r="ACA115" t="s">
        <v>767</v>
      </c>
      <c r="ACD115" t="s">
        <v>770</v>
      </c>
      <c r="ACH115" t="s">
        <v>774</v>
      </c>
      <c r="ACN115" t="s">
        <v>780</v>
      </c>
    </row>
    <row r="116" spans="1:804" x14ac:dyDescent="0.2">
      <c r="A116">
        <v>110002758868</v>
      </c>
      <c r="B116">
        <v>270114773</v>
      </c>
      <c r="C116" s="2">
        <v>43612.379259259258</v>
      </c>
      <c r="D116" s="2">
        <v>43612.400555555563</v>
      </c>
      <c r="E116" t="s">
        <v>1074</v>
      </c>
      <c r="J116" t="s">
        <v>1075</v>
      </c>
      <c r="L116" t="s">
        <v>815</v>
      </c>
      <c r="M116" t="s">
        <v>960</v>
      </c>
      <c r="N116" t="s">
        <v>817</v>
      </c>
      <c r="O116" t="s">
        <v>896</v>
      </c>
      <c r="P116" t="s">
        <v>943</v>
      </c>
      <c r="Q116" t="s">
        <v>897</v>
      </c>
      <c r="S116" t="s">
        <v>869</v>
      </c>
      <c r="T116" t="s">
        <v>822</v>
      </c>
      <c r="V116" t="s">
        <v>823</v>
      </c>
      <c r="W116" t="s">
        <v>824</v>
      </c>
      <c r="X116" t="s">
        <v>825</v>
      </c>
      <c r="Y116" t="s">
        <v>899</v>
      </c>
      <c r="Z116" t="s">
        <v>825</v>
      </c>
      <c r="AA116" t="s">
        <v>899</v>
      </c>
      <c r="AB116" t="s">
        <v>899</v>
      </c>
      <c r="AC116" t="s">
        <v>871</v>
      </c>
      <c r="AD116" t="s">
        <v>919</v>
      </c>
      <c r="AE116" t="s">
        <v>919</v>
      </c>
      <c r="AF116" t="s">
        <v>872</v>
      </c>
      <c r="AG116" t="s">
        <v>826</v>
      </c>
      <c r="AH116" t="s">
        <v>827</v>
      </c>
      <c r="AI116" t="s">
        <v>919</v>
      </c>
      <c r="AJ116" t="s">
        <v>827</v>
      </c>
      <c r="AK116" t="s">
        <v>873</v>
      </c>
      <c r="AL116" t="s">
        <v>827</v>
      </c>
      <c r="AN116" t="s">
        <v>830</v>
      </c>
      <c r="AO116" t="s">
        <v>834</v>
      </c>
      <c r="AP116" t="s">
        <v>829</v>
      </c>
      <c r="AQ116" t="s">
        <v>829</v>
      </c>
      <c r="AR116" t="s">
        <v>834</v>
      </c>
      <c r="AS116" t="s">
        <v>829</v>
      </c>
      <c r="AT116" t="s">
        <v>829</v>
      </c>
      <c r="AU116" t="s">
        <v>834</v>
      </c>
      <c r="DQ116" t="s">
        <v>880</v>
      </c>
      <c r="DR116" t="s">
        <v>831</v>
      </c>
      <c r="DS116" t="s">
        <v>900</v>
      </c>
      <c r="DT116" t="s">
        <v>880</v>
      </c>
      <c r="DU116" t="s">
        <v>831</v>
      </c>
      <c r="DV116" t="s">
        <v>831</v>
      </c>
      <c r="DW116" t="s">
        <v>831</v>
      </c>
      <c r="DX116" t="s">
        <v>832</v>
      </c>
      <c r="DY116" t="s">
        <v>880</v>
      </c>
      <c r="DZ116" t="s">
        <v>880</v>
      </c>
      <c r="EB116" t="s">
        <v>882</v>
      </c>
      <c r="EC116" t="s">
        <v>833</v>
      </c>
      <c r="ED116" t="s">
        <v>835</v>
      </c>
      <c r="EE116" t="s">
        <v>833</v>
      </c>
      <c r="EF116" t="s">
        <v>834</v>
      </c>
      <c r="EG116" t="s">
        <v>835</v>
      </c>
      <c r="EH116" t="s">
        <v>833</v>
      </c>
      <c r="EI116" t="s">
        <v>834</v>
      </c>
      <c r="EJ116" t="s">
        <v>834</v>
      </c>
      <c r="EK116" t="s">
        <v>834</v>
      </c>
      <c r="EL116" t="s">
        <v>834</v>
      </c>
      <c r="EM116" t="s">
        <v>834</v>
      </c>
      <c r="EN116" t="s">
        <v>834</v>
      </c>
      <c r="EO116" t="s">
        <v>834</v>
      </c>
      <c r="EP116" t="s">
        <v>834</v>
      </c>
      <c r="EQ116" t="s">
        <v>834</v>
      </c>
      <c r="ER116" t="s">
        <v>834</v>
      </c>
      <c r="ES116" t="s">
        <v>834</v>
      </c>
      <c r="FD116" t="s">
        <v>921</v>
      </c>
      <c r="FE116" t="s">
        <v>923</v>
      </c>
      <c r="FL116" t="s">
        <v>839</v>
      </c>
      <c r="GG116" t="s">
        <v>836</v>
      </c>
      <c r="GJ116" t="s">
        <v>839</v>
      </c>
      <c r="HQ116" t="s">
        <v>836</v>
      </c>
      <c r="HR116" t="s">
        <v>837</v>
      </c>
      <c r="NO116" t="s">
        <v>925</v>
      </c>
      <c r="NQ116" t="s">
        <v>902</v>
      </c>
      <c r="QK116" t="s">
        <v>883</v>
      </c>
      <c r="QM116" t="s">
        <v>844</v>
      </c>
      <c r="WU116" t="s">
        <v>848</v>
      </c>
      <c r="WV116" t="s">
        <v>850</v>
      </c>
      <c r="WW116" t="s">
        <v>904</v>
      </c>
      <c r="WX116" t="s">
        <v>849</v>
      </c>
      <c r="WY116" t="s">
        <v>850</v>
      </c>
      <c r="WZ116" t="s">
        <v>848</v>
      </c>
      <c r="XA116" t="s">
        <v>849</v>
      </c>
      <c r="XB116" t="s">
        <v>850</v>
      </c>
      <c r="XC116" t="s">
        <v>848</v>
      </c>
      <c r="XD116" t="s">
        <v>850</v>
      </c>
      <c r="XE116" t="s">
        <v>850</v>
      </c>
      <c r="XF116" t="s">
        <v>849</v>
      </c>
      <c r="XG116" t="s">
        <v>904</v>
      </c>
      <c r="XH116" t="s">
        <v>850</v>
      </c>
      <c r="XI116" t="s">
        <v>850</v>
      </c>
      <c r="XJ116" t="s">
        <v>850</v>
      </c>
      <c r="XK116" t="s">
        <v>904</v>
      </c>
      <c r="XL116" t="s">
        <v>904</v>
      </c>
      <c r="XM116" t="s">
        <v>848</v>
      </c>
      <c r="XN116" t="s">
        <v>850</v>
      </c>
      <c r="XO116" t="s">
        <v>850</v>
      </c>
      <c r="XP116" t="s">
        <v>849</v>
      </c>
      <c r="XQ116" t="s">
        <v>848</v>
      </c>
      <c r="XR116" t="s">
        <v>848</v>
      </c>
      <c r="XS116" t="s">
        <v>849</v>
      </c>
      <c r="XT116" t="s">
        <v>849</v>
      </c>
      <c r="XU116" t="s">
        <v>848</v>
      </c>
      <c r="XV116" t="s">
        <v>848</v>
      </c>
      <c r="XW116" t="s">
        <v>849</v>
      </c>
      <c r="XX116" t="s">
        <v>849</v>
      </c>
      <c r="XY116" t="s">
        <v>849</v>
      </c>
      <c r="XZ116" t="s">
        <v>850</v>
      </c>
      <c r="YA116" t="s">
        <v>849</v>
      </c>
      <c r="YB116" t="s">
        <v>849</v>
      </c>
      <c r="YC116" t="s">
        <v>849</v>
      </c>
      <c r="YD116" t="s">
        <v>850</v>
      </c>
      <c r="YE116" t="s">
        <v>850</v>
      </c>
      <c r="YF116" t="s">
        <v>850</v>
      </c>
      <c r="YG116" t="s">
        <v>849</v>
      </c>
      <c r="YJ116" t="s">
        <v>949</v>
      </c>
    </row>
    <row r="117" spans="1:804" x14ac:dyDescent="0.2">
      <c r="A117">
        <v>110002758736</v>
      </c>
      <c r="B117">
        <v>270114569</v>
      </c>
      <c r="C117" s="2">
        <v>43612.330416666657</v>
      </c>
      <c r="D117" s="2">
        <v>43612.389085648138</v>
      </c>
      <c r="E117" t="s">
        <v>1076</v>
      </c>
      <c r="J117" t="s">
        <v>994</v>
      </c>
      <c r="L117" t="s">
        <v>815</v>
      </c>
      <c r="M117" t="s">
        <v>910</v>
      </c>
      <c r="N117" t="s">
        <v>817</v>
      </c>
      <c r="O117" t="s">
        <v>896</v>
      </c>
      <c r="P117" t="s">
        <v>819</v>
      </c>
      <c r="Q117" t="s">
        <v>897</v>
      </c>
      <c r="S117" t="s">
        <v>869</v>
      </c>
      <c r="T117" t="s">
        <v>43</v>
      </c>
      <c r="U117" t="s">
        <v>1077</v>
      </c>
      <c r="V117" t="s">
        <v>823</v>
      </c>
      <c r="W117" t="s">
        <v>1004</v>
      </c>
      <c r="X117" t="s">
        <v>899</v>
      </c>
      <c r="Y117" t="s">
        <v>825</v>
      </c>
      <c r="Z117" t="s">
        <v>899</v>
      </c>
      <c r="AA117" t="s">
        <v>899</v>
      </c>
      <c r="AB117" t="s">
        <v>825</v>
      </c>
      <c r="AC117" t="s">
        <v>825</v>
      </c>
      <c r="AD117" t="s">
        <v>872</v>
      </c>
      <c r="AE117" t="s">
        <v>827</v>
      </c>
      <c r="AF117" t="s">
        <v>826</v>
      </c>
      <c r="AG117" t="s">
        <v>826</v>
      </c>
      <c r="AH117" t="s">
        <v>827</v>
      </c>
      <c r="AI117" t="s">
        <v>826</v>
      </c>
      <c r="AJ117" t="s">
        <v>826</v>
      </c>
      <c r="AK117" t="s">
        <v>827</v>
      </c>
      <c r="AL117" t="s">
        <v>826</v>
      </c>
      <c r="AM117" t="s">
        <v>1078</v>
      </c>
      <c r="AN117" t="s">
        <v>875</v>
      </c>
      <c r="AO117" t="s">
        <v>829</v>
      </c>
      <c r="AP117" t="s">
        <v>830</v>
      </c>
      <c r="AQ117" t="s">
        <v>829</v>
      </c>
      <c r="AR117" t="s">
        <v>834</v>
      </c>
      <c r="AS117" t="s">
        <v>830</v>
      </c>
      <c r="AT117" t="s">
        <v>829</v>
      </c>
      <c r="AU117" t="s">
        <v>830</v>
      </c>
      <c r="BA117" t="s">
        <v>934</v>
      </c>
      <c r="DQ117" t="s">
        <v>831</v>
      </c>
      <c r="DR117" t="s">
        <v>900</v>
      </c>
      <c r="DS117" t="s">
        <v>880</v>
      </c>
      <c r="DT117" t="s">
        <v>880</v>
      </c>
      <c r="DU117" t="s">
        <v>831</v>
      </c>
      <c r="DV117" t="s">
        <v>832</v>
      </c>
      <c r="DW117" t="s">
        <v>880</v>
      </c>
      <c r="DX117" t="s">
        <v>831</v>
      </c>
      <c r="DY117" t="s">
        <v>880</v>
      </c>
      <c r="DZ117" t="s">
        <v>832</v>
      </c>
      <c r="EB117" t="s">
        <v>882</v>
      </c>
      <c r="EC117" t="s">
        <v>835</v>
      </c>
      <c r="ED117" t="s">
        <v>882</v>
      </c>
      <c r="EE117" t="s">
        <v>833</v>
      </c>
      <c r="EF117" t="s">
        <v>834</v>
      </c>
      <c r="EG117" t="s">
        <v>834</v>
      </c>
      <c r="EH117" t="s">
        <v>834</v>
      </c>
      <c r="EI117" t="s">
        <v>834</v>
      </c>
      <c r="EJ117" t="s">
        <v>835</v>
      </c>
      <c r="EK117" t="s">
        <v>834</v>
      </c>
      <c r="EL117" t="s">
        <v>834</v>
      </c>
      <c r="EM117" t="s">
        <v>834</v>
      </c>
      <c r="EN117" t="s">
        <v>834</v>
      </c>
      <c r="EO117" t="s">
        <v>834</v>
      </c>
      <c r="EP117" t="s">
        <v>834</v>
      </c>
      <c r="EQ117" t="s">
        <v>834</v>
      </c>
      <c r="ER117" t="s">
        <v>834</v>
      </c>
      <c r="ES117" t="s">
        <v>834</v>
      </c>
      <c r="EW117" t="s">
        <v>836</v>
      </c>
      <c r="EX117" t="s">
        <v>837</v>
      </c>
      <c r="EZ117" t="s">
        <v>839</v>
      </c>
      <c r="FA117" t="s">
        <v>842</v>
      </c>
      <c r="FU117" t="s">
        <v>836</v>
      </c>
      <c r="FV117" t="s">
        <v>837</v>
      </c>
      <c r="FX117" t="s">
        <v>839</v>
      </c>
      <c r="FY117" t="s">
        <v>842</v>
      </c>
      <c r="GK117" t="s">
        <v>842</v>
      </c>
      <c r="ND117" t="s">
        <v>843</v>
      </c>
      <c r="NI117" t="s">
        <v>846</v>
      </c>
      <c r="NL117" t="s">
        <v>884</v>
      </c>
      <c r="NP117" t="s">
        <v>903</v>
      </c>
      <c r="OF117" t="s">
        <v>843</v>
      </c>
      <c r="OK117" t="s">
        <v>846</v>
      </c>
      <c r="ON117" t="s">
        <v>884</v>
      </c>
      <c r="OR117" t="s">
        <v>903</v>
      </c>
      <c r="OT117" t="s">
        <v>843</v>
      </c>
      <c r="OY117" t="s">
        <v>846</v>
      </c>
      <c r="PB117" t="s">
        <v>884</v>
      </c>
      <c r="PF117" t="s">
        <v>903</v>
      </c>
      <c r="WU117" t="s">
        <v>850</v>
      </c>
      <c r="WV117" t="s">
        <v>849</v>
      </c>
      <c r="WW117" t="s">
        <v>849</v>
      </c>
      <c r="WX117" t="s">
        <v>848</v>
      </c>
      <c r="WY117" t="s">
        <v>904</v>
      </c>
      <c r="WZ117" t="s">
        <v>850</v>
      </c>
      <c r="XA117" t="s">
        <v>904</v>
      </c>
      <c r="XB117" t="s">
        <v>849</v>
      </c>
      <c r="XC117" t="s">
        <v>904</v>
      </c>
      <c r="XD117" t="s">
        <v>850</v>
      </c>
      <c r="XE117" t="s">
        <v>849</v>
      </c>
      <c r="XF117" t="s">
        <v>849</v>
      </c>
      <c r="XG117" t="s">
        <v>904</v>
      </c>
      <c r="XH117" t="s">
        <v>849</v>
      </c>
      <c r="XI117" t="s">
        <v>904</v>
      </c>
      <c r="XJ117" t="s">
        <v>850</v>
      </c>
      <c r="XK117" t="s">
        <v>849</v>
      </c>
      <c r="XL117" t="s">
        <v>850</v>
      </c>
      <c r="XM117" t="s">
        <v>849</v>
      </c>
      <c r="XN117" t="s">
        <v>849</v>
      </c>
      <c r="XO117" t="s">
        <v>849</v>
      </c>
      <c r="XP117" t="s">
        <v>850</v>
      </c>
      <c r="XQ117" t="s">
        <v>850</v>
      </c>
      <c r="XR117" t="s">
        <v>848</v>
      </c>
      <c r="XS117" t="s">
        <v>850</v>
      </c>
      <c r="XT117" t="s">
        <v>849</v>
      </c>
      <c r="XU117" t="s">
        <v>848</v>
      </c>
      <c r="XV117" t="s">
        <v>848</v>
      </c>
      <c r="XW117" t="s">
        <v>848</v>
      </c>
      <c r="XX117" t="s">
        <v>849</v>
      </c>
      <c r="XY117" t="s">
        <v>849</v>
      </c>
      <c r="XZ117" t="s">
        <v>849</v>
      </c>
      <c r="YA117" t="s">
        <v>850</v>
      </c>
      <c r="YB117" t="s">
        <v>849</v>
      </c>
      <c r="YC117" t="s">
        <v>849</v>
      </c>
      <c r="YD117" t="s">
        <v>850</v>
      </c>
      <c r="YE117" t="s">
        <v>849</v>
      </c>
      <c r="YF117" t="s">
        <v>848</v>
      </c>
      <c r="YG117" t="s">
        <v>849</v>
      </c>
      <c r="YH117" t="s">
        <v>1079</v>
      </c>
      <c r="YI117" t="s">
        <v>1080</v>
      </c>
      <c r="YJ117" t="s">
        <v>851</v>
      </c>
      <c r="YK117" t="s">
        <v>853</v>
      </c>
      <c r="YL117" t="s">
        <v>826</v>
      </c>
      <c r="YM117" t="s">
        <v>852</v>
      </c>
      <c r="YN117" t="s">
        <v>853</v>
      </c>
      <c r="YO117" t="s">
        <v>852</v>
      </c>
      <c r="YP117" t="s">
        <v>853</v>
      </c>
      <c r="YQ117" t="s">
        <v>853</v>
      </c>
      <c r="YR117" t="s">
        <v>852</v>
      </c>
      <c r="YS117" t="s">
        <v>853</v>
      </c>
      <c r="YT117" t="s">
        <v>852</v>
      </c>
      <c r="YU117" t="s">
        <v>852</v>
      </c>
      <c r="YV117" t="s">
        <v>853</v>
      </c>
      <c r="YW117" t="s">
        <v>826</v>
      </c>
      <c r="YX117" t="s">
        <v>826</v>
      </c>
      <c r="YY117" t="s">
        <v>826</v>
      </c>
      <c r="YZ117" t="s">
        <v>826</v>
      </c>
      <c r="ZA117" t="s">
        <v>853</v>
      </c>
      <c r="ZB117" t="s">
        <v>826</v>
      </c>
      <c r="ZC117" t="s">
        <v>853</v>
      </c>
      <c r="ZD117" t="s">
        <v>826</v>
      </c>
      <c r="ZE117" t="s">
        <v>886</v>
      </c>
      <c r="ZF117" t="s">
        <v>886</v>
      </c>
      <c r="ZG117" t="s">
        <v>852</v>
      </c>
      <c r="ZH117" t="s">
        <v>826</v>
      </c>
      <c r="ZI117" t="s">
        <v>826</v>
      </c>
      <c r="ZJ117" t="s">
        <v>853</v>
      </c>
      <c r="ZK117" t="s">
        <v>852</v>
      </c>
      <c r="ZL117" t="s">
        <v>852</v>
      </c>
      <c r="ZM117" t="s">
        <v>852</v>
      </c>
      <c r="ZN117" t="s">
        <v>852</v>
      </c>
      <c r="ZO117" t="s">
        <v>826</v>
      </c>
      <c r="ZP117" t="s">
        <v>853</v>
      </c>
      <c r="ZQ117" t="s">
        <v>1081</v>
      </c>
      <c r="ZR117" t="s">
        <v>854</v>
      </c>
      <c r="ZS117" t="s">
        <v>855</v>
      </c>
      <c r="ZT117" t="s">
        <v>855</v>
      </c>
      <c r="ZU117" t="s">
        <v>889</v>
      </c>
      <c r="ZV117" t="s">
        <v>855</v>
      </c>
      <c r="ZW117" t="s">
        <v>889</v>
      </c>
      <c r="ZX117" t="s">
        <v>854</v>
      </c>
      <c r="ZY117" t="s">
        <v>856</v>
      </c>
      <c r="ZZ117" t="s">
        <v>888</v>
      </c>
      <c r="AAA117" t="s">
        <v>889</v>
      </c>
      <c r="AAB117" t="s">
        <v>856</v>
      </c>
      <c r="AAC117" t="s">
        <v>856</v>
      </c>
      <c r="AAD117" t="s">
        <v>889</v>
      </c>
      <c r="AAE117" t="s">
        <v>889</v>
      </c>
      <c r="AAF117" t="s">
        <v>855</v>
      </c>
      <c r="AAG117" t="s">
        <v>856</v>
      </c>
      <c r="AAH117" t="s">
        <v>855</v>
      </c>
      <c r="AAI117" t="s">
        <v>855</v>
      </c>
      <c r="AAJ117" t="s">
        <v>889</v>
      </c>
      <c r="AAK117" t="s">
        <v>854</v>
      </c>
      <c r="AAL117" t="s">
        <v>854</v>
      </c>
      <c r="AAM117" t="s">
        <v>856</v>
      </c>
      <c r="AAN117" t="s">
        <v>888</v>
      </c>
      <c r="AAO117" t="s">
        <v>888</v>
      </c>
      <c r="AAP117" t="s">
        <v>888</v>
      </c>
      <c r="AAQ117" t="s">
        <v>889</v>
      </c>
      <c r="AAR117" t="s">
        <v>888</v>
      </c>
      <c r="AAS117" t="s">
        <v>889</v>
      </c>
      <c r="AAT117" t="s">
        <v>856</v>
      </c>
      <c r="AAU117" t="s">
        <v>855</v>
      </c>
      <c r="AAV117" t="s">
        <v>856</v>
      </c>
      <c r="AAW117" t="s">
        <v>855</v>
      </c>
      <c r="AAX117" t="s">
        <v>888</v>
      </c>
      <c r="AAY117" t="s">
        <v>888</v>
      </c>
      <c r="AAZ117" t="s">
        <v>855</v>
      </c>
      <c r="ABB117" t="s">
        <v>857</v>
      </c>
      <c r="ABC117" t="s">
        <v>859</v>
      </c>
      <c r="ABD117" t="s">
        <v>857</v>
      </c>
      <c r="ABE117" t="s">
        <v>857</v>
      </c>
      <c r="ABF117" t="s">
        <v>857</v>
      </c>
      <c r="ABG117" t="s">
        <v>891</v>
      </c>
      <c r="ABH117" t="s">
        <v>891</v>
      </c>
      <c r="ABI117" t="s">
        <v>859</v>
      </c>
      <c r="ABJ117" t="s">
        <v>857</v>
      </c>
      <c r="ABK117" t="s">
        <v>859</v>
      </c>
      <c r="ABL117" t="s">
        <v>857</v>
      </c>
      <c r="ABM117" t="s">
        <v>890</v>
      </c>
      <c r="ABN117" t="s">
        <v>859</v>
      </c>
      <c r="ABU117" t="s">
        <v>761</v>
      </c>
      <c r="ACF117" t="s">
        <v>772</v>
      </c>
      <c r="ACJ117" t="s">
        <v>776</v>
      </c>
      <c r="ACK117" t="s">
        <v>777</v>
      </c>
      <c r="ACQ117" t="s">
        <v>1082</v>
      </c>
      <c r="ACR117" t="s">
        <v>892</v>
      </c>
      <c r="ACS117" t="s">
        <v>863</v>
      </c>
      <c r="ACT117" t="s">
        <v>893</v>
      </c>
      <c r="ACU117" t="s">
        <v>862</v>
      </c>
      <c r="ACV117" t="s">
        <v>863</v>
      </c>
      <c r="ACW117" t="s">
        <v>863</v>
      </c>
      <c r="ACX117" t="s">
        <v>862</v>
      </c>
      <c r="ACY117" t="s">
        <v>863</v>
      </c>
      <c r="ACZ117" t="s">
        <v>862</v>
      </c>
      <c r="ADA117" t="s">
        <v>863</v>
      </c>
      <c r="ADB117" t="s">
        <v>863</v>
      </c>
      <c r="ADC117" t="s">
        <v>863</v>
      </c>
      <c r="ADD117" t="s">
        <v>862</v>
      </c>
      <c r="ADE117" t="s">
        <v>862</v>
      </c>
      <c r="ADF117" t="s">
        <v>862</v>
      </c>
      <c r="ADG117" t="s">
        <v>863</v>
      </c>
      <c r="ADH117" t="s">
        <v>863</v>
      </c>
      <c r="ADI117" t="s">
        <v>863</v>
      </c>
      <c r="ADJ117" t="s">
        <v>863</v>
      </c>
      <c r="ADK117" t="s">
        <v>863</v>
      </c>
      <c r="ADL117" t="s">
        <v>863</v>
      </c>
      <c r="ADM117" t="s">
        <v>863</v>
      </c>
      <c r="ADN117" t="s">
        <v>863</v>
      </c>
      <c r="ADO117" t="s">
        <v>864</v>
      </c>
      <c r="ADP117" t="s">
        <v>863</v>
      </c>
      <c r="ADQ117" t="s">
        <v>862</v>
      </c>
      <c r="ADR117" t="s">
        <v>864</v>
      </c>
      <c r="ADS117" t="s">
        <v>864</v>
      </c>
      <c r="ADT117" t="s">
        <v>864</v>
      </c>
      <c r="ADU117" t="s">
        <v>863</v>
      </c>
      <c r="ADV117" t="s">
        <v>862</v>
      </c>
      <c r="ADX117" t="s">
        <v>1083</v>
      </c>
    </row>
    <row r="118" spans="1:804" x14ac:dyDescent="0.2">
      <c r="A118">
        <v>110002758651</v>
      </c>
      <c r="B118">
        <v>270114744</v>
      </c>
      <c r="C118" s="2">
        <v>43612.230266203696</v>
      </c>
      <c r="D118" s="2">
        <v>43612.253252314818</v>
      </c>
      <c r="E118" t="s">
        <v>1084</v>
      </c>
      <c r="J118" t="s">
        <v>43</v>
      </c>
      <c r="K118" t="s">
        <v>1085</v>
      </c>
      <c r="L118" t="s">
        <v>815</v>
      </c>
      <c r="M118" t="s">
        <v>816</v>
      </c>
      <c r="N118" t="s">
        <v>984</v>
      </c>
      <c r="O118" t="s">
        <v>818</v>
      </c>
      <c r="P118" t="s">
        <v>819</v>
      </c>
      <c r="Q118" t="s">
        <v>897</v>
      </c>
      <c r="S118" t="s">
        <v>931</v>
      </c>
      <c r="T118" t="s">
        <v>1086</v>
      </c>
      <c r="V118" t="s">
        <v>912</v>
      </c>
      <c r="W118" t="s">
        <v>870</v>
      </c>
      <c r="X118" t="s">
        <v>871</v>
      </c>
      <c r="Y118" t="s">
        <v>825</v>
      </c>
      <c r="Z118" t="s">
        <v>825</v>
      </c>
      <c r="AA118" t="s">
        <v>825</v>
      </c>
      <c r="AB118" t="s">
        <v>871</v>
      </c>
      <c r="AC118" t="s">
        <v>825</v>
      </c>
      <c r="AD118" t="s">
        <v>826</v>
      </c>
      <c r="AE118" t="s">
        <v>827</v>
      </c>
      <c r="AF118" t="s">
        <v>827</v>
      </c>
      <c r="AG118" t="s">
        <v>827</v>
      </c>
      <c r="AH118" t="s">
        <v>827</v>
      </c>
      <c r="AI118" t="s">
        <v>827</v>
      </c>
      <c r="AJ118" t="s">
        <v>827</v>
      </c>
      <c r="AK118" t="s">
        <v>873</v>
      </c>
      <c r="AL118" t="s">
        <v>873</v>
      </c>
      <c r="AN118" t="s">
        <v>828</v>
      </c>
      <c r="AO118" t="s">
        <v>828</v>
      </c>
      <c r="AP118" t="s">
        <v>828</v>
      </c>
      <c r="AQ118" t="s">
        <v>828</v>
      </c>
      <c r="AR118" t="s">
        <v>830</v>
      </c>
      <c r="AS118" t="s">
        <v>834</v>
      </c>
      <c r="AT118" t="s">
        <v>834</v>
      </c>
      <c r="AU118" t="s">
        <v>834</v>
      </c>
      <c r="DQ118" t="s">
        <v>880</v>
      </c>
      <c r="DR118" t="s">
        <v>831</v>
      </c>
      <c r="DS118" t="s">
        <v>832</v>
      </c>
      <c r="DT118" t="s">
        <v>831</v>
      </c>
      <c r="DU118" t="s">
        <v>831</v>
      </c>
      <c r="DV118" t="s">
        <v>831</v>
      </c>
      <c r="DW118" t="s">
        <v>880</v>
      </c>
      <c r="DX118" t="s">
        <v>880</v>
      </c>
      <c r="DY118" t="s">
        <v>832</v>
      </c>
      <c r="DZ118" t="s">
        <v>832</v>
      </c>
      <c r="EB118" t="s">
        <v>882</v>
      </c>
      <c r="EC118" t="s">
        <v>882</v>
      </c>
      <c r="ED118" t="s">
        <v>882</v>
      </c>
      <c r="EE118" t="s">
        <v>882</v>
      </c>
      <c r="EF118" t="s">
        <v>833</v>
      </c>
      <c r="EG118" t="s">
        <v>834</v>
      </c>
      <c r="EH118" t="s">
        <v>834</v>
      </c>
      <c r="EI118" t="s">
        <v>834</v>
      </c>
      <c r="EJ118" t="s">
        <v>834</v>
      </c>
      <c r="EK118" t="s">
        <v>834</v>
      </c>
      <c r="EL118" t="s">
        <v>834</v>
      </c>
      <c r="EM118" t="s">
        <v>834</v>
      </c>
      <c r="EN118" t="s">
        <v>834</v>
      </c>
      <c r="EO118" t="s">
        <v>834</v>
      </c>
      <c r="EP118" t="s">
        <v>833</v>
      </c>
      <c r="EQ118" t="s">
        <v>834</v>
      </c>
      <c r="ER118" t="s">
        <v>833</v>
      </c>
      <c r="ES118" t="s">
        <v>833</v>
      </c>
      <c r="ET118" t="s">
        <v>1087</v>
      </c>
      <c r="FC118" t="s">
        <v>840</v>
      </c>
      <c r="FO118" t="s">
        <v>840</v>
      </c>
      <c r="GA118" t="s">
        <v>840</v>
      </c>
      <c r="GM118" t="s">
        <v>840</v>
      </c>
      <c r="GU118" t="s">
        <v>838</v>
      </c>
      <c r="LM118" t="s">
        <v>842</v>
      </c>
      <c r="MM118" t="s">
        <v>840</v>
      </c>
      <c r="MT118" t="s">
        <v>837</v>
      </c>
      <c r="NH118" t="s">
        <v>845</v>
      </c>
      <c r="NW118" t="s">
        <v>846</v>
      </c>
      <c r="OJ118" t="s">
        <v>845</v>
      </c>
      <c r="OY118" t="s">
        <v>846</v>
      </c>
      <c r="PM118" t="s">
        <v>846</v>
      </c>
      <c r="UW118" t="s">
        <v>846</v>
      </c>
      <c r="WA118" t="s">
        <v>926</v>
      </c>
      <c r="WJ118" t="s">
        <v>936</v>
      </c>
      <c r="WU118" t="s">
        <v>849</v>
      </c>
      <c r="WV118" t="s">
        <v>849</v>
      </c>
      <c r="WW118" t="s">
        <v>849</v>
      </c>
      <c r="WX118" t="s">
        <v>848</v>
      </c>
      <c r="WY118" t="s">
        <v>849</v>
      </c>
      <c r="WZ118" t="s">
        <v>849</v>
      </c>
      <c r="XA118" t="s">
        <v>849</v>
      </c>
      <c r="XB118" t="s">
        <v>849</v>
      </c>
      <c r="XC118" t="s">
        <v>849</v>
      </c>
      <c r="XD118" t="s">
        <v>849</v>
      </c>
      <c r="XE118" t="s">
        <v>849</v>
      </c>
      <c r="XF118" t="s">
        <v>849</v>
      </c>
      <c r="XG118" t="s">
        <v>849</v>
      </c>
      <c r="XH118" t="s">
        <v>849</v>
      </c>
      <c r="XI118" t="s">
        <v>849</v>
      </c>
      <c r="XJ118" t="s">
        <v>849</v>
      </c>
      <c r="XK118" t="s">
        <v>849</v>
      </c>
      <c r="XL118" t="s">
        <v>849</v>
      </c>
      <c r="XM118" t="s">
        <v>849</v>
      </c>
      <c r="XN118" t="s">
        <v>849</v>
      </c>
      <c r="XO118" t="s">
        <v>849</v>
      </c>
      <c r="XP118" t="s">
        <v>849</v>
      </c>
      <c r="XQ118" t="s">
        <v>849</v>
      </c>
      <c r="XR118" t="s">
        <v>849</v>
      </c>
      <c r="XS118" t="s">
        <v>849</v>
      </c>
      <c r="XT118" t="s">
        <v>849</v>
      </c>
      <c r="XU118" t="s">
        <v>849</v>
      </c>
      <c r="XV118" t="s">
        <v>849</v>
      </c>
      <c r="XW118" t="s">
        <v>849</v>
      </c>
      <c r="XX118" t="s">
        <v>849</v>
      </c>
      <c r="XY118" t="s">
        <v>850</v>
      </c>
      <c r="XZ118" t="s">
        <v>849</v>
      </c>
      <c r="YA118" t="s">
        <v>850</v>
      </c>
      <c r="YB118" t="s">
        <v>849</v>
      </c>
      <c r="YC118" t="s">
        <v>849</v>
      </c>
      <c r="YD118" t="s">
        <v>849</v>
      </c>
      <c r="YE118" t="s">
        <v>849</v>
      </c>
      <c r="YF118" t="s">
        <v>849</v>
      </c>
      <c r="YG118" t="s">
        <v>849</v>
      </c>
      <c r="YJ118" t="s">
        <v>906</v>
      </c>
      <c r="YK118" t="s">
        <v>852</v>
      </c>
      <c r="YL118" t="s">
        <v>852</v>
      </c>
      <c r="YM118" t="s">
        <v>852</v>
      </c>
      <c r="YN118" t="s">
        <v>852</v>
      </c>
      <c r="YO118" t="s">
        <v>852</v>
      </c>
      <c r="YP118" t="s">
        <v>852</v>
      </c>
      <c r="YQ118" t="s">
        <v>852</v>
      </c>
      <c r="YR118" t="s">
        <v>852</v>
      </c>
      <c r="YS118" t="s">
        <v>853</v>
      </c>
      <c r="YT118" t="s">
        <v>852</v>
      </c>
      <c r="YU118" t="s">
        <v>852</v>
      </c>
      <c r="YV118" t="s">
        <v>826</v>
      </c>
      <c r="YW118" t="s">
        <v>852</v>
      </c>
      <c r="YX118" t="s">
        <v>852</v>
      </c>
      <c r="YY118" t="s">
        <v>852</v>
      </c>
      <c r="YZ118" t="s">
        <v>852</v>
      </c>
      <c r="ZA118" t="s">
        <v>852</v>
      </c>
      <c r="ZB118" t="s">
        <v>852</v>
      </c>
      <c r="ZC118" t="s">
        <v>852</v>
      </c>
      <c r="ZD118" t="s">
        <v>852</v>
      </c>
      <c r="ZE118" t="s">
        <v>852</v>
      </c>
      <c r="ZF118" t="s">
        <v>852</v>
      </c>
      <c r="ZG118" t="s">
        <v>852</v>
      </c>
      <c r="ZH118" t="s">
        <v>852</v>
      </c>
      <c r="ZI118" t="s">
        <v>852</v>
      </c>
      <c r="ZJ118" t="s">
        <v>852</v>
      </c>
      <c r="ZK118" t="s">
        <v>852</v>
      </c>
      <c r="ZL118" t="s">
        <v>852</v>
      </c>
      <c r="ZM118" t="s">
        <v>852</v>
      </c>
      <c r="ZN118" t="s">
        <v>852</v>
      </c>
      <c r="ZO118" t="s">
        <v>852</v>
      </c>
      <c r="ZP118" t="s">
        <v>852</v>
      </c>
      <c r="ZR118" t="s">
        <v>855</v>
      </c>
      <c r="ZS118" t="s">
        <v>856</v>
      </c>
      <c r="ZT118" t="s">
        <v>855</v>
      </c>
      <c r="ZU118" t="s">
        <v>855</v>
      </c>
      <c r="ZV118" t="s">
        <v>855</v>
      </c>
      <c r="ZW118" t="s">
        <v>855</v>
      </c>
      <c r="ZX118" t="s">
        <v>855</v>
      </c>
      <c r="ZY118" t="s">
        <v>855</v>
      </c>
      <c r="ZZ118" t="s">
        <v>855</v>
      </c>
      <c r="AAA118" t="s">
        <v>855</v>
      </c>
      <c r="AAB118" t="s">
        <v>855</v>
      </c>
      <c r="AAC118" t="s">
        <v>856</v>
      </c>
      <c r="AAD118" t="s">
        <v>856</v>
      </c>
      <c r="AAE118" t="s">
        <v>855</v>
      </c>
      <c r="AAF118" t="s">
        <v>889</v>
      </c>
      <c r="AAG118" t="s">
        <v>855</v>
      </c>
      <c r="AAH118" t="s">
        <v>855</v>
      </c>
      <c r="AAI118" t="s">
        <v>855</v>
      </c>
      <c r="AAJ118" t="s">
        <v>855</v>
      </c>
      <c r="AAK118" t="s">
        <v>856</v>
      </c>
      <c r="AAL118" t="s">
        <v>855</v>
      </c>
      <c r="AAM118" t="s">
        <v>856</v>
      </c>
      <c r="AAN118" t="s">
        <v>855</v>
      </c>
      <c r="AAO118" t="s">
        <v>855</v>
      </c>
      <c r="AAP118" t="s">
        <v>856</v>
      </c>
      <c r="AAQ118" t="s">
        <v>855</v>
      </c>
      <c r="AAR118" t="s">
        <v>855</v>
      </c>
      <c r="AAS118" t="s">
        <v>856</v>
      </c>
      <c r="AAT118" t="s">
        <v>855</v>
      </c>
      <c r="AAU118" t="s">
        <v>855</v>
      </c>
      <c r="AAV118" t="s">
        <v>855</v>
      </c>
      <c r="AAW118" t="s">
        <v>855</v>
      </c>
      <c r="AAX118" t="s">
        <v>855</v>
      </c>
      <c r="AAY118" t="s">
        <v>856</v>
      </c>
      <c r="AAZ118" t="s">
        <v>855</v>
      </c>
      <c r="ABB118" t="s">
        <v>891</v>
      </c>
      <c r="ABC118" t="s">
        <v>891</v>
      </c>
      <c r="ABD118" t="s">
        <v>857</v>
      </c>
      <c r="ABE118" t="s">
        <v>857</v>
      </c>
      <c r="ABF118" t="s">
        <v>857</v>
      </c>
      <c r="ABG118" t="s">
        <v>857</v>
      </c>
      <c r="ABH118" t="s">
        <v>891</v>
      </c>
      <c r="ABI118" t="s">
        <v>891</v>
      </c>
      <c r="ABJ118" t="s">
        <v>857</v>
      </c>
      <c r="ABK118" t="s">
        <v>857</v>
      </c>
      <c r="ABL118" t="s">
        <v>859</v>
      </c>
      <c r="ABM118" t="s">
        <v>891</v>
      </c>
      <c r="ABN118" t="s">
        <v>891</v>
      </c>
      <c r="ABX118" t="s">
        <v>764</v>
      </c>
      <c r="ABY118" t="s">
        <v>765</v>
      </c>
      <c r="ABZ118" t="s">
        <v>766</v>
      </c>
      <c r="ACA118" t="s">
        <v>767</v>
      </c>
      <c r="ACD118" t="s">
        <v>770</v>
      </c>
      <c r="ACR118" t="s">
        <v>892</v>
      </c>
      <c r="ACS118" t="s">
        <v>862</v>
      </c>
      <c r="ACT118" t="s">
        <v>863</v>
      </c>
      <c r="ACU118" t="s">
        <v>862</v>
      </c>
      <c r="ACV118" t="s">
        <v>863</v>
      </c>
      <c r="ACW118" t="s">
        <v>862</v>
      </c>
      <c r="ACX118" t="s">
        <v>862</v>
      </c>
      <c r="ACY118" t="s">
        <v>862</v>
      </c>
      <c r="ACZ118" t="s">
        <v>864</v>
      </c>
      <c r="ADA118" t="s">
        <v>864</v>
      </c>
      <c r="ADB118" t="s">
        <v>864</v>
      </c>
      <c r="ADC118" t="s">
        <v>864</v>
      </c>
      <c r="ADD118" t="s">
        <v>863</v>
      </c>
      <c r="ADE118" t="s">
        <v>863</v>
      </c>
      <c r="ADF118" t="s">
        <v>863</v>
      </c>
      <c r="ADG118" t="s">
        <v>863</v>
      </c>
      <c r="ADH118" t="s">
        <v>863</v>
      </c>
      <c r="ADI118" t="s">
        <v>863</v>
      </c>
      <c r="ADJ118" t="s">
        <v>864</v>
      </c>
      <c r="ADK118" t="s">
        <v>863</v>
      </c>
      <c r="ADL118" t="s">
        <v>863</v>
      </c>
      <c r="ADM118" t="s">
        <v>864</v>
      </c>
      <c r="ADN118" t="s">
        <v>863</v>
      </c>
      <c r="ADO118" t="s">
        <v>863</v>
      </c>
      <c r="ADP118" t="s">
        <v>863</v>
      </c>
      <c r="ADQ118" t="s">
        <v>863</v>
      </c>
      <c r="ADR118" t="s">
        <v>863</v>
      </c>
      <c r="ADS118" t="s">
        <v>862</v>
      </c>
      <c r="ADT118" t="s">
        <v>863</v>
      </c>
      <c r="ADU118" t="s">
        <v>863</v>
      </c>
      <c r="ADV118" t="s">
        <v>863</v>
      </c>
    </row>
    <row r="119" spans="1:804" x14ac:dyDescent="0.2">
      <c r="A119">
        <v>110002758521</v>
      </c>
      <c r="B119">
        <v>270114160</v>
      </c>
      <c r="C119" s="2">
        <v>43612.074791666673</v>
      </c>
      <c r="D119" s="2">
        <v>43612.089479166672</v>
      </c>
      <c r="E119" t="s">
        <v>1586</v>
      </c>
      <c r="J119" t="s">
        <v>814</v>
      </c>
      <c r="L119" t="s">
        <v>815</v>
      </c>
      <c r="M119" t="s">
        <v>910</v>
      </c>
      <c r="N119" t="s">
        <v>867</v>
      </c>
      <c r="O119" t="s">
        <v>930</v>
      </c>
      <c r="P119" t="s">
        <v>1604</v>
      </c>
      <c r="Q119" t="s">
        <v>918</v>
      </c>
      <c r="S119">
        <v>1</v>
      </c>
      <c r="T119" t="s">
        <v>911</v>
      </c>
      <c r="V119" t="s">
        <v>912</v>
      </c>
      <c r="W119" t="s">
        <v>824</v>
      </c>
      <c r="X119" t="s">
        <v>899</v>
      </c>
      <c r="Y119" t="s">
        <v>899</v>
      </c>
      <c r="Z119" t="s">
        <v>871</v>
      </c>
      <c r="AA119" t="s">
        <v>871</v>
      </c>
      <c r="AB119" t="s">
        <v>825</v>
      </c>
      <c r="AC119" t="s">
        <v>825</v>
      </c>
      <c r="AD119" t="s">
        <v>872</v>
      </c>
      <c r="AE119" t="s">
        <v>827</v>
      </c>
      <c r="AF119" t="s">
        <v>827</v>
      </c>
      <c r="AG119" t="s">
        <v>919</v>
      </c>
      <c r="AH119" t="s">
        <v>826</v>
      </c>
      <c r="AI119" t="s">
        <v>827</v>
      </c>
      <c r="AJ119" t="s">
        <v>919</v>
      </c>
      <c r="AK119" t="s">
        <v>919</v>
      </c>
      <c r="AL119" t="s">
        <v>826</v>
      </c>
      <c r="AN119" t="s">
        <v>834</v>
      </c>
      <c r="AO119" t="s">
        <v>834</v>
      </c>
      <c r="AP119" t="s">
        <v>834</v>
      </c>
      <c r="AQ119" t="s">
        <v>829</v>
      </c>
      <c r="AR119" t="s">
        <v>830</v>
      </c>
      <c r="AS119" t="s">
        <v>834</v>
      </c>
      <c r="AT119" t="s">
        <v>829</v>
      </c>
      <c r="AU119" t="s">
        <v>828</v>
      </c>
      <c r="DR119" t="s">
        <v>880</v>
      </c>
      <c r="DS119" t="s">
        <v>880</v>
      </c>
      <c r="DT119" t="s">
        <v>831</v>
      </c>
      <c r="DU119" t="s">
        <v>900</v>
      </c>
      <c r="DV119" t="s">
        <v>880</v>
      </c>
      <c r="DW119" t="s">
        <v>900</v>
      </c>
      <c r="DX119" t="s">
        <v>900</v>
      </c>
      <c r="DY119" t="s">
        <v>880</v>
      </c>
      <c r="DZ119" t="s">
        <v>880</v>
      </c>
      <c r="EB119" t="s">
        <v>835</v>
      </c>
      <c r="EC119" t="s">
        <v>833</v>
      </c>
      <c r="ED119" t="s">
        <v>882</v>
      </c>
      <c r="EE119" t="s">
        <v>882</v>
      </c>
      <c r="EF119" t="s">
        <v>834</v>
      </c>
      <c r="EG119" t="s">
        <v>834</v>
      </c>
      <c r="EH119" t="s">
        <v>834</v>
      </c>
      <c r="EI119" t="s">
        <v>834</v>
      </c>
      <c r="EJ119" t="s">
        <v>835</v>
      </c>
      <c r="EK119" t="s">
        <v>834</v>
      </c>
      <c r="EL119" t="s">
        <v>834</v>
      </c>
      <c r="EM119" t="s">
        <v>834</v>
      </c>
      <c r="EN119" t="s">
        <v>834</v>
      </c>
      <c r="EO119" t="s">
        <v>834</v>
      </c>
      <c r="EP119" t="s">
        <v>834</v>
      </c>
      <c r="EQ119" t="s">
        <v>834</v>
      </c>
      <c r="ER119" t="s">
        <v>834</v>
      </c>
      <c r="ES119" t="s">
        <v>834</v>
      </c>
      <c r="FL119" t="s">
        <v>839</v>
      </c>
      <c r="FM119" t="s">
        <v>842</v>
      </c>
      <c r="FO119" t="s">
        <v>840</v>
      </c>
      <c r="FX119" t="s">
        <v>839</v>
      </c>
      <c r="FY119" t="s">
        <v>842</v>
      </c>
      <c r="GA119" t="s">
        <v>840</v>
      </c>
      <c r="GE119" t="s">
        <v>946</v>
      </c>
      <c r="GI119" t="s">
        <v>838</v>
      </c>
      <c r="GJ119" t="s">
        <v>839</v>
      </c>
      <c r="GK119" t="s">
        <v>842</v>
      </c>
      <c r="WU119" t="s">
        <v>848</v>
      </c>
      <c r="WV119" t="s">
        <v>904</v>
      </c>
      <c r="WW119" t="s">
        <v>850</v>
      </c>
      <c r="WX119" t="s">
        <v>849</v>
      </c>
      <c r="WY119" t="s">
        <v>904</v>
      </c>
      <c r="WZ119" t="s">
        <v>849</v>
      </c>
      <c r="XA119" t="s">
        <v>850</v>
      </c>
      <c r="XB119" t="s">
        <v>850</v>
      </c>
      <c r="XC119" t="s">
        <v>850</v>
      </c>
      <c r="XD119" t="s">
        <v>850</v>
      </c>
      <c r="XE119" t="s">
        <v>850</v>
      </c>
      <c r="XF119" t="s">
        <v>904</v>
      </c>
      <c r="XG119" t="s">
        <v>850</v>
      </c>
      <c r="XH119" t="s">
        <v>848</v>
      </c>
      <c r="XI119" t="s">
        <v>904</v>
      </c>
      <c r="XJ119" t="s">
        <v>849</v>
      </c>
      <c r="XK119" t="s">
        <v>904</v>
      </c>
      <c r="XL119" t="s">
        <v>848</v>
      </c>
      <c r="XM119" t="s">
        <v>848</v>
      </c>
      <c r="XN119" t="s">
        <v>848</v>
      </c>
      <c r="XO119" t="s">
        <v>849</v>
      </c>
      <c r="XP119" t="s">
        <v>849</v>
      </c>
      <c r="XQ119" t="s">
        <v>849</v>
      </c>
      <c r="XR119" t="s">
        <v>848</v>
      </c>
      <c r="XS119" t="s">
        <v>848</v>
      </c>
      <c r="XT119" t="s">
        <v>848</v>
      </c>
      <c r="XU119" t="s">
        <v>849</v>
      </c>
      <c r="XV119" t="s">
        <v>849</v>
      </c>
      <c r="XW119" t="s">
        <v>850</v>
      </c>
      <c r="XX119" t="s">
        <v>904</v>
      </c>
      <c r="XY119" t="s">
        <v>904</v>
      </c>
      <c r="XZ119" t="s">
        <v>904</v>
      </c>
      <c r="YA119" t="s">
        <v>850</v>
      </c>
      <c r="YB119" t="s">
        <v>904</v>
      </c>
      <c r="YC119" t="s">
        <v>850</v>
      </c>
      <c r="YD119" t="s">
        <v>904</v>
      </c>
      <c r="YE119" t="s">
        <v>850</v>
      </c>
      <c r="YF119" t="s">
        <v>849</v>
      </c>
      <c r="YG119" t="s">
        <v>849</v>
      </c>
      <c r="YJ119" t="s">
        <v>851</v>
      </c>
      <c r="YK119" t="s">
        <v>853</v>
      </c>
      <c r="YL119" t="s">
        <v>853</v>
      </c>
      <c r="YM119" t="s">
        <v>852</v>
      </c>
      <c r="YN119" t="s">
        <v>853</v>
      </c>
      <c r="YO119" t="s">
        <v>852</v>
      </c>
      <c r="YP119" t="s">
        <v>853</v>
      </c>
      <c r="YQ119" t="s">
        <v>853</v>
      </c>
      <c r="YR119" t="s">
        <v>826</v>
      </c>
      <c r="YS119" t="s">
        <v>852</v>
      </c>
      <c r="YT119" t="s">
        <v>852</v>
      </c>
      <c r="YU119" t="s">
        <v>852</v>
      </c>
      <c r="YV119" t="s">
        <v>853</v>
      </c>
      <c r="YW119" t="s">
        <v>826</v>
      </c>
      <c r="YX119" t="s">
        <v>826</v>
      </c>
      <c r="YY119" t="s">
        <v>886</v>
      </c>
      <c r="YZ119" t="s">
        <v>886</v>
      </c>
      <c r="ZA119" t="s">
        <v>826</v>
      </c>
      <c r="ZB119" t="s">
        <v>886</v>
      </c>
      <c r="ZC119" t="s">
        <v>853</v>
      </c>
      <c r="ZD119" t="s">
        <v>886</v>
      </c>
      <c r="ZE119" t="s">
        <v>826</v>
      </c>
      <c r="ZF119" t="s">
        <v>826</v>
      </c>
      <c r="ZG119" t="s">
        <v>852</v>
      </c>
      <c r="ZH119" t="s">
        <v>852</v>
      </c>
      <c r="ZI119" t="s">
        <v>852</v>
      </c>
      <c r="ZJ119" t="s">
        <v>853</v>
      </c>
      <c r="ZK119" t="s">
        <v>853</v>
      </c>
      <c r="ZL119" t="s">
        <v>826</v>
      </c>
      <c r="ZM119" t="s">
        <v>852</v>
      </c>
      <c r="ZN119" t="s">
        <v>826</v>
      </c>
      <c r="ZO119" t="s">
        <v>853</v>
      </c>
      <c r="ZP119" t="s">
        <v>852</v>
      </c>
      <c r="ZR119" t="s">
        <v>856</v>
      </c>
      <c r="ZS119" t="s">
        <v>854</v>
      </c>
      <c r="ZT119" t="s">
        <v>889</v>
      </c>
      <c r="ZU119" t="s">
        <v>888</v>
      </c>
      <c r="ZV119" t="s">
        <v>856</v>
      </c>
      <c r="ZW119" t="s">
        <v>888</v>
      </c>
      <c r="ZX119" t="s">
        <v>856</v>
      </c>
      <c r="ZY119" t="s">
        <v>856</v>
      </c>
      <c r="ZZ119" t="s">
        <v>888</v>
      </c>
      <c r="AAA119" t="s">
        <v>889</v>
      </c>
      <c r="AAB119" t="s">
        <v>889</v>
      </c>
      <c r="AAC119" t="s">
        <v>889</v>
      </c>
      <c r="AAD119" t="s">
        <v>855</v>
      </c>
      <c r="AAE119" t="s">
        <v>856</v>
      </c>
      <c r="AAF119" t="s">
        <v>856</v>
      </c>
      <c r="AAG119" t="s">
        <v>889</v>
      </c>
      <c r="AAH119" t="s">
        <v>855</v>
      </c>
      <c r="AAI119" t="s">
        <v>856</v>
      </c>
      <c r="AAJ119" t="s">
        <v>889</v>
      </c>
      <c r="AAK119" t="s">
        <v>889</v>
      </c>
      <c r="AAL119" t="s">
        <v>855</v>
      </c>
      <c r="AAM119" t="s">
        <v>856</v>
      </c>
      <c r="AAN119" t="s">
        <v>889</v>
      </c>
      <c r="AAO119" t="s">
        <v>888</v>
      </c>
      <c r="AAP119" t="s">
        <v>889</v>
      </c>
      <c r="AAQ119" t="s">
        <v>889</v>
      </c>
      <c r="AAR119" t="s">
        <v>855</v>
      </c>
      <c r="AAS119" t="s">
        <v>889</v>
      </c>
      <c r="AAT119" t="s">
        <v>855</v>
      </c>
      <c r="AAU119" t="s">
        <v>855</v>
      </c>
      <c r="AAV119" t="s">
        <v>855</v>
      </c>
      <c r="AAW119" t="s">
        <v>855</v>
      </c>
      <c r="AAX119" t="s">
        <v>889</v>
      </c>
      <c r="AAY119" t="s">
        <v>854</v>
      </c>
      <c r="AAZ119" t="s">
        <v>854</v>
      </c>
      <c r="ABB119" t="s">
        <v>857</v>
      </c>
      <c r="ABC119" t="s">
        <v>857</v>
      </c>
      <c r="ABD119" t="s">
        <v>859</v>
      </c>
      <c r="ABE119" t="s">
        <v>859</v>
      </c>
      <c r="ABF119" t="s">
        <v>859</v>
      </c>
      <c r="ABG119" t="s">
        <v>859</v>
      </c>
      <c r="ABH119" t="s">
        <v>891</v>
      </c>
      <c r="ABI119" t="s">
        <v>859</v>
      </c>
      <c r="ABJ119" t="s">
        <v>857</v>
      </c>
      <c r="ABK119" t="s">
        <v>859</v>
      </c>
      <c r="ABL119" t="s">
        <v>857</v>
      </c>
      <c r="ABM119" t="s">
        <v>859</v>
      </c>
      <c r="ABN119" t="s">
        <v>857</v>
      </c>
      <c r="ABS119" t="s">
        <v>759</v>
      </c>
      <c r="ACA119" t="s">
        <v>767</v>
      </c>
      <c r="ACB119" t="s">
        <v>768</v>
      </c>
      <c r="ACH119" t="s">
        <v>774</v>
      </c>
      <c r="ACK119" t="s">
        <v>777</v>
      </c>
      <c r="ACR119" t="s">
        <v>892</v>
      </c>
      <c r="ACS119" t="s">
        <v>863</v>
      </c>
      <c r="ACT119" t="s">
        <v>863</v>
      </c>
      <c r="ACU119" t="s">
        <v>862</v>
      </c>
      <c r="ACV119" t="s">
        <v>893</v>
      </c>
      <c r="ACW119" t="s">
        <v>862</v>
      </c>
      <c r="ACX119" t="s">
        <v>863</v>
      </c>
      <c r="ACY119" t="s">
        <v>864</v>
      </c>
      <c r="ACZ119" t="s">
        <v>863</v>
      </c>
      <c r="ADA119" t="s">
        <v>863</v>
      </c>
      <c r="ADB119" t="s">
        <v>863</v>
      </c>
      <c r="ADC119" t="s">
        <v>863</v>
      </c>
      <c r="ADD119" t="s">
        <v>863</v>
      </c>
      <c r="ADE119" t="s">
        <v>863</v>
      </c>
      <c r="ADF119" t="s">
        <v>862</v>
      </c>
      <c r="ADG119" t="s">
        <v>862</v>
      </c>
      <c r="ADH119" t="s">
        <v>863</v>
      </c>
      <c r="ADI119" t="s">
        <v>863</v>
      </c>
      <c r="ADJ119" t="s">
        <v>863</v>
      </c>
      <c r="ADK119" t="s">
        <v>863</v>
      </c>
      <c r="ADL119" t="s">
        <v>863</v>
      </c>
      <c r="ADM119" t="s">
        <v>862</v>
      </c>
      <c r="ADN119" t="s">
        <v>863</v>
      </c>
      <c r="ADO119" t="s">
        <v>864</v>
      </c>
      <c r="ADP119" t="s">
        <v>864</v>
      </c>
      <c r="ADQ119" t="s">
        <v>863</v>
      </c>
      <c r="ADR119" t="s">
        <v>864</v>
      </c>
      <c r="ADS119" t="s">
        <v>863</v>
      </c>
      <c r="ADT119" t="s">
        <v>863</v>
      </c>
      <c r="ADU119" t="s">
        <v>863</v>
      </c>
      <c r="ADV119" t="s">
        <v>863</v>
      </c>
    </row>
    <row r="120" spans="1:804" x14ac:dyDescent="0.2">
      <c r="A120">
        <v>110002758405</v>
      </c>
      <c r="B120">
        <v>270114160</v>
      </c>
      <c r="C120" s="2">
        <v>43611.990474537037</v>
      </c>
      <c r="D120" s="2">
        <v>43611.993715277778</v>
      </c>
      <c r="E120" t="s">
        <v>1587</v>
      </c>
      <c r="J120" t="s">
        <v>43</v>
      </c>
      <c r="K120" t="s">
        <v>1588</v>
      </c>
      <c r="L120" t="s">
        <v>815</v>
      </c>
      <c r="M120" t="s">
        <v>960</v>
      </c>
      <c r="N120" t="s">
        <v>867</v>
      </c>
      <c r="O120" t="s">
        <v>818</v>
      </c>
      <c r="P120" t="s">
        <v>819</v>
      </c>
      <c r="Q120" t="s">
        <v>980</v>
      </c>
      <c r="S120">
        <v>1</v>
      </c>
      <c r="T120" t="s">
        <v>911</v>
      </c>
      <c r="V120" t="s">
        <v>823</v>
      </c>
      <c r="W120" t="s">
        <v>870</v>
      </c>
      <c r="X120" t="s">
        <v>825</v>
      </c>
      <c r="Y120" t="s">
        <v>871</v>
      </c>
      <c r="Z120" t="s">
        <v>871</v>
      </c>
      <c r="AA120" t="s">
        <v>871</v>
      </c>
      <c r="AB120" t="s">
        <v>871</v>
      </c>
      <c r="AC120" t="s">
        <v>871</v>
      </c>
      <c r="AD120" t="s">
        <v>873</v>
      </c>
      <c r="AE120" t="s">
        <v>873</v>
      </c>
      <c r="AF120" t="s">
        <v>827</v>
      </c>
      <c r="AG120" t="s">
        <v>826</v>
      </c>
      <c r="AH120" t="s">
        <v>827</v>
      </c>
      <c r="AI120" t="s">
        <v>873</v>
      </c>
      <c r="AJ120" t="s">
        <v>873</v>
      </c>
      <c r="AK120" t="s">
        <v>873</v>
      </c>
      <c r="AL120" t="s">
        <v>827</v>
      </c>
    </row>
    <row r="121" spans="1:804" x14ac:dyDescent="0.2">
      <c r="A121">
        <v>110002758247</v>
      </c>
      <c r="B121">
        <v>270114683</v>
      </c>
      <c r="C121" s="2">
        <v>43611.904282407413</v>
      </c>
      <c r="D121" s="2">
        <v>43611.921249999999</v>
      </c>
      <c r="E121" t="s">
        <v>1088</v>
      </c>
      <c r="J121" t="s">
        <v>938</v>
      </c>
      <c r="L121" t="s">
        <v>815</v>
      </c>
      <c r="M121" t="s">
        <v>910</v>
      </c>
      <c r="N121" t="s">
        <v>867</v>
      </c>
      <c r="O121" t="s">
        <v>818</v>
      </c>
      <c r="P121" t="s">
        <v>819</v>
      </c>
      <c r="Q121" t="s">
        <v>43</v>
      </c>
      <c r="R121" t="s">
        <v>1089</v>
      </c>
      <c r="S121" t="s">
        <v>931</v>
      </c>
      <c r="T121" t="s">
        <v>43</v>
      </c>
      <c r="U121" t="s">
        <v>1090</v>
      </c>
      <c r="V121" t="s">
        <v>823</v>
      </c>
      <c r="W121" t="s">
        <v>870</v>
      </c>
      <c r="X121" t="s">
        <v>825</v>
      </c>
      <c r="Y121" t="s">
        <v>871</v>
      </c>
      <c r="Z121" t="s">
        <v>825</v>
      </c>
      <c r="AA121" t="s">
        <v>825</v>
      </c>
      <c r="AB121" t="s">
        <v>825</v>
      </c>
      <c r="AC121" t="s">
        <v>871</v>
      </c>
      <c r="AD121" t="s">
        <v>872</v>
      </c>
      <c r="AE121" t="s">
        <v>827</v>
      </c>
      <c r="AF121" t="s">
        <v>827</v>
      </c>
      <c r="AG121" t="s">
        <v>827</v>
      </c>
      <c r="AH121" t="s">
        <v>826</v>
      </c>
      <c r="AI121" t="s">
        <v>827</v>
      </c>
      <c r="AJ121" t="s">
        <v>826</v>
      </c>
      <c r="AK121" t="s">
        <v>827</v>
      </c>
      <c r="AL121" t="s">
        <v>827</v>
      </c>
      <c r="AN121" t="s">
        <v>875</v>
      </c>
      <c r="AO121" t="s">
        <v>834</v>
      </c>
      <c r="AP121" t="s">
        <v>834</v>
      </c>
      <c r="AQ121" t="s">
        <v>829</v>
      </c>
      <c r="AR121" t="s">
        <v>828</v>
      </c>
      <c r="AS121" t="s">
        <v>874</v>
      </c>
      <c r="AT121" t="s">
        <v>829</v>
      </c>
      <c r="AU121" t="s">
        <v>830</v>
      </c>
      <c r="AV121" t="s">
        <v>1091</v>
      </c>
      <c r="AW121" t="s">
        <v>933</v>
      </c>
      <c r="AY121" t="s">
        <v>878</v>
      </c>
      <c r="CR121" t="s">
        <v>878</v>
      </c>
      <c r="CS121" t="s">
        <v>877</v>
      </c>
      <c r="CV121" t="s">
        <v>914</v>
      </c>
      <c r="DQ121" t="s">
        <v>880</v>
      </c>
      <c r="DR121" t="s">
        <v>900</v>
      </c>
      <c r="DS121" t="s">
        <v>880</v>
      </c>
      <c r="DT121" t="s">
        <v>832</v>
      </c>
      <c r="DU121" t="s">
        <v>831</v>
      </c>
      <c r="DV121" t="s">
        <v>831</v>
      </c>
      <c r="DW121" t="s">
        <v>900</v>
      </c>
      <c r="DX121" t="s">
        <v>880</v>
      </c>
      <c r="DY121" t="s">
        <v>831</v>
      </c>
      <c r="DZ121" t="s">
        <v>880</v>
      </c>
      <c r="EB121" t="s">
        <v>882</v>
      </c>
      <c r="EC121" t="s">
        <v>882</v>
      </c>
      <c r="ED121" t="s">
        <v>882</v>
      </c>
      <c r="EE121" t="s">
        <v>882</v>
      </c>
      <c r="EF121" t="s">
        <v>882</v>
      </c>
      <c r="EG121" t="s">
        <v>834</v>
      </c>
      <c r="EH121" t="s">
        <v>834</v>
      </c>
      <c r="EI121" t="s">
        <v>834</v>
      </c>
      <c r="EJ121" t="s">
        <v>834</v>
      </c>
      <c r="EK121" t="s">
        <v>834</v>
      </c>
      <c r="EL121" t="s">
        <v>834</v>
      </c>
      <c r="EM121" t="s">
        <v>834</v>
      </c>
      <c r="EN121" t="s">
        <v>834</v>
      </c>
      <c r="EO121" t="s">
        <v>834</v>
      </c>
      <c r="EP121" t="s">
        <v>834</v>
      </c>
      <c r="EQ121" t="s">
        <v>834</v>
      </c>
      <c r="ER121" t="s">
        <v>834</v>
      </c>
      <c r="ES121" t="s">
        <v>834</v>
      </c>
      <c r="ET121" t="s">
        <v>1092</v>
      </c>
      <c r="EZ121" t="s">
        <v>839</v>
      </c>
      <c r="FC121" t="s">
        <v>840</v>
      </c>
      <c r="FI121" t="s">
        <v>836</v>
      </c>
      <c r="FL121" t="s">
        <v>839</v>
      </c>
      <c r="FM121" t="s">
        <v>842</v>
      </c>
      <c r="FV121" t="s">
        <v>837</v>
      </c>
      <c r="FX121" t="s">
        <v>839</v>
      </c>
      <c r="GD121" t="s">
        <v>922</v>
      </c>
      <c r="GG121" t="s">
        <v>836</v>
      </c>
      <c r="GH121" t="s">
        <v>837</v>
      </c>
      <c r="GJ121" t="s">
        <v>839</v>
      </c>
      <c r="GK121" t="s">
        <v>842</v>
      </c>
      <c r="GQ121" t="s">
        <v>946</v>
      </c>
      <c r="GS121" t="s">
        <v>836</v>
      </c>
      <c r="GU121" t="s">
        <v>838</v>
      </c>
      <c r="GX121" t="s">
        <v>901</v>
      </c>
      <c r="GY121" t="s">
        <v>840</v>
      </c>
      <c r="GZ121" t="s">
        <v>921</v>
      </c>
      <c r="ND121" t="s">
        <v>843</v>
      </c>
      <c r="NH121" t="s">
        <v>845</v>
      </c>
      <c r="NI121" t="s">
        <v>846</v>
      </c>
      <c r="NN121" t="s">
        <v>924</v>
      </c>
      <c r="NO121" t="s">
        <v>925</v>
      </c>
      <c r="NP121" t="s">
        <v>903</v>
      </c>
      <c r="NZ121" t="s">
        <v>884</v>
      </c>
      <c r="OF121" t="s">
        <v>843</v>
      </c>
      <c r="OL121" t="s">
        <v>847</v>
      </c>
      <c r="OR121" t="s">
        <v>903</v>
      </c>
      <c r="OT121" t="s">
        <v>843</v>
      </c>
      <c r="PD121" t="s">
        <v>924</v>
      </c>
      <c r="PF121" t="s">
        <v>903</v>
      </c>
      <c r="PM121" t="s">
        <v>846</v>
      </c>
      <c r="PO121" t="s">
        <v>926</v>
      </c>
      <c r="PS121" t="s">
        <v>925</v>
      </c>
    </row>
    <row r="122" spans="1:804" x14ac:dyDescent="0.2">
      <c r="A122">
        <v>110002758084</v>
      </c>
      <c r="B122">
        <v>270114701</v>
      </c>
      <c r="C122" s="2">
        <v>43611.845902777779</v>
      </c>
      <c r="D122" s="2">
        <v>43611.911597222221</v>
      </c>
      <c r="E122" t="s">
        <v>1093</v>
      </c>
      <c r="J122" t="s">
        <v>975</v>
      </c>
      <c r="L122" t="s">
        <v>815</v>
      </c>
      <c r="M122" t="s">
        <v>816</v>
      </c>
      <c r="N122" t="s">
        <v>984</v>
      </c>
      <c r="O122" t="s">
        <v>818</v>
      </c>
      <c r="P122" t="s">
        <v>943</v>
      </c>
      <c r="Q122" t="s">
        <v>820</v>
      </c>
      <c r="S122" t="s">
        <v>821</v>
      </c>
      <c r="T122" t="s">
        <v>822</v>
      </c>
      <c r="V122" t="s">
        <v>823</v>
      </c>
      <c r="W122" t="s">
        <v>870</v>
      </c>
      <c r="X122" t="s">
        <v>825</v>
      </c>
      <c r="Y122" t="s">
        <v>825</v>
      </c>
      <c r="Z122" t="s">
        <v>899</v>
      </c>
      <c r="AA122" t="s">
        <v>825</v>
      </c>
      <c r="AB122" t="s">
        <v>825</v>
      </c>
      <c r="AC122" t="s">
        <v>825</v>
      </c>
      <c r="AD122" t="s">
        <v>872</v>
      </c>
      <c r="AE122" t="s">
        <v>826</v>
      </c>
      <c r="AF122" t="s">
        <v>827</v>
      </c>
      <c r="AG122" t="s">
        <v>826</v>
      </c>
      <c r="AH122" t="s">
        <v>826</v>
      </c>
      <c r="AI122" t="s">
        <v>826</v>
      </c>
      <c r="AJ122" t="s">
        <v>826</v>
      </c>
      <c r="AK122" t="s">
        <v>827</v>
      </c>
      <c r="AL122" t="s">
        <v>826</v>
      </c>
      <c r="AN122" t="s">
        <v>875</v>
      </c>
      <c r="AO122" t="s">
        <v>829</v>
      </c>
      <c r="AP122" t="s">
        <v>830</v>
      </c>
      <c r="AQ122" t="s">
        <v>875</v>
      </c>
      <c r="AR122" t="s">
        <v>830</v>
      </c>
      <c r="AS122" t="s">
        <v>875</v>
      </c>
      <c r="AT122" t="s">
        <v>834</v>
      </c>
      <c r="AU122" t="s">
        <v>828</v>
      </c>
      <c r="AX122" t="s">
        <v>913</v>
      </c>
      <c r="AY122" t="s">
        <v>878</v>
      </c>
      <c r="AZ122" t="s">
        <v>877</v>
      </c>
      <c r="BB122" t="s">
        <v>879</v>
      </c>
      <c r="BX122" t="s">
        <v>933</v>
      </c>
      <c r="CR122" t="s">
        <v>878</v>
      </c>
      <c r="CV122" t="s">
        <v>914</v>
      </c>
      <c r="DQ122" t="s">
        <v>880</v>
      </c>
      <c r="DR122" t="s">
        <v>900</v>
      </c>
      <c r="DS122" t="s">
        <v>831</v>
      </c>
      <c r="DT122" t="s">
        <v>832</v>
      </c>
      <c r="DU122" t="s">
        <v>832</v>
      </c>
      <c r="DV122" t="s">
        <v>880</v>
      </c>
      <c r="DW122" t="s">
        <v>900</v>
      </c>
      <c r="DX122" t="s">
        <v>900</v>
      </c>
      <c r="DY122" t="s">
        <v>832</v>
      </c>
      <c r="DZ122" t="s">
        <v>900</v>
      </c>
      <c r="EB122" t="s">
        <v>833</v>
      </c>
      <c r="EC122" t="s">
        <v>835</v>
      </c>
      <c r="ED122" t="s">
        <v>835</v>
      </c>
      <c r="EE122" t="s">
        <v>833</v>
      </c>
      <c r="EF122" t="s">
        <v>834</v>
      </c>
      <c r="EG122" t="s">
        <v>834</v>
      </c>
      <c r="EH122" t="s">
        <v>834</v>
      </c>
      <c r="EI122" t="s">
        <v>834</v>
      </c>
      <c r="EJ122" t="s">
        <v>834</v>
      </c>
      <c r="EK122" t="s">
        <v>834</v>
      </c>
      <c r="EL122" t="s">
        <v>834</v>
      </c>
      <c r="EM122" t="s">
        <v>834</v>
      </c>
      <c r="EN122" t="s">
        <v>834</v>
      </c>
      <c r="EO122" t="s">
        <v>834</v>
      </c>
      <c r="EP122" t="s">
        <v>834</v>
      </c>
      <c r="EQ122" t="s">
        <v>833</v>
      </c>
      <c r="ER122" t="s">
        <v>834</v>
      </c>
      <c r="ES122" t="s">
        <v>833</v>
      </c>
      <c r="ET122" t="s">
        <v>1094</v>
      </c>
      <c r="EV122" t="s">
        <v>841</v>
      </c>
      <c r="EZ122" t="s">
        <v>839</v>
      </c>
      <c r="FC122" t="s">
        <v>840</v>
      </c>
      <c r="GH122" t="s">
        <v>837</v>
      </c>
      <c r="GJ122" t="s">
        <v>839</v>
      </c>
      <c r="GK122" t="s">
        <v>842</v>
      </c>
      <c r="LS122" t="s">
        <v>946</v>
      </c>
      <c r="LU122" t="s">
        <v>836</v>
      </c>
      <c r="LW122" t="s">
        <v>838</v>
      </c>
      <c r="LX122" t="s">
        <v>839</v>
      </c>
      <c r="LY122" t="s">
        <v>842</v>
      </c>
      <c r="LZ122" t="s">
        <v>901</v>
      </c>
      <c r="MA122" t="s">
        <v>840</v>
      </c>
      <c r="MB122" t="s">
        <v>921</v>
      </c>
      <c r="MQ122" t="s">
        <v>946</v>
      </c>
      <c r="MS122" t="s">
        <v>836</v>
      </c>
      <c r="MU122" t="s">
        <v>838</v>
      </c>
      <c r="MV122" t="s">
        <v>839</v>
      </c>
      <c r="MW122" t="s">
        <v>842</v>
      </c>
      <c r="MX122" t="s">
        <v>901</v>
      </c>
      <c r="MY122" t="s">
        <v>840</v>
      </c>
      <c r="MZ122" t="s">
        <v>921</v>
      </c>
      <c r="ND122" t="s">
        <v>843</v>
      </c>
      <c r="NH122" t="s">
        <v>845</v>
      </c>
      <c r="NL122" t="s">
        <v>884</v>
      </c>
      <c r="NN122" t="s">
        <v>924</v>
      </c>
      <c r="NP122" t="s">
        <v>903</v>
      </c>
      <c r="VG122" t="s">
        <v>883</v>
      </c>
      <c r="VI122" t="s">
        <v>844</v>
      </c>
      <c r="WI122" t="s">
        <v>883</v>
      </c>
      <c r="WK122" t="s">
        <v>844</v>
      </c>
      <c r="WU122" t="s">
        <v>848</v>
      </c>
      <c r="WV122" t="s">
        <v>849</v>
      </c>
      <c r="WW122" t="s">
        <v>848</v>
      </c>
      <c r="WX122" t="s">
        <v>849</v>
      </c>
      <c r="WY122" t="s">
        <v>849</v>
      </c>
      <c r="WZ122" t="s">
        <v>849</v>
      </c>
      <c r="XA122" t="s">
        <v>850</v>
      </c>
      <c r="XB122" t="s">
        <v>848</v>
      </c>
      <c r="XC122" t="s">
        <v>850</v>
      </c>
      <c r="XD122" t="s">
        <v>849</v>
      </c>
      <c r="XE122" t="s">
        <v>848</v>
      </c>
      <c r="XF122" t="s">
        <v>848</v>
      </c>
      <c r="XG122" t="s">
        <v>849</v>
      </c>
      <c r="XH122" t="s">
        <v>848</v>
      </c>
      <c r="XI122" t="s">
        <v>849</v>
      </c>
      <c r="XJ122" t="s">
        <v>848</v>
      </c>
      <c r="XK122" t="s">
        <v>849</v>
      </c>
      <c r="XL122" t="s">
        <v>849</v>
      </c>
      <c r="XM122" t="s">
        <v>849</v>
      </c>
      <c r="XN122" t="s">
        <v>849</v>
      </c>
      <c r="XO122" t="s">
        <v>850</v>
      </c>
      <c r="XP122" t="s">
        <v>850</v>
      </c>
      <c r="XQ122" t="s">
        <v>849</v>
      </c>
      <c r="XR122" t="s">
        <v>848</v>
      </c>
      <c r="XS122" t="s">
        <v>850</v>
      </c>
      <c r="XT122" t="s">
        <v>849</v>
      </c>
      <c r="XU122" t="s">
        <v>848</v>
      </c>
      <c r="XV122" t="s">
        <v>849</v>
      </c>
      <c r="XW122" t="s">
        <v>850</v>
      </c>
      <c r="XX122" t="s">
        <v>850</v>
      </c>
      <c r="XY122" t="s">
        <v>848</v>
      </c>
      <c r="XZ122" t="s">
        <v>850</v>
      </c>
      <c r="YA122" t="s">
        <v>849</v>
      </c>
      <c r="YB122" t="s">
        <v>849</v>
      </c>
      <c r="YC122" t="s">
        <v>850</v>
      </c>
      <c r="YD122" t="s">
        <v>850</v>
      </c>
      <c r="YE122" t="s">
        <v>850</v>
      </c>
      <c r="YF122" t="s">
        <v>849</v>
      </c>
      <c r="YG122" t="s">
        <v>849</v>
      </c>
      <c r="YH122" t="s">
        <v>1095</v>
      </c>
      <c r="YI122" t="s">
        <v>1096</v>
      </c>
      <c r="YJ122" t="s">
        <v>949</v>
      </c>
    </row>
    <row r="123" spans="1:804" x14ac:dyDescent="0.2">
      <c r="A123">
        <v>110002758033</v>
      </c>
      <c r="B123">
        <v>270114677</v>
      </c>
      <c r="C123" s="2">
        <v>43611.817986111113</v>
      </c>
      <c r="D123" s="2">
        <v>43611.93341435185</v>
      </c>
      <c r="E123" t="s">
        <v>1097</v>
      </c>
      <c r="J123" t="s">
        <v>975</v>
      </c>
      <c r="L123" t="s">
        <v>815</v>
      </c>
      <c r="M123" t="s">
        <v>960</v>
      </c>
      <c r="N123" t="s">
        <v>817</v>
      </c>
      <c r="O123" t="s">
        <v>978</v>
      </c>
      <c r="P123" t="s">
        <v>943</v>
      </c>
      <c r="Q123" t="s">
        <v>897</v>
      </c>
      <c r="S123" t="s">
        <v>869</v>
      </c>
      <c r="T123" t="s">
        <v>1098</v>
      </c>
      <c r="V123" t="s">
        <v>912</v>
      </c>
      <c r="W123" t="s">
        <v>870</v>
      </c>
      <c r="X123" t="s">
        <v>825</v>
      </c>
      <c r="Y123" t="s">
        <v>825</v>
      </c>
      <c r="Z123" t="s">
        <v>899</v>
      </c>
      <c r="AA123" t="s">
        <v>899</v>
      </c>
      <c r="AB123" t="s">
        <v>825</v>
      </c>
      <c r="AC123" t="s">
        <v>825</v>
      </c>
      <c r="AD123" t="s">
        <v>919</v>
      </c>
      <c r="AE123" t="s">
        <v>872</v>
      </c>
      <c r="AF123" t="s">
        <v>872</v>
      </c>
      <c r="AG123" t="s">
        <v>872</v>
      </c>
      <c r="AH123" t="s">
        <v>826</v>
      </c>
      <c r="AI123" t="s">
        <v>872</v>
      </c>
      <c r="AJ123" t="s">
        <v>826</v>
      </c>
      <c r="AK123" t="s">
        <v>919</v>
      </c>
      <c r="AL123" t="s">
        <v>919</v>
      </c>
      <c r="AN123" t="s">
        <v>834</v>
      </c>
      <c r="AO123" t="s">
        <v>829</v>
      </c>
      <c r="AP123" t="s">
        <v>834</v>
      </c>
      <c r="AQ123" t="s">
        <v>834</v>
      </c>
      <c r="AR123" t="s">
        <v>829</v>
      </c>
      <c r="AS123" t="s">
        <v>874</v>
      </c>
      <c r="AT123" t="s">
        <v>829</v>
      </c>
      <c r="AU123" t="s">
        <v>828</v>
      </c>
      <c r="CS123" t="s">
        <v>877</v>
      </c>
      <c r="CU123" t="s">
        <v>879</v>
      </c>
      <c r="CV123" t="s">
        <v>914</v>
      </c>
      <c r="DQ123" t="s">
        <v>900</v>
      </c>
      <c r="DR123" t="s">
        <v>880</v>
      </c>
      <c r="DS123" t="s">
        <v>880</v>
      </c>
      <c r="DT123" t="s">
        <v>832</v>
      </c>
      <c r="DU123" t="s">
        <v>880</v>
      </c>
      <c r="DV123" t="s">
        <v>831</v>
      </c>
      <c r="DW123" t="s">
        <v>880</v>
      </c>
      <c r="DX123" t="s">
        <v>831</v>
      </c>
      <c r="DY123" t="s">
        <v>831</v>
      </c>
      <c r="DZ123" t="s">
        <v>831</v>
      </c>
      <c r="EA123" t="s">
        <v>1099</v>
      </c>
      <c r="EB123" t="s">
        <v>882</v>
      </c>
      <c r="EC123" t="s">
        <v>882</v>
      </c>
      <c r="ED123" t="s">
        <v>833</v>
      </c>
      <c r="EE123" t="s">
        <v>835</v>
      </c>
      <c r="EF123" t="s">
        <v>834</v>
      </c>
      <c r="EG123" t="s">
        <v>834</v>
      </c>
      <c r="EH123" t="s">
        <v>834</v>
      </c>
      <c r="EI123" t="s">
        <v>834</v>
      </c>
      <c r="EJ123" t="s">
        <v>834</v>
      </c>
      <c r="EK123" t="s">
        <v>834</v>
      </c>
      <c r="EL123" t="s">
        <v>834</v>
      </c>
      <c r="EM123" t="s">
        <v>834</v>
      </c>
      <c r="EN123" t="s">
        <v>834</v>
      </c>
      <c r="EO123" t="s">
        <v>834</v>
      </c>
      <c r="EP123" t="s">
        <v>834</v>
      </c>
      <c r="EQ123" t="s">
        <v>834</v>
      </c>
      <c r="ER123" t="s">
        <v>835</v>
      </c>
      <c r="ES123" t="s">
        <v>834</v>
      </c>
      <c r="EV123" t="s">
        <v>841</v>
      </c>
      <c r="EW123" t="s">
        <v>836</v>
      </c>
      <c r="EX123" t="s">
        <v>837</v>
      </c>
      <c r="EZ123" t="s">
        <v>839</v>
      </c>
      <c r="FA123" t="s">
        <v>842</v>
      </c>
      <c r="FE123" t="s">
        <v>923</v>
      </c>
      <c r="FI123" t="s">
        <v>836</v>
      </c>
      <c r="FJ123" t="s">
        <v>837</v>
      </c>
      <c r="FL123" t="s">
        <v>839</v>
      </c>
      <c r="FM123" t="s">
        <v>842</v>
      </c>
      <c r="FU123" t="s">
        <v>836</v>
      </c>
      <c r="FV123" t="s">
        <v>837</v>
      </c>
      <c r="FX123" t="s">
        <v>839</v>
      </c>
      <c r="FY123" t="s">
        <v>842</v>
      </c>
      <c r="NC123" t="s">
        <v>902</v>
      </c>
      <c r="ND123" t="s">
        <v>843</v>
      </c>
      <c r="NH123" t="s">
        <v>845</v>
      </c>
      <c r="NJ123" t="s">
        <v>847</v>
      </c>
      <c r="NL123" t="s">
        <v>884</v>
      </c>
      <c r="NM123" t="s">
        <v>927</v>
      </c>
      <c r="NO123" t="s">
        <v>925</v>
      </c>
      <c r="NP123" t="s">
        <v>903</v>
      </c>
      <c r="NQ123" t="s">
        <v>902</v>
      </c>
      <c r="NR123" t="s">
        <v>843</v>
      </c>
      <c r="NV123" t="s">
        <v>845</v>
      </c>
      <c r="NX123" t="s">
        <v>847</v>
      </c>
      <c r="OD123" t="s">
        <v>903</v>
      </c>
      <c r="OE123" t="s">
        <v>902</v>
      </c>
      <c r="OF123" t="s">
        <v>843</v>
      </c>
      <c r="OL123" t="s">
        <v>847</v>
      </c>
      <c r="OR123" t="s">
        <v>903</v>
      </c>
      <c r="WU123" t="s">
        <v>904</v>
      </c>
      <c r="WV123" t="s">
        <v>850</v>
      </c>
      <c r="WW123" t="s">
        <v>850</v>
      </c>
      <c r="WX123" t="s">
        <v>904</v>
      </c>
      <c r="WY123" t="s">
        <v>904</v>
      </c>
      <c r="WZ123" t="s">
        <v>850</v>
      </c>
      <c r="XA123" t="s">
        <v>904</v>
      </c>
      <c r="XB123" t="s">
        <v>904</v>
      </c>
      <c r="XC123" t="s">
        <v>850</v>
      </c>
      <c r="XD123" t="s">
        <v>850</v>
      </c>
      <c r="XE123" t="s">
        <v>904</v>
      </c>
      <c r="XF123" t="s">
        <v>904</v>
      </c>
      <c r="XG123" t="s">
        <v>904</v>
      </c>
      <c r="XH123" t="s">
        <v>904</v>
      </c>
      <c r="XI123" t="s">
        <v>904</v>
      </c>
      <c r="XJ123" t="s">
        <v>850</v>
      </c>
      <c r="XK123" t="s">
        <v>850</v>
      </c>
      <c r="XL123" t="s">
        <v>849</v>
      </c>
      <c r="XM123" t="s">
        <v>850</v>
      </c>
      <c r="XN123" t="s">
        <v>850</v>
      </c>
      <c r="XO123" t="s">
        <v>850</v>
      </c>
      <c r="XP123" t="s">
        <v>850</v>
      </c>
      <c r="XQ123" t="s">
        <v>850</v>
      </c>
      <c r="XR123" t="s">
        <v>850</v>
      </c>
      <c r="XS123" t="s">
        <v>904</v>
      </c>
      <c r="XT123" t="s">
        <v>850</v>
      </c>
      <c r="XU123" t="s">
        <v>904</v>
      </c>
      <c r="XV123" t="s">
        <v>850</v>
      </c>
      <c r="XW123" t="s">
        <v>904</v>
      </c>
      <c r="XX123" t="s">
        <v>850</v>
      </c>
      <c r="XY123" t="s">
        <v>849</v>
      </c>
      <c r="XZ123" t="s">
        <v>904</v>
      </c>
      <c r="YA123" t="s">
        <v>849</v>
      </c>
      <c r="YB123" t="s">
        <v>850</v>
      </c>
      <c r="YC123" t="s">
        <v>904</v>
      </c>
      <c r="YD123" t="s">
        <v>904</v>
      </c>
      <c r="YE123" t="s">
        <v>849</v>
      </c>
      <c r="YF123" t="s">
        <v>850</v>
      </c>
      <c r="YG123" t="s">
        <v>850</v>
      </c>
      <c r="YH123" t="s">
        <v>1100</v>
      </c>
      <c r="YI123" t="s">
        <v>1101</v>
      </c>
      <c r="YJ123" t="s">
        <v>949</v>
      </c>
      <c r="YK123" t="s">
        <v>852</v>
      </c>
      <c r="YL123" t="s">
        <v>826</v>
      </c>
      <c r="YM123" t="s">
        <v>886</v>
      </c>
      <c r="YN123" t="s">
        <v>852</v>
      </c>
      <c r="YO123" t="s">
        <v>886</v>
      </c>
      <c r="YP123" t="s">
        <v>826</v>
      </c>
      <c r="YQ123" t="s">
        <v>852</v>
      </c>
      <c r="YR123" t="s">
        <v>852</v>
      </c>
      <c r="YS123" t="s">
        <v>853</v>
      </c>
      <c r="YT123" t="s">
        <v>826</v>
      </c>
      <c r="YU123" t="s">
        <v>826</v>
      </c>
      <c r="YV123" t="s">
        <v>826</v>
      </c>
      <c r="YW123" t="s">
        <v>852</v>
      </c>
      <c r="YX123" t="s">
        <v>826</v>
      </c>
      <c r="YY123" t="s">
        <v>826</v>
      </c>
      <c r="YZ123" t="s">
        <v>887</v>
      </c>
      <c r="ZA123" t="s">
        <v>852</v>
      </c>
      <c r="ZB123" t="s">
        <v>826</v>
      </c>
      <c r="ZC123" t="s">
        <v>852</v>
      </c>
      <c r="ZD123" t="s">
        <v>887</v>
      </c>
      <c r="ZE123" t="s">
        <v>886</v>
      </c>
      <c r="ZF123" t="s">
        <v>886</v>
      </c>
      <c r="ZG123" t="s">
        <v>852</v>
      </c>
      <c r="ZH123" t="s">
        <v>852</v>
      </c>
      <c r="ZI123" t="s">
        <v>886</v>
      </c>
      <c r="ZJ123" t="s">
        <v>852</v>
      </c>
      <c r="ZK123" t="s">
        <v>826</v>
      </c>
      <c r="ZL123" t="s">
        <v>886</v>
      </c>
      <c r="ZM123" t="s">
        <v>826</v>
      </c>
      <c r="ZN123" t="s">
        <v>826</v>
      </c>
      <c r="ZO123" t="s">
        <v>852</v>
      </c>
      <c r="ZP123" t="s">
        <v>852</v>
      </c>
      <c r="ZQ123" t="s">
        <v>1102</v>
      </c>
      <c r="ZR123" t="s">
        <v>854</v>
      </c>
      <c r="ZS123" t="s">
        <v>856</v>
      </c>
      <c r="ZT123" t="s">
        <v>889</v>
      </c>
      <c r="ZU123" t="s">
        <v>889</v>
      </c>
      <c r="ZV123" t="s">
        <v>855</v>
      </c>
      <c r="ZW123" t="s">
        <v>856</v>
      </c>
      <c r="ZX123" t="s">
        <v>888</v>
      </c>
      <c r="ZY123" t="s">
        <v>855</v>
      </c>
      <c r="ZZ123" t="s">
        <v>854</v>
      </c>
      <c r="AAA123" t="s">
        <v>856</v>
      </c>
      <c r="AAB123" t="s">
        <v>889</v>
      </c>
      <c r="AAC123" t="s">
        <v>855</v>
      </c>
      <c r="AAD123" t="s">
        <v>854</v>
      </c>
      <c r="AAE123" t="s">
        <v>888</v>
      </c>
      <c r="AAF123" t="s">
        <v>856</v>
      </c>
      <c r="AAG123" t="s">
        <v>856</v>
      </c>
      <c r="AAH123" t="s">
        <v>856</v>
      </c>
      <c r="AAI123" t="s">
        <v>855</v>
      </c>
      <c r="AAJ123" t="s">
        <v>889</v>
      </c>
      <c r="AAK123" t="s">
        <v>889</v>
      </c>
      <c r="AAL123" t="s">
        <v>854</v>
      </c>
      <c r="AAM123" t="s">
        <v>856</v>
      </c>
      <c r="AAN123" t="s">
        <v>854</v>
      </c>
      <c r="AAO123" t="s">
        <v>854</v>
      </c>
      <c r="AAP123" t="s">
        <v>856</v>
      </c>
      <c r="AAQ123" t="s">
        <v>856</v>
      </c>
      <c r="AAR123" t="s">
        <v>855</v>
      </c>
      <c r="AAS123" t="s">
        <v>854</v>
      </c>
      <c r="AAT123" t="s">
        <v>856</v>
      </c>
      <c r="AAU123" t="s">
        <v>855</v>
      </c>
      <c r="AAV123" t="s">
        <v>889</v>
      </c>
      <c r="AAW123" t="s">
        <v>856</v>
      </c>
      <c r="AAX123" t="s">
        <v>856</v>
      </c>
      <c r="AAY123" t="s">
        <v>854</v>
      </c>
      <c r="AAZ123" t="s">
        <v>854</v>
      </c>
      <c r="ABB123" t="s">
        <v>857</v>
      </c>
      <c r="ABC123" t="s">
        <v>857</v>
      </c>
      <c r="ABD123" t="s">
        <v>859</v>
      </c>
      <c r="ABE123" t="s">
        <v>859</v>
      </c>
      <c r="ABF123" t="s">
        <v>859</v>
      </c>
      <c r="ABG123" t="s">
        <v>859</v>
      </c>
      <c r="ABH123" t="s">
        <v>857</v>
      </c>
      <c r="ABI123" t="s">
        <v>859</v>
      </c>
      <c r="ABJ123" t="s">
        <v>859</v>
      </c>
      <c r="ABK123" t="s">
        <v>859</v>
      </c>
      <c r="ABL123" t="s">
        <v>859</v>
      </c>
      <c r="ABM123" t="s">
        <v>859</v>
      </c>
      <c r="ABN123" t="s">
        <v>857</v>
      </c>
      <c r="ACA123" t="s">
        <v>767</v>
      </c>
      <c r="ACG123" t="s">
        <v>773</v>
      </c>
      <c r="ACI123" t="s">
        <v>775</v>
      </c>
      <c r="ACK123" t="s">
        <v>777</v>
      </c>
      <c r="ACP123" t="s">
        <v>782</v>
      </c>
      <c r="ACR123" t="s">
        <v>861</v>
      </c>
      <c r="ACS123" t="s">
        <v>893</v>
      </c>
      <c r="ACT123" t="s">
        <v>893</v>
      </c>
      <c r="ACU123" t="s">
        <v>862</v>
      </c>
      <c r="ACV123" t="s">
        <v>863</v>
      </c>
      <c r="ACW123" t="s">
        <v>863</v>
      </c>
      <c r="ACX123" t="s">
        <v>863</v>
      </c>
      <c r="ACY123" t="s">
        <v>864</v>
      </c>
      <c r="ACZ123" t="s">
        <v>894</v>
      </c>
      <c r="ADA123" t="s">
        <v>863</v>
      </c>
      <c r="ADB123" t="s">
        <v>864</v>
      </c>
      <c r="ADC123" t="s">
        <v>863</v>
      </c>
      <c r="ADD123" t="s">
        <v>863</v>
      </c>
      <c r="ADE123" t="s">
        <v>863</v>
      </c>
      <c r="ADF123" t="s">
        <v>862</v>
      </c>
      <c r="ADG123" t="s">
        <v>862</v>
      </c>
      <c r="ADH123" t="s">
        <v>863</v>
      </c>
      <c r="ADI123" t="s">
        <v>863</v>
      </c>
      <c r="ADJ123" t="s">
        <v>863</v>
      </c>
      <c r="ADK123" t="s">
        <v>863</v>
      </c>
      <c r="ADL123" t="s">
        <v>863</v>
      </c>
      <c r="ADM123" t="s">
        <v>863</v>
      </c>
      <c r="ADN123" t="s">
        <v>863</v>
      </c>
      <c r="ADO123" t="s">
        <v>863</v>
      </c>
      <c r="ADP123" t="s">
        <v>863</v>
      </c>
      <c r="ADQ123" t="s">
        <v>863</v>
      </c>
      <c r="ADR123" t="s">
        <v>864</v>
      </c>
      <c r="ADS123" t="s">
        <v>863</v>
      </c>
      <c r="ADT123" t="s">
        <v>863</v>
      </c>
      <c r="ADU123" t="s">
        <v>863</v>
      </c>
      <c r="ADV123" t="s">
        <v>863</v>
      </c>
      <c r="ADW123" t="s">
        <v>1103</v>
      </c>
      <c r="ADX123" t="s">
        <v>1104</v>
      </c>
    </row>
    <row r="124" spans="1:804" x14ac:dyDescent="0.2">
      <c r="A124">
        <v>110002753809</v>
      </c>
      <c r="B124">
        <v>270114160</v>
      </c>
      <c r="C124" s="2">
        <v>43609.506655092591</v>
      </c>
      <c r="D124" s="2">
        <v>43609.522361111107</v>
      </c>
      <c r="E124" t="s">
        <v>1589</v>
      </c>
      <c r="J124" t="s">
        <v>43</v>
      </c>
      <c r="K124" t="s">
        <v>1588</v>
      </c>
      <c r="L124" t="s">
        <v>815</v>
      </c>
      <c r="M124" t="s">
        <v>960</v>
      </c>
      <c r="N124" t="s">
        <v>1599</v>
      </c>
    </row>
    <row r="125" spans="1:804" x14ac:dyDescent="0.2">
      <c r="A125">
        <v>110002752862</v>
      </c>
      <c r="B125">
        <v>270114161</v>
      </c>
      <c r="C125" s="2">
        <v>43609.259131944447</v>
      </c>
      <c r="D125" s="2">
        <v>43609.283043981479</v>
      </c>
      <c r="E125" t="s">
        <v>1105</v>
      </c>
      <c r="J125" t="s">
        <v>975</v>
      </c>
      <c r="L125" t="s">
        <v>815</v>
      </c>
      <c r="M125" t="s">
        <v>910</v>
      </c>
      <c r="N125" t="s">
        <v>867</v>
      </c>
      <c r="O125" t="s">
        <v>818</v>
      </c>
      <c r="P125" t="s">
        <v>943</v>
      </c>
      <c r="Q125" t="s">
        <v>980</v>
      </c>
      <c r="S125" t="s">
        <v>821</v>
      </c>
      <c r="T125" t="s">
        <v>911</v>
      </c>
      <c r="V125" t="s">
        <v>823</v>
      </c>
      <c r="W125" t="s">
        <v>870</v>
      </c>
      <c r="X125" t="s">
        <v>825</v>
      </c>
      <c r="Y125" t="s">
        <v>825</v>
      </c>
      <c r="Z125" t="s">
        <v>899</v>
      </c>
      <c r="AA125" t="s">
        <v>825</v>
      </c>
      <c r="AB125" t="s">
        <v>825</v>
      </c>
      <c r="AC125" t="s">
        <v>899</v>
      </c>
      <c r="AD125" t="s">
        <v>919</v>
      </c>
      <c r="AE125" t="s">
        <v>826</v>
      </c>
      <c r="AF125" t="s">
        <v>827</v>
      </c>
      <c r="AG125" t="s">
        <v>826</v>
      </c>
      <c r="AH125" t="s">
        <v>827</v>
      </c>
      <c r="AI125" t="s">
        <v>827</v>
      </c>
      <c r="AJ125" t="s">
        <v>827</v>
      </c>
      <c r="AK125" t="s">
        <v>827</v>
      </c>
      <c r="AL125" t="s">
        <v>827</v>
      </c>
      <c r="AN125" t="s">
        <v>830</v>
      </c>
      <c r="AO125" t="s">
        <v>829</v>
      </c>
      <c r="AP125" t="s">
        <v>875</v>
      </c>
      <c r="AQ125" t="s">
        <v>875</v>
      </c>
      <c r="AR125" t="s">
        <v>875</v>
      </c>
      <c r="AS125" t="s">
        <v>932</v>
      </c>
      <c r="AT125" t="s">
        <v>829</v>
      </c>
      <c r="AU125" t="s">
        <v>828</v>
      </c>
      <c r="BO125" t="s">
        <v>933</v>
      </c>
      <c r="BY125" t="s">
        <v>913</v>
      </c>
      <c r="CI125" t="s">
        <v>878</v>
      </c>
      <c r="CV125" t="s">
        <v>914</v>
      </c>
      <c r="DQ125" t="s">
        <v>832</v>
      </c>
      <c r="DR125" t="s">
        <v>831</v>
      </c>
      <c r="DS125" t="s">
        <v>831</v>
      </c>
      <c r="DT125" t="s">
        <v>881</v>
      </c>
      <c r="DU125" t="s">
        <v>831</v>
      </c>
      <c r="DV125" t="s">
        <v>881</v>
      </c>
      <c r="DW125" t="s">
        <v>880</v>
      </c>
      <c r="DX125" t="s">
        <v>880</v>
      </c>
      <c r="DY125" t="s">
        <v>831</v>
      </c>
      <c r="DZ125" t="s">
        <v>831</v>
      </c>
      <c r="EA125" t="s">
        <v>1106</v>
      </c>
      <c r="EB125" t="s">
        <v>833</v>
      </c>
      <c r="EC125" t="s">
        <v>833</v>
      </c>
      <c r="ED125" t="s">
        <v>882</v>
      </c>
      <c r="EE125" t="s">
        <v>882</v>
      </c>
      <c r="EF125" t="s">
        <v>834</v>
      </c>
      <c r="EG125" t="s">
        <v>834</v>
      </c>
      <c r="EH125" t="s">
        <v>834</v>
      </c>
      <c r="EI125" t="s">
        <v>834</v>
      </c>
      <c r="EJ125" t="s">
        <v>834</v>
      </c>
      <c r="EK125" t="s">
        <v>834</v>
      </c>
      <c r="EL125" t="s">
        <v>834</v>
      </c>
      <c r="EM125" t="s">
        <v>834</v>
      </c>
      <c r="EN125" t="s">
        <v>834</v>
      </c>
      <c r="EO125" t="s">
        <v>834</v>
      </c>
      <c r="EP125" t="s">
        <v>834</v>
      </c>
      <c r="EQ125" t="s">
        <v>834</v>
      </c>
      <c r="ER125" t="s">
        <v>833</v>
      </c>
      <c r="ES125" t="s">
        <v>833</v>
      </c>
      <c r="EW125" t="s">
        <v>836</v>
      </c>
      <c r="EX125" t="s">
        <v>837</v>
      </c>
      <c r="EZ125" t="s">
        <v>839</v>
      </c>
      <c r="FA125" t="s">
        <v>842</v>
      </c>
      <c r="FC125" t="s">
        <v>840</v>
      </c>
      <c r="FL125" t="s">
        <v>839</v>
      </c>
      <c r="FM125" t="s">
        <v>842</v>
      </c>
      <c r="FO125" t="s">
        <v>840</v>
      </c>
      <c r="FT125" t="s">
        <v>841</v>
      </c>
      <c r="FU125" t="s">
        <v>836</v>
      </c>
      <c r="FV125" t="s">
        <v>837</v>
      </c>
      <c r="FW125" t="s">
        <v>838</v>
      </c>
      <c r="FY125" t="s">
        <v>842</v>
      </c>
      <c r="GA125" t="s">
        <v>840</v>
      </c>
      <c r="GD125" t="s">
        <v>922</v>
      </c>
      <c r="GH125" t="s">
        <v>837</v>
      </c>
      <c r="GJ125" t="s">
        <v>839</v>
      </c>
      <c r="GK125" t="s">
        <v>842</v>
      </c>
      <c r="GM125" t="s">
        <v>840</v>
      </c>
      <c r="MH125" t="s">
        <v>837</v>
      </c>
      <c r="MJ125" t="s">
        <v>839</v>
      </c>
      <c r="MK125" t="s">
        <v>842</v>
      </c>
      <c r="ML125" t="s">
        <v>901</v>
      </c>
      <c r="MM125" t="s">
        <v>840</v>
      </c>
      <c r="MP125" t="s">
        <v>922</v>
      </c>
      <c r="MU125" t="s">
        <v>838</v>
      </c>
      <c r="MZ125" t="s">
        <v>921</v>
      </c>
      <c r="NH125" t="s">
        <v>845</v>
      </c>
      <c r="NI125" t="s">
        <v>846</v>
      </c>
      <c r="NJ125" t="s">
        <v>847</v>
      </c>
      <c r="NL125" t="s">
        <v>884</v>
      </c>
      <c r="NP125" t="s">
        <v>903</v>
      </c>
      <c r="NV125" t="s">
        <v>845</v>
      </c>
      <c r="NW125" t="s">
        <v>846</v>
      </c>
      <c r="NX125" t="s">
        <v>847</v>
      </c>
      <c r="NZ125" t="s">
        <v>884</v>
      </c>
      <c r="OJ125" t="s">
        <v>845</v>
      </c>
      <c r="OK125" t="s">
        <v>846</v>
      </c>
      <c r="OL125" t="s">
        <v>847</v>
      </c>
      <c r="ON125" t="s">
        <v>884</v>
      </c>
      <c r="OT125" t="s">
        <v>843</v>
      </c>
      <c r="OX125" t="s">
        <v>845</v>
      </c>
      <c r="OY125" t="s">
        <v>846</v>
      </c>
      <c r="OZ125" t="s">
        <v>847</v>
      </c>
      <c r="PB125" t="s">
        <v>884</v>
      </c>
      <c r="WH125" t="s">
        <v>843</v>
      </c>
      <c r="WI125" t="s">
        <v>883</v>
      </c>
      <c r="WJ125" t="s">
        <v>936</v>
      </c>
      <c r="WK125" t="s">
        <v>844</v>
      </c>
      <c r="WM125" t="s">
        <v>846</v>
      </c>
      <c r="WN125" t="s">
        <v>847</v>
      </c>
      <c r="WO125" t="s">
        <v>926</v>
      </c>
      <c r="WP125" t="s">
        <v>884</v>
      </c>
      <c r="WR125" t="s">
        <v>924</v>
      </c>
      <c r="WS125" t="s">
        <v>925</v>
      </c>
      <c r="WU125" t="s">
        <v>849</v>
      </c>
      <c r="WV125" t="s">
        <v>849</v>
      </c>
      <c r="WW125" t="s">
        <v>848</v>
      </c>
      <c r="WX125" t="s">
        <v>848</v>
      </c>
      <c r="WY125" t="s">
        <v>850</v>
      </c>
      <c r="WZ125" t="s">
        <v>849</v>
      </c>
      <c r="XA125" t="s">
        <v>848</v>
      </c>
      <c r="XB125" t="s">
        <v>849</v>
      </c>
      <c r="XC125" t="s">
        <v>849</v>
      </c>
      <c r="XD125" t="s">
        <v>850</v>
      </c>
      <c r="XE125" t="s">
        <v>849</v>
      </c>
      <c r="XF125" t="s">
        <v>849</v>
      </c>
      <c r="XG125" t="s">
        <v>850</v>
      </c>
      <c r="XH125" t="s">
        <v>848</v>
      </c>
      <c r="XI125" t="s">
        <v>850</v>
      </c>
      <c r="XJ125" t="s">
        <v>850</v>
      </c>
      <c r="XK125" t="s">
        <v>849</v>
      </c>
      <c r="XL125" t="s">
        <v>849</v>
      </c>
      <c r="XM125" t="s">
        <v>849</v>
      </c>
      <c r="XN125" t="s">
        <v>850</v>
      </c>
      <c r="XO125" t="s">
        <v>849</v>
      </c>
      <c r="XP125" t="s">
        <v>848</v>
      </c>
      <c r="XQ125" t="s">
        <v>850</v>
      </c>
      <c r="XR125" t="s">
        <v>850</v>
      </c>
      <c r="XS125" t="s">
        <v>850</v>
      </c>
      <c r="XT125" t="s">
        <v>850</v>
      </c>
      <c r="XU125" t="s">
        <v>849</v>
      </c>
      <c r="XV125" t="s">
        <v>849</v>
      </c>
      <c r="XW125" t="s">
        <v>849</v>
      </c>
      <c r="XX125" t="s">
        <v>848</v>
      </c>
      <c r="XY125" t="s">
        <v>848</v>
      </c>
      <c r="XZ125" t="s">
        <v>849</v>
      </c>
      <c r="YA125" t="s">
        <v>848</v>
      </c>
      <c r="YB125" t="s">
        <v>848</v>
      </c>
      <c r="YC125" t="s">
        <v>848</v>
      </c>
      <c r="YD125" t="s">
        <v>849</v>
      </c>
      <c r="YE125" t="s">
        <v>849</v>
      </c>
      <c r="YF125" t="s">
        <v>848</v>
      </c>
      <c r="YG125" t="s">
        <v>849</v>
      </c>
      <c r="YJ125" t="s">
        <v>851</v>
      </c>
      <c r="YK125" t="s">
        <v>852</v>
      </c>
      <c r="YL125" t="s">
        <v>852</v>
      </c>
      <c r="YM125" t="s">
        <v>853</v>
      </c>
      <c r="YN125" t="s">
        <v>826</v>
      </c>
      <c r="YO125" t="s">
        <v>853</v>
      </c>
      <c r="YP125" t="s">
        <v>853</v>
      </c>
      <c r="YQ125" t="s">
        <v>853</v>
      </c>
      <c r="YR125" t="s">
        <v>852</v>
      </c>
      <c r="YS125" t="s">
        <v>852</v>
      </c>
      <c r="YT125" t="s">
        <v>826</v>
      </c>
      <c r="YU125" t="s">
        <v>853</v>
      </c>
      <c r="YV125" t="s">
        <v>853</v>
      </c>
      <c r="YW125" t="s">
        <v>826</v>
      </c>
      <c r="YX125" t="s">
        <v>853</v>
      </c>
      <c r="YY125" t="s">
        <v>886</v>
      </c>
      <c r="YZ125" t="s">
        <v>826</v>
      </c>
      <c r="ZA125" t="s">
        <v>853</v>
      </c>
      <c r="ZB125" t="s">
        <v>852</v>
      </c>
      <c r="ZC125" t="s">
        <v>853</v>
      </c>
      <c r="ZD125" t="s">
        <v>826</v>
      </c>
      <c r="ZE125" t="s">
        <v>826</v>
      </c>
      <c r="ZF125" t="s">
        <v>886</v>
      </c>
      <c r="ZG125" t="s">
        <v>852</v>
      </c>
      <c r="ZH125" t="s">
        <v>853</v>
      </c>
      <c r="ZI125" t="s">
        <v>852</v>
      </c>
      <c r="ZJ125" t="s">
        <v>853</v>
      </c>
      <c r="ZK125" t="s">
        <v>852</v>
      </c>
      <c r="ZL125" t="s">
        <v>886</v>
      </c>
      <c r="ZM125" t="s">
        <v>886</v>
      </c>
      <c r="ZN125" t="s">
        <v>852</v>
      </c>
      <c r="ZO125" t="s">
        <v>826</v>
      </c>
      <c r="ZP125" t="s">
        <v>853</v>
      </c>
      <c r="ZR125" t="s">
        <v>854</v>
      </c>
      <c r="ZS125" t="s">
        <v>854</v>
      </c>
      <c r="ZT125" t="s">
        <v>889</v>
      </c>
      <c r="ZU125" t="s">
        <v>855</v>
      </c>
      <c r="ZV125" t="s">
        <v>854</v>
      </c>
      <c r="ZW125" t="s">
        <v>855</v>
      </c>
      <c r="ZX125" t="s">
        <v>855</v>
      </c>
      <c r="ZY125" t="s">
        <v>856</v>
      </c>
      <c r="ZZ125" t="s">
        <v>856</v>
      </c>
      <c r="AAA125" t="s">
        <v>856</v>
      </c>
      <c r="AAB125" t="s">
        <v>854</v>
      </c>
      <c r="AAC125" t="s">
        <v>856</v>
      </c>
      <c r="AAD125" t="s">
        <v>854</v>
      </c>
      <c r="AAE125" t="s">
        <v>856</v>
      </c>
      <c r="AAF125" t="s">
        <v>856</v>
      </c>
      <c r="AAG125" t="s">
        <v>856</v>
      </c>
      <c r="AAH125" t="s">
        <v>856</v>
      </c>
      <c r="AAI125" t="s">
        <v>854</v>
      </c>
      <c r="AAJ125" t="s">
        <v>889</v>
      </c>
      <c r="AAK125" t="s">
        <v>856</v>
      </c>
      <c r="AAL125" t="s">
        <v>855</v>
      </c>
      <c r="AAM125" t="s">
        <v>855</v>
      </c>
      <c r="AAN125" t="s">
        <v>855</v>
      </c>
      <c r="AAO125" t="s">
        <v>855</v>
      </c>
      <c r="AAP125" t="s">
        <v>855</v>
      </c>
      <c r="AAQ125" t="s">
        <v>855</v>
      </c>
      <c r="AAR125" t="s">
        <v>889</v>
      </c>
      <c r="AAS125" t="s">
        <v>889</v>
      </c>
      <c r="AAT125" t="s">
        <v>855</v>
      </c>
      <c r="AAU125" t="s">
        <v>854</v>
      </c>
      <c r="AAV125" t="s">
        <v>854</v>
      </c>
      <c r="AAW125" t="s">
        <v>856</v>
      </c>
      <c r="AAX125" t="s">
        <v>855</v>
      </c>
      <c r="AAY125" t="s">
        <v>855</v>
      </c>
      <c r="AAZ125" t="s">
        <v>854</v>
      </c>
      <c r="ABB125" t="s">
        <v>890</v>
      </c>
      <c r="ABC125" t="s">
        <v>857</v>
      </c>
      <c r="ABD125" t="s">
        <v>857</v>
      </c>
      <c r="ABE125" t="s">
        <v>891</v>
      </c>
      <c r="ABF125" t="s">
        <v>857</v>
      </c>
      <c r="ABG125" t="s">
        <v>857</v>
      </c>
      <c r="ABH125" t="s">
        <v>859</v>
      </c>
      <c r="ABI125" t="s">
        <v>891</v>
      </c>
      <c r="ABJ125" t="s">
        <v>857</v>
      </c>
      <c r="ABK125" t="s">
        <v>859</v>
      </c>
      <c r="ABL125" t="s">
        <v>857</v>
      </c>
      <c r="ABM125" t="s">
        <v>857</v>
      </c>
      <c r="ABN125" t="s">
        <v>857</v>
      </c>
      <c r="ABW125" t="s">
        <v>763</v>
      </c>
      <c r="ABY125" t="s">
        <v>765</v>
      </c>
      <c r="ABZ125" t="s">
        <v>766</v>
      </c>
      <c r="ACA125" t="s">
        <v>767</v>
      </c>
      <c r="ACB125" t="s">
        <v>768</v>
      </c>
      <c r="ACC125" t="s">
        <v>769</v>
      </c>
      <c r="ACD125" t="s">
        <v>770</v>
      </c>
      <c r="ACH125" t="s">
        <v>774</v>
      </c>
      <c r="ACR125" t="s">
        <v>964</v>
      </c>
      <c r="ACS125" t="s">
        <v>862</v>
      </c>
      <c r="ACT125" t="s">
        <v>893</v>
      </c>
      <c r="ACU125" t="s">
        <v>862</v>
      </c>
      <c r="ACV125" t="s">
        <v>862</v>
      </c>
      <c r="ACW125" t="s">
        <v>893</v>
      </c>
      <c r="ACX125" t="s">
        <v>893</v>
      </c>
      <c r="ACY125" t="s">
        <v>863</v>
      </c>
      <c r="ACZ125" t="s">
        <v>862</v>
      </c>
      <c r="ADA125" t="s">
        <v>862</v>
      </c>
      <c r="ADB125" t="s">
        <v>863</v>
      </c>
      <c r="ADD125" t="s">
        <v>862</v>
      </c>
      <c r="ADF125" t="s">
        <v>893</v>
      </c>
      <c r="ADG125" t="s">
        <v>893</v>
      </c>
      <c r="ADH125" t="s">
        <v>893</v>
      </c>
      <c r="ADI125" t="s">
        <v>862</v>
      </c>
      <c r="ADJ125" t="s">
        <v>863</v>
      </c>
      <c r="ADK125" t="s">
        <v>863</v>
      </c>
      <c r="ADL125" t="s">
        <v>863</v>
      </c>
      <c r="ADM125" t="s">
        <v>862</v>
      </c>
      <c r="ADN125" t="s">
        <v>893</v>
      </c>
      <c r="ADO125" t="s">
        <v>863</v>
      </c>
      <c r="ADP125" t="s">
        <v>864</v>
      </c>
      <c r="ADQ125" t="s">
        <v>862</v>
      </c>
      <c r="ADR125" t="s">
        <v>864</v>
      </c>
      <c r="ADS125" t="s">
        <v>864</v>
      </c>
      <c r="ADT125" t="s">
        <v>864</v>
      </c>
      <c r="ADU125" t="s">
        <v>863</v>
      </c>
      <c r="ADV125" t="s">
        <v>863</v>
      </c>
    </row>
    <row r="126" spans="1:804" x14ac:dyDescent="0.2">
      <c r="A126">
        <v>110002752705</v>
      </c>
      <c r="B126">
        <v>270114160</v>
      </c>
      <c r="C126" s="2">
        <v>43609.091643518521</v>
      </c>
      <c r="D126" s="2">
        <v>43609.115682870368</v>
      </c>
      <c r="E126" t="s">
        <v>1107</v>
      </c>
      <c r="J126" t="s">
        <v>43</v>
      </c>
      <c r="K126" t="s">
        <v>1108</v>
      </c>
      <c r="L126" t="s">
        <v>815</v>
      </c>
      <c r="M126" t="s">
        <v>910</v>
      </c>
      <c r="N126" t="s">
        <v>867</v>
      </c>
      <c r="O126" t="s">
        <v>896</v>
      </c>
      <c r="P126" t="s">
        <v>819</v>
      </c>
      <c r="Q126" t="s">
        <v>43</v>
      </c>
      <c r="R126" t="s">
        <v>1109</v>
      </c>
      <c r="S126" t="s">
        <v>931</v>
      </c>
      <c r="T126" t="s">
        <v>822</v>
      </c>
      <c r="V126" t="s">
        <v>823</v>
      </c>
      <c r="W126" t="s">
        <v>870</v>
      </c>
      <c r="X126" t="s">
        <v>825</v>
      </c>
      <c r="Y126" t="s">
        <v>871</v>
      </c>
      <c r="Z126" t="s">
        <v>899</v>
      </c>
      <c r="AA126" t="s">
        <v>899</v>
      </c>
      <c r="AB126" t="s">
        <v>899</v>
      </c>
      <c r="AC126" t="s">
        <v>899</v>
      </c>
      <c r="AD126" t="s">
        <v>872</v>
      </c>
      <c r="AE126" t="s">
        <v>872</v>
      </c>
      <c r="AF126" t="s">
        <v>872</v>
      </c>
      <c r="AG126" t="s">
        <v>919</v>
      </c>
      <c r="AH126" t="s">
        <v>872</v>
      </c>
      <c r="AI126" t="s">
        <v>919</v>
      </c>
      <c r="AJ126" t="s">
        <v>872</v>
      </c>
      <c r="AK126" t="s">
        <v>872</v>
      </c>
      <c r="AL126" t="s">
        <v>919</v>
      </c>
      <c r="AM126" t="s">
        <v>1110</v>
      </c>
      <c r="AN126" t="s">
        <v>874</v>
      </c>
      <c r="AO126" t="s">
        <v>828</v>
      </c>
      <c r="AP126" t="s">
        <v>875</v>
      </c>
      <c r="AQ126" t="s">
        <v>834</v>
      </c>
      <c r="AR126" t="s">
        <v>828</v>
      </c>
      <c r="AS126" t="s">
        <v>932</v>
      </c>
      <c r="AT126" t="s">
        <v>829</v>
      </c>
      <c r="AU126" t="s">
        <v>875</v>
      </c>
      <c r="AV126" t="s">
        <v>1111</v>
      </c>
      <c r="AZ126" t="s">
        <v>877</v>
      </c>
      <c r="BQ126" t="s">
        <v>878</v>
      </c>
      <c r="CV126" t="s">
        <v>914</v>
      </c>
      <c r="DJ126" t="s">
        <v>878</v>
      </c>
      <c r="DQ126" t="s">
        <v>831</v>
      </c>
      <c r="DR126" t="s">
        <v>880</v>
      </c>
      <c r="DS126" t="s">
        <v>900</v>
      </c>
      <c r="DT126" t="s">
        <v>881</v>
      </c>
      <c r="DU126" t="s">
        <v>880</v>
      </c>
      <c r="DV126" t="s">
        <v>900</v>
      </c>
      <c r="DW126" t="s">
        <v>831</v>
      </c>
      <c r="DX126" t="s">
        <v>880</v>
      </c>
      <c r="DY126" t="s">
        <v>880</v>
      </c>
      <c r="DZ126" t="s">
        <v>880</v>
      </c>
      <c r="EA126" t="s">
        <v>1112</v>
      </c>
      <c r="EB126" t="s">
        <v>882</v>
      </c>
      <c r="EC126" t="s">
        <v>833</v>
      </c>
      <c r="ED126" t="s">
        <v>833</v>
      </c>
      <c r="EE126" t="s">
        <v>833</v>
      </c>
      <c r="EF126" t="s">
        <v>833</v>
      </c>
      <c r="EG126" t="s">
        <v>834</v>
      </c>
      <c r="EH126" t="s">
        <v>834</v>
      </c>
      <c r="EI126" t="s">
        <v>834</v>
      </c>
      <c r="EJ126" t="s">
        <v>834</v>
      </c>
      <c r="EK126" t="s">
        <v>834</v>
      </c>
      <c r="EL126" t="s">
        <v>834</v>
      </c>
      <c r="EM126" t="s">
        <v>834</v>
      </c>
      <c r="EN126" t="s">
        <v>834</v>
      </c>
      <c r="EO126" t="s">
        <v>834</v>
      </c>
      <c r="EP126" t="s">
        <v>834</v>
      </c>
      <c r="EQ126" t="s">
        <v>835</v>
      </c>
      <c r="ER126" t="s">
        <v>834</v>
      </c>
      <c r="ES126" t="s">
        <v>834</v>
      </c>
      <c r="ET126" t="s">
        <v>1113</v>
      </c>
      <c r="EZ126" t="s">
        <v>839</v>
      </c>
      <c r="FA126" t="s">
        <v>842</v>
      </c>
      <c r="FC126" t="s">
        <v>840</v>
      </c>
      <c r="FM126" t="s">
        <v>842</v>
      </c>
      <c r="FY126" t="s">
        <v>842</v>
      </c>
      <c r="GK126" t="s">
        <v>842</v>
      </c>
      <c r="GU126" t="s">
        <v>838</v>
      </c>
      <c r="GX126" t="s">
        <v>901</v>
      </c>
      <c r="GY126" t="s">
        <v>840</v>
      </c>
      <c r="HA126" t="s">
        <v>923</v>
      </c>
      <c r="NJ126" t="s">
        <v>847</v>
      </c>
      <c r="NZ126" t="s">
        <v>884</v>
      </c>
      <c r="OF126" t="s">
        <v>843</v>
      </c>
      <c r="PB126" t="s">
        <v>884</v>
      </c>
      <c r="PJ126" t="s">
        <v>936</v>
      </c>
      <c r="PK126" t="s">
        <v>844</v>
      </c>
      <c r="PM126" t="s">
        <v>846</v>
      </c>
      <c r="PO126" t="s">
        <v>926</v>
      </c>
      <c r="PQ126" t="s">
        <v>927</v>
      </c>
      <c r="PS126" t="s">
        <v>925</v>
      </c>
      <c r="WU126" t="s">
        <v>904</v>
      </c>
      <c r="WV126" t="s">
        <v>904</v>
      </c>
      <c r="WW126" t="s">
        <v>904</v>
      </c>
      <c r="WX126" t="s">
        <v>850</v>
      </c>
      <c r="WY126" t="s">
        <v>904</v>
      </c>
      <c r="WZ126" t="s">
        <v>850</v>
      </c>
      <c r="XA126" t="s">
        <v>904</v>
      </c>
      <c r="XB126" t="s">
        <v>850</v>
      </c>
      <c r="XC126" t="s">
        <v>904</v>
      </c>
      <c r="XD126" t="s">
        <v>904</v>
      </c>
      <c r="XE126" t="s">
        <v>850</v>
      </c>
      <c r="XF126" t="s">
        <v>904</v>
      </c>
      <c r="XG126" t="s">
        <v>904</v>
      </c>
      <c r="XH126" t="s">
        <v>904</v>
      </c>
      <c r="XI126" t="s">
        <v>904</v>
      </c>
      <c r="XJ126" t="s">
        <v>850</v>
      </c>
      <c r="XK126" t="s">
        <v>904</v>
      </c>
      <c r="XL126" t="s">
        <v>850</v>
      </c>
      <c r="XM126" t="s">
        <v>850</v>
      </c>
      <c r="XN126" t="s">
        <v>850</v>
      </c>
      <c r="XO126" t="s">
        <v>904</v>
      </c>
      <c r="XP126" t="s">
        <v>848</v>
      </c>
      <c r="XQ126" t="s">
        <v>904</v>
      </c>
      <c r="XR126" t="s">
        <v>850</v>
      </c>
      <c r="XS126" t="s">
        <v>904</v>
      </c>
      <c r="XT126" t="s">
        <v>904</v>
      </c>
      <c r="XU126" t="s">
        <v>904</v>
      </c>
      <c r="XV126" t="s">
        <v>904</v>
      </c>
      <c r="XW126" t="s">
        <v>849</v>
      </c>
      <c r="XX126" t="s">
        <v>850</v>
      </c>
      <c r="XY126" t="s">
        <v>848</v>
      </c>
      <c r="XZ126" t="s">
        <v>848</v>
      </c>
      <c r="YA126" t="s">
        <v>848</v>
      </c>
      <c r="YB126" t="s">
        <v>904</v>
      </c>
      <c r="YC126" t="s">
        <v>904</v>
      </c>
      <c r="YD126" t="s">
        <v>850</v>
      </c>
      <c r="YE126" t="s">
        <v>849</v>
      </c>
      <c r="YF126" t="s">
        <v>904</v>
      </c>
      <c r="YG126" t="s">
        <v>904</v>
      </c>
      <c r="YI126" t="s">
        <v>1114</v>
      </c>
      <c r="YJ126" t="s">
        <v>906</v>
      </c>
      <c r="YK126" t="s">
        <v>852</v>
      </c>
      <c r="YL126" t="s">
        <v>853</v>
      </c>
      <c r="YM126" t="s">
        <v>852</v>
      </c>
      <c r="YN126" t="s">
        <v>887</v>
      </c>
      <c r="YO126" t="s">
        <v>852</v>
      </c>
      <c r="YP126" t="s">
        <v>852</v>
      </c>
      <c r="YQ126" t="s">
        <v>852</v>
      </c>
      <c r="YR126" t="s">
        <v>852</v>
      </c>
      <c r="YS126" t="s">
        <v>826</v>
      </c>
      <c r="YT126" t="s">
        <v>826</v>
      </c>
      <c r="YU126" t="s">
        <v>853</v>
      </c>
      <c r="YV126" t="s">
        <v>852</v>
      </c>
      <c r="YW126" t="s">
        <v>853</v>
      </c>
      <c r="YX126" t="s">
        <v>852</v>
      </c>
      <c r="YY126" t="s">
        <v>826</v>
      </c>
      <c r="YZ126" t="s">
        <v>826</v>
      </c>
      <c r="ZA126" t="s">
        <v>826</v>
      </c>
      <c r="ZB126" t="s">
        <v>852</v>
      </c>
      <c r="ZC126" t="s">
        <v>853</v>
      </c>
      <c r="ZD126" t="s">
        <v>886</v>
      </c>
      <c r="ZE126" t="s">
        <v>826</v>
      </c>
      <c r="ZF126" t="s">
        <v>886</v>
      </c>
      <c r="ZG126" t="s">
        <v>852</v>
      </c>
      <c r="ZH126" t="s">
        <v>852</v>
      </c>
      <c r="ZI126" t="s">
        <v>852</v>
      </c>
      <c r="ZJ126" t="s">
        <v>853</v>
      </c>
      <c r="ZK126" t="s">
        <v>826</v>
      </c>
      <c r="ZL126" t="s">
        <v>826</v>
      </c>
      <c r="ZM126" t="s">
        <v>826</v>
      </c>
      <c r="ZN126" t="s">
        <v>852</v>
      </c>
      <c r="ZO126" t="s">
        <v>826</v>
      </c>
      <c r="ZP126" t="s">
        <v>853</v>
      </c>
      <c r="ZR126" t="s">
        <v>888</v>
      </c>
      <c r="ZS126" t="s">
        <v>888</v>
      </c>
      <c r="ZT126" t="s">
        <v>889</v>
      </c>
      <c r="ZU126" t="s">
        <v>854</v>
      </c>
      <c r="ZV126" t="s">
        <v>889</v>
      </c>
      <c r="ZW126" t="s">
        <v>889</v>
      </c>
      <c r="ZX126" t="s">
        <v>888</v>
      </c>
      <c r="ZY126" t="s">
        <v>856</v>
      </c>
      <c r="ZZ126" t="s">
        <v>854</v>
      </c>
      <c r="AAA126" t="s">
        <v>856</v>
      </c>
      <c r="AAB126" t="s">
        <v>856</v>
      </c>
      <c r="AAC126" t="s">
        <v>855</v>
      </c>
      <c r="AAD126" t="s">
        <v>855</v>
      </c>
      <c r="AAE126" t="s">
        <v>888</v>
      </c>
      <c r="AAF126" t="s">
        <v>888</v>
      </c>
      <c r="AAG126" t="s">
        <v>854</v>
      </c>
      <c r="AAH126" t="s">
        <v>854</v>
      </c>
      <c r="AAI126" t="s">
        <v>854</v>
      </c>
      <c r="AAJ126" t="s">
        <v>855</v>
      </c>
      <c r="AAK126" t="s">
        <v>888</v>
      </c>
      <c r="AAL126" t="s">
        <v>854</v>
      </c>
      <c r="AAM126" t="s">
        <v>856</v>
      </c>
      <c r="AAN126" t="s">
        <v>855</v>
      </c>
      <c r="AAO126" t="s">
        <v>888</v>
      </c>
      <c r="AAP126" t="s">
        <v>856</v>
      </c>
      <c r="AAQ126" t="s">
        <v>854</v>
      </c>
      <c r="AAR126" t="s">
        <v>889</v>
      </c>
      <c r="AAS126" t="s">
        <v>855</v>
      </c>
      <c r="AAT126" t="s">
        <v>854</v>
      </c>
      <c r="AAU126" t="s">
        <v>856</v>
      </c>
      <c r="AAV126" t="s">
        <v>856</v>
      </c>
      <c r="AAW126" t="s">
        <v>888</v>
      </c>
      <c r="AAX126" t="s">
        <v>888</v>
      </c>
      <c r="AAY126" t="s">
        <v>888</v>
      </c>
      <c r="AAZ126" t="s">
        <v>888</v>
      </c>
      <c r="ABB126" t="s">
        <v>859</v>
      </c>
      <c r="ABC126" t="s">
        <v>859</v>
      </c>
      <c r="ABD126" t="s">
        <v>859</v>
      </c>
      <c r="ABE126" t="s">
        <v>857</v>
      </c>
      <c r="ABF126" t="s">
        <v>859</v>
      </c>
      <c r="ABG126" t="s">
        <v>857</v>
      </c>
      <c r="ABH126" t="s">
        <v>859</v>
      </c>
      <c r="ABI126" t="s">
        <v>857</v>
      </c>
      <c r="ABJ126" t="s">
        <v>859</v>
      </c>
      <c r="ABK126" t="s">
        <v>859</v>
      </c>
      <c r="ABL126" t="s">
        <v>859</v>
      </c>
      <c r="ABM126" t="s">
        <v>857</v>
      </c>
      <c r="ABN126" t="s">
        <v>859</v>
      </c>
      <c r="ABV126" t="s">
        <v>762</v>
      </c>
      <c r="ACP126" t="s">
        <v>782</v>
      </c>
      <c r="ACR126" t="s">
        <v>892</v>
      </c>
      <c r="ACS126" t="s">
        <v>863</v>
      </c>
      <c r="ACT126" t="s">
        <v>863</v>
      </c>
      <c r="ACU126" t="s">
        <v>893</v>
      </c>
      <c r="ACV126" t="s">
        <v>862</v>
      </c>
      <c r="ACW126" t="s">
        <v>893</v>
      </c>
      <c r="ACX126" t="s">
        <v>893</v>
      </c>
      <c r="ACY126" t="s">
        <v>893</v>
      </c>
      <c r="ACZ126" t="s">
        <v>893</v>
      </c>
      <c r="ADA126" t="s">
        <v>863</v>
      </c>
      <c r="ADB126" t="s">
        <v>863</v>
      </c>
      <c r="ADC126" t="s">
        <v>863</v>
      </c>
      <c r="ADD126" t="s">
        <v>862</v>
      </c>
      <c r="ADE126" t="s">
        <v>862</v>
      </c>
      <c r="ADF126" t="s">
        <v>862</v>
      </c>
      <c r="ADG126" t="s">
        <v>863</v>
      </c>
      <c r="ADH126" t="s">
        <v>863</v>
      </c>
      <c r="ADI126" t="s">
        <v>863</v>
      </c>
      <c r="ADJ126" t="s">
        <v>863</v>
      </c>
      <c r="ADK126" t="s">
        <v>863</v>
      </c>
      <c r="ADL126" t="s">
        <v>863</v>
      </c>
      <c r="ADM126" t="s">
        <v>863</v>
      </c>
      <c r="ADN126" t="s">
        <v>863</v>
      </c>
      <c r="ADO126" t="s">
        <v>863</v>
      </c>
      <c r="ADP126" t="s">
        <v>863</v>
      </c>
      <c r="ADQ126" t="s">
        <v>863</v>
      </c>
      <c r="ADR126" t="s">
        <v>863</v>
      </c>
      <c r="ADS126" t="s">
        <v>863</v>
      </c>
      <c r="ADT126" t="s">
        <v>863</v>
      </c>
      <c r="ADU126" t="s">
        <v>863</v>
      </c>
      <c r="ADV126" t="s">
        <v>863</v>
      </c>
    </row>
    <row r="127" spans="1:804" x14ac:dyDescent="0.2">
      <c r="A127">
        <v>110002751900</v>
      </c>
      <c r="B127">
        <v>270114160</v>
      </c>
      <c r="C127" s="2">
        <v>43608.796458333331</v>
      </c>
      <c r="D127" s="2">
        <v>43608.816307870373</v>
      </c>
      <c r="E127" t="s">
        <v>1115</v>
      </c>
      <c r="J127" t="s">
        <v>938</v>
      </c>
      <c r="L127" t="s">
        <v>815</v>
      </c>
      <c r="M127" t="s">
        <v>910</v>
      </c>
      <c r="N127" t="s">
        <v>867</v>
      </c>
      <c r="O127" t="s">
        <v>978</v>
      </c>
      <c r="P127" t="s">
        <v>1037</v>
      </c>
      <c r="Q127" t="s">
        <v>820</v>
      </c>
      <c r="S127" t="s">
        <v>821</v>
      </c>
      <c r="T127" t="s">
        <v>911</v>
      </c>
      <c r="V127" t="s">
        <v>823</v>
      </c>
      <c r="W127" t="s">
        <v>824</v>
      </c>
      <c r="X127" t="s">
        <v>899</v>
      </c>
      <c r="Y127" t="s">
        <v>899</v>
      </c>
      <c r="Z127" t="s">
        <v>899</v>
      </c>
      <c r="AA127" t="s">
        <v>899</v>
      </c>
      <c r="AB127" t="s">
        <v>899</v>
      </c>
      <c r="AC127" t="s">
        <v>899</v>
      </c>
      <c r="AD127" t="s">
        <v>919</v>
      </c>
      <c r="AE127" t="s">
        <v>873</v>
      </c>
      <c r="AF127" t="s">
        <v>873</v>
      </c>
      <c r="AG127" t="s">
        <v>826</v>
      </c>
      <c r="AH127" t="s">
        <v>827</v>
      </c>
      <c r="AI127" t="s">
        <v>873</v>
      </c>
      <c r="AJ127" t="s">
        <v>827</v>
      </c>
      <c r="AK127" t="s">
        <v>873</v>
      </c>
      <c r="AL127" t="s">
        <v>873</v>
      </c>
      <c r="AN127" t="s">
        <v>828</v>
      </c>
      <c r="AO127" t="s">
        <v>829</v>
      </c>
      <c r="AP127" t="s">
        <v>834</v>
      </c>
      <c r="AQ127" t="s">
        <v>829</v>
      </c>
      <c r="AR127" t="s">
        <v>875</v>
      </c>
      <c r="AS127" t="s">
        <v>932</v>
      </c>
      <c r="AT127" t="s">
        <v>829</v>
      </c>
      <c r="AU127" t="s">
        <v>830</v>
      </c>
      <c r="CL127" t="s">
        <v>879</v>
      </c>
      <c r="CV127" t="s">
        <v>914</v>
      </c>
      <c r="DQ127" t="s">
        <v>900</v>
      </c>
      <c r="DR127" t="s">
        <v>900</v>
      </c>
      <c r="DS127" t="s">
        <v>900</v>
      </c>
      <c r="DT127" t="s">
        <v>832</v>
      </c>
      <c r="DU127" t="s">
        <v>900</v>
      </c>
      <c r="DV127" t="s">
        <v>900</v>
      </c>
      <c r="DW127" t="s">
        <v>900</v>
      </c>
      <c r="DX127" t="s">
        <v>900</v>
      </c>
      <c r="DY127" t="s">
        <v>900</v>
      </c>
      <c r="DZ127" t="s">
        <v>900</v>
      </c>
      <c r="EB127" t="s">
        <v>882</v>
      </c>
      <c r="EC127" t="s">
        <v>882</v>
      </c>
      <c r="ED127" t="s">
        <v>882</v>
      </c>
      <c r="EE127" t="s">
        <v>882</v>
      </c>
      <c r="EF127" t="s">
        <v>834</v>
      </c>
      <c r="EG127" t="s">
        <v>834</v>
      </c>
      <c r="EH127" t="s">
        <v>834</v>
      </c>
      <c r="EI127" t="s">
        <v>834</v>
      </c>
      <c r="EJ127" t="s">
        <v>834</v>
      </c>
      <c r="EK127" t="s">
        <v>834</v>
      </c>
      <c r="EL127" t="s">
        <v>834</v>
      </c>
      <c r="EM127" t="s">
        <v>834</v>
      </c>
      <c r="EN127" t="s">
        <v>834</v>
      </c>
      <c r="EO127" t="s">
        <v>834</v>
      </c>
      <c r="EP127" t="s">
        <v>834</v>
      </c>
      <c r="EQ127" t="s">
        <v>834</v>
      </c>
      <c r="ER127" t="s">
        <v>834</v>
      </c>
      <c r="ES127" t="s">
        <v>834</v>
      </c>
      <c r="EX127" t="s">
        <v>837</v>
      </c>
      <c r="EZ127" t="s">
        <v>839</v>
      </c>
      <c r="FA127" t="s">
        <v>842</v>
      </c>
      <c r="FC127" t="s">
        <v>840</v>
      </c>
      <c r="FI127" t="s">
        <v>836</v>
      </c>
      <c r="FJ127" t="s">
        <v>837</v>
      </c>
      <c r="FL127" t="s">
        <v>839</v>
      </c>
      <c r="FM127" t="s">
        <v>842</v>
      </c>
      <c r="FO127" t="s">
        <v>840</v>
      </c>
      <c r="FU127" t="s">
        <v>836</v>
      </c>
      <c r="FV127" t="s">
        <v>837</v>
      </c>
      <c r="FX127" t="s">
        <v>839</v>
      </c>
      <c r="FY127" t="s">
        <v>842</v>
      </c>
      <c r="GA127" t="s">
        <v>840</v>
      </c>
      <c r="GG127" t="s">
        <v>836</v>
      </c>
      <c r="GH127" t="s">
        <v>837</v>
      </c>
      <c r="GJ127" t="s">
        <v>839</v>
      </c>
      <c r="GK127" t="s">
        <v>842</v>
      </c>
      <c r="GM127" t="s">
        <v>840</v>
      </c>
      <c r="ND127" t="s">
        <v>843</v>
      </c>
      <c r="NR127" t="s">
        <v>843</v>
      </c>
      <c r="OF127" t="s">
        <v>843</v>
      </c>
      <c r="OT127" t="s">
        <v>843</v>
      </c>
      <c r="WU127" t="s">
        <v>850</v>
      </c>
      <c r="WV127" t="s">
        <v>904</v>
      </c>
      <c r="WW127" t="s">
        <v>904</v>
      </c>
      <c r="WX127" t="s">
        <v>849</v>
      </c>
      <c r="WY127" t="s">
        <v>904</v>
      </c>
      <c r="WZ127" t="s">
        <v>904</v>
      </c>
      <c r="XA127" t="s">
        <v>904</v>
      </c>
      <c r="XB127" t="s">
        <v>850</v>
      </c>
      <c r="XC127" t="s">
        <v>904</v>
      </c>
      <c r="XD127" t="s">
        <v>904</v>
      </c>
      <c r="XE127" t="s">
        <v>904</v>
      </c>
      <c r="XF127" t="s">
        <v>904</v>
      </c>
      <c r="XG127" t="s">
        <v>904</v>
      </c>
      <c r="XH127" t="s">
        <v>849</v>
      </c>
      <c r="XI127" t="s">
        <v>904</v>
      </c>
      <c r="XJ127" t="s">
        <v>904</v>
      </c>
      <c r="XK127" t="s">
        <v>904</v>
      </c>
      <c r="XL127" t="s">
        <v>904</v>
      </c>
      <c r="XM127" t="s">
        <v>848</v>
      </c>
      <c r="XN127" t="s">
        <v>848</v>
      </c>
      <c r="XO127" t="s">
        <v>849</v>
      </c>
      <c r="XP127" t="s">
        <v>848</v>
      </c>
      <c r="XQ127" t="s">
        <v>848</v>
      </c>
      <c r="XR127" t="s">
        <v>848</v>
      </c>
      <c r="XS127" t="s">
        <v>848</v>
      </c>
      <c r="XT127" t="s">
        <v>848</v>
      </c>
      <c r="XU127" t="s">
        <v>850</v>
      </c>
      <c r="XV127" t="s">
        <v>850</v>
      </c>
      <c r="XW127" t="s">
        <v>850</v>
      </c>
      <c r="XX127" t="s">
        <v>850</v>
      </c>
      <c r="XY127" t="s">
        <v>848</v>
      </c>
      <c r="XZ127" t="s">
        <v>850</v>
      </c>
      <c r="YA127" t="s">
        <v>848</v>
      </c>
      <c r="YB127" t="s">
        <v>850</v>
      </c>
      <c r="YC127" t="s">
        <v>849</v>
      </c>
      <c r="YD127" t="s">
        <v>849</v>
      </c>
      <c r="YE127" t="s">
        <v>850</v>
      </c>
      <c r="YF127" t="s">
        <v>849</v>
      </c>
      <c r="YG127" t="s">
        <v>850</v>
      </c>
      <c r="YJ127" t="s">
        <v>906</v>
      </c>
    </row>
    <row r="128" spans="1:804" x14ac:dyDescent="0.2">
      <c r="A128">
        <v>110002750778</v>
      </c>
      <c r="B128">
        <v>270114160</v>
      </c>
      <c r="C128" s="2">
        <v>43608.656064814822</v>
      </c>
      <c r="D128" s="2">
        <v>43609.487245370372</v>
      </c>
      <c r="E128" t="s">
        <v>1590</v>
      </c>
      <c r="J128" t="s">
        <v>814</v>
      </c>
      <c r="L128" t="s">
        <v>815</v>
      </c>
      <c r="M128" t="s">
        <v>910</v>
      </c>
      <c r="N128" t="s">
        <v>867</v>
      </c>
      <c r="O128" t="s">
        <v>818</v>
      </c>
      <c r="P128" t="s">
        <v>819</v>
      </c>
      <c r="Q128" t="s">
        <v>820</v>
      </c>
      <c r="S128" t="s">
        <v>931</v>
      </c>
      <c r="T128" t="s">
        <v>822</v>
      </c>
      <c r="V128" t="s">
        <v>823</v>
      </c>
      <c r="W128" t="s">
        <v>1004</v>
      </c>
      <c r="X128" t="s">
        <v>825</v>
      </c>
      <c r="Y128" t="s">
        <v>871</v>
      </c>
      <c r="Z128" t="s">
        <v>899</v>
      </c>
      <c r="AA128" t="s">
        <v>871</v>
      </c>
      <c r="AB128" t="s">
        <v>899</v>
      </c>
      <c r="AC128" t="s">
        <v>825</v>
      </c>
      <c r="AD128" t="s">
        <v>872</v>
      </c>
      <c r="AE128" t="s">
        <v>873</v>
      </c>
      <c r="AF128" t="s">
        <v>919</v>
      </c>
      <c r="AG128" t="s">
        <v>826</v>
      </c>
      <c r="AH128" t="s">
        <v>826</v>
      </c>
      <c r="AI128" t="s">
        <v>827</v>
      </c>
      <c r="AJ128" t="s">
        <v>827</v>
      </c>
      <c r="AK128" t="s">
        <v>873</v>
      </c>
      <c r="AL128" t="s">
        <v>826</v>
      </c>
      <c r="AM128" t="s">
        <v>1591</v>
      </c>
      <c r="AN128" t="s">
        <v>830</v>
      </c>
      <c r="AO128" t="s">
        <v>829</v>
      </c>
      <c r="AP128" t="s">
        <v>830</v>
      </c>
      <c r="AQ128" t="s">
        <v>829</v>
      </c>
      <c r="AR128" t="s">
        <v>830</v>
      </c>
      <c r="AS128" t="s">
        <v>875</v>
      </c>
      <c r="AT128" t="s">
        <v>829</v>
      </c>
      <c r="AU128" t="s">
        <v>830</v>
      </c>
      <c r="AV128" t="s">
        <v>1592</v>
      </c>
      <c r="CP128" t="s">
        <v>933</v>
      </c>
      <c r="DQ128" t="s">
        <v>880</v>
      </c>
      <c r="DR128" t="s">
        <v>900</v>
      </c>
      <c r="DS128" t="s">
        <v>831</v>
      </c>
      <c r="DT128" t="s">
        <v>832</v>
      </c>
      <c r="DU128" t="s">
        <v>880</v>
      </c>
      <c r="DV128" t="s">
        <v>880</v>
      </c>
      <c r="DW128" t="s">
        <v>900</v>
      </c>
      <c r="DX128" t="s">
        <v>900</v>
      </c>
      <c r="DY128" t="s">
        <v>880</v>
      </c>
      <c r="DZ128" t="s">
        <v>880</v>
      </c>
      <c r="EA128" t="s">
        <v>1593</v>
      </c>
      <c r="EB128" t="s">
        <v>882</v>
      </c>
      <c r="EC128" t="s">
        <v>833</v>
      </c>
      <c r="ED128" t="s">
        <v>882</v>
      </c>
      <c r="EE128" t="s">
        <v>882</v>
      </c>
      <c r="EF128" t="s">
        <v>834</v>
      </c>
      <c r="EG128" t="s">
        <v>834</v>
      </c>
      <c r="EH128" t="s">
        <v>834</v>
      </c>
      <c r="EI128" t="s">
        <v>834</v>
      </c>
      <c r="EJ128" t="s">
        <v>834</v>
      </c>
      <c r="EK128" t="s">
        <v>834</v>
      </c>
      <c r="EL128" t="s">
        <v>834</v>
      </c>
      <c r="EM128" t="s">
        <v>834</v>
      </c>
      <c r="EN128" t="s">
        <v>834</v>
      </c>
      <c r="EO128" t="s">
        <v>834</v>
      </c>
      <c r="EP128" t="s">
        <v>834</v>
      </c>
      <c r="EQ128" t="s">
        <v>834</v>
      </c>
      <c r="ER128" t="s">
        <v>834</v>
      </c>
      <c r="ES128" t="s">
        <v>834</v>
      </c>
      <c r="EV128" t="s">
        <v>841</v>
      </c>
      <c r="EW128" t="s">
        <v>836</v>
      </c>
      <c r="EX128" t="s">
        <v>837</v>
      </c>
      <c r="EZ128" t="s">
        <v>839</v>
      </c>
      <c r="FA128" t="s">
        <v>842</v>
      </c>
      <c r="FB128" t="s">
        <v>901</v>
      </c>
      <c r="FC128" t="s">
        <v>840</v>
      </c>
      <c r="FF128" t="s">
        <v>922</v>
      </c>
      <c r="FH128" t="s">
        <v>841</v>
      </c>
      <c r="FI128" t="s">
        <v>836</v>
      </c>
      <c r="FJ128" t="s">
        <v>837</v>
      </c>
      <c r="FL128" t="s">
        <v>839</v>
      </c>
      <c r="FM128" t="s">
        <v>842</v>
      </c>
      <c r="FN128" t="s">
        <v>901</v>
      </c>
      <c r="FO128" t="s">
        <v>840</v>
      </c>
      <c r="FR128" t="s">
        <v>922</v>
      </c>
      <c r="FT128" t="s">
        <v>841</v>
      </c>
      <c r="FU128" t="s">
        <v>836</v>
      </c>
      <c r="FV128" t="s">
        <v>837</v>
      </c>
      <c r="FX128" t="s">
        <v>839</v>
      </c>
      <c r="FY128" t="s">
        <v>842</v>
      </c>
      <c r="FZ128" t="s">
        <v>901</v>
      </c>
      <c r="GA128" t="s">
        <v>840</v>
      </c>
      <c r="GD128" t="s">
        <v>922</v>
      </c>
      <c r="GF128" t="s">
        <v>841</v>
      </c>
      <c r="GG128" t="s">
        <v>836</v>
      </c>
      <c r="GH128" t="s">
        <v>837</v>
      </c>
      <c r="GJ128" t="s">
        <v>839</v>
      </c>
      <c r="GK128" t="s">
        <v>842</v>
      </c>
      <c r="GL128" t="s">
        <v>901</v>
      </c>
      <c r="GM128" t="s">
        <v>840</v>
      </c>
      <c r="GP128" t="s">
        <v>922</v>
      </c>
      <c r="WU128" t="s">
        <v>849</v>
      </c>
      <c r="WV128" t="s">
        <v>849</v>
      </c>
      <c r="WW128" t="s">
        <v>848</v>
      </c>
      <c r="WX128" t="s">
        <v>850</v>
      </c>
      <c r="WY128" t="s">
        <v>849</v>
      </c>
      <c r="WZ128" t="s">
        <v>849</v>
      </c>
      <c r="XA128" t="s">
        <v>904</v>
      </c>
      <c r="XB128" t="s">
        <v>850</v>
      </c>
      <c r="XC128" t="s">
        <v>848</v>
      </c>
      <c r="XD128" t="s">
        <v>850</v>
      </c>
      <c r="XE128" t="s">
        <v>848</v>
      </c>
      <c r="XF128" t="s">
        <v>848</v>
      </c>
      <c r="XG128" t="s">
        <v>850</v>
      </c>
      <c r="XH128" t="s">
        <v>849</v>
      </c>
      <c r="XI128" t="s">
        <v>850</v>
      </c>
      <c r="XJ128" t="s">
        <v>849</v>
      </c>
      <c r="XK128" t="s">
        <v>850</v>
      </c>
      <c r="XL128" t="s">
        <v>849</v>
      </c>
      <c r="XM128" t="s">
        <v>848</v>
      </c>
      <c r="XN128" t="s">
        <v>848</v>
      </c>
      <c r="XO128" t="s">
        <v>849</v>
      </c>
      <c r="XP128" t="s">
        <v>848</v>
      </c>
      <c r="XQ128" t="s">
        <v>848</v>
      </c>
      <c r="XR128" t="s">
        <v>848</v>
      </c>
      <c r="XS128" t="s">
        <v>848</v>
      </c>
      <c r="XT128" t="s">
        <v>848</v>
      </c>
      <c r="XU128" t="s">
        <v>849</v>
      </c>
      <c r="XV128" t="s">
        <v>849</v>
      </c>
      <c r="XW128" t="s">
        <v>849</v>
      </c>
      <c r="XX128" t="s">
        <v>849</v>
      </c>
      <c r="XY128" t="s">
        <v>850</v>
      </c>
      <c r="XZ128" t="s">
        <v>848</v>
      </c>
      <c r="YA128" t="s">
        <v>850</v>
      </c>
      <c r="YB128" t="s">
        <v>850</v>
      </c>
      <c r="YC128" t="s">
        <v>850</v>
      </c>
      <c r="YD128" t="s">
        <v>850</v>
      </c>
      <c r="YE128" t="s">
        <v>850</v>
      </c>
      <c r="YF128" t="s">
        <v>848</v>
      </c>
      <c r="YG128" t="s">
        <v>848</v>
      </c>
      <c r="YI128" t="s">
        <v>1594</v>
      </c>
      <c r="YJ128" t="s">
        <v>851</v>
      </c>
      <c r="YK128" t="s">
        <v>853</v>
      </c>
      <c r="YL128" t="s">
        <v>853</v>
      </c>
      <c r="YM128" t="s">
        <v>853</v>
      </c>
      <c r="YN128" t="s">
        <v>853</v>
      </c>
      <c r="YO128" t="s">
        <v>853</v>
      </c>
      <c r="YP128" t="s">
        <v>853</v>
      </c>
      <c r="YQ128" t="s">
        <v>852</v>
      </c>
      <c r="YR128" t="s">
        <v>852</v>
      </c>
      <c r="YS128" t="s">
        <v>886</v>
      </c>
      <c r="YT128" t="s">
        <v>852</v>
      </c>
      <c r="YU128" t="s">
        <v>852</v>
      </c>
      <c r="YV128" t="s">
        <v>853</v>
      </c>
      <c r="YW128" t="s">
        <v>826</v>
      </c>
      <c r="YX128" t="s">
        <v>826</v>
      </c>
      <c r="YY128" t="s">
        <v>886</v>
      </c>
      <c r="YZ128" t="s">
        <v>826</v>
      </c>
      <c r="ZA128" t="s">
        <v>852</v>
      </c>
      <c r="ZB128" t="s">
        <v>826</v>
      </c>
      <c r="ZC128" t="s">
        <v>853</v>
      </c>
      <c r="ZD128" t="s">
        <v>887</v>
      </c>
      <c r="ZE128" t="s">
        <v>826</v>
      </c>
      <c r="ZF128" t="s">
        <v>826</v>
      </c>
      <c r="ZG128" t="s">
        <v>852</v>
      </c>
      <c r="ZH128" t="s">
        <v>853</v>
      </c>
      <c r="ZI128" t="s">
        <v>852</v>
      </c>
      <c r="ZJ128" t="s">
        <v>853</v>
      </c>
      <c r="ZK128" t="s">
        <v>852</v>
      </c>
      <c r="ZL128" t="s">
        <v>852</v>
      </c>
      <c r="ZM128" t="s">
        <v>852</v>
      </c>
      <c r="ZN128" t="s">
        <v>852</v>
      </c>
      <c r="ZO128" t="s">
        <v>852</v>
      </c>
      <c r="ZP128" t="s">
        <v>853</v>
      </c>
      <c r="ZQ128" t="s">
        <v>1595</v>
      </c>
      <c r="ZR128" t="s">
        <v>888</v>
      </c>
      <c r="ZS128" t="s">
        <v>854</v>
      </c>
      <c r="ZT128" t="s">
        <v>889</v>
      </c>
      <c r="ZU128" t="s">
        <v>889</v>
      </c>
      <c r="ZV128" t="s">
        <v>889</v>
      </c>
      <c r="ZW128" t="s">
        <v>889</v>
      </c>
      <c r="ZX128" t="s">
        <v>856</v>
      </c>
      <c r="ZY128" t="s">
        <v>855</v>
      </c>
      <c r="ZZ128" t="s">
        <v>855</v>
      </c>
      <c r="AAA128" t="s">
        <v>889</v>
      </c>
      <c r="AAB128" t="s">
        <v>855</v>
      </c>
      <c r="AAC128" t="s">
        <v>889</v>
      </c>
      <c r="AAD128" t="s">
        <v>889</v>
      </c>
      <c r="AAE128" t="s">
        <v>856</v>
      </c>
      <c r="AAF128" t="s">
        <v>889</v>
      </c>
      <c r="AAG128" t="s">
        <v>889</v>
      </c>
      <c r="AAH128" t="s">
        <v>856</v>
      </c>
      <c r="AAI128" t="s">
        <v>856</v>
      </c>
      <c r="AAJ128" t="s">
        <v>889</v>
      </c>
      <c r="AAK128" t="s">
        <v>856</v>
      </c>
      <c r="AAL128" t="s">
        <v>855</v>
      </c>
      <c r="AAM128" t="s">
        <v>856</v>
      </c>
      <c r="AAN128" t="s">
        <v>856</v>
      </c>
      <c r="AAO128" t="s">
        <v>856</v>
      </c>
      <c r="AAP128" t="s">
        <v>889</v>
      </c>
      <c r="AAQ128" t="s">
        <v>889</v>
      </c>
      <c r="AAR128" t="s">
        <v>888</v>
      </c>
      <c r="AAS128" t="s">
        <v>889</v>
      </c>
      <c r="AAT128" t="s">
        <v>856</v>
      </c>
      <c r="AAU128" t="s">
        <v>889</v>
      </c>
      <c r="AAV128" t="s">
        <v>856</v>
      </c>
      <c r="AAW128" t="s">
        <v>889</v>
      </c>
      <c r="AAX128" t="s">
        <v>889</v>
      </c>
      <c r="AAY128" t="s">
        <v>889</v>
      </c>
      <c r="AAZ128" t="s">
        <v>888</v>
      </c>
      <c r="ABA128" t="s">
        <v>1596</v>
      </c>
      <c r="ABB128" t="s">
        <v>891</v>
      </c>
      <c r="ABC128" t="s">
        <v>857</v>
      </c>
      <c r="ABD128" t="s">
        <v>891</v>
      </c>
      <c r="ABE128" t="s">
        <v>857</v>
      </c>
      <c r="ABF128" t="s">
        <v>859</v>
      </c>
      <c r="ABG128" t="s">
        <v>891</v>
      </c>
      <c r="ABH128" t="s">
        <v>859</v>
      </c>
      <c r="ABI128" t="s">
        <v>859</v>
      </c>
      <c r="ABJ128" t="s">
        <v>857</v>
      </c>
      <c r="ABK128" t="s">
        <v>859</v>
      </c>
      <c r="ABL128" t="s">
        <v>891</v>
      </c>
      <c r="ABM128" t="s">
        <v>859</v>
      </c>
      <c r="ABN128" t="s">
        <v>857</v>
      </c>
      <c r="ABO128" t="s">
        <v>755</v>
      </c>
      <c r="ABS128" t="s">
        <v>759</v>
      </c>
      <c r="ABT128" t="s">
        <v>760</v>
      </c>
      <c r="ABW128" t="s">
        <v>763</v>
      </c>
      <c r="ABX128" t="s">
        <v>764</v>
      </c>
      <c r="ABY128" t="s">
        <v>765</v>
      </c>
      <c r="ACC128" t="s">
        <v>769</v>
      </c>
      <c r="ACJ128" t="s">
        <v>776</v>
      </c>
      <c r="ACM128" t="s">
        <v>779</v>
      </c>
      <c r="ACO128" t="s">
        <v>781</v>
      </c>
      <c r="ACR128" t="s">
        <v>1605</v>
      </c>
      <c r="ACS128" t="s">
        <v>863</v>
      </c>
      <c r="ACT128" t="s">
        <v>863</v>
      </c>
      <c r="ACU128" t="s">
        <v>863</v>
      </c>
      <c r="ACV128" t="s">
        <v>863</v>
      </c>
      <c r="ACW128" t="s">
        <v>863</v>
      </c>
      <c r="ACX128" t="s">
        <v>862</v>
      </c>
      <c r="ACY128" t="s">
        <v>864</v>
      </c>
      <c r="ACZ128" t="s">
        <v>862</v>
      </c>
      <c r="ADA128" t="s">
        <v>863</v>
      </c>
      <c r="ADB128" t="s">
        <v>863</v>
      </c>
      <c r="ADC128" t="s">
        <v>864</v>
      </c>
      <c r="ADD128" t="s">
        <v>863</v>
      </c>
      <c r="ADE128" t="s">
        <v>893</v>
      </c>
      <c r="ADF128" t="s">
        <v>863</v>
      </c>
      <c r="ADG128" t="s">
        <v>862</v>
      </c>
      <c r="ADH128" t="s">
        <v>863</v>
      </c>
      <c r="ADI128" t="s">
        <v>863</v>
      </c>
      <c r="ADJ128" t="s">
        <v>863</v>
      </c>
      <c r="ADK128" t="s">
        <v>863</v>
      </c>
      <c r="ADL128" t="s">
        <v>864</v>
      </c>
      <c r="ADM128" t="s">
        <v>863</v>
      </c>
      <c r="ADN128" t="s">
        <v>864</v>
      </c>
      <c r="ADO128" t="s">
        <v>864</v>
      </c>
      <c r="ADP128" t="s">
        <v>864</v>
      </c>
      <c r="ADQ128" t="s">
        <v>863</v>
      </c>
      <c r="ADR128" t="s">
        <v>864</v>
      </c>
      <c r="ADS128" t="s">
        <v>864</v>
      </c>
      <c r="ADT128" t="s">
        <v>864</v>
      </c>
      <c r="ADU128" t="s">
        <v>864</v>
      </c>
      <c r="ADV128" t="s">
        <v>863</v>
      </c>
      <c r="ADX128" t="s">
        <v>1597</v>
      </c>
    </row>
    <row r="129" spans="1:804" x14ac:dyDescent="0.2">
      <c r="A129">
        <v>110002750736</v>
      </c>
      <c r="B129">
        <v>270114160</v>
      </c>
      <c r="C129" s="2">
        <v>43608.650300925918</v>
      </c>
      <c r="D129" s="2">
        <v>43608.651192129633</v>
      </c>
      <c r="E129" t="s">
        <v>1598</v>
      </c>
      <c r="J129" t="s">
        <v>814</v>
      </c>
      <c r="L129" t="s">
        <v>815</v>
      </c>
      <c r="M129" t="s">
        <v>816</v>
      </c>
      <c r="N129" t="s">
        <v>1601</v>
      </c>
    </row>
    <row r="130" spans="1:804" x14ac:dyDescent="0.2">
      <c r="A130">
        <v>110002749683</v>
      </c>
      <c r="B130">
        <v>270114160</v>
      </c>
      <c r="C130" s="2">
        <v>43608.525856481479</v>
      </c>
      <c r="D130" s="2">
        <v>43608.559305555558</v>
      </c>
      <c r="E130" t="s">
        <v>1116</v>
      </c>
      <c r="J130" t="s">
        <v>994</v>
      </c>
      <c r="L130" t="s">
        <v>815</v>
      </c>
      <c r="M130" t="s">
        <v>816</v>
      </c>
      <c r="N130" t="s">
        <v>867</v>
      </c>
      <c r="O130" t="s">
        <v>818</v>
      </c>
      <c r="P130" t="s">
        <v>819</v>
      </c>
      <c r="Q130" t="s">
        <v>991</v>
      </c>
      <c r="S130" t="s">
        <v>1008</v>
      </c>
      <c r="T130" t="s">
        <v>911</v>
      </c>
      <c r="V130" t="s">
        <v>823</v>
      </c>
      <c r="W130" t="s">
        <v>824</v>
      </c>
      <c r="X130" t="s">
        <v>825</v>
      </c>
      <c r="Y130" t="s">
        <v>825</v>
      </c>
      <c r="Z130" t="s">
        <v>825</v>
      </c>
      <c r="AA130" t="s">
        <v>825</v>
      </c>
      <c r="AB130" t="s">
        <v>825</v>
      </c>
      <c r="AC130" t="s">
        <v>871</v>
      </c>
      <c r="AD130" t="s">
        <v>872</v>
      </c>
      <c r="AE130" t="s">
        <v>827</v>
      </c>
      <c r="AF130" t="s">
        <v>873</v>
      </c>
      <c r="AG130" t="s">
        <v>873</v>
      </c>
      <c r="AH130" t="s">
        <v>827</v>
      </c>
      <c r="AI130" t="s">
        <v>827</v>
      </c>
      <c r="AJ130" t="s">
        <v>827</v>
      </c>
      <c r="AK130" t="s">
        <v>873</v>
      </c>
      <c r="AL130" t="s">
        <v>873</v>
      </c>
      <c r="AN130" t="s">
        <v>875</v>
      </c>
      <c r="AO130" t="s">
        <v>834</v>
      </c>
      <c r="AP130" t="s">
        <v>875</v>
      </c>
      <c r="AQ130" t="s">
        <v>875</v>
      </c>
      <c r="AR130" t="s">
        <v>875</v>
      </c>
      <c r="AS130" t="s">
        <v>932</v>
      </c>
      <c r="AT130" t="s">
        <v>834</v>
      </c>
      <c r="AU130" t="s">
        <v>875</v>
      </c>
      <c r="AY130" t="s">
        <v>878</v>
      </c>
      <c r="BT130" t="s">
        <v>879</v>
      </c>
      <c r="CD130" t="s">
        <v>914</v>
      </c>
      <c r="CI130" t="s">
        <v>878</v>
      </c>
      <c r="CV130" t="s">
        <v>914</v>
      </c>
      <c r="DN130" t="s">
        <v>914</v>
      </c>
      <c r="DQ130" t="s">
        <v>831</v>
      </c>
      <c r="DR130" t="s">
        <v>900</v>
      </c>
      <c r="DS130" t="s">
        <v>880</v>
      </c>
      <c r="DT130" t="s">
        <v>880</v>
      </c>
      <c r="DU130" t="s">
        <v>880</v>
      </c>
      <c r="DV130" t="s">
        <v>880</v>
      </c>
      <c r="DW130" t="s">
        <v>880</v>
      </c>
      <c r="DX130" t="s">
        <v>900</v>
      </c>
      <c r="DY130" t="s">
        <v>831</v>
      </c>
      <c r="DZ130" t="s">
        <v>831</v>
      </c>
      <c r="EB130" t="s">
        <v>833</v>
      </c>
      <c r="EC130" t="s">
        <v>833</v>
      </c>
      <c r="ED130" t="s">
        <v>833</v>
      </c>
      <c r="EE130" t="s">
        <v>835</v>
      </c>
      <c r="EF130" t="s">
        <v>834</v>
      </c>
      <c r="EG130" t="s">
        <v>834</v>
      </c>
      <c r="EH130" t="s">
        <v>834</v>
      </c>
      <c r="EI130" t="s">
        <v>834</v>
      </c>
      <c r="EJ130" t="s">
        <v>834</v>
      </c>
      <c r="EK130" t="s">
        <v>834</v>
      </c>
      <c r="EL130" t="s">
        <v>834</v>
      </c>
      <c r="EM130" t="s">
        <v>834</v>
      </c>
      <c r="EN130" t="s">
        <v>834</v>
      </c>
      <c r="EO130" t="s">
        <v>834</v>
      </c>
      <c r="EP130" t="s">
        <v>834</v>
      </c>
      <c r="EQ130" t="s">
        <v>834</v>
      </c>
      <c r="ER130" t="s">
        <v>834</v>
      </c>
      <c r="ES130" t="s">
        <v>835</v>
      </c>
      <c r="ET130" t="s">
        <v>1117</v>
      </c>
      <c r="EW130" t="s">
        <v>836</v>
      </c>
      <c r="EX130" t="s">
        <v>837</v>
      </c>
      <c r="EZ130" t="s">
        <v>839</v>
      </c>
      <c r="FA130" t="s">
        <v>842</v>
      </c>
      <c r="FB130" t="s">
        <v>901</v>
      </c>
      <c r="FC130" t="s">
        <v>840</v>
      </c>
      <c r="FE130" t="s">
        <v>923</v>
      </c>
      <c r="FF130" t="s">
        <v>922</v>
      </c>
      <c r="FI130" t="s">
        <v>836</v>
      </c>
      <c r="FJ130" t="s">
        <v>837</v>
      </c>
      <c r="FL130" t="s">
        <v>839</v>
      </c>
      <c r="FM130" t="s">
        <v>842</v>
      </c>
      <c r="FQ130" t="s">
        <v>923</v>
      </c>
      <c r="FR130" t="s">
        <v>922</v>
      </c>
      <c r="FU130" t="s">
        <v>836</v>
      </c>
      <c r="FV130" t="s">
        <v>837</v>
      </c>
      <c r="FX130" t="s">
        <v>839</v>
      </c>
      <c r="FY130" t="s">
        <v>842</v>
      </c>
      <c r="GC130" t="s">
        <v>923</v>
      </c>
      <c r="GD130" t="s">
        <v>922</v>
      </c>
      <c r="ND130" t="s">
        <v>843</v>
      </c>
      <c r="NH130" t="s">
        <v>845</v>
      </c>
      <c r="NJ130" t="s">
        <v>847</v>
      </c>
      <c r="NL130" t="s">
        <v>884</v>
      </c>
      <c r="NP130" t="s">
        <v>903</v>
      </c>
      <c r="NX130" t="s">
        <v>847</v>
      </c>
      <c r="NZ130" t="s">
        <v>884</v>
      </c>
      <c r="OL130" t="s">
        <v>847</v>
      </c>
      <c r="ON130" t="s">
        <v>884</v>
      </c>
      <c r="WU130" t="s">
        <v>848</v>
      </c>
      <c r="WV130" t="s">
        <v>849</v>
      </c>
      <c r="WW130" t="s">
        <v>848</v>
      </c>
      <c r="WX130" t="s">
        <v>848</v>
      </c>
      <c r="WY130" t="s">
        <v>849</v>
      </c>
      <c r="WZ130" t="s">
        <v>849</v>
      </c>
      <c r="XA130" t="s">
        <v>848</v>
      </c>
      <c r="XB130" t="s">
        <v>849</v>
      </c>
      <c r="XC130" t="s">
        <v>850</v>
      </c>
      <c r="XD130" t="s">
        <v>848</v>
      </c>
      <c r="XE130" t="s">
        <v>848</v>
      </c>
      <c r="XF130" t="s">
        <v>848</v>
      </c>
      <c r="XG130" t="s">
        <v>849</v>
      </c>
      <c r="XH130" t="s">
        <v>848</v>
      </c>
      <c r="XI130" t="s">
        <v>848</v>
      </c>
      <c r="XJ130" t="s">
        <v>848</v>
      </c>
      <c r="XK130" t="s">
        <v>848</v>
      </c>
      <c r="XL130" t="s">
        <v>848</v>
      </c>
      <c r="XM130" t="s">
        <v>848</v>
      </c>
      <c r="XN130" t="s">
        <v>848</v>
      </c>
      <c r="XO130" t="s">
        <v>848</v>
      </c>
      <c r="XP130" t="s">
        <v>848</v>
      </c>
      <c r="XQ130" t="s">
        <v>848</v>
      </c>
      <c r="XR130" t="s">
        <v>848</v>
      </c>
      <c r="XS130" t="s">
        <v>848</v>
      </c>
      <c r="XT130" t="s">
        <v>848</v>
      </c>
      <c r="XU130" t="s">
        <v>849</v>
      </c>
      <c r="XV130" t="s">
        <v>848</v>
      </c>
      <c r="XW130" t="s">
        <v>849</v>
      </c>
      <c r="XX130" t="s">
        <v>850</v>
      </c>
      <c r="XY130" t="s">
        <v>850</v>
      </c>
      <c r="XZ130" t="s">
        <v>904</v>
      </c>
      <c r="YA130" t="s">
        <v>849</v>
      </c>
      <c r="YB130" t="s">
        <v>848</v>
      </c>
      <c r="YC130" t="s">
        <v>849</v>
      </c>
      <c r="YD130" t="s">
        <v>850</v>
      </c>
      <c r="YE130" t="s">
        <v>850</v>
      </c>
      <c r="YF130" t="s">
        <v>848</v>
      </c>
      <c r="YG130" t="s">
        <v>848</v>
      </c>
      <c r="YJ130" t="s">
        <v>851</v>
      </c>
      <c r="YK130" t="s">
        <v>852</v>
      </c>
      <c r="YL130" t="s">
        <v>852</v>
      </c>
      <c r="YM130" t="s">
        <v>852</v>
      </c>
      <c r="YN130" t="s">
        <v>852</v>
      </c>
      <c r="YO130" t="s">
        <v>852</v>
      </c>
      <c r="YP130" t="s">
        <v>852</v>
      </c>
      <c r="YQ130" t="s">
        <v>852</v>
      </c>
      <c r="YR130" t="s">
        <v>852</v>
      </c>
      <c r="YS130" t="s">
        <v>853</v>
      </c>
      <c r="YT130" t="s">
        <v>852</v>
      </c>
      <c r="YU130" t="s">
        <v>853</v>
      </c>
      <c r="YV130" t="s">
        <v>852</v>
      </c>
      <c r="YW130" t="s">
        <v>852</v>
      </c>
      <c r="YX130" t="s">
        <v>852</v>
      </c>
      <c r="YY130" t="s">
        <v>826</v>
      </c>
      <c r="YZ130" t="s">
        <v>826</v>
      </c>
      <c r="ZA130" t="s">
        <v>852</v>
      </c>
      <c r="ZB130" t="s">
        <v>853</v>
      </c>
      <c r="ZC130" t="s">
        <v>853</v>
      </c>
      <c r="ZD130" t="s">
        <v>826</v>
      </c>
      <c r="ZE130" t="s">
        <v>826</v>
      </c>
      <c r="ZF130" t="s">
        <v>826</v>
      </c>
      <c r="ZG130" t="s">
        <v>852</v>
      </c>
      <c r="ZH130" t="s">
        <v>852</v>
      </c>
      <c r="ZI130" t="s">
        <v>852</v>
      </c>
      <c r="ZJ130" t="s">
        <v>853</v>
      </c>
      <c r="ZK130" t="s">
        <v>852</v>
      </c>
      <c r="ZL130" t="s">
        <v>852</v>
      </c>
      <c r="ZM130" t="s">
        <v>852</v>
      </c>
      <c r="ZN130" t="s">
        <v>852</v>
      </c>
      <c r="ZO130" t="s">
        <v>826</v>
      </c>
      <c r="ZP130" t="s">
        <v>852</v>
      </c>
      <c r="ZR130" t="s">
        <v>854</v>
      </c>
      <c r="ZS130" t="s">
        <v>854</v>
      </c>
      <c r="ZT130" t="s">
        <v>889</v>
      </c>
      <c r="ZU130" t="s">
        <v>854</v>
      </c>
      <c r="ZV130" t="s">
        <v>889</v>
      </c>
      <c r="ZW130" t="s">
        <v>889</v>
      </c>
      <c r="ZX130" t="s">
        <v>854</v>
      </c>
      <c r="ZY130" t="s">
        <v>855</v>
      </c>
      <c r="ZZ130" t="s">
        <v>854</v>
      </c>
      <c r="AAA130" t="s">
        <v>856</v>
      </c>
      <c r="AAB130" t="s">
        <v>856</v>
      </c>
      <c r="AAC130" t="s">
        <v>856</v>
      </c>
      <c r="AAD130" t="s">
        <v>855</v>
      </c>
      <c r="AAE130" t="s">
        <v>854</v>
      </c>
      <c r="AAF130" t="s">
        <v>854</v>
      </c>
      <c r="AAG130" t="s">
        <v>856</v>
      </c>
      <c r="AAH130" t="s">
        <v>854</v>
      </c>
      <c r="AAI130" t="s">
        <v>856</v>
      </c>
      <c r="AAJ130" t="s">
        <v>889</v>
      </c>
      <c r="AAK130" t="s">
        <v>854</v>
      </c>
      <c r="AAL130" t="s">
        <v>856</v>
      </c>
      <c r="AAM130" t="s">
        <v>855</v>
      </c>
      <c r="AAN130" t="s">
        <v>855</v>
      </c>
      <c r="AAO130" t="s">
        <v>854</v>
      </c>
      <c r="AAP130" t="s">
        <v>855</v>
      </c>
      <c r="AAQ130" t="s">
        <v>889</v>
      </c>
      <c r="AAR130" t="s">
        <v>888</v>
      </c>
      <c r="AAS130" t="s">
        <v>889</v>
      </c>
      <c r="AAT130" t="s">
        <v>854</v>
      </c>
      <c r="AAU130" t="s">
        <v>856</v>
      </c>
      <c r="AAV130" t="s">
        <v>854</v>
      </c>
      <c r="AAW130" t="s">
        <v>855</v>
      </c>
      <c r="AAX130" t="s">
        <v>855</v>
      </c>
      <c r="AAY130" t="s">
        <v>854</v>
      </c>
      <c r="AAZ130" t="s">
        <v>854</v>
      </c>
      <c r="ABB130" t="s">
        <v>857</v>
      </c>
      <c r="ABC130" t="s">
        <v>857</v>
      </c>
      <c r="ABD130" t="s">
        <v>891</v>
      </c>
      <c r="ABE130" t="s">
        <v>857</v>
      </c>
      <c r="ABF130" t="s">
        <v>857</v>
      </c>
      <c r="ABG130" t="s">
        <v>857</v>
      </c>
      <c r="ABH130" t="s">
        <v>891</v>
      </c>
      <c r="ABI130" t="s">
        <v>857</v>
      </c>
      <c r="ABJ130" t="s">
        <v>857</v>
      </c>
      <c r="ABK130" t="s">
        <v>857</v>
      </c>
      <c r="ABL130" t="s">
        <v>857</v>
      </c>
      <c r="ABM130" t="s">
        <v>857</v>
      </c>
      <c r="ABN130" t="s">
        <v>857</v>
      </c>
      <c r="ABT130" t="s">
        <v>760</v>
      </c>
      <c r="ABU130" t="s">
        <v>761</v>
      </c>
      <c r="ABY130" t="s">
        <v>765</v>
      </c>
      <c r="ACA130" t="s">
        <v>767</v>
      </c>
      <c r="ACB130" t="s">
        <v>768</v>
      </c>
      <c r="ACG130" t="s">
        <v>773</v>
      </c>
      <c r="ACI130" t="s">
        <v>775</v>
      </c>
      <c r="ACK130" t="s">
        <v>777</v>
      </c>
      <c r="ACL130" t="s">
        <v>778</v>
      </c>
      <c r="ACN130" t="s">
        <v>780</v>
      </c>
      <c r="ACR130" t="s">
        <v>861</v>
      </c>
      <c r="ACS130" t="s">
        <v>863</v>
      </c>
      <c r="ACT130" t="s">
        <v>862</v>
      </c>
      <c r="ACU130" t="s">
        <v>893</v>
      </c>
      <c r="ACV130" t="s">
        <v>863</v>
      </c>
      <c r="ACW130" t="s">
        <v>862</v>
      </c>
      <c r="ACX130" t="s">
        <v>893</v>
      </c>
      <c r="ACY130" t="s">
        <v>893</v>
      </c>
      <c r="ACZ130" t="s">
        <v>893</v>
      </c>
      <c r="ADA130" t="s">
        <v>893</v>
      </c>
      <c r="ADB130" t="s">
        <v>863</v>
      </c>
      <c r="ADC130" t="s">
        <v>863</v>
      </c>
      <c r="ADD130" t="s">
        <v>863</v>
      </c>
      <c r="ADE130" t="s">
        <v>862</v>
      </c>
      <c r="ADF130" t="s">
        <v>893</v>
      </c>
      <c r="ADG130" t="s">
        <v>893</v>
      </c>
      <c r="ADH130" t="s">
        <v>893</v>
      </c>
      <c r="ADI130" t="s">
        <v>864</v>
      </c>
      <c r="ADJ130" t="s">
        <v>863</v>
      </c>
      <c r="ADK130" t="s">
        <v>863</v>
      </c>
      <c r="ADL130" t="s">
        <v>862</v>
      </c>
      <c r="ADM130" t="s">
        <v>863</v>
      </c>
      <c r="ADN130" t="s">
        <v>893</v>
      </c>
      <c r="ADO130" t="s">
        <v>864</v>
      </c>
      <c r="ADP130" t="s">
        <v>864</v>
      </c>
      <c r="ADQ130" t="s">
        <v>864</v>
      </c>
      <c r="ADR130" t="s">
        <v>864</v>
      </c>
      <c r="ADS130" t="s">
        <v>864</v>
      </c>
      <c r="ADT130" t="s">
        <v>864</v>
      </c>
      <c r="ADU130" t="s">
        <v>864</v>
      </c>
      <c r="ADV130" t="s">
        <v>863</v>
      </c>
      <c r="ADX130" t="s">
        <v>1118</v>
      </c>
    </row>
    <row r="131" spans="1:804" x14ac:dyDescent="0.2">
      <c r="A131">
        <v>110002749497</v>
      </c>
      <c r="B131">
        <v>270114160</v>
      </c>
      <c r="C131" s="2">
        <v>43608.496516203697</v>
      </c>
      <c r="D131" s="2">
        <v>43608.518935185188</v>
      </c>
      <c r="E131" t="s">
        <v>1119</v>
      </c>
      <c r="J131" t="s">
        <v>814</v>
      </c>
      <c r="L131" t="s">
        <v>815</v>
      </c>
      <c r="M131" t="s">
        <v>910</v>
      </c>
      <c r="N131" t="s">
        <v>867</v>
      </c>
      <c r="O131" t="s">
        <v>818</v>
      </c>
      <c r="P131" t="s">
        <v>943</v>
      </c>
      <c r="Q131" t="s">
        <v>820</v>
      </c>
      <c r="S131" t="s">
        <v>931</v>
      </c>
      <c r="T131" t="s">
        <v>43</v>
      </c>
      <c r="U131" t="s">
        <v>1120</v>
      </c>
      <c r="V131" t="s">
        <v>823</v>
      </c>
      <c r="W131" t="s">
        <v>1004</v>
      </c>
      <c r="X131" t="s">
        <v>899</v>
      </c>
      <c r="Y131" t="s">
        <v>871</v>
      </c>
      <c r="Z131" t="s">
        <v>899</v>
      </c>
      <c r="AA131" t="s">
        <v>871</v>
      </c>
      <c r="AB131" t="s">
        <v>825</v>
      </c>
      <c r="AC131" t="s">
        <v>825</v>
      </c>
      <c r="AD131" t="s">
        <v>872</v>
      </c>
      <c r="AE131" t="s">
        <v>827</v>
      </c>
      <c r="AF131" t="s">
        <v>826</v>
      </c>
      <c r="AG131" t="s">
        <v>826</v>
      </c>
      <c r="AH131" t="s">
        <v>827</v>
      </c>
      <c r="AI131" t="s">
        <v>827</v>
      </c>
      <c r="AJ131" t="s">
        <v>827</v>
      </c>
      <c r="AK131" t="s">
        <v>827</v>
      </c>
      <c r="AL131" t="s">
        <v>826</v>
      </c>
      <c r="AM131" t="s">
        <v>1121</v>
      </c>
      <c r="AN131" t="s">
        <v>875</v>
      </c>
      <c r="AO131" t="s">
        <v>829</v>
      </c>
      <c r="AP131" t="s">
        <v>834</v>
      </c>
      <c r="AQ131" t="s">
        <v>829</v>
      </c>
      <c r="AR131" t="s">
        <v>830</v>
      </c>
      <c r="AS131" t="s">
        <v>875</v>
      </c>
      <c r="AT131" t="s">
        <v>829</v>
      </c>
      <c r="AU131" t="s">
        <v>875</v>
      </c>
      <c r="AV131" t="s">
        <v>1122</v>
      </c>
      <c r="AW131" t="s">
        <v>933</v>
      </c>
      <c r="AZ131" t="s">
        <v>877</v>
      </c>
      <c r="CP131" t="s">
        <v>933</v>
      </c>
      <c r="CQ131" t="s">
        <v>913</v>
      </c>
      <c r="CV131" t="s">
        <v>914</v>
      </c>
      <c r="DH131" t="s">
        <v>933</v>
      </c>
      <c r="DI131" t="s">
        <v>913</v>
      </c>
      <c r="DN131" t="s">
        <v>914</v>
      </c>
      <c r="DQ131" t="s">
        <v>900</v>
      </c>
      <c r="DR131" t="s">
        <v>880</v>
      </c>
      <c r="DS131" t="s">
        <v>831</v>
      </c>
      <c r="DT131" t="s">
        <v>831</v>
      </c>
      <c r="DU131" t="s">
        <v>880</v>
      </c>
      <c r="DV131" t="s">
        <v>880</v>
      </c>
      <c r="DW131" t="s">
        <v>900</v>
      </c>
      <c r="DX131" t="s">
        <v>900</v>
      </c>
      <c r="DY131" t="s">
        <v>880</v>
      </c>
      <c r="DZ131" t="s">
        <v>880</v>
      </c>
      <c r="EA131" t="s">
        <v>1123</v>
      </c>
      <c r="EB131" t="s">
        <v>833</v>
      </c>
      <c r="EC131" t="s">
        <v>833</v>
      </c>
      <c r="ED131" t="s">
        <v>882</v>
      </c>
      <c r="EE131" t="s">
        <v>882</v>
      </c>
      <c r="EF131" t="s">
        <v>834</v>
      </c>
      <c r="EG131" t="s">
        <v>834</v>
      </c>
      <c r="EH131" t="s">
        <v>834</v>
      </c>
      <c r="EI131" t="s">
        <v>834</v>
      </c>
      <c r="EJ131" t="s">
        <v>834</v>
      </c>
      <c r="EK131" t="s">
        <v>834</v>
      </c>
      <c r="EL131" t="s">
        <v>834</v>
      </c>
      <c r="EM131" t="s">
        <v>834</v>
      </c>
      <c r="EN131" t="s">
        <v>834</v>
      </c>
      <c r="EO131" t="s">
        <v>834</v>
      </c>
      <c r="EP131" t="s">
        <v>834</v>
      </c>
      <c r="EQ131" t="s">
        <v>834</v>
      </c>
      <c r="ER131" t="s">
        <v>834</v>
      </c>
      <c r="ES131" t="s">
        <v>834</v>
      </c>
      <c r="EU131" t="s">
        <v>946</v>
      </c>
      <c r="EV131" t="s">
        <v>841</v>
      </c>
      <c r="EW131" t="s">
        <v>836</v>
      </c>
      <c r="EX131" t="s">
        <v>837</v>
      </c>
      <c r="EZ131" t="s">
        <v>839</v>
      </c>
      <c r="FA131" t="s">
        <v>842</v>
      </c>
      <c r="FC131" t="s">
        <v>840</v>
      </c>
      <c r="FE131" t="s">
        <v>923</v>
      </c>
      <c r="FF131" t="s">
        <v>922</v>
      </c>
      <c r="FG131" t="s">
        <v>946</v>
      </c>
      <c r="FH131" t="s">
        <v>841</v>
      </c>
      <c r="FI131" t="s">
        <v>836</v>
      </c>
      <c r="FJ131" t="s">
        <v>837</v>
      </c>
      <c r="FL131" t="s">
        <v>839</v>
      </c>
      <c r="FM131" t="s">
        <v>842</v>
      </c>
      <c r="FO131" t="s">
        <v>840</v>
      </c>
      <c r="FR131" t="s">
        <v>922</v>
      </c>
      <c r="FS131" t="s">
        <v>946</v>
      </c>
      <c r="FT131" t="s">
        <v>841</v>
      </c>
      <c r="FU131" t="s">
        <v>836</v>
      </c>
      <c r="FV131" t="s">
        <v>837</v>
      </c>
      <c r="FX131" t="s">
        <v>839</v>
      </c>
      <c r="FY131" t="s">
        <v>842</v>
      </c>
      <c r="GA131" t="s">
        <v>840</v>
      </c>
      <c r="GD131" t="s">
        <v>922</v>
      </c>
      <c r="GE131" t="s">
        <v>946</v>
      </c>
      <c r="GF131" t="s">
        <v>841</v>
      </c>
      <c r="GG131" t="s">
        <v>836</v>
      </c>
      <c r="GH131" t="s">
        <v>837</v>
      </c>
      <c r="GJ131" t="s">
        <v>839</v>
      </c>
      <c r="GK131" t="s">
        <v>842</v>
      </c>
      <c r="GM131" t="s">
        <v>840</v>
      </c>
      <c r="GO131" t="s">
        <v>923</v>
      </c>
      <c r="GP131" t="s">
        <v>922</v>
      </c>
      <c r="NJ131" t="s">
        <v>847</v>
      </c>
      <c r="NL131" t="s">
        <v>884</v>
      </c>
      <c r="NP131" t="s">
        <v>903</v>
      </c>
      <c r="NX131" t="s">
        <v>847</v>
      </c>
      <c r="NZ131" t="s">
        <v>884</v>
      </c>
      <c r="OD131" t="s">
        <v>903</v>
      </c>
      <c r="OL131" t="s">
        <v>847</v>
      </c>
      <c r="ON131" t="s">
        <v>884</v>
      </c>
      <c r="OR131" t="s">
        <v>903</v>
      </c>
      <c r="OZ131" t="s">
        <v>847</v>
      </c>
      <c r="PB131" t="s">
        <v>884</v>
      </c>
      <c r="PF131" t="s">
        <v>903</v>
      </c>
      <c r="WU131" t="s">
        <v>848</v>
      </c>
      <c r="WV131" t="s">
        <v>849</v>
      </c>
      <c r="WW131" t="s">
        <v>848</v>
      </c>
      <c r="WX131" t="s">
        <v>848</v>
      </c>
      <c r="WY131" t="s">
        <v>848</v>
      </c>
      <c r="WZ131" t="s">
        <v>849</v>
      </c>
      <c r="XA131" t="s">
        <v>850</v>
      </c>
      <c r="XB131" t="s">
        <v>848</v>
      </c>
      <c r="XC131" t="s">
        <v>849</v>
      </c>
      <c r="XD131" t="s">
        <v>849</v>
      </c>
      <c r="XE131" t="s">
        <v>848</v>
      </c>
      <c r="XF131" t="s">
        <v>848</v>
      </c>
      <c r="XG131" t="s">
        <v>850</v>
      </c>
      <c r="XH131" t="s">
        <v>848</v>
      </c>
      <c r="XI131" t="s">
        <v>849</v>
      </c>
      <c r="XJ131" t="s">
        <v>848</v>
      </c>
      <c r="XK131" t="s">
        <v>849</v>
      </c>
      <c r="XL131" t="s">
        <v>848</v>
      </c>
      <c r="XM131" t="s">
        <v>848</v>
      </c>
      <c r="XN131" t="s">
        <v>849</v>
      </c>
      <c r="XO131" t="s">
        <v>849</v>
      </c>
      <c r="XP131" t="s">
        <v>850</v>
      </c>
      <c r="XQ131" t="s">
        <v>848</v>
      </c>
      <c r="XR131" t="s">
        <v>848</v>
      </c>
      <c r="XS131" t="s">
        <v>849</v>
      </c>
      <c r="XT131" t="s">
        <v>849</v>
      </c>
      <c r="XU131" t="s">
        <v>849</v>
      </c>
      <c r="XV131" t="s">
        <v>849</v>
      </c>
      <c r="XW131" t="s">
        <v>848</v>
      </c>
      <c r="XX131" t="s">
        <v>850</v>
      </c>
      <c r="XY131" t="s">
        <v>850</v>
      </c>
      <c r="XZ131" t="s">
        <v>848</v>
      </c>
      <c r="YA131" t="s">
        <v>849</v>
      </c>
      <c r="YB131" t="s">
        <v>849</v>
      </c>
      <c r="YC131" t="s">
        <v>850</v>
      </c>
      <c r="YD131" t="s">
        <v>850</v>
      </c>
      <c r="YE131" t="s">
        <v>850</v>
      </c>
      <c r="YF131" t="s">
        <v>849</v>
      </c>
      <c r="YG131" t="s">
        <v>848</v>
      </c>
      <c r="YJ131" t="s">
        <v>906</v>
      </c>
      <c r="YK131" t="s">
        <v>853</v>
      </c>
      <c r="YL131" t="s">
        <v>853</v>
      </c>
      <c r="YM131" t="s">
        <v>852</v>
      </c>
      <c r="YN131" t="s">
        <v>853</v>
      </c>
      <c r="YO131" t="s">
        <v>853</v>
      </c>
      <c r="YP131" t="s">
        <v>853</v>
      </c>
      <c r="YQ131" t="s">
        <v>852</v>
      </c>
      <c r="YR131" t="s">
        <v>853</v>
      </c>
      <c r="YS131" t="s">
        <v>826</v>
      </c>
      <c r="YT131" t="s">
        <v>852</v>
      </c>
      <c r="YU131" t="s">
        <v>852</v>
      </c>
      <c r="YV131" t="s">
        <v>853</v>
      </c>
      <c r="YW131" t="s">
        <v>826</v>
      </c>
      <c r="YX131" t="s">
        <v>826</v>
      </c>
      <c r="YY131" t="s">
        <v>886</v>
      </c>
      <c r="YZ131" t="s">
        <v>886</v>
      </c>
      <c r="ZA131" t="s">
        <v>852</v>
      </c>
      <c r="ZB131" t="s">
        <v>826</v>
      </c>
      <c r="ZC131" t="s">
        <v>853</v>
      </c>
      <c r="ZD131" t="s">
        <v>826</v>
      </c>
      <c r="ZE131" t="s">
        <v>826</v>
      </c>
      <c r="ZF131" t="s">
        <v>826</v>
      </c>
      <c r="ZG131" t="s">
        <v>853</v>
      </c>
      <c r="ZH131" t="s">
        <v>853</v>
      </c>
      <c r="ZI131" t="s">
        <v>852</v>
      </c>
      <c r="ZJ131" t="s">
        <v>853</v>
      </c>
      <c r="ZK131" t="s">
        <v>853</v>
      </c>
      <c r="ZL131" t="s">
        <v>852</v>
      </c>
      <c r="ZM131" t="s">
        <v>852</v>
      </c>
      <c r="ZN131" t="s">
        <v>826</v>
      </c>
      <c r="ZO131" t="s">
        <v>852</v>
      </c>
      <c r="ZP131" t="s">
        <v>853</v>
      </c>
      <c r="ZR131" t="s">
        <v>888</v>
      </c>
      <c r="ZS131" t="s">
        <v>889</v>
      </c>
      <c r="ZT131" t="s">
        <v>889</v>
      </c>
      <c r="ZU131" t="s">
        <v>855</v>
      </c>
      <c r="ZV131" t="s">
        <v>889</v>
      </c>
      <c r="ZW131" t="s">
        <v>889</v>
      </c>
      <c r="ZX131" t="s">
        <v>856</v>
      </c>
      <c r="ZY131" t="s">
        <v>856</v>
      </c>
      <c r="ZZ131" t="s">
        <v>856</v>
      </c>
      <c r="AAA131" t="s">
        <v>889</v>
      </c>
      <c r="AAB131" t="s">
        <v>856</v>
      </c>
      <c r="AAC131" t="s">
        <v>889</v>
      </c>
      <c r="AAD131" t="s">
        <v>889</v>
      </c>
      <c r="AAE131" t="s">
        <v>856</v>
      </c>
      <c r="AAF131" t="s">
        <v>889</v>
      </c>
      <c r="AAG131" t="s">
        <v>889</v>
      </c>
      <c r="AAH131" t="s">
        <v>854</v>
      </c>
      <c r="AAI131" t="s">
        <v>889</v>
      </c>
      <c r="AAJ131" t="s">
        <v>889</v>
      </c>
      <c r="AAK131" t="s">
        <v>854</v>
      </c>
      <c r="AAL131" t="s">
        <v>856</v>
      </c>
      <c r="AAM131" t="s">
        <v>856</v>
      </c>
      <c r="AAN131" t="s">
        <v>856</v>
      </c>
      <c r="AAO131" t="s">
        <v>855</v>
      </c>
      <c r="AAP131" t="s">
        <v>889</v>
      </c>
      <c r="AAQ131" t="s">
        <v>854</v>
      </c>
      <c r="AAR131" t="s">
        <v>888</v>
      </c>
      <c r="AAS131" t="s">
        <v>889</v>
      </c>
      <c r="AAT131" t="s">
        <v>889</v>
      </c>
      <c r="AAU131" t="s">
        <v>855</v>
      </c>
      <c r="AAV131" t="s">
        <v>856</v>
      </c>
      <c r="AAW131" t="s">
        <v>889</v>
      </c>
      <c r="AAX131" t="s">
        <v>889</v>
      </c>
      <c r="AAY131" t="s">
        <v>856</v>
      </c>
      <c r="AAZ131" t="s">
        <v>888</v>
      </c>
      <c r="ABA131" t="s">
        <v>1124</v>
      </c>
      <c r="ABB131" t="s">
        <v>891</v>
      </c>
      <c r="ABC131" t="s">
        <v>857</v>
      </c>
      <c r="ABD131" t="s">
        <v>891</v>
      </c>
      <c r="ABE131" t="s">
        <v>891</v>
      </c>
      <c r="ABF131" t="s">
        <v>859</v>
      </c>
      <c r="ABG131" t="s">
        <v>891</v>
      </c>
      <c r="ABH131" t="s">
        <v>891</v>
      </c>
      <c r="ABI131" t="s">
        <v>891</v>
      </c>
      <c r="ABJ131" t="s">
        <v>859</v>
      </c>
      <c r="ABK131" t="s">
        <v>859</v>
      </c>
      <c r="ABL131" t="s">
        <v>859</v>
      </c>
      <c r="ABM131" t="s">
        <v>859</v>
      </c>
      <c r="ABN131" t="s">
        <v>891</v>
      </c>
      <c r="ABO131" t="s">
        <v>755</v>
      </c>
      <c r="ABT131" t="s">
        <v>760</v>
      </c>
      <c r="ABW131" t="s">
        <v>763</v>
      </c>
      <c r="ACA131" t="s">
        <v>767</v>
      </c>
      <c r="ACB131" t="s">
        <v>768</v>
      </c>
      <c r="ACH131" t="s">
        <v>774</v>
      </c>
      <c r="ACL131" t="s">
        <v>778</v>
      </c>
      <c r="ACM131" t="s">
        <v>779</v>
      </c>
      <c r="ACO131" t="s">
        <v>781</v>
      </c>
      <c r="ACR131" t="s">
        <v>892</v>
      </c>
      <c r="ACS131" t="s">
        <v>863</v>
      </c>
      <c r="ACT131" t="s">
        <v>893</v>
      </c>
      <c r="ACU131" t="s">
        <v>893</v>
      </c>
      <c r="ACW131" t="s">
        <v>893</v>
      </c>
      <c r="ACX131" t="s">
        <v>862</v>
      </c>
      <c r="ACY131" t="s">
        <v>864</v>
      </c>
      <c r="ACZ131" t="s">
        <v>893</v>
      </c>
      <c r="ADA131" t="s">
        <v>863</v>
      </c>
      <c r="ADB131" t="s">
        <v>863</v>
      </c>
      <c r="ADC131" t="s">
        <v>894</v>
      </c>
      <c r="ADD131" t="s">
        <v>894</v>
      </c>
      <c r="ADE131" t="s">
        <v>863</v>
      </c>
      <c r="ADF131" t="s">
        <v>863</v>
      </c>
      <c r="ADG131" t="s">
        <v>862</v>
      </c>
      <c r="ADH131" t="s">
        <v>863</v>
      </c>
      <c r="ADI131" t="s">
        <v>864</v>
      </c>
      <c r="ADJ131" t="s">
        <v>863</v>
      </c>
      <c r="ADK131" t="s">
        <v>864</v>
      </c>
      <c r="ADL131" t="s">
        <v>864</v>
      </c>
      <c r="ADM131" t="s">
        <v>863</v>
      </c>
      <c r="ADN131" t="s">
        <v>863</v>
      </c>
      <c r="ADO131" t="s">
        <v>894</v>
      </c>
      <c r="ADP131" t="s">
        <v>863</v>
      </c>
      <c r="ADQ131" t="s">
        <v>862</v>
      </c>
      <c r="ADR131" t="s">
        <v>864</v>
      </c>
      <c r="ADS131" t="s">
        <v>864</v>
      </c>
      <c r="ADT131" t="s">
        <v>864</v>
      </c>
      <c r="ADU131" t="s">
        <v>862</v>
      </c>
      <c r="ADV131" t="s">
        <v>863</v>
      </c>
    </row>
    <row r="132" spans="1:804" x14ac:dyDescent="0.2">
      <c r="A132">
        <v>110002748840</v>
      </c>
      <c r="B132">
        <v>270114148</v>
      </c>
      <c r="C132" s="2">
        <v>43608.393067129633</v>
      </c>
      <c r="D132" s="2">
        <v>43608.412800925929</v>
      </c>
      <c r="E132" t="s">
        <v>1125</v>
      </c>
      <c r="J132" t="s">
        <v>994</v>
      </c>
      <c r="L132" t="s">
        <v>815</v>
      </c>
      <c r="M132" t="s">
        <v>816</v>
      </c>
      <c r="N132" t="s">
        <v>817</v>
      </c>
      <c r="O132" t="s">
        <v>978</v>
      </c>
      <c r="P132" t="s">
        <v>819</v>
      </c>
      <c r="Q132" t="s">
        <v>820</v>
      </c>
      <c r="S132" t="s">
        <v>821</v>
      </c>
      <c r="T132" t="s">
        <v>911</v>
      </c>
      <c r="V132" t="s">
        <v>823</v>
      </c>
      <c r="W132" t="s">
        <v>824</v>
      </c>
      <c r="X132" t="s">
        <v>825</v>
      </c>
      <c r="Y132" t="s">
        <v>825</v>
      </c>
      <c r="Z132" t="s">
        <v>825</v>
      </c>
      <c r="AA132" t="s">
        <v>825</v>
      </c>
      <c r="AB132" t="s">
        <v>825</v>
      </c>
      <c r="AC132" t="s">
        <v>825</v>
      </c>
      <c r="AD132" t="s">
        <v>872</v>
      </c>
      <c r="AE132" t="s">
        <v>873</v>
      </c>
      <c r="AF132" t="s">
        <v>827</v>
      </c>
      <c r="AG132" t="s">
        <v>919</v>
      </c>
      <c r="AH132" t="s">
        <v>827</v>
      </c>
      <c r="AI132" t="s">
        <v>827</v>
      </c>
      <c r="AJ132" t="s">
        <v>827</v>
      </c>
      <c r="AK132" t="s">
        <v>827</v>
      </c>
      <c r="AL132" t="s">
        <v>827</v>
      </c>
      <c r="AN132" t="s">
        <v>875</v>
      </c>
      <c r="AO132" t="s">
        <v>874</v>
      </c>
      <c r="AP132" t="s">
        <v>875</v>
      </c>
      <c r="AQ132" t="s">
        <v>834</v>
      </c>
      <c r="AR132" t="s">
        <v>875</v>
      </c>
      <c r="AS132" t="s">
        <v>834</v>
      </c>
      <c r="AT132" t="s">
        <v>834</v>
      </c>
      <c r="AU132" t="s">
        <v>834</v>
      </c>
      <c r="BB132" t="s">
        <v>879</v>
      </c>
      <c r="BL132" t="s">
        <v>914</v>
      </c>
      <c r="BT132" t="s">
        <v>879</v>
      </c>
      <c r="CL132" t="s">
        <v>879</v>
      </c>
      <c r="DQ132" t="s">
        <v>832</v>
      </c>
      <c r="DR132" t="s">
        <v>831</v>
      </c>
      <c r="DS132" t="s">
        <v>832</v>
      </c>
      <c r="DT132" t="s">
        <v>831</v>
      </c>
      <c r="DU132" t="s">
        <v>831</v>
      </c>
      <c r="DV132" t="s">
        <v>831</v>
      </c>
      <c r="DW132" t="s">
        <v>831</v>
      </c>
      <c r="DX132" t="s">
        <v>831</v>
      </c>
      <c r="DY132" t="s">
        <v>831</v>
      </c>
      <c r="DZ132" t="s">
        <v>832</v>
      </c>
      <c r="EB132" t="s">
        <v>833</v>
      </c>
      <c r="EC132" t="s">
        <v>833</v>
      </c>
      <c r="ED132" t="s">
        <v>835</v>
      </c>
      <c r="EE132" t="s">
        <v>833</v>
      </c>
      <c r="EF132" t="s">
        <v>834</v>
      </c>
      <c r="EG132" t="s">
        <v>834</v>
      </c>
      <c r="EH132" t="s">
        <v>834</v>
      </c>
      <c r="EI132" t="s">
        <v>834</v>
      </c>
      <c r="EJ132" t="s">
        <v>834</v>
      </c>
      <c r="EK132" t="s">
        <v>834</v>
      </c>
      <c r="EL132" t="s">
        <v>834</v>
      </c>
      <c r="EM132" t="s">
        <v>834</v>
      </c>
      <c r="EN132" t="s">
        <v>834</v>
      </c>
      <c r="EO132" t="s">
        <v>834</v>
      </c>
      <c r="EP132" t="s">
        <v>834</v>
      </c>
      <c r="EQ132" t="s">
        <v>834</v>
      </c>
      <c r="ER132" t="s">
        <v>834</v>
      </c>
      <c r="ES132" t="s">
        <v>834</v>
      </c>
      <c r="EW132" t="s">
        <v>836</v>
      </c>
      <c r="EX132" t="s">
        <v>837</v>
      </c>
      <c r="EZ132" t="s">
        <v>839</v>
      </c>
      <c r="FA132" t="s">
        <v>842</v>
      </c>
      <c r="FB132" t="s">
        <v>901</v>
      </c>
      <c r="FI132" t="s">
        <v>836</v>
      </c>
      <c r="FJ132" t="s">
        <v>837</v>
      </c>
      <c r="FL132" t="s">
        <v>839</v>
      </c>
      <c r="FM132" t="s">
        <v>842</v>
      </c>
      <c r="GG132" t="s">
        <v>836</v>
      </c>
      <c r="GH132" t="s">
        <v>837</v>
      </c>
      <c r="GJ132" t="s">
        <v>839</v>
      </c>
      <c r="GK132" t="s">
        <v>842</v>
      </c>
      <c r="NH132" t="s">
        <v>845</v>
      </c>
      <c r="NR132" t="s">
        <v>843</v>
      </c>
      <c r="NX132" t="s">
        <v>847</v>
      </c>
      <c r="NZ132" t="s">
        <v>884</v>
      </c>
      <c r="OB132" t="s">
        <v>924</v>
      </c>
      <c r="OD132" t="s">
        <v>903</v>
      </c>
      <c r="OT132" t="s">
        <v>843</v>
      </c>
      <c r="OX132" t="s">
        <v>845</v>
      </c>
      <c r="OZ132" t="s">
        <v>847</v>
      </c>
      <c r="PB132" t="s">
        <v>884</v>
      </c>
      <c r="PD132" t="s">
        <v>924</v>
      </c>
      <c r="PF132" t="s">
        <v>903</v>
      </c>
      <c r="WU132" t="s">
        <v>848</v>
      </c>
      <c r="WV132" t="s">
        <v>849</v>
      </c>
      <c r="WW132" t="s">
        <v>849</v>
      </c>
      <c r="WX132" t="s">
        <v>848</v>
      </c>
      <c r="WY132" t="s">
        <v>849</v>
      </c>
      <c r="WZ132" t="s">
        <v>848</v>
      </c>
      <c r="XA132" t="s">
        <v>848</v>
      </c>
      <c r="XB132" t="s">
        <v>849</v>
      </c>
      <c r="XC132" t="s">
        <v>848</v>
      </c>
      <c r="XD132" t="s">
        <v>849</v>
      </c>
      <c r="XE132" t="s">
        <v>849</v>
      </c>
      <c r="XF132" t="s">
        <v>848</v>
      </c>
      <c r="XG132" t="s">
        <v>849</v>
      </c>
      <c r="XH132" t="s">
        <v>848</v>
      </c>
      <c r="XI132" t="s">
        <v>849</v>
      </c>
      <c r="XJ132" t="s">
        <v>849</v>
      </c>
      <c r="XK132" t="s">
        <v>849</v>
      </c>
      <c r="XL132" t="s">
        <v>849</v>
      </c>
      <c r="XM132" t="s">
        <v>849</v>
      </c>
      <c r="XN132" t="s">
        <v>849</v>
      </c>
      <c r="XO132" t="s">
        <v>849</v>
      </c>
      <c r="XP132" t="s">
        <v>850</v>
      </c>
      <c r="XQ132" t="s">
        <v>849</v>
      </c>
      <c r="XR132" t="s">
        <v>848</v>
      </c>
      <c r="XS132" t="s">
        <v>849</v>
      </c>
      <c r="XT132" t="s">
        <v>849</v>
      </c>
      <c r="XU132" t="s">
        <v>849</v>
      </c>
      <c r="XV132" t="s">
        <v>848</v>
      </c>
      <c r="XW132" t="s">
        <v>849</v>
      </c>
      <c r="XX132" t="s">
        <v>849</v>
      </c>
      <c r="XY132" t="s">
        <v>848</v>
      </c>
      <c r="XZ132" t="s">
        <v>850</v>
      </c>
      <c r="YA132" t="s">
        <v>848</v>
      </c>
      <c r="YB132" t="s">
        <v>849</v>
      </c>
      <c r="YC132" t="s">
        <v>850</v>
      </c>
      <c r="YD132" t="s">
        <v>850</v>
      </c>
      <c r="YE132" t="s">
        <v>849</v>
      </c>
      <c r="YF132" t="s">
        <v>848</v>
      </c>
      <c r="YG132" t="s">
        <v>848</v>
      </c>
      <c r="YJ132" t="s">
        <v>949</v>
      </c>
      <c r="YK132" t="s">
        <v>826</v>
      </c>
      <c r="YL132" t="s">
        <v>887</v>
      </c>
      <c r="YM132" t="s">
        <v>852</v>
      </c>
      <c r="YN132" t="s">
        <v>852</v>
      </c>
      <c r="YO132" t="s">
        <v>853</v>
      </c>
      <c r="YP132" t="s">
        <v>826</v>
      </c>
      <c r="YQ132" t="s">
        <v>853</v>
      </c>
      <c r="YR132" t="s">
        <v>853</v>
      </c>
      <c r="YS132" t="s">
        <v>853</v>
      </c>
      <c r="YT132" t="s">
        <v>853</v>
      </c>
      <c r="YU132" t="s">
        <v>853</v>
      </c>
      <c r="YV132" t="s">
        <v>852</v>
      </c>
      <c r="YW132" t="s">
        <v>852</v>
      </c>
      <c r="YX132" t="s">
        <v>826</v>
      </c>
      <c r="YY132" t="s">
        <v>852</v>
      </c>
      <c r="YZ132" t="s">
        <v>852</v>
      </c>
      <c r="ZA132" t="s">
        <v>853</v>
      </c>
      <c r="ZB132" t="s">
        <v>853</v>
      </c>
      <c r="ZC132" t="s">
        <v>853</v>
      </c>
      <c r="ZD132" t="s">
        <v>852</v>
      </c>
      <c r="ZE132" t="s">
        <v>826</v>
      </c>
      <c r="ZF132" t="s">
        <v>826</v>
      </c>
      <c r="ZG132" t="s">
        <v>853</v>
      </c>
      <c r="ZH132" t="s">
        <v>852</v>
      </c>
      <c r="ZI132" t="s">
        <v>853</v>
      </c>
      <c r="ZJ132" t="s">
        <v>852</v>
      </c>
      <c r="ZK132" t="s">
        <v>852</v>
      </c>
      <c r="ZL132" t="s">
        <v>852</v>
      </c>
      <c r="ZM132" t="s">
        <v>852</v>
      </c>
      <c r="ZN132" t="s">
        <v>852</v>
      </c>
      <c r="ZO132" t="s">
        <v>852</v>
      </c>
      <c r="ZP132" t="s">
        <v>852</v>
      </c>
      <c r="ZR132" t="s">
        <v>856</v>
      </c>
      <c r="ZS132" t="s">
        <v>855</v>
      </c>
      <c r="ZT132" t="s">
        <v>855</v>
      </c>
      <c r="ZU132" t="s">
        <v>855</v>
      </c>
      <c r="ZV132" t="s">
        <v>854</v>
      </c>
      <c r="ZW132" t="s">
        <v>856</v>
      </c>
      <c r="ZX132" t="s">
        <v>854</v>
      </c>
      <c r="ZY132" t="s">
        <v>854</v>
      </c>
      <c r="ZZ132" t="s">
        <v>855</v>
      </c>
      <c r="AAA132" t="s">
        <v>889</v>
      </c>
      <c r="AAB132" t="s">
        <v>856</v>
      </c>
      <c r="AAC132" t="s">
        <v>856</v>
      </c>
      <c r="AAD132" t="s">
        <v>855</v>
      </c>
      <c r="AAE132" t="s">
        <v>856</v>
      </c>
      <c r="AAF132" t="s">
        <v>855</v>
      </c>
      <c r="AAG132" t="s">
        <v>855</v>
      </c>
      <c r="AAH132" t="s">
        <v>855</v>
      </c>
      <c r="AAI132" t="s">
        <v>856</v>
      </c>
      <c r="AAJ132" t="s">
        <v>889</v>
      </c>
      <c r="AAK132" t="s">
        <v>856</v>
      </c>
      <c r="AAL132" t="s">
        <v>856</v>
      </c>
      <c r="AAM132" t="s">
        <v>854</v>
      </c>
      <c r="AAN132" t="s">
        <v>856</v>
      </c>
      <c r="AAO132" t="s">
        <v>889</v>
      </c>
      <c r="AAP132" t="s">
        <v>856</v>
      </c>
      <c r="AAQ132" t="s">
        <v>855</v>
      </c>
      <c r="AAR132" t="s">
        <v>854</v>
      </c>
      <c r="AAS132" t="s">
        <v>889</v>
      </c>
      <c r="AAT132" t="s">
        <v>856</v>
      </c>
      <c r="AAU132" t="s">
        <v>855</v>
      </c>
      <c r="AAV132" t="s">
        <v>854</v>
      </c>
      <c r="AAW132" t="s">
        <v>856</v>
      </c>
      <c r="AAX132" t="s">
        <v>855</v>
      </c>
      <c r="AAY132" t="s">
        <v>855</v>
      </c>
      <c r="AAZ132" t="s">
        <v>856</v>
      </c>
      <c r="ABB132" t="s">
        <v>891</v>
      </c>
      <c r="ABC132" t="s">
        <v>857</v>
      </c>
      <c r="ABD132" t="s">
        <v>891</v>
      </c>
      <c r="ABE132" t="s">
        <v>857</v>
      </c>
      <c r="ABF132" t="s">
        <v>857</v>
      </c>
      <c r="ABG132" t="s">
        <v>857</v>
      </c>
      <c r="ABH132" t="s">
        <v>890</v>
      </c>
      <c r="ABI132" t="s">
        <v>857</v>
      </c>
      <c r="ABJ132" t="s">
        <v>857</v>
      </c>
      <c r="ABK132" t="s">
        <v>857</v>
      </c>
      <c r="ABL132" t="s">
        <v>857</v>
      </c>
      <c r="ABM132" t="s">
        <v>857</v>
      </c>
      <c r="ABN132" t="s">
        <v>891</v>
      </c>
      <c r="ABO132" t="s">
        <v>755</v>
      </c>
      <c r="ABP132" t="s">
        <v>756</v>
      </c>
      <c r="ABS132" t="s">
        <v>759</v>
      </c>
      <c r="ABU132" t="s">
        <v>761</v>
      </c>
      <c r="ACA132" t="s">
        <v>767</v>
      </c>
      <c r="ACB132" t="s">
        <v>768</v>
      </c>
      <c r="ACC132" t="s">
        <v>769</v>
      </c>
      <c r="ACD132" t="s">
        <v>770</v>
      </c>
      <c r="ACE132" t="s">
        <v>771</v>
      </c>
      <c r="ACG132" t="s">
        <v>773</v>
      </c>
      <c r="ACR132" t="s">
        <v>861</v>
      </c>
      <c r="ACS132" t="s">
        <v>862</v>
      </c>
      <c r="ACT132" t="s">
        <v>862</v>
      </c>
      <c r="ACU132" t="s">
        <v>862</v>
      </c>
      <c r="ACV132" t="s">
        <v>862</v>
      </c>
      <c r="ACW132" t="s">
        <v>863</v>
      </c>
      <c r="ACX132" t="s">
        <v>862</v>
      </c>
      <c r="ACY132" t="s">
        <v>862</v>
      </c>
      <c r="ACZ132" t="s">
        <v>893</v>
      </c>
      <c r="ADA132" t="s">
        <v>862</v>
      </c>
      <c r="ADB132" t="s">
        <v>862</v>
      </c>
      <c r="ADC132" t="s">
        <v>863</v>
      </c>
      <c r="ADD132" t="s">
        <v>862</v>
      </c>
      <c r="ADE132" t="s">
        <v>893</v>
      </c>
      <c r="ADF132" t="s">
        <v>893</v>
      </c>
      <c r="ADG132" t="s">
        <v>893</v>
      </c>
      <c r="ADH132" t="s">
        <v>862</v>
      </c>
      <c r="ADI132" t="s">
        <v>862</v>
      </c>
      <c r="ADJ132" t="s">
        <v>863</v>
      </c>
      <c r="ADK132" t="s">
        <v>863</v>
      </c>
      <c r="ADL132" t="s">
        <v>863</v>
      </c>
      <c r="ADM132" t="s">
        <v>863</v>
      </c>
      <c r="ADN132" t="s">
        <v>863</v>
      </c>
      <c r="ADO132" t="s">
        <v>863</v>
      </c>
      <c r="ADP132" t="s">
        <v>864</v>
      </c>
      <c r="ADQ132" t="s">
        <v>862</v>
      </c>
      <c r="ADR132" t="s">
        <v>862</v>
      </c>
      <c r="ADS132" t="s">
        <v>862</v>
      </c>
      <c r="ADT132" t="s">
        <v>862</v>
      </c>
      <c r="ADU132" t="s">
        <v>862</v>
      </c>
      <c r="ADV132" t="s">
        <v>862</v>
      </c>
    </row>
    <row r="133" spans="1:804" x14ac:dyDescent="0.2">
      <c r="A133">
        <v>110002747371</v>
      </c>
      <c r="B133">
        <v>270114143</v>
      </c>
      <c r="C133" s="2">
        <v>43607.752708333333</v>
      </c>
      <c r="D133" s="2">
        <v>43607.811215277783</v>
      </c>
      <c r="E133" t="s">
        <v>1126</v>
      </c>
      <c r="J133" t="s">
        <v>994</v>
      </c>
      <c r="L133" t="s">
        <v>815</v>
      </c>
      <c r="M133" t="s">
        <v>910</v>
      </c>
      <c r="N133" t="s">
        <v>867</v>
      </c>
      <c r="O133" t="s">
        <v>896</v>
      </c>
      <c r="P133" t="s">
        <v>819</v>
      </c>
      <c r="Q133" t="s">
        <v>918</v>
      </c>
      <c r="S133">
        <v>1</v>
      </c>
      <c r="T133" t="s">
        <v>911</v>
      </c>
      <c r="V133" t="s">
        <v>823</v>
      </c>
      <c r="W133" t="s">
        <v>824</v>
      </c>
      <c r="X133" t="s">
        <v>825</v>
      </c>
      <c r="Y133" t="s">
        <v>871</v>
      </c>
      <c r="Z133" t="s">
        <v>871</v>
      </c>
      <c r="AA133" t="s">
        <v>825</v>
      </c>
      <c r="AB133" t="s">
        <v>899</v>
      </c>
      <c r="AC133" t="s">
        <v>899</v>
      </c>
      <c r="AD133" t="s">
        <v>872</v>
      </c>
      <c r="AE133" t="s">
        <v>827</v>
      </c>
      <c r="AF133" t="s">
        <v>873</v>
      </c>
      <c r="AG133" t="s">
        <v>826</v>
      </c>
      <c r="AH133" t="s">
        <v>873</v>
      </c>
      <c r="AI133" t="s">
        <v>826</v>
      </c>
      <c r="AJ133" t="s">
        <v>919</v>
      </c>
      <c r="AK133" t="s">
        <v>873</v>
      </c>
      <c r="AL133" t="s">
        <v>827</v>
      </c>
      <c r="AN133" t="s">
        <v>830</v>
      </c>
      <c r="AO133" t="s">
        <v>830</v>
      </c>
      <c r="AP133" t="s">
        <v>875</v>
      </c>
      <c r="AQ133" t="s">
        <v>830</v>
      </c>
      <c r="AR133" t="s">
        <v>875</v>
      </c>
      <c r="AS133" t="s">
        <v>828</v>
      </c>
      <c r="AT133" t="s">
        <v>829</v>
      </c>
      <c r="AU133" t="s">
        <v>829</v>
      </c>
      <c r="BO133" t="s">
        <v>933</v>
      </c>
      <c r="CJ133" t="s">
        <v>877</v>
      </c>
      <c r="CM133" t="s">
        <v>914</v>
      </c>
      <c r="DQ133" t="s">
        <v>881</v>
      </c>
      <c r="DR133" t="s">
        <v>832</v>
      </c>
      <c r="DS133" t="s">
        <v>831</v>
      </c>
      <c r="DT133" t="s">
        <v>881</v>
      </c>
      <c r="DU133" t="s">
        <v>880</v>
      </c>
      <c r="DV133" t="s">
        <v>880</v>
      </c>
      <c r="DW133" t="s">
        <v>880</v>
      </c>
      <c r="DX133" t="s">
        <v>900</v>
      </c>
      <c r="DY133" t="s">
        <v>832</v>
      </c>
      <c r="DZ133" t="s">
        <v>832</v>
      </c>
      <c r="EB133" t="s">
        <v>882</v>
      </c>
      <c r="EC133" t="s">
        <v>882</v>
      </c>
      <c r="ED133" t="s">
        <v>882</v>
      </c>
      <c r="EE133" t="s">
        <v>882</v>
      </c>
      <c r="EF133" t="s">
        <v>835</v>
      </c>
      <c r="EG133" t="s">
        <v>834</v>
      </c>
      <c r="EH133" t="s">
        <v>834</v>
      </c>
      <c r="EI133" t="s">
        <v>834</v>
      </c>
      <c r="EJ133" t="s">
        <v>834</v>
      </c>
      <c r="EK133" t="s">
        <v>834</v>
      </c>
      <c r="EL133" t="s">
        <v>834</v>
      </c>
      <c r="EM133" t="s">
        <v>834</v>
      </c>
      <c r="EN133" t="s">
        <v>834</v>
      </c>
      <c r="EO133" t="s">
        <v>834</v>
      </c>
      <c r="EP133" t="s">
        <v>834</v>
      </c>
      <c r="EQ133" t="s">
        <v>834</v>
      </c>
      <c r="ER133" t="s">
        <v>834</v>
      </c>
      <c r="ES133" t="s">
        <v>834</v>
      </c>
      <c r="ET133" t="s">
        <v>1127</v>
      </c>
      <c r="EW133" t="s">
        <v>836</v>
      </c>
      <c r="EX133" t="s">
        <v>837</v>
      </c>
      <c r="EZ133" t="s">
        <v>839</v>
      </c>
      <c r="FH133" t="s">
        <v>841</v>
      </c>
      <c r="FI133" t="s">
        <v>836</v>
      </c>
      <c r="FJ133" t="s">
        <v>837</v>
      </c>
      <c r="FL133" t="s">
        <v>839</v>
      </c>
      <c r="FU133" t="s">
        <v>836</v>
      </c>
      <c r="FV133" t="s">
        <v>837</v>
      </c>
      <c r="FX133" t="s">
        <v>839</v>
      </c>
      <c r="FY133" t="s">
        <v>842</v>
      </c>
      <c r="GG133" t="s">
        <v>836</v>
      </c>
      <c r="GH133" t="s">
        <v>837</v>
      </c>
      <c r="GJ133" t="s">
        <v>839</v>
      </c>
      <c r="GK133" t="s">
        <v>842</v>
      </c>
      <c r="NC133" t="s">
        <v>902</v>
      </c>
      <c r="ND133" t="s">
        <v>843</v>
      </c>
      <c r="NH133" t="s">
        <v>845</v>
      </c>
      <c r="NL133" t="s">
        <v>884</v>
      </c>
      <c r="NP133" t="s">
        <v>903</v>
      </c>
      <c r="NQ133" t="s">
        <v>902</v>
      </c>
      <c r="NV133" t="s">
        <v>845</v>
      </c>
      <c r="NX133" t="s">
        <v>847</v>
      </c>
      <c r="OB133" t="s">
        <v>924</v>
      </c>
      <c r="OD133" t="s">
        <v>903</v>
      </c>
      <c r="OE133" t="s">
        <v>902</v>
      </c>
      <c r="OF133" t="s">
        <v>843</v>
      </c>
      <c r="OL133" t="s">
        <v>847</v>
      </c>
      <c r="ON133" t="s">
        <v>884</v>
      </c>
      <c r="OP133" t="s">
        <v>924</v>
      </c>
      <c r="OR133" t="s">
        <v>903</v>
      </c>
      <c r="OS133" t="s">
        <v>902</v>
      </c>
      <c r="OX133" t="s">
        <v>845</v>
      </c>
      <c r="OZ133" t="s">
        <v>847</v>
      </c>
      <c r="PB133" t="s">
        <v>884</v>
      </c>
      <c r="PD133" t="s">
        <v>924</v>
      </c>
      <c r="PF133" t="s">
        <v>903</v>
      </c>
      <c r="WU133" t="s">
        <v>848</v>
      </c>
      <c r="WV133" t="s">
        <v>849</v>
      </c>
      <c r="WW133" t="s">
        <v>849</v>
      </c>
      <c r="WX133" t="s">
        <v>848</v>
      </c>
      <c r="WY133" t="s">
        <v>848</v>
      </c>
      <c r="WZ133" t="s">
        <v>848</v>
      </c>
      <c r="XA133" t="s">
        <v>848</v>
      </c>
      <c r="XB133" t="s">
        <v>849</v>
      </c>
      <c r="XC133" t="s">
        <v>848</v>
      </c>
      <c r="XD133" t="s">
        <v>848</v>
      </c>
      <c r="XE133" t="s">
        <v>848</v>
      </c>
      <c r="XF133" t="s">
        <v>850</v>
      </c>
      <c r="XG133" t="s">
        <v>849</v>
      </c>
      <c r="XH133" t="s">
        <v>848</v>
      </c>
      <c r="XI133" t="s">
        <v>848</v>
      </c>
      <c r="XJ133" t="s">
        <v>848</v>
      </c>
      <c r="XK133" t="s">
        <v>850</v>
      </c>
      <c r="XL133" t="s">
        <v>848</v>
      </c>
      <c r="XM133" t="s">
        <v>848</v>
      </c>
      <c r="XN133" t="s">
        <v>848</v>
      </c>
      <c r="XO133" t="s">
        <v>848</v>
      </c>
      <c r="XP133" t="s">
        <v>848</v>
      </c>
      <c r="XQ133" t="s">
        <v>848</v>
      </c>
      <c r="XR133" t="s">
        <v>848</v>
      </c>
      <c r="XS133" t="s">
        <v>849</v>
      </c>
      <c r="XT133" t="s">
        <v>848</v>
      </c>
      <c r="XU133" t="s">
        <v>848</v>
      </c>
      <c r="XV133" t="s">
        <v>849</v>
      </c>
      <c r="XW133" t="s">
        <v>849</v>
      </c>
      <c r="XX133" t="s">
        <v>849</v>
      </c>
      <c r="XY133" t="s">
        <v>848</v>
      </c>
      <c r="XZ133" t="s">
        <v>849</v>
      </c>
      <c r="YA133" t="s">
        <v>848</v>
      </c>
      <c r="YB133" t="s">
        <v>848</v>
      </c>
      <c r="YC133" t="s">
        <v>849</v>
      </c>
      <c r="YD133" t="s">
        <v>849</v>
      </c>
      <c r="YE133" t="s">
        <v>849</v>
      </c>
      <c r="YF133" t="s">
        <v>849</v>
      </c>
      <c r="YG133" t="s">
        <v>848</v>
      </c>
      <c r="YH133" t="s">
        <v>1128</v>
      </c>
      <c r="YI133" t="s">
        <v>1129</v>
      </c>
      <c r="YJ133" t="s">
        <v>949</v>
      </c>
      <c r="YK133" t="s">
        <v>853</v>
      </c>
      <c r="YL133" t="s">
        <v>853</v>
      </c>
      <c r="YM133" t="s">
        <v>853</v>
      </c>
      <c r="YN133" t="s">
        <v>853</v>
      </c>
      <c r="YO133" t="s">
        <v>853</v>
      </c>
      <c r="YP133" t="s">
        <v>853</v>
      </c>
      <c r="YQ133" t="s">
        <v>853</v>
      </c>
      <c r="YR133" t="s">
        <v>853</v>
      </c>
      <c r="YS133" t="s">
        <v>852</v>
      </c>
      <c r="YT133" t="s">
        <v>853</v>
      </c>
      <c r="YU133" t="s">
        <v>853</v>
      </c>
      <c r="YV133" t="s">
        <v>853</v>
      </c>
      <c r="YW133" t="s">
        <v>826</v>
      </c>
      <c r="YX133" t="s">
        <v>826</v>
      </c>
      <c r="YY133" t="s">
        <v>826</v>
      </c>
      <c r="YZ133" t="s">
        <v>826</v>
      </c>
      <c r="ZA133" t="s">
        <v>853</v>
      </c>
      <c r="ZB133" t="s">
        <v>886</v>
      </c>
      <c r="ZC133" t="s">
        <v>853</v>
      </c>
      <c r="ZD133" t="s">
        <v>886</v>
      </c>
      <c r="ZE133" t="s">
        <v>887</v>
      </c>
      <c r="ZF133" t="s">
        <v>887</v>
      </c>
      <c r="ZG133" t="s">
        <v>852</v>
      </c>
      <c r="ZH133" t="s">
        <v>853</v>
      </c>
      <c r="ZI133" t="s">
        <v>852</v>
      </c>
      <c r="ZJ133" t="s">
        <v>853</v>
      </c>
      <c r="ZK133" t="s">
        <v>852</v>
      </c>
      <c r="ZL133" t="s">
        <v>852</v>
      </c>
      <c r="ZM133" t="s">
        <v>852</v>
      </c>
      <c r="ZN133" t="s">
        <v>852</v>
      </c>
      <c r="ZO133" t="s">
        <v>852</v>
      </c>
      <c r="ZP133" t="s">
        <v>853</v>
      </c>
      <c r="ZR133" t="s">
        <v>854</v>
      </c>
      <c r="ZS133" t="s">
        <v>856</v>
      </c>
      <c r="ZT133" t="s">
        <v>889</v>
      </c>
      <c r="ZU133" t="s">
        <v>855</v>
      </c>
      <c r="ZV133" t="s">
        <v>856</v>
      </c>
      <c r="ZW133" t="s">
        <v>856</v>
      </c>
      <c r="ZX133" t="s">
        <v>856</v>
      </c>
      <c r="ZY133" t="s">
        <v>854</v>
      </c>
      <c r="ZZ133" t="s">
        <v>855</v>
      </c>
      <c r="AAA133" t="s">
        <v>856</v>
      </c>
      <c r="AAB133" t="s">
        <v>854</v>
      </c>
      <c r="AAC133" t="s">
        <v>888</v>
      </c>
      <c r="AAD133" t="s">
        <v>856</v>
      </c>
      <c r="AAE133" t="s">
        <v>856</v>
      </c>
      <c r="AAF133" t="s">
        <v>889</v>
      </c>
      <c r="AAG133" t="s">
        <v>856</v>
      </c>
      <c r="AAH133" t="s">
        <v>856</v>
      </c>
      <c r="AAI133" t="s">
        <v>856</v>
      </c>
      <c r="AAJ133" t="s">
        <v>889</v>
      </c>
      <c r="AAK133" t="s">
        <v>855</v>
      </c>
      <c r="AAL133" t="s">
        <v>855</v>
      </c>
      <c r="AAM133" t="s">
        <v>888</v>
      </c>
      <c r="AAN133" t="s">
        <v>888</v>
      </c>
      <c r="AAO133" t="s">
        <v>855</v>
      </c>
      <c r="AAP133" t="s">
        <v>889</v>
      </c>
      <c r="AAQ133" t="s">
        <v>889</v>
      </c>
      <c r="AAR133" t="s">
        <v>856</v>
      </c>
      <c r="AAS133" t="s">
        <v>889</v>
      </c>
      <c r="AAT133" t="s">
        <v>889</v>
      </c>
      <c r="AAU133" t="s">
        <v>854</v>
      </c>
      <c r="AAV133" t="s">
        <v>888</v>
      </c>
      <c r="AAW133" t="s">
        <v>856</v>
      </c>
      <c r="AAX133" t="s">
        <v>855</v>
      </c>
      <c r="AAY133" t="s">
        <v>854</v>
      </c>
      <c r="AAZ133" t="s">
        <v>856</v>
      </c>
      <c r="ABB133" t="s">
        <v>891</v>
      </c>
      <c r="ABC133" t="s">
        <v>857</v>
      </c>
      <c r="ABD133" t="s">
        <v>857</v>
      </c>
      <c r="ABE133" t="s">
        <v>891</v>
      </c>
      <c r="ABF133" t="s">
        <v>859</v>
      </c>
      <c r="ABG133" t="s">
        <v>857</v>
      </c>
      <c r="ABH133" t="s">
        <v>890</v>
      </c>
      <c r="ABI133" t="s">
        <v>891</v>
      </c>
      <c r="ABJ133" t="s">
        <v>857</v>
      </c>
      <c r="ABK133" t="s">
        <v>857</v>
      </c>
      <c r="ABL133" t="s">
        <v>857</v>
      </c>
      <c r="ABM133" t="s">
        <v>857</v>
      </c>
      <c r="ABN133" t="s">
        <v>891</v>
      </c>
      <c r="ABO133" t="s">
        <v>755</v>
      </c>
      <c r="ABP133" t="s">
        <v>756</v>
      </c>
      <c r="ABU133" t="s">
        <v>761</v>
      </c>
      <c r="ABW133" t="s">
        <v>763</v>
      </c>
      <c r="ABY133" t="s">
        <v>765</v>
      </c>
      <c r="ABZ133" t="s">
        <v>766</v>
      </c>
      <c r="ACA133" t="s">
        <v>767</v>
      </c>
      <c r="ACH133" t="s">
        <v>774</v>
      </c>
      <c r="ACK133" t="s">
        <v>777</v>
      </c>
      <c r="ACM133" t="s">
        <v>779</v>
      </c>
      <c r="ACO133" t="s">
        <v>781</v>
      </c>
      <c r="ACR133" t="s">
        <v>892</v>
      </c>
      <c r="ACS133" t="s">
        <v>893</v>
      </c>
      <c r="ACT133" t="s">
        <v>862</v>
      </c>
      <c r="ACU133" t="s">
        <v>862</v>
      </c>
      <c r="ACV133" t="s">
        <v>862</v>
      </c>
      <c r="ACW133" t="s">
        <v>862</v>
      </c>
      <c r="ACX133" t="s">
        <v>863</v>
      </c>
      <c r="ACY133" t="s">
        <v>864</v>
      </c>
      <c r="ACZ133" t="s">
        <v>893</v>
      </c>
      <c r="ADA133" t="s">
        <v>862</v>
      </c>
      <c r="ADB133" t="s">
        <v>863</v>
      </c>
      <c r="ADC133" t="s">
        <v>863</v>
      </c>
      <c r="ADD133" t="s">
        <v>862</v>
      </c>
      <c r="ADE133" t="s">
        <v>862</v>
      </c>
      <c r="ADF133" t="s">
        <v>862</v>
      </c>
      <c r="ADG133" t="s">
        <v>862</v>
      </c>
      <c r="ADH133" t="s">
        <v>864</v>
      </c>
      <c r="ADI133" t="s">
        <v>864</v>
      </c>
      <c r="ADJ133" t="s">
        <v>863</v>
      </c>
      <c r="ADK133" t="s">
        <v>894</v>
      </c>
      <c r="ADL133" t="s">
        <v>864</v>
      </c>
      <c r="ADM133" t="s">
        <v>863</v>
      </c>
      <c r="ADN133" t="s">
        <v>864</v>
      </c>
      <c r="ADO133" t="s">
        <v>894</v>
      </c>
      <c r="ADP133" t="s">
        <v>864</v>
      </c>
      <c r="ADQ133" t="s">
        <v>863</v>
      </c>
      <c r="ADR133" t="s">
        <v>894</v>
      </c>
      <c r="ADS133" t="s">
        <v>864</v>
      </c>
      <c r="ADT133" t="s">
        <v>864</v>
      </c>
      <c r="ADU133" t="s">
        <v>894</v>
      </c>
      <c r="ADV133" t="s">
        <v>863</v>
      </c>
    </row>
  </sheetData>
  <pageMargins left="0.75" right="0.75" top="1" bottom="1" header="0.5" footer="0.5"/>
  <pageSetup orientation="portrait"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V33"/>
  <sheetViews>
    <sheetView workbookViewId="0">
      <selection activeCell="CC5" sqref="A5:XFD5"/>
    </sheetView>
  </sheetViews>
  <sheetFormatPr baseColWidth="10" defaultRowHeight="15" x14ac:dyDescent="0.2"/>
  <sheetData>
    <row r="1" spans="1:152" x14ac:dyDescent="0.2">
      <c r="J1" s="9" t="s">
        <v>1130</v>
      </c>
      <c r="K1" t="s">
        <v>1131</v>
      </c>
      <c r="L1" s="10" t="s">
        <v>1138</v>
      </c>
      <c r="M1" s="11" t="s">
        <v>1137</v>
      </c>
      <c r="N1" s="12" t="s">
        <v>1136</v>
      </c>
      <c r="O1" s="6" t="s">
        <v>1614</v>
      </c>
      <c r="P1" s="5" t="s">
        <v>1615</v>
      </c>
      <c r="Q1" s="4" t="s">
        <v>1616</v>
      </c>
      <c r="R1" s="3" t="s">
        <v>1145</v>
      </c>
      <c r="S1" s="4" t="s">
        <v>1146</v>
      </c>
      <c r="T1" s="3" t="s">
        <v>1147</v>
      </c>
      <c r="U1" s="4" t="s">
        <v>1148</v>
      </c>
      <c r="V1" s="3" t="s">
        <v>1489</v>
      </c>
      <c r="W1" s="17" t="s">
        <v>1617</v>
      </c>
      <c r="X1" s="18" t="s">
        <v>1157</v>
      </c>
      <c r="Y1" s="17" t="s">
        <v>1151</v>
      </c>
      <c r="Z1" s="18" t="s">
        <v>1152</v>
      </c>
      <c r="AA1" s="17" t="s">
        <v>1153</v>
      </c>
      <c r="AB1" s="18" t="s">
        <v>1154</v>
      </c>
      <c r="AC1" s="17" t="s">
        <v>1155</v>
      </c>
      <c r="AD1" s="18" t="s">
        <v>1156</v>
      </c>
      <c r="AE1" s="17" t="s">
        <v>1158</v>
      </c>
      <c r="AF1" s="18" t="s">
        <v>1488</v>
      </c>
      <c r="AG1" s="22" t="s">
        <v>1618</v>
      </c>
      <c r="AH1" s="5" t="s">
        <v>1241</v>
      </c>
      <c r="AI1" s="22" t="s">
        <v>1242</v>
      </c>
      <c r="AJ1" s="5" t="s">
        <v>1243</v>
      </c>
      <c r="AK1" s="22" t="s">
        <v>1244</v>
      </c>
      <c r="AL1" s="5" t="s">
        <v>1245</v>
      </c>
      <c r="AM1" s="22" t="s">
        <v>1246</v>
      </c>
      <c r="AN1" s="5" t="s">
        <v>1247</v>
      </c>
      <c r="AO1" s="22" t="s">
        <v>1248</v>
      </c>
      <c r="AP1" s="5" t="s">
        <v>1249</v>
      </c>
      <c r="AQ1" s="22" t="s">
        <v>1485</v>
      </c>
      <c r="AR1" s="3" t="s">
        <v>1619</v>
      </c>
      <c r="AS1" s="4" t="s">
        <v>1319</v>
      </c>
      <c r="AT1" s="3" t="s">
        <v>1320</v>
      </c>
      <c r="AU1" s="4" t="s">
        <v>1321</v>
      </c>
      <c r="AV1" s="3" t="s">
        <v>1323</v>
      </c>
      <c r="AW1" s="4" t="s">
        <v>1322</v>
      </c>
      <c r="AX1" s="3" t="s">
        <v>1324</v>
      </c>
      <c r="AY1" s="4" t="s">
        <v>1325</v>
      </c>
      <c r="AZ1" s="3" t="s">
        <v>1326</v>
      </c>
      <c r="BA1" s="4" t="s">
        <v>1327</v>
      </c>
      <c r="BB1" s="3" t="s">
        <v>1328</v>
      </c>
      <c r="BC1" s="4" t="s">
        <v>1329</v>
      </c>
      <c r="BD1" s="3" t="s">
        <v>1330</v>
      </c>
      <c r="BE1" s="4" t="s">
        <v>1331</v>
      </c>
      <c r="BF1" s="3" t="s">
        <v>1332</v>
      </c>
      <c r="BG1" s="4" t="s">
        <v>1333</v>
      </c>
      <c r="BH1" s="3" t="s">
        <v>1334</v>
      </c>
      <c r="BI1" s="4" t="s">
        <v>1491</v>
      </c>
      <c r="BJ1" s="13" t="s">
        <v>1620</v>
      </c>
      <c r="BK1" s="10" t="s">
        <v>1337</v>
      </c>
      <c r="BL1" s="13" t="s">
        <v>1338</v>
      </c>
      <c r="BM1" s="10" t="s">
        <v>1339</v>
      </c>
      <c r="BN1" s="13" t="s">
        <v>1340</v>
      </c>
      <c r="BO1" s="10" t="s">
        <v>1341</v>
      </c>
      <c r="BP1" s="13" t="s">
        <v>1342</v>
      </c>
      <c r="BQ1" s="10" t="s">
        <v>1492</v>
      </c>
      <c r="BR1" s="28" t="s">
        <v>1621</v>
      </c>
      <c r="BS1" s="29" t="s">
        <v>1345</v>
      </c>
      <c r="BT1" s="28" t="s">
        <v>1346</v>
      </c>
      <c r="BU1" s="29" t="s">
        <v>1347</v>
      </c>
      <c r="BV1" s="28" t="s">
        <v>1348</v>
      </c>
      <c r="BW1" s="29" t="s">
        <v>1349</v>
      </c>
      <c r="BX1" s="28" t="s">
        <v>1350</v>
      </c>
      <c r="BY1" s="29" t="s">
        <v>1351</v>
      </c>
      <c r="BZ1" s="28" t="s">
        <v>1352</v>
      </c>
      <c r="CA1" s="29" t="s">
        <v>1353</v>
      </c>
      <c r="CB1" s="28" t="s">
        <v>1354</v>
      </c>
      <c r="CC1" s="29" t="s">
        <v>1355</v>
      </c>
      <c r="CD1" s="28" t="s">
        <v>1493</v>
      </c>
      <c r="CE1" s="23" t="s">
        <v>1622</v>
      </c>
      <c r="CF1" s="19" t="s">
        <v>1623</v>
      </c>
      <c r="CG1" s="20" t="s">
        <v>1361</v>
      </c>
      <c r="CH1" s="19" t="s">
        <v>1362</v>
      </c>
      <c r="CI1" s="20" t="s">
        <v>1363</v>
      </c>
      <c r="CJ1" s="19" t="s">
        <v>1364</v>
      </c>
      <c r="CK1" s="20" t="s">
        <v>1365</v>
      </c>
      <c r="CL1" s="19" t="s">
        <v>1366</v>
      </c>
      <c r="CM1" s="20" t="s">
        <v>1367</v>
      </c>
      <c r="CN1" s="19" t="s">
        <v>1368</v>
      </c>
      <c r="CO1" s="20" t="s">
        <v>1369</v>
      </c>
      <c r="CP1" s="19" t="s">
        <v>1370</v>
      </c>
      <c r="CQ1" s="20" t="s">
        <v>1371</v>
      </c>
      <c r="CR1" s="19" t="s">
        <v>1372</v>
      </c>
      <c r="CS1" s="20" t="s">
        <v>1373</v>
      </c>
      <c r="CT1" s="19" t="s">
        <v>1374</v>
      </c>
      <c r="CU1" s="20" t="s">
        <v>1375</v>
      </c>
      <c r="CV1" s="19" t="s">
        <v>1376</v>
      </c>
      <c r="CW1" s="20" t="s">
        <v>1495</v>
      </c>
      <c r="CX1" s="12" t="s">
        <v>1624</v>
      </c>
      <c r="CY1" s="38" t="s">
        <v>1442</v>
      </c>
      <c r="CZ1" s="12" t="s">
        <v>1443</v>
      </c>
      <c r="DA1" s="38" t="s">
        <v>1444</v>
      </c>
      <c r="DB1" s="12" t="s">
        <v>1445</v>
      </c>
      <c r="DC1" s="38" t="s">
        <v>1446</v>
      </c>
      <c r="DD1" s="12" t="s">
        <v>1447</v>
      </c>
      <c r="DE1" s="38" t="s">
        <v>1448</v>
      </c>
      <c r="DF1" s="12" t="s">
        <v>1449</v>
      </c>
      <c r="DG1" s="38" t="s">
        <v>1450</v>
      </c>
      <c r="DH1" s="12" t="s">
        <v>1451</v>
      </c>
      <c r="DI1" s="38" t="s">
        <v>1452</v>
      </c>
      <c r="DJ1" s="12" t="s">
        <v>1453</v>
      </c>
      <c r="DK1" s="38" t="s">
        <v>1454</v>
      </c>
      <c r="DL1" s="12" t="s">
        <v>1496</v>
      </c>
      <c r="DM1" s="11" t="s">
        <v>1625</v>
      </c>
      <c r="DN1" s="89" t="s">
        <v>1473</v>
      </c>
      <c r="DO1" s="11" t="s">
        <v>1474</v>
      </c>
      <c r="DP1" s="89" t="s">
        <v>1475</v>
      </c>
      <c r="DQ1" s="11" t="s">
        <v>1476</v>
      </c>
      <c r="DR1" s="89" t="s">
        <v>1477</v>
      </c>
      <c r="DS1" s="11" t="s">
        <v>1478</v>
      </c>
      <c r="DT1" s="89" t="s">
        <v>1479</v>
      </c>
      <c r="DU1" s="11" t="s">
        <v>1480</v>
      </c>
      <c r="DV1" s="89" t="s">
        <v>1481</v>
      </c>
      <c r="DW1" s="11" t="s">
        <v>1481</v>
      </c>
      <c r="DX1" s="89" t="s">
        <v>1481</v>
      </c>
      <c r="DY1" s="11" t="s">
        <v>1481</v>
      </c>
      <c r="DZ1" s="89" t="s">
        <v>1481</v>
      </c>
      <c r="EA1" s="11" t="s">
        <v>1481</v>
      </c>
      <c r="EB1" s="89" t="s">
        <v>1481</v>
      </c>
      <c r="EC1" s="11" t="s">
        <v>1481</v>
      </c>
      <c r="ED1" s="89" t="s">
        <v>1481</v>
      </c>
      <c r="EE1" s="11" t="s">
        <v>1481</v>
      </c>
      <c r="EF1" s="89" t="s">
        <v>1481</v>
      </c>
      <c r="EG1" s="11" t="s">
        <v>1481</v>
      </c>
      <c r="EH1" s="89" t="s">
        <v>1481</v>
      </c>
      <c r="EI1" s="11" t="s">
        <v>1481</v>
      </c>
      <c r="EJ1" s="89" t="s">
        <v>1481</v>
      </c>
      <c r="EK1" s="11" t="s">
        <v>1481</v>
      </c>
      <c r="EL1" s="89" t="s">
        <v>1481</v>
      </c>
      <c r="EM1" s="11" t="s">
        <v>1481</v>
      </c>
      <c r="EN1" s="89" t="s">
        <v>1481</v>
      </c>
      <c r="EO1" s="11" t="s">
        <v>1481</v>
      </c>
      <c r="EP1" s="89" t="s">
        <v>1481</v>
      </c>
      <c r="EQ1" s="11" t="s">
        <v>1481</v>
      </c>
      <c r="ER1" s="89" t="s">
        <v>1481</v>
      </c>
      <c r="ES1" s="11" t="s">
        <v>1481</v>
      </c>
      <c r="ET1" s="89" t="s">
        <v>1481</v>
      </c>
      <c r="EU1" s="11" t="s">
        <v>1481</v>
      </c>
      <c r="EV1" s="89" t="s">
        <v>1497</v>
      </c>
    </row>
    <row r="2" spans="1:152" x14ac:dyDescent="0.2">
      <c r="A2" s="40"/>
      <c r="B2" s="40"/>
      <c r="C2" s="40"/>
      <c r="D2" s="40"/>
      <c r="E2" s="40"/>
      <c r="F2" s="40"/>
      <c r="G2" s="40"/>
      <c r="H2" s="40"/>
      <c r="I2" s="40" t="s">
        <v>1456</v>
      </c>
      <c r="J2" s="41">
        <f t="shared" ref="J2:AF2" si="0">COUNTA(J$22:J$239)</f>
        <v>12</v>
      </c>
      <c r="K2" s="40">
        <f t="shared" si="0"/>
        <v>3</v>
      </c>
      <c r="L2" s="42">
        <f t="shared" si="0"/>
        <v>12</v>
      </c>
      <c r="M2" s="43">
        <f t="shared" si="0"/>
        <v>12</v>
      </c>
      <c r="N2" s="44">
        <f t="shared" si="0"/>
        <v>12</v>
      </c>
      <c r="O2" s="49">
        <f t="shared" si="0"/>
        <v>12</v>
      </c>
      <c r="P2" s="50">
        <f t="shared" si="0"/>
        <v>12</v>
      </c>
      <c r="Q2" s="51">
        <f t="shared" si="0"/>
        <v>12</v>
      </c>
      <c r="R2" s="52">
        <f t="shared" si="0"/>
        <v>12</v>
      </c>
      <c r="S2" s="51">
        <f t="shared" si="0"/>
        <v>12</v>
      </c>
      <c r="T2" s="52">
        <f t="shared" si="0"/>
        <v>12</v>
      </c>
      <c r="U2" s="51">
        <f t="shared" si="0"/>
        <v>12</v>
      </c>
      <c r="V2" s="52">
        <f t="shared" si="0"/>
        <v>12</v>
      </c>
      <c r="W2" s="53">
        <f t="shared" si="0"/>
        <v>12</v>
      </c>
      <c r="X2" s="54">
        <f t="shared" si="0"/>
        <v>12</v>
      </c>
      <c r="Y2" s="53">
        <f t="shared" si="0"/>
        <v>12</v>
      </c>
      <c r="Z2" s="54">
        <f t="shared" si="0"/>
        <v>11</v>
      </c>
      <c r="AA2" s="53">
        <f t="shared" si="0"/>
        <v>12</v>
      </c>
      <c r="AB2" s="54">
        <f t="shared" si="0"/>
        <v>12</v>
      </c>
      <c r="AC2" s="53">
        <f t="shared" si="0"/>
        <v>12</v>
      </c>
      <c r="AD2" s="54">
        <f t="shared" si="0"/>
        <v>12</v>
      </c>
      <c r="AE2" s="53">
        <f t="shared" si="0"/>
        <v>12</v>
      </c>
      <c r="AF2" s="54">
        <f t="shared" si="0"/>
        <v>0</v>
      </c>
      <c r="AG2" s="59">
        <f t="shared" ref="AG2:AQ2" si="1">COUNTA(DJ$22:DJ$239)</f>
        <v>11</v>
      </c>
      <c r="AH2" s="50">
        <f t="shared" si="1"/>
        <v>11</v>
      </c>
      <c r="AI2" s="59">
        <f t="shared" si="1"/>
        <v>0</v>
      </c>
      <c r="AJ2" s="50">
        <f t="shared" si="1"/>
        <v>12</v>
      </c>
      <c r="AK2" s="59">
        <f t="shared" si="1"/>
        <v>12</v>
      </c>
      <c r="AL2" s="50">
        <f t="shared" si="1"/>
        <v>12</v>
      </c>
      <c r="AM2" s="59">
        <f t="shared" si="1"/>
        <v>12</v>
      </c>
      <c r="AN2" s="50">
        <f t="shared" si="1"/>
        <v>12</v>
      </c>
      <c r="AO2" s="59">
        <f t="shared" si="1"/>
        <v>12</v>
      </c>
      <c r="AP2" s="50">
        <f t="shared" si="1"/>
        <v>12</v>
      </c>
      <c r="AQ2" s="59">
        <f t="shared" si="1"/>
        <v>12</v>
      </c>
      <c r="AR2" s="52">
        <f t="shared" ref="AR2:CE2" si="2">COUNTA(WN$22:WN$239)</f>
        <v>0</v>
      </c>
      <c r="AS2" s="51">
        <f t="shared" si="2"/>
        <v>0</v>
      </c>
      <c r="AT2" s="52">
        <f t="shared" si="2"/>
        <v>0</v>
      </c>
      <c r="AU2" s="51">
        <f t="shared" si="2"/>
        <v>0</v>
      </c>
      <c r="AV2" s="52">
        <f t="shared" si="2"/>
        <v>0</v>
      </c>
      <c r="AW2" s="51">
        <f t="shared" si="2"/>
        <v>0</v>
      </c>
      <c r="AX2" s="52">
        <f t="shared" si="2"/>
        <v>0</v>
      </c>
      <c r="AY2" s="51">
        <f t="shared" si="2"/>
        <v>0</v>
      </c>
      <c r="AZ2" s="52">
        <f t="shared" si="2"/>
        <v>0</v>
      </c>
      <c r="BA2" s="51">
        <f t="shared" si="2"/>
        <v>0</v>
      </c>
      <c r="BB2" s="52">
        <f t="shared" si="2"/>
        <v>0</v>
      </c>
      <c r="BC2" s="51">
        <f t="shared" si="2"/>
        <v>0</v>
      </c>
      <c r="BD2" s="52">
        <f t="shared" si="2"/>
        <v>0</v>
      </c>
      <c r="BE2" s="51">
        <f t="shared" si="2"/>
        <v>0</v>
      </c>
      <c r="BF2" s="52">
        <f t="shared" si="2"/>
        <v>0</v>
      </c>
      <c r="BG2" s="51">
        <f t="shared" si="2"/>
        <v>0</v>
      </c>
      <c r="BH2" s="52">
        <f t="shared" si="2"/>
        <v>0</v>
      </c>
      <c r="BI2" s="51">
        <f t="shared" si="2"/>
        <v>0</v>
      </c>
      <c r="BJ2" s="45">
        <f t="shared" si="2"/>
        <v>0</v>
      </c>
      <c r="BK2" s="42">
        <f t="shared" si="2"/>
        <v>0</v>
      </c>
      <c r="BL2" s="45">
        <f t="shared" si="2"/>
        <v>0</v>
      </c>
      <c r="BM2" s="42">
        <f t="shared" si="2"/>
        <v>0</v>
      </c>
      <c r="BN2" s="45">
        <f t="shared" si="2"/>
        <v>0</v>
      </c>
      <c r="BO2" s="42">
        <f t="shared" si="2"/>
        <v>0</v>
      </c>
      <c r="BP2" s="45">
        <f t="shared" si="2"/>
        <v>0</v>
      </c>
      <c r="BQ2" s="42">
        <f t="shared" si="2"/>
        <v>0</v>
      </c>
      <c r="BR2" s="64">
        <f t="shared" si="2"/>
        <v>0</v>
      </c>
      <c r="BS2" s="65">
        <f t="shared" si="2"/>
        <v>0</v>
      </c>
      <c r="BT2" s="64">
        <f t="shared" si="2"/>
        <v>0</v>
      </c>
      <c r="BU2" s="65">
        <f t="shared" si="2"/>
        <v>0</v>
      </c>
      <c r="BV2" s="64">
        <f t="shared" si="2"/>
        <v>0</v>
      </c>
      <c r="BW2" s="65">
        <f t="shared" si="2"/>
        <v>0</v>
      </c>
      <c r="BX2" s="64">
        <f t="shared" si="2"/>
        <v>0</v>
      </c>
      <c r="BY2" s="65">
        <f t="shared" si="2"/>
        <v>0</v>
      </c>
      <c r="BZ2" s="64">
        <f t="shared" si="2"/>
        <v>0</v>
      </c>
      <c r="CA2" s="65">
        <f t="shared" si="2"/>
        <v>0</v>
      </c>
      <c r="CB2" s="64">
        <f t="shared" si="2"/>
        <v>0</v>
      </c>
      <c r="CC2" s="65">
        <f t="shared" si="2"/>
        <v>0</v>
      </c>
      <c r="CD2" s="64">
        <f t="shared" si="2"/>
        <v>0</v>
      </c>
      <c r="CE2" s="55">
        <f t="shared" si="2"/>
        <v>0</v>
      </c>
      <c r="CF2" s="57">
        <f>COUNTA(YD$22:YD$239)</f>
        <v>0</v>
      </c>
      <c r="CG2" s="56">
        <f>COUNTA(YE$22:YE$239)</f>
        <v>0</v>
      </c>
      <c r="CH2" s="57">
        <f t="shared" ref="CH2:ES2" si="3">COUNTA(YF$22:YF$239)</f>
        <v>0</v>
      </c>
      <c r="CI2" s="56">
        <f t="shared" si="3"/>
        <v>0</v>
      </c>
      <c r="CJ2" s="57">
        <f t="shared" si="3"/>
        <v>0</v>
      </c>
      <c r="CK2" s="56">
        <f t="shared" si="3"/>
        <v>0</v>
      </c>
      <c r="CL2" s="57">
        <f t="shared" si="3"/>
        <v>0</v>
      </c>
      <c r="CM2" s="56">
        <f t="shared" si="3"/>
        <v>0</v>
      </c>
      <c r="CN2" s="57">
        <f t="shared" si="3"/>
        <v>0</v>
      </c>
      <c r="CO2" s="56">
        <f t="shared" si="3"/>
        <v>0</v>
      </c>
      <c r="CP2" s="57">
        <f t="shared" si="3"/>
        <v>0</v>
      </c>
      <c r="CQ2" s="56">
        <f t="shared" si="3"/>
        <v>0</v>
      </c>
      <c r="CR2" s="57">
        <f t="shared" si="3"/>
        <v>0</v>
      </c>
      <c r="CS2" s="56">
        <f t="shared" si="3"/>
        <v>0</v>
      </c>
      <c r="CT2" s="57">
        <f t="shared" si="3"/>
        <v>0</v>
      </c>
      <c r="CU2" s="56">
        <f t="shared" si="3"/>
        <v>0</v>
      </c>
      <c r="CV2" s="57">
        <f t="shared" si="3"/>
        <v>0</v>
      </c>
      <c r="CW2" s="56">
        <f t="shared" si="3"/>
        <v>0</v>
      </c>
      <c r="CX2" s="44">
        <f t="shared" si="3"/>
        <v>0</v>
      </c>
      <c r="CY2" s="68">
        <f t="shared" si="3"/>
        <v>0</v>
      </c>
      <c r="CZ2" s="44">
        <f t="shared" si="3"/>
        <v>0</v>
      </c>
      <c r="DA2" s="68">
        <f t="shared" si="3"/>
        <v>0</v>
      </c>
      <c r="DB2" s="44">
        <f t="shared" si="3"/>
        <v>0</v>
      </c>
      <c r="DC2" s="68">
        <f t="shared" si="3"/>
        <v>0</v>
      </c>
      <c r="DD2" s="44">
        <f t="shared" si="3"/>
        <v>0</v>
      </c>
      <c r="DE2" s="68">
        <f t="shared" si="3"/>
        <v>0</v>
      </c>
      <c r="DF2" s="44">
        <f t="shared" si="3"/>
        <v>0</v>
      </c>
      <c r="DG2" s="68">
        <f t="shared" si="3"/>
        <v>0</v>
      </c>
      <c r="DH2" s="44">
        <f t="shared" si="3"/>
        <v>0</v>
      </c>
      <c r="DI2" s="68">
        <f t="shared" si="3"/>
        <v>0</v>
      </c>
      <c r="DJ2" s="44">
        <f t="shared" si="3"/>
        <v>0</v>
      </c>
      <c r="DK2" s="68">
        <f t="shared" si="3"/>
        <v>0</v>
      </c>
      <c r="DL2" s="44">
        <f t="shared" si="3"/>
        <v>0</v>
      </c>
      <c r="DM2" s="43">
        <f t="shared" si="3"/>
        <v>0</v>
      </c>
      <c r="DN2" s="91">
        <f t="shared" si="3"/>
        <v>0</v>
      </c>
      <c r="DO2" s="43">
        <f t="shared" si="3"/>
        <v>0</v>
      </c>
      <c r="DP2" s="91">
        <f t="shared" si="3"/>
        <v>0</v>
      </c>
      <c r="DQ2" s="43">
        <f t="shared" si="3"/>
        <v>0</v>
      </c>
      <c r="DR2" s="91">
        <f t="shared" si="3"/>
        <v>0</v>
      </c>
      <c r="DS2" s="43">
        <f t="shared" si="3"/>
        <v>0</v>
      </c>
      <c r="DT2" s="91">
        <f t="shared" si="3"/>
        <v>0</v>
      </c>
      <c r="DU2" s="43">
        <f t="shared" si="3"/>
        <v>0</v>
      </c>
      <c r="DV2" s="91">
        <f t="shared" si="3"/>
        <v>0</v>
      </c>
      <c r="DW2" s="43">
        <f t="shared" si="3"/>
        <v>0</v>
      </c>
      <c r="DX2" s="91">
        <f t="shared" si="3"/>
        <v>0</v>
      </c>
      <c r="DY2" s="43">
        <f t="shared" si="3"/>
        <v>0</v>
      </c>
      <c r="DZ2" s="91">
        <f t="shared" si="3"/>
        <v>0</v>
      </c>
      <c r="EA2" s="43">
        <f t="shared" si="3"/>
        <v>0</v>
      </c>
      <c r="EB2" s="91">
        <f t="shared" si="3"/>
        <v>0</v>
      </c>
      <c r="EC2" s="43">
        <f t="shared" si="3"/>
        <v>0</v>
      </c>
      <c r="ED2" s="91">
        <f t="shared" si="3"/>
        <v>0</v>
      </c>
      <c r="EE2" s="43">
        <f t="shared" si="3"/>
        <v>0</v>
      </c>
      <c r="EF2" s="91">
        <f t="shared" si="3"/>
        <v>0</v>
      </c>
      <c r="EG2" s="43">
        <f t="shared" si="3"/>
        <v>0</v>
      </c>
      <c r="EH2" s="91">
        <f t="shared" si="3"/>
        <v>0</v>
      </c>
      <c r="EI2" s="43">
        <f t="shared" si="3"/>
        <v>0</v>
      </c>
      <c r="EJ2" s="91">
        <f t="shared" si="3"/>
        <v>0</v>
      </c>
      <c r="EK2" s="43">
        <f t="shared" si="3"/>
        <v>0</v>
      </c>
      <c r="EL2" s="91">
        <f t="shared" si="3"/>
        <v>0</v>
      </c>
      <c r="EM2" s="43">
        <f t="shared" si="3"/>
        <v>0</v>
      </c>
      <c r="EN2" s="91">
        <f t="shared" si="3"/>
        <v>0</v>
      </c>
      <c r="EO2" s="43">
        <f t="shared" si="3"/>
        <v>0</v>
      </c>
      <c r="EP2" s="91">
        <f t="shared" si="3"/>
        <v>0</v>
      </c>
      <c r="EQ2" s="43">
        <f t="shared" si="3"/>
        <v>0</v>
      </c>
      <c r="ER2" s="91">
        <f t="shared" si="3"/>
        <v>0</v>
      </c>
      <c r="ES2" s="43">
        <f t="shared" si="3"/>
        <v>0</v>
      </c>
      <c r="ET2" s="91">
        <f t="shared" ref="ET2:EV2" si="4">COUNTA(AAR$22:AAR$239)</f>
        <v>0</v>
      </c>
      <c r="EU2" s="43">
        <f t="shared" si="4"/>
        <v>0</v>
      </c>
      <c r="EV2" s="91">
        <f t="shared" si="4"/>
        <v>0</v>
      </c>
    </row>
    <row r="3" spans="1:152" x14ac:dyDescent="0.2">
      <c r="A3" s="40"/>
      <c r="B3" s="40"/>
      <c r="C3" s="40"/>
      <c r="D3" s="40"/>
      <c r="E3" s="40"/>
      <c r="F3" s="40"/>
      <c r="G3" s="40"/>
      <c r="H3" s="40"/>
      <c r="I3" s="40" t="s">
        <v>1458</v>
      </c>
      <c r="J3" s="39"/>
      <c r="K3" s="39"/>
      <c r="L3" s="39"/>
      <c r="M3" s="39"/>
      <c r="N3" s="39"/>
      <c r="O3" s="39"/>
      <c r="P3" s="39"/>
      <c r="Q3" s="73" t="e">
        <f t="shared" ref="Q3:U3" si="5">AVERAGE(Q$22:Q$239)</f>
        <v>#DIV/0!</v>
      </c>
      <c r="R3" s="74" t="e">
        <f t="shared" si="5"/>
        <v>#DIV/0!</v>
      </c>
      <c r="S3" s="73" t="e">
        <f t="shared" si="5"/>
        <v>#DIV/0!</v>
      </c>
      <c r="T3" s="74" t="e">
        <f t="shared" si="5"/>
        <v>#DIV/0!</v>
      </c>
      <c r="U3" s="73" t="e">
        <f t="shared" si="5"/>
        <v>#DIV/0!</v>
      </c>
      <c r="V3" s="74" t="e">
        <f>AVERAGE(V$22:V$239)</f>
        <v>#DIV/0!</v>
      </c>
      <c r="W3" s="75" t="e">
        <f t="shared" ref="W3:AE3" si="6">AVERAGE(W$22:W$239)</f>
        <v>#DIV/0!</v>
      </c>
      <c r="X3" s="76" t="e">
        <f t="shared" si="6"/>
        <v>#DIV/0!</v>
      </c>
      <c r="Y3" s="75" t="e">
        <f t="shared" si="6"/>
        <v>#DIV/0!</v>
      </c>
      <c r="Z3" s="76" t="e">
        <f t="shared" si="6"/>
        <v>#DIV/0!</v>
      </c>
      <c r="AA3" s="75" t="e">
        <f t="shared" si="6"/>
        <v>#DIV/0!</v>
      </c>
      <c r="AB3" s="76" t="e">
        <f t="shared" si="6"/>
        <v>#DIV/0!</v>
      </c>
      <c r="AC3" s="75" t="e">
        <f t="shared" si="6"/>
        <v>#DIV/0!</v>
      </c>
      <c r="AD3" s="76" t="e">
        <f t="shared" si="6"/>
        <v>#DIV/0!</v>
      </c>
      <c r="AE3" s="75" t="e">
        <f t="shared" si="6"/>
        <v>#DIV/0!</v>
      </c>
      <c r="AF3" s="39"/>
      <c r="AG3" s="80" t="e">
        <f t="shared" ref="AG3:AP3" si="7">AVERAGE(DJ$22:DJ$239)</f>
        <v>#DIV/0!</v>
      </c>
      <c r="AH3" s="81" t="e">
        <f t="shared" si="7"/>
        <v>#DIV/0!</v>
      </c>
      <c r="AI3" s="80" t="e">
        <f t="shared" si="7"/>
        <v>#DIV/0!</v>
      </c>
      <c r="AJ3" s="81" t="e">
        <f t="shared" si="7"/>
        <v>#DIV/0!</v>
      </c>
      <c r="AK3" s="80" t="e">
        <f t="shared" si="7"/>
        <v>#DIV/0!</v>
      </c>
      <c r="AL3" s="81" t="e">
        <f t="shared" si="7"/>
        <v>#DIV/0!</v>
      </c>
      <c r="AM3" s="80" t="e">
        <f t="shared" si="7"/>
        <v>#DIV/0!</v>
      </c>
      <c r="AN3" s="81" t="e">
        <f t="shared" si="7"/>
        <v>#DIV/0!</v>
      </c>
      <c r="AO3" s="80" t="e">
        <f t="shared" si="7"/>
        <v>#DIV/0!</v>
      </c>
      <c r="AP3" s="81" t="e">
        <f t="shared" si="7"/>
        <v>#DIV/0!</v>
      </c>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78" t="e">
        <f t="shared" ref="CF3:EU3" si="8">AVERAGE(YD$22:YD$239)</f>
        <v>#DIV/0!</v>
      </c>
      <c r="CG3" s="77" t="e">
        <f t="shared" si="8"/>
        <v>#DIV/0!</v>
      </c>
      <c r="CH3" s="78" t="e">
        <f t="shared" si="8"/>
        <v>#DIV/0!</v>
      </c>
      <c r="CI3" s="77" t="e">
        <f t="shared" si="8"/>
        <v>#DIV/0!</v>
      </c>
      <c r="CJ3" s="78" t="e">
        <f t="shared" si="8"/>
        <v>#DIV/0!</v>
      </c>
      <c r="CK3" s="77" t="e">
        <f t="shared" si="8"/>
        <v>#DIV/0!</v>
      </c>
      <c r="CL3" s="78" t="e">
        <f t="shared" si="8"/>
        <v>#DIV/0!</v>
      </c>
      <c r="CM3" s="77" t="e">
        <f t="shared" si="8"/>
        <v>#DIV/0!</v>
      </c>
      <c r="CN3" s="78" t="e">
        <f t="shared" si="8"/>
        <v>#DIV/0!</v>
      </c>
      <c r="CO3" s="77" t="e">
        <f t="shared" si="8"/>
        <v>#DIV/0!</v>
      </c>
      <c r="CP3" s="78" t="e">
        <f t="shared" si="8"/>
        <v>#DIV/0!</v>
      </c>
      <c r="CQ3" s="77" t="e">
        <f t="shared" si="8"/>
        <v>#DIV/0!</v>
      </c>
      <c r="CR3" s="78" t="e">
        <f t="shared" si="8"/>
        <v>#DIV/0!</v>
      </c>
      <c r="CS3" s="77" t="e">
        <f t="shared" si="8"/>
        <v>#DIV/0!</v>
      </c>
      <c r="CT3" s="78" t="e">
        <f t="shared" si="8"/>
        <v>#DIV/0!</v>
      </c>
      <c r="CU3" s="77" t="e">
        <f t="shared" si="8"/>
        <v>#DIV/0!</v>
      </c>
      <c r="CV3" s="78" t="e">
        <f t="shared" si="8"/>
        <v>#DIV/0!</v>
      </c>
      <c r="CW3" s="77" t="e">
        <f t="shared" si="8"/>
        <v>#DIV/0!</v>
      </c>
      <c r="CX3" s="87" t="e">
        <f t="shared" si="8"/>
        <v>#DIV/0!</v>
      </c>
      <c r="CY3" s="88" t="e">
        <f t="shared" si="8"/>
        <v>#DIV/0!</v>
      </c>
      <c r="CZ3" s="87" t="e">
        <f t="shared" si="8"/>
        <v>#DIV/0!</v>
      </c>
      <c r="DA3" s="88" t="e">
        <f t="shared" si="8"/>
        <v>#DIV/0!</v>
      </c>
      <c r="DB3" s="87" t="e">
        <f t="shared" si="8"/>
        <v>#DIV/0!</v>
      </c>
      <c r="DC3" s="88" t="e">
        <f t="shared" si="8"/>
        <v>#DIV/0!</v>
      </c>
      <c r="DD3" s="87" t="e">
        <f t="shared" si="8"/>
        <v>#DIV/0!</v>
      </c>
      <c r="DE3" s="88" t="e">
        <f t="shared" si="8"/>
        <v>#DIV/0!</v>
      </c>
      <c r="DF3" s="87" t="e">
        <f t="shared" si="8"/>
        <v>#DIV/0!</v>
      </c>
      <c r="DG3" s="88" t="e">
        <f t="shared" si="8"/>
        <v>#DIV/0!</v>
      </c>
      <c r="DH3" s="87" t="e">
        <f t="shared" si="8"/>
        <v>#DIV/0!</v>
      </c>
      <c r="DI3" s="88" t="e">
        <f t="shared" si="8"/>
        <v>#DIV/0!</v>
      </c>
      <c r="DJ3" s="87" t="e">
        <f t="shared" si="8"/>
        <v>#DIV/0!</v>
      </c>
      <c r="DK3" s="88" t="e">
        <f t="shared" si="8"/>
        <v>#DIV/0!</v>
      </c>
      <c r="DL3" s="39"/>
      <c r="DM3" s="90" t="e">
        <f t="shared" si="8"/>
        <v>#DIV/0!</v>
      </c>
      <c r="DN3" s="92" t="e">
        <f t="shared" si="8"/>
        <v>#DIV/0!</v>
      </c>
      <c r="DO3" s="90" t="e">
        <f t="shared" si="8"/>
        <v>#DIV/0!</v>
      </c>
      <c r="DP3" s="92" t="e">
        <f t="shared" si="8"/>
        <v>#DIV/0!</v>
      </c>
      <c r="DQ3" s="90" t="e">
        <f t="shared" si="8"/>
        <v>#DIV/0!</v>
      </c>
      <c r="DR3" s="92" t="e">
        <f t="shared" si="8"/>
        <v>#DIV/0!</v>
      </c>
      <c r="DS3" s="90" t="e">
        <f t="shared" si="8"/>
        <v>#DIV/0!</v>
      </c>
      <c r="DT3" s="92" t="e">
        <f t="shared" si="8"/>
        <v>#DIV/0!</v>
      </c>
      <c r="DU3" s="90" t="e">
        <f t="shared" si="8"/>
        <v>#DIV/0!</v>
      </c>
      <c r="DV3" s="92" t="e">
        <f t="shared" si="8"/>
        <v>#DIV/0!</v>
      </c>
      <c r="DW3" s="90" t="e">
        <f t="shared" si="8"/>
        <v>#DIV/0!</v>
      </c>
      <c r="DX3" s="92" t="e">
        <f t="shared" si="8"/>
        <v>#DIV/0!</v>
      </c>
      <c r="DY3" s="90" t="e">
        <f t="shared" si="8"/>
        <v>#DIV/0!</v>
      </c>
      <c r="DZ3" s="92" t="e">
        <f t="shared" si="8"/>
        <v>#DIV/0!</v>
      </c>
      <c r="EA3" s="90" t="e">
        <f t="shared" si="8"/>
        <v>#DIV/0!</v>
      </c>
      <c r="EB3" s="92" t="e">
        <f t="shared" si="8"/>
        <v>#DIV/0!</v>
      </c>
      <c r="EC3" s="90" t="e">
        <f t="shared" si="8"/>
        <v>#DIV/0!</v>
      </c>
      <c r="ED3" s="92" t="e">
        <f t="shared" si="8"/>
        <v>#DIV/0!</v>
      </c>
      <c r="EE3" s="90" t="e">
        <f t="shared" si="8"/>
        <v>#DIV/0!</v>
      </c>
      <c r="EF3" s="92" t="e">
        <f t="shared" si="8"/>
        <v>#DIV/0!</v>
      </c>
      <c r="EG3" s="90" t="e">
        <f t="shared" si="8"/>
        <v>#DIV/0!</v>
      </c>
      <c r="EH3" s="92" t="e">
        <f t="shared" si="8"/>
        <v>#DIV/0!</v>
      </c>
      <c r="EI3" s="90" t="e">
        <f t="shared" si="8"/>
        <v>#DIV/0!</v>
      </c>
      <c r="EJ3" s="92" t="e">
        <f t="shared" si="8"/>
        <v>#DIV/0!</v>
      </c>
      <c r="EK3" s="90" t="e">
        <f t="shared" si="8"/>
        <v>#DIV/0!</v>
      </c>
      <c r="EL3" s="92" t="e">
        <f t="shared" si="8"/>
        <v>#DIV/0!</v>
      </c>
      <c r="EM3" s="90" t="e">
        <f t="shared" si="8"/>
        <v>#DIV/0!</v>
      </c>
      <c r="EN3" s="92" t="e">
        <f t="shared" si="8"/>
        <v>#DIV/0!</v>
      </c>
      <c r="EO3" s="90" t="e">
        <f t="shared" si="8"/>
        <v>#DIV/0!</v>
      </c>
      <c r="EP3" s="92" t="e">
        <f t="shared" si="8"/>
        <v>#DIV/0!</v>
      </c>
      <c r="EQ3" s="90" t="e">
        <f t="shared" si="8"/>
        <v>#DIV/0!</v>
      </c>
      <c r="ER3" s="92" t="e">
        <f t="shared" si="8"/>
        <v>#DIV/0!</v>
      </c>
      <c r="ES3" s="90" t="e">
        <f t="shared" si="8"/>
        <v>#DIV/0!</v>
      </c>
      <c r="ET3" s="92" t="e">
        <f t="shared" si="8"/>
        <v>#DIV/0!</v>
      </c>
      <c r="EU3" s="90" t="e">
        <f t="shared" si="8"/>
        <v>#DIV/0!</v>
      </c>
      <c r="EV3" s="39"/>
    </row>
    <row r="4" spans="1:152" x14ac:dyDescent="0.2">
      <c r="A4" s="40"/>
      <c r="B4" s="40"/>
      <c r="C4" s="40"/>
      <c r="D4" s="40"/>
      <c r="E4" s="40"/>
      <c r="F4" s="40"/>
      <c r="G4" s="40"/>
      <c r="H4" s="40"/>
      <c r="I4" s="40" t="s">
        <v>1457</v>
      </c>
      <c r="J4" s="39"/>
      <c r="K4" s="39"/>
      <c r="L4" s="39"/>
      <c r="M4" s="39"/>
      <c r="N4" s="39"/>
      <c r="O4" s="39"/>
      <c r="P4" s="39"/>
      <c r="Q4" s="73" t="e">
        <f>STDEV(Q$22:Q$239)</f>
        <v>#DIV/0!</v>
      </c>
      <c r="R4" s="74" t="e">
        <f t="shared" ref="R4:AE4" si="9">STDEV(R$22:R$239)</f>
        <v>#DIV/0!</v>
      </c>
      <c r="S4" s="73" t="e">
        <f t="shared" si="9"/>
        <v>#DIV/0!</v>
      </c>
      <c r="T4" s="74" t="e">
        <f t="shared" si="9"/>
        <v>#DIV/0!</v>
      </c>
      <c r="U4" s="73" t="e">
        <f t="shared" si="9"/>
        <v>#DIV/0!</v>
      </c>
      <c r="V4" s="74" t="e">
        <f t="shared" si="9"/>
        <v>#DIV/0!</v>
      </c>
      <c r="W4" s="75" t="e">
        <f t="shared" si="9"/>
        <v>#DIV/0!</v>
      </c>
      <c r="X4" s="76" t="e">
        <f t="shared" si="9"/>
        <v>#DIV/0!</v>
      </c>
      <c r="Y4" s="75" t="e">
        <f t="shared" si="9"/>
        <v>#DIV/0!</v>
      </c>
      <c r="Z4" s="76" t="e">
        <f t="shared" si="9"/>
        <v>#DIV/0!</v>
      </c>
      <c r="AA4" s="75" t="e">
        <f t="shared" si="9"/>
        <v>#DIV/0!</v>
      </c>
      <c r="AB4" s="76" t="e">
        <f t="shared" si="9"/>
        <v>#DIV/0!</v>
      </c>
      <c r="AC4" s="75" t="e">
        <f t="shared" si="9"/>
        <v>#DIV/0!</v>
      </c>
      <c r="AD4" s="76" t="e">
        <f t="shared" si="9"/>
        <v>#DIV/0!</v>
      </c>
      <c r="AE4" s="75" t="e">
        <f t="shared" si="9"/>
        <v>#DIV/0!</v>
      </c>
      <c r="AF4" s="39"/>
      <c r="AG4" s="80" t="e">
        <f t="shared" ref="AG4:AP4" si="10">STDEV(DJ$22:DJ$239)</f>
        <v>#DIV/0!</v>
      </c>
      <c r="AH4" s="81" t="e">
        <f t="shared" si="10"/>
        <v>#DIV/0!</v>
      </c>
      <c r="AI4" s="80" t="e">
        <f t="shared" si="10"/>
        <v>#DIV/0!</v>
      </c>
      <c r="AJ4" s="81" t="e">
        <f t="shared" si="10"/>
        <v>#DIV/0!</v>
      </c>
      <c r="AK4" s="80" t="e">
        <f t="shared" si="10"/>
        <v>#DIV/0!</v>
      </c>
      <c r="AL4" s="81" t="e">
        <f t="shared" si="10"/>
        <v>#DIV/0!</v>
      </c>
      <c r="AM4" s="80" t="e">
        <f t="shared" si="10"/>
        <v>#DIV/0!</v>
      </c>
      <c r="AN4" s="81" t="e">
        <f t="shared" si="10"/>
        <v>#DIV/0!</v>
      </c>
      <c r="AO4" s="80" t="e">
        <f t="shared" si="10"/>
        <v>#DIV/0!</v>
      </c>
      <c r="AP4" s="81" t="e">
        <f t="shared" si="10"/>
        <v>#DIV/0!</v>
      </c>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78" t="e">
        <f t="shared" ref="CF4:EU4" si="11">STDEV(YD$22:YD$239)</f>
        <v>#DIV/0!</v>
      </c>
      <c r="CG4" s="77" t="e">
        <f t="shared" si="11"/>
        <v>#DIV/0!</v>
      </c>
      <c r="CH4" s="78" t="e">
        <f t="shared" si="11"/>
        <v>#DIV/0!</v>
      </c>
      <c r="CI4" s="77" t="e">
        <f t="shared" si="11"/>
        <v>#DIV/0!</v>
      </c>
      <c r="CJ4" s="78" t="e">
        <f t="shared" si="11"/>
        <v>#DIV/0!</v>
      </c>
      <c r="CK4" s="77" t="e">
        <f t="shared" si="11"/>
        <v>#DIV/0!</v>
      </c>
      <c r="CL4" s="78" t="e">
        <f t="shared" si="11"/>
        <v>#DIV/0!</v>
      </c>
      <c r="CM4" s="77" t="e">
        <f t="shared" si="11"/>
        <v>#DIV/0!</v>
      </c>
      <c r="CN4" s="78" t="e">
        <f t="shared" si="11"/>
        <v>#DIV/0!</v>
      </c>
      <c r="CO4" s="77" t="e">
        <f t="shared" si="11"/>
        <v>#DIV/0!</v>
      </c>
      <c r="CP4" s="78" t="e">
        <f t="shared" si="11"/>
        <v>#DIV/0!</v>
      </c>
      <c r="CQ4" s="77" t="e">
        <f t="shared" si="11"/>
        <v>#DIV/0!</v>
      </c>
      <c r="CR4" s="78" t="e">
        <f t="shared" si="11"/>
        <v>#DIV/0!</v>
      </c>
      <c r="CS4" s="77" t="e">
        <f t="shared" si="11"/>
        <v>#DIV/0!</v>
      </c>
      <c r="CT4" s="78" t="e">
        <f t="shared" si="11"/>
        <v>#DIV/0!</v>
      </c>
      <c r="CU4" s="77" t="e">
        <f t="shared" si="11"/>
        <v>#DIV/0!</v>
      </c>
      <c r="CV4" s="78" t="e">
        <f t="shared" si="11"/>
        <v>#DIV/0!</v>
      </c>
      <c r="CW4" s="77" t="e">
        <f t="shared" si="11"/>
        <v>#DIV/0!</v>
      </c>
      <c r="CX4" s="87" t="e">
        <f t="shared" si="11"/>
        <v>#DIV/0!</v>
      </c>
      <c r="CY4" s="88" t="e">
        <f t="shared" si="11"/>
        <v>#DIV/0!</v>
      </c>
      <c r="CZ4" s="87" t="e">
        <f t="shared" si="11"/>
        <v>#DIV/0!</v>
      </c>
      <c r="DA4" s="88" t="e">
        <f t="shared" si="11"/>
        <v>#DIV/0!</v>
      </c>
      <c r="DB4" s="87" t="e">
        <f t="shared" si="11"/>
        <v>#DIV/0!</v>
      </c>
      <c r="DC4" s="88" t="e">
        <f t="shared" si="11"/>
        <v>#DIV/0!</v>
      </c>
      <c r="DD4" s="87" t="e">
        <f t="shared" si="11"/>
        <v>#DIV/0!</v>
      </c>
      <c r="DE4" s="88" t="e">
        <f t="shared" si="11"/>
        <v>#DIV/0!</v>
      </c>
      <c r="DF4" s="87" t="e">
        <f t="shared" si="11"/>
        <v>#DIV/0!</v>
      </c>
      <c r="DG4" s="88" t="e">
        <f t="shared" si="11"/>
        <v>#DIV/0!</v>
      </c>
      <c r="DH4" s="87" t="e">
        <f t="shared" si="11"/>
        <v>#DIV/0!</v>
      </c>
      <c r="DI4" s="88" t="e">
        <f t="shared" si="11"/>
        <v>#DIV/0!</v>
      </c>
      <c r="DJ4" s="87" t="e">
        <f t="shared" si="11"/>
        <v>#DIV/0!</v>
      </c>
      <c r="DK4" s="88" t="e">
        <f t="shared" si="11"/>
        <v>#DIV/0!</v>
      </c>
      <c r="DL4" s="39"/>
      <c r="DM4" s="90" t="e">
        <f t="shared" si="11"/>
        <v>#DIV/0!</v>
      </c>
      <c r="DN4" s="92" t="e">
        <f t="shared" si="11"/>
        <v>#DIV/0!</v>
      </c>
      <c r="DO4" s="90" t="e">
        <f t="shared" si="11"/>
        <v>#DIV/0!</v>
      </c>
      <c r="DP4" s="92" t="e">
        <f t="shared" si="11"/>
        <v>#DIV/0!</v>
      </c>
      <c r="DQ4" s="90" t="e">
        <f t="shared" si="11"/>
        <v>#DIV/0!</v>
      </c>
      <c r="DR4" s="92" t="e">
        <f t="shared" si="11"/>
        <v>#DIV/0!</v>
      </c>
      <c r="DS4" s="90" t="e">
        <f t="shared" si="11"/>
        <v>#DIV/0!</v>
      </c>
      <c r="DT4" s="92" t="e">
        <f t="shared" si="11"/>
        <v>#DIV/0!</v>
      </c>
      <c r="DU4" s="90" t="e">
        <f t="shared" si="11"/>
        <v>#DIV/0!</v>
      </c>
      <c r="DV4" s="92" t="e">
        <f t="shared" si="11"/>
        <v>#DIV/0!</v>
      </c>
      <c r="DW4" s="90" t="e">
        <f t="shared" si="11"/>
        <v>#DIV/0!</v>
      </c>
      <c r="DX4" s="92" t="e">
        <f t="shared" si="11"/>
        <v>#DIV/0!</v>
      </c>
      <c r="DY4" s="90" t="e">
        <f t="shared" si="11"/>
        <v>#DIV/0!</v>
      </c>
      <c r="DZ4" s="92" t="e">
        <f t="shared" si="11"/>
        <v>#DIV/0!</v>
      </c>
      <c r="EA4" s="90" t="e">
        <f t="shared" si="11"/>
        <v>#DIV/0!</v>
      </c>
      <c r="EB4" s="92" t="e">
        <f t="shared" si="11"/>
        <v>#DIV/0!</v>
      </c>
      <c r="EC4" s="90" t="e">
        <f t="shared" si="11"/>
        <v>#DIV/0!</v>
      </c>
      <c r="ED4" s="92" t="e">
        <f t="shared" si="11"/>
        <v>#DIV/0!</v>
      </c>
      <c r="EE4" s="90" t="e">
        <f t="shared" si="11"/>
        <v>#DIV/0!</v>
      </c>
      <c r="EF4" s="92" t="e">
        <f t="shared" si="11"/>
        <v>#DIV/0!</v>
      </c>
      <c r="EG4" s="90" t="e">
        <f t="shared" si="11"/>
        <v>#DIV/0!</v>
      </c>
      <c r="EH4" s="92" t="e">
        <f t="shared" si="11"/>
        <v>#DIV/0!</v>
      </c>
      <c r="EI4" s="90" t="e">
        <f t="shared" si="11"/>
        <v>#DIV/0!</v>
      </c>
      <c r="EJ4" s="92" t="e">
        <f t="shared" si="11"/>
        <v>#DIV/0!</v>
      </c>
      <c r="EK4" s="90" t="e">
        <f t="shared" si="11"/>
        <v>#DIV/0!</v>
      </c>
      <c r="EL4" s="92" t="e">
        <f t="shared" si="11"/>
        <v>#DIV/0!</v>
      </c>
      <c r="EM4" s="90" t="e">
        <f t="shared" si="11"/>
        <v>#DIV/0!</v>
      </c>
      <c r="EN4" s="92" t="e">
        <f t="shared" si="11"/>
        <v>#DIV/0!</v>
      </c>
      <c r="EO4" s="90" t="e">
        <f t="shared" si="11"/>
        <v>#DIV/0!</v>
      </c>
      <c r="EP4" s="92" t="e">
        <f t="shared" si="11"/>
        <v>#DIV/0!</v>
      </c>
      <c r="EQ4" s="90" t="e">
        <f t="shared" si="11"/>
        <v>#DIV/0!</v>
      </c>
      <c r="ER4" s="92" t="e">
        <f t="shared" si="11"/>
        <v>#DIV/0!</v>
      </c>
      <c r="ES4" s="90" t="e">
        <f t="shared" si="11"/>
        <v>#DIV/0!</v>
      </c>
      <c r="ET4" s="92" t="e">
        <f t="shared" si="11"/>
        <v>#DIV/0!</v>
      </c>
      <c r="EU4" s="90" t="e">
        <f t="shared" si="11"/>
        <v>#DIV/0!</v>
      </c>
      <c r="EV4" s="39"/>
    </row>
    <row r="5" spans="1:152" x14ac:dyDescent="0.2">
      <c r="A5" s="40"/>
      <c r="B5" s="40"/>
      <c r="C5" s="40"/>
      <c r="D5" s="40"/>
      <c r="E5" s="40"/>
      <c r="F5" s="40"/>
      <c r="G5" s="40"/>
      <c r="H5" s="40"/>
      <c r="I5" s="40"/>
      <c r="J5" s="39"/>
      <c r="K5" s="39"/>
      <c r="L5" s="39"/>
      <c r="M5" s="39"/>
      <c r="N5" s="39"/>
      <c r="O5" s="39"/>
      <c r="P5" s="39"/>
      <c r="Q5" s="73"/>
      <c r="R5" s="74"/>
      <c r="S5" s="73"/>
      <c r="T5" s="74"/>
      <c r="U5" s="73"/>
      <c r="V5" s="74"/>
      <c r="W5" s="75"/>
      <c r="X5" s="76"/>
      <c r="Y5" s="75"/>
      <c r="Z5" s="76"/>
      <c r="AA5" s="75"/>
      <c r="AB5" s="76"/>
      <c r="AC5" s="75"/>
      <c r="AD5" s="76"/>
      <c r="AE5" s="75"/>
      <c r="AF5" s="39"/>
      <c r="AG5" s="80"/>
      <c r="AH5" s="81"/>
      <c r="AI5" s="80"/>
      <c r="AJ5" s="81"/>
      <c r="AK5" s="80"/>
      <c r="AL5" s="81"/>
      <c r="AM5" s="80"/>
      <c r="AN5" s="81"/>
      <c r="AO5" s="80"/>
      <c r="AP5" s="81"/>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78"/>
      <c r="CG5" s="77"/>
      <c r="CH5" s="78"/>
      <c r="CI5" s="77"/>
      <c r="CJ5" s="78"/>
      <c r="CK5" s="77"/>
      <c r="CL5" s="78"/>
      <c r="CM5" s="77"/>
      <c r="CN5" s="78"/>
      <c r="CO5" s="77"/>
      <c r="CP5" s="78"/>
      <c r="CQ5" s="77"/>
      <c r="CR5" s="78"/>
      <c r="CS5" s="77"/>
      <c r="CT5" s="78"/>
      <c r="CU5" s="77"/>
      <c r="CV5" s="78"/>
      <c r="CW5" s="77"/>
      <c r="CX5" s="87"/>
      <c r="CY5" s="88"/>
      <c r="CZ5" s="87"/>
      <c r="DA5" s="88"/>
      <c r="DB5" s="87"/>
      <c r="DC5" s="88"/>
      <c r="DD5" s="87"/>
      <c r="DE5" s="88"/>
      <c r="DF5" s="87"/>
      <c r="DG5" s="88"/>
      <c r="DH5" s="87"/>
      <c r="DI5" s="88"/>
      <c r="DJ5" s="87"/>
      <c r="DK5" s="88"/>
      <c r="DL5" s="39"/>
      <c r="DM5" s="90"/>
      <c r="DN5" s="92"/>
      <c r="DO5" s="90"/>
      <c r="DP5" s="92"/>
      <c r="DQ5" s="90"/>
      <c r="DR5" s="92"/>
      <c r="DS5" s="90"/>
      <c r="DT5" s="92"/>
      <c r="DU5" s="90"/>
      <c r="DV5" s="92"/>
      <c r="DW5" s="90"/>
      <c r="DX5" s="92"/>
      <c r="DY5" s="90"/>
      <c r="DZ5" s="92"/>
      <c r="EA5" s="90"/>
      <c r="EB5" s="92"/>
      <c r="EC5" s="90"/>
      <c r="ED5" s="92"/>
      <c r="EE5" s="90"/>
      <c r="EF5" s="92"/>
      <c r="EG5" s="90"/>
      <c r="EH5" s="92"/>
      <c r="EI5" s="90"/>
      <c r="EJ5" s="92"/>
      <c r="EK5" s="90"/>
      <c r="EL5" s="92"/>
      <c r="EM5" s="90"/>
      <c r="EN5" s="92"/>
      <c r="EO5" s="90"/>
      <c r="EP5" s="92"/>
      <c r="EQ5" s="90"/>
      <c r="ER5" s="92"/>
      <c r="ES5" s="90"/>
      <c r="ET5" s="92"/>
      <c r="EU5" s="90"/>
      <c r="EV5" s="39"/>
    </row>
    <row r="6" spans="1:152" x14ac:dyDescent="0.2">
      <c r="A6" s="40"/>
      <c r="B6" s="40"/>
      <c r="C6" s="40"/>
      <c r="D6" s="40"/>
      <c r="E6" s="40"/>
      <c r="F6" s="40"/>
      <c r="G6" s="40"/>
      <c r="H6" s="40"/>
      <c r="I6" s="40"/>
      <c r="J6" s="39"/>
      <c r="K6" s="39"/>
      <c r="L6" s="39"/>
      <c r="M6" s="39"/>
      <c r="N6" s="39"/>
      <c r="O6" s="39"/>
      <c r="P6" s="39"/>
      <c r="Q6" s="73"/>
      <c r="R6" s="74"/>
      <c r="S6" s="73"/>
      <c r="T6" s="74"/>
      <c r="U6" s="73"/>
      <c r="V6" s="74"/>
      <c r="W6" s="75"/>
      <c r="X6" s="76"/>
      <c r="Y6" s="75"/>
      <c r="Z6" s="76"/>
      <c r="AA6" s="75"/>
      <c r="AB6" s="76"/>
      <c r="AC6" s="75"/>
      <c r="AD6" s="76"/>
      <c r="AE6" s="75"/>
      <c r="AF6" s="39"/>
      <c r="AG6" s="80"/>
      <c r="AH6" s="81"/>
      <c r="AI6" s="80"/>
      <c r="AJ6" s="81"/>
      <c r="AK6" s="80"/>
      <c r="AL6" s="81"/>
      <c r="AM6" s="80"/>
      <c r="AN6" s="81"/>
      <c r="AO6" s="80"/>
      <c r="AP6" s="81"/>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78"/>
      <c r="CG6" s="77"/>
      <c r="CH6" s="78"/>
      <c r="CI6" s="77"/>
      <c r="CJ6" s="78"/>
      <c r="CK6" s="77"/>
      <c r="CL6" s="78"/>
      <c r="CM6" s="77"/>
      <c r="CN6" s="78"/>
      <c r="CO6" s="77"/>
      <c r="CP6" s="78"/>
      <c r="CQ6" s="77"/>
      <c r="CR6" s="78"/>
      <c r="CS6" s="77"/>
      <c r="CT6" s="78"/>
      <c r="CU6" s="77"/>
      <c r="CV6" s="78"/>
      <c r="CW6" s="77"/>
      <c r="CX6" s="87"/>
      <c r="CY6" s="88"/>
      <c r="CZ6" s="87"/>
      <c r="DA6" s="88"/>
      <c r="DB6" s="87"/>
      <c r="DC6" s="88"/>
      <c r="DD6" s="87"/>
      <c r="DE6" s="88"/>
      <c r="DF6" s="87"/>
      <c r="DG6" s="88"/>
      <c r="DH6" s="87"/>
      <c r="DI6" s="88"/>
      <c r="DJ6" s="87"/>
      <c r="DK6" s="88"/>
      <c r="DL6" s="39"/>
      <c r="DM6" s="90"/>
      <c r="DN6" s="92"/>
      <c r="DO6" s="90"/>
      <c r="DP6" s="92"/>
      <c r="DQ6" s="90"/>
      <c r="DR6" s="92"/>
      <c r="DS6" s="90"/>
      <c r="DT6" s="92"/>
      <c r="DU6" s="90"/>
      <c r="DV6" s="92"/>
      <c r="DW6" s="90"/>
      <c r="DX6" s="92"/>
      <c r="DY6" s="90"/>
      <c r="DZ6" s="92"/>
      <c r="EA6" s="90"/>
      <c r="EB6" s="92"/>
      <c r="EC6" s="90"/>
      <c r="ED6" s="92"/>
      <c r="EE6" s="90"/>
      <c r="EF6" s="92"/>
      <c r="EG6" s="90"/>
      <c r="EH6" s="92"/>
      <c r="EI6" s="90"/>
      <c r="EJ6" s="92"/>
      <c r="EK6" s="90"/>
      <c r="EL6" s="92"/>
      <c r="EM6" s="90"/>
      <c r="EN6" s="92"/>
      <c r="EO6" s="90"/>
      <c r="EP6" s="92"/>
      <c r="EQ6" s="90"/>
      <c r="ER6" s="92"/>
      <c r="ES6" s="90"/>
      <c r="ET6" s="92"/>
      <c r="EU6" s="90"/>
      <c r="EV6" s="39"/>
    </row>
    <row r="7" spans="1:152" x14ac:dyDescent="0.2">
      <c r="A7" s="40"/>
      <c r="B7" s="40"/>
      <c r="C7" s="40"/>
      <c r="D7" s="40"/>
      <c r="E7" s="40"/>
      <c r="F7" s="40"/>
      <c r="G7" s="40"/>
      <c r="H7" s="40"/>
      <c r="I7" s="40" t="s">
        <v>1511</v>
      </c>
      <c r="J7" s="39"/>
      <c r="K7" s="39"/>
      <c r="L7" s="39"/>
      <c r="M7" s="39"/>
      <c r="N7" s="39"/>
      <c r="O7" s="39"/>
      <c r="P7" s="39"/>
      <c r="Q7" s="73"/>
      <c r="R7" s="74"/>
      <c r="S7" s="73"/>
      <c r="T7" s="74"/>
      <c r="U7" s="73"/>
      <c r="V7" s="74"/>
      <c r="W7" s="75" t="e">
        <f>W3-_xlfn.CONFIDENCE.T(0.05,W4,W2)</f>
        <v>#DIV/0!</v>
      </c>
      <c r="X7" s="76" t="e">
        <f t="shared" ref="X7:AE7" si="12">X3-_xlfn.CONFIDENCE.T(0.05,X4,X2)</f>
        <v>#DIV/0!</v>
      </c>
      <c r="Y7" s="75" t="e">
        <f t="shared" si="12"/>
        <v>#DIV/0!</v>
      </c>
      <c r="Z7" s="76" t="e">
        <f t="shared" si="12"/>
        <v>#DIV/0!</v>
      </c>
      <c r="AA7" s="75" t="e">
        <f t="shared" si="12"/>
        <v>#DIV/0!</v>
      </c>
      <c r="AB7" s="76" t="e">
        <f t="shared" si="12"/>
        <v>#DIV/0!</v>
      </c>
      <c r="AC7" s="75" t="e">
        <f t="shared" si="12"/>
        <v>#DIV/0!</v>
      </c>
      <c r="AD7" s="76" t="e">
        <f t="shared" si="12"/>
        <v>#DIV/0!</v>
      </c>
      <c r="AE7" s="75" t="e">
        <f t="shared" si="12"/>
        <v>#DIV/0!</v>
      </c>
      <c r="AF7" s="39"/>
      <c r="AG7" s="80" t="e">
        <f t="shared" ref="AG7:AP7" si="13">AG3-_xlfn.CONFIDENCE.T(0.05,AG4,AG2)</f>
        <v>#DIV/0!</v>
      </c>
      <c r="AH7" s="81" t="e">
        <f t="shared" si="13"/>
        <v>#DIV/0!</v>
      </c>
      <c r="AI7" s="80" t="e">
        <f t="shared" si="13"/>
        <v>#DIV/0!</v>
      </c>
      <c r="AJ7" s="81" t="e">
        <f t="shared" si="13"/>
        <v>#DIV/0!</v>
      </c>
      <c r="AK7" s="80" t="e">
        <f t="shared" si="13"/>
        <v>#DIV/0!</v>
      </c>
      <c r="AL7" s="81" t="e">
        <f t="shared" si="13"/>
        <v>#DIV/0!</v>
      </c>
      <c r="AM7" s="80" t="e">
        <f t="shared" si="13"/>
        <v>#DIV/0!</v>
      </c>
      <c r="AN7" s="81" t="e">
        <f t="shared" si="13"/>
        <v>#DIV/0!</v>
      </c>
      <c r="AO7" s="80" t="e">
        <f t="shared" si="13"/>
        <v>#DIV/0!</v>
      </c>
      <c r="AP7" s="81" t="e">
        <f t="shared" si="13"/>
        <v>#DIV/0!</v>
      </c>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78"/>
      <c r="CG7" s="77"/>
      <c r="CH7" s="78"/>
      <c r="CI7" s="77"/>
      <c r="CJ7" s="78"/>
      <c r="CK7" s="77"/>
      <c r="CL7" s="78"/>
      <c r="CM7" s="77"/>
      <c r="CN7" s="78"/>
      <c r="CO7" s="77"/>
      <c r="CP7" s="78"/>
      <c r="CQ7" s="77"/>
      <c r="CR7" s="78"/>
      <c r="CS7" s="77"/>
      <c r="CT7" s="78"/>
      <c r="CU7" s="77"/>
      <c r="CV7" s="78"/>
      <c r="CW7" s="77"/>
      <c r="CX7" s="87"/>
      <c r="CY7" s="88"/>
      <c r="CZ7" s="87"/>
      <c r="DA7" s="88"/>
      <c r="DB7" s="87"/>
      <c r="DC7" s="88"/>
      <c r="DD7" s="87"/>
      <c r="DE7" s="88"/>
      <c r="DF7" s="87"/>
      <c r="DG7" s="88"/>
      <c r="DH7" s="87"/>
      <c r="DI7" s="88"/>
      <c r="DJ7" s="87"/>
      <c r="DK7" s="88"/>
      <c r="DL7" s="39"/>
      <c r="DM7" s="90"/>
      <c r="DN7" s="92"/>
      <c r="DO7" s="90"/>
      <c r="DP7" s="92"/>
      <c r="DQ7" s="90"/>
      <c r="DR7" s="92"/>
      <c r="DS7" s="90"/>
      <c r="DT7" s="92"/>
      <c r="DU7" s="90"/>
      <c r="DV7" s="92"/>
      <c r="DW7" s="90"/>
      <c r="DX7" s="92"/>
      <c r="DY7" s="90"/>
      <c r="DZ7" s="92"/>
      <c r="EA7" s="90"/>
      <c r="EB7" s="92"/>
      <c r="EC7" s="90"/>
      <c r="ED7" s="92"/>
      <c r="EE7" s="90"/>
      <c r="EF7" s="92"/>
      <c r="EG7" s="90"/>
      <c r="EH7" s="92"/>
      <c r="EI7" s="90"/>
      <c r="EJ7" s="92"/>
      <c r="EK7" s="90"/>
      <c r="EL7" s="92"/>
      <c r="EM7" s="90"/>
      <c r="EN7" s="92"/>
      <c r="EO7" s="90"/>
      <c r="EP7" s="92"/>
      <c r="EQ7" s="90"/>
      <c r="ER7" s="92"/>
      <c r="ES7" s="90"/>
      <c r="ET7" s="92"/>
      <c r="EU7" s="90"/>
      <c r="EV7" s="39"/>
    </row>
    <row r="8" spans="1:152" x14ac:dyDescent="0.2">
      <c r="A8" s="40"/>
      <c r="B8" s="40"/>
      <c r="C8" s="40"/>
      <c r="D8" s="40"/>
      <c r="E8" s="40"/>
      <c r="F8" s="40"/>
      <c r="G8" s="40"/>
      <c r="H8" s="40"/>
      <c r="I8" s="40" t="s">
        <v>1512</v>
      </c>
      <c r="J8" s="39"/>
      <c r="K8" s="39"/>
      <c r="L8" s="39"/>
      <c r="M8" s="39"/>
      <c r="N8" s="39"/>
      <c r="O8" s="39"/>
      <c r="P8" s="39"/>
      <c r="Q8" s="73"/>
      <c r="R8" s="74"/>
      <c r="S8" s="73"/>
      <c r="T8" s="74"/>
      <c r="U8" s="73"/>
      <c r="V8" s="74"/>
      <c r="W8" s="75" t="e">
        <f>W3+_xlfn.CONFIDENCE.T(0.05,W4,W2)</f>
        <v>#DIV/0!</v>
      </c>
      <c r="X8" s="76" t="e">
        <f t="shared" ref="X8:AE8" si="14">X3+_xlfn.CONFIDENCE.T(0.05,X4,X2)</f>
        <v>#DIV/0!</v>
      </c>
      <c r="Y8" s="75" t="e">
        <f t="shared" si="14"/>
        <v>#DIV/0!</v>
      </c>
      <c r="Z8" s="76" t="e">
        <f t="shared" si="14"/>
        <v>#DIV/0!</v>
      </c>
      <c r="AA8" s="75" t="e">
        <f t="shared" si="14"/>
        <v>#DIV/0!</v>
      </c>
      <c r="AB8" s="76" t="e">
        <f t="shared" si="14"/>
        <v>#DIV/0!</v>
      </c>
      <c r="AC8" s="75" t="e">
        <f t="shared" si="14"/>
        <v>#DIV/0!</v>
      </c>
      <c r="AD8" s="76" t="e">
        <f t="shared" si="14"/>
        <v>#DIV/0!</v>
      </c>
      <c r="AE8" s="75" t="e">
        <f t="shared" si="14"/>
        <v>#DIV/0!</v>
      </c>
      <c r="AF8" s="39"/>
      <c r="AG8" s="80" t="e">
        <f t="shared" ref="AG8:AP8" si="15">AG3+_xlfn.CONFIDENCE.T(0.05,AG4,AG2)</f>
        <v>#DIV/0!</v>
      </c>
      <c r="AH8" s="81" t="e">
        <f t="shared" si="15"/>
        <v>#DIV/0!</v>
      </c>
      <c r="AI8" s="80" t="e">
        <f t="shared" si="15"/>
        <v>#DIV/0!</v>
      </c>
      <c r="AJ8" s="81" t="e">
        <f t="shared" si="15"/>
        <v>#DIV/0!</v>
      </c>
      <c r="AK8" s="80" t="e">
        <f t="shared" si="15"/>
        <v>#DIV/0!</v>
      </c>
      <c r="AL8" s="81" t="e">
        <f t="shared" si="15"/>
        <v>#DIV/0!</v>
      </c>
      <c r="AM8" s="80" t="e">
        <f t="shared" si="15"/>
        <v>#DIV/0!</v>
      </c>
      <c r="AN8" s="81" t="e">
        <f t="shared" si="15"/>
        <v>#DIV/0!</v>
      </c>
      <c r="AO8" s="80" t="e">
        <f t="shared" si="15"/>
        <v>#DIV/0!</v>
      </c>
      <c r="AP8" s="81" t="e">
        <f t="shared" si="15"/>
        <v>#DIV/0!</v>
      </c>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78"/>
      <c r="CG8" s="77"/>
      <c r="CH8" s="78"/>
      <c r="CI8" s="77"/>
      <c r="CJ8" s="78"/>
      <c r="CK8" s="77"/>
      <c r="CL8" s="78"/>
      <c r="CM8" s="77"/>
      <c r="CN8" s="78"/>
      <c r="CO8" s="77"/>
      <c r="CP8" s="78"/>
      <c r="CQ8" s="77"/>
      <c r="CR8" s="78"/>
      <c r="CS8" s="77"/>
      <c r="CT8" s="78"/>
      <c r="CU8" s="77"/>
      <c r="CV8" s="78"/>
      <c r="CW8" s="77"/>
      <c r="CX8" s="87"/>
      <c r="CY8" s="88"/>
      <c r="CZ8" s="87"/>
      <c r="DA8" s="88"/>
      <c r="DB8" s="87"/>
      <c r="DC8" s="88"/>
      <c r="DD8" s="87"/>
      <c r="DE8" s="88"/>
      <c r="DF8" s="87"/>
      <c r="DG8" s="88"/>
      <c r="DH8" s="87"/>
      <c r="DI8" s="88"/>
      <c r="DJ8" s="87"/>
      <c r="DK8" s="88"/>
      <c r="DL8" s="39"/>
      <c r="DM8" s="90"/>
      <c r="DN8" s="92"/>
      <c r="DO8" s="90"/>
      <c r="DP8" s="92"/>
      <c r="DQ8" s="90"/>
      <c r="DR8" s="92"/>
      <c r="DS8" s="90"/>
      <c r="DT8" s="92"/>
      <c r="DU8" s="90"/>
      <c r="DV8" s="92"/>
      <c r="DW8" s="90"/>
      <c r="DX8" s="92"/>
      <c r="DY8" s="90"/>
      <c r="DZ8" s="92"/>
      <c r="EA8" s="90"/>
      <c r="EB8" s="92"/>
      <c r="EC8" s="90"/>
      <c r="ED8" s="92"/>
      <c r="EE8" s="90"/>
      <c r="EF8" s="92"/>
      <c r="EG8" s="90"/>
      <c r="EH8" s="92"/>
      <c r="EI8" s="90"/>
      <c r="EJ8" s="92"/>
      <c r="EK8" s="90"/>
      <c r="EL8" s="92"/>
      <c r="EM8" s="90"/>
      <c r="EN8" s="92"/>
      <c r="EO8" s="90"/>
      <c r="EP8" s="92"/>
      <c r="EQ8" s="90"/>
      <c r="ER8" s="92"/>
      <c r="ES8" s="90"/>
      <c r="ET8" s="92"/>
      <c r="EU8" s="90"/>
      <c r="EV8" s="39"/>
    </row>
    <row r="9" spans="1:152" x14ac:dyDescent="0.2">
      <c r="A9" s="40"/>
      <c r="B9" s="40"/>
      <c r="C9" s="40"/>
      <c r="D9" s="40"/>
      <c r="E9" s="40"/>
      <c r="F9" s="40"/>
      <c r="G9" s="40"/>
      <c r="H9" s="40"/>
      <c r="I9" s="85">
        <v>-3</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row>
    <row r="10" spans="1:152" x14ac:dyDescent="0.2">
      <c r="A10" s="40"/>
      <c r="B10" s="40"/>
      <c r="C10" s="40"/>
      <c r="D10" s="40"/>
      <c r="E10" s="40"/>
      <c r="F10" s="40"/>
      <c r="G10" s="40"/>
      <c r="H10" s="40"/>
      <c r="I10" s="85">
        <v>-2</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row>
    <row r="11" spans="1:152" x14ac:dyDescent="0.2">
      <c r="A11" s="40"/>
      <c r="B11" s="40"/>
      <c r="C11" s="40"/>
      <c r="D11" s="40"/>
      <c r="E11" s="40"/>
      <c r="F11" s="40"/>
      <c r="G11" s="40"/>
      <c r="H11" s="40"/>
      <c r="I11" s="85">
        <v>-1</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row>
    <row r="12" spans="1:152" x14ac:dyDescent="0.2">
      <c r="I12">
        <v>0</v>
      </c>
      <c r="J12" s="9">
        <f t="shared" ref="J12:J19" si="16">COUNTIF(J$22:J$239,$I12)</f>
        <v>0</v>
      </c>
      <c r="K12" s="39"/>
      <c r="L12" s="39"/>
      <c r="M12" s="39"/>
      <c r="N12" s="39"/>
      <c r="O12" s="39"/>
      <c r="P12" s="39"/>
      <c r="Q12" s="39"/>
      <c r="R12" s="39"/>
      <c r="S12" s="39"/>
      <c r="T12" s="39"/>
      <c r="U12" s="39"/>
      <c r="V12" s="39"/>
      <c r="W12" s="17">
        <f t="shared" ref="W12:AE16" si="17">COUNTIF(W$22:W$239,$I12)</f>
        <v>0</v>
      </c>
      <c r="X12" s="18">
        <f t="shared" si="17"/>
        <v>0</v>
      </c>
      <c r="Y12" s="17">
        <f t="shared" si="17"/>
        <v>0</v>
      </c>
      <c r="Z12" s="18">
        <f t="shared" si="17"/>
        <v>0</v>
      </c>
      <c r="AA12" s="17">
        <f t="shared" si="17"/>
        <v>0</v>
      </c>
      <c r="AB12" s="18">
        <f t="shared" si="17"/>
        <v>0</v>
      </c>
      <c r="AC12" s="17">
        <f t="shared" si="17"/>
        <v>0</v>
      </c>
      <c r="AD12" s="18">
        <f t="shared" si="17"/>
        <v>0</v>
      </c>
      <c r="AE12" s="17">
        <f t="shared" si="17"/>
        <v>0</v>
      </c>
      <c r="AF12" s="39"/>
      <c r="AG12" s="22">
        <f t="shared" ref="AG12:AP16" si="18">COUNTIF(DJ$22:DJ$239,$I12)</f>
        <v>0</v>
      </c>
      <c r="AH12" s="5">
        <f t="shared" si="18"/>
        <v>0</v>
      </c>
      <c r="AI12" s="22">
        <f t="shared" si="18"/>
        <v>0</v>
      </c>
      <c r="AJ12" s="5">
        <f t="shared" si="18"/>
        <v>0</v>
      </c>
      <c r="AK12" s="22">
        <f t="shared" si="18"/>
        <v>0</v>
      </c>
      <c r="AL12" s="5">
        <f t="shared" si="18"/>
        <v>0</v>
      </c>
      <c r="AM12" s="22">
        <f t="shared" si="18"/>
        <v>0</v>
      </c>
      <c r="AN12" s="5">
        <f t="shared" si="18"/>
        <v>0</v>
      </c>
      <c r="AO12" s="22">
        <f t="shared" si="18"/>
        <v>0</v>
      </c>
      <c r="AP12" s="5">
        <f t="shared" si="18"/>
        <v>0</v>
      </c>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19">
        <f t="shared" ref="CF12:CO16" si="19">COUNTIF(YD$22:YD$239,$I12)</f>
        <v>0</v>
      </c>
      <c r="CG12" s="20">
        <f t="shared" si="19"/>
        <v>0</v>
      </c>
      <c r="CH12" s="19">
        <f t="shared" si="19"/>
        <v>0</v>
      </c>
      <c r="CI12" s="20">
        <f t="shared" si="19"/>
        <v>0</v>
      </c>
      <c r="CJ12" s="19">
        <f t="shared" si="19"/>
        <v>0</v>
      </c>
      <c r="CK12" s="20">
        <f t="shared" si="19"/>
        <v>0</v>
      </c>
      <c r="CL12" s="19">
        <f t="shared" si="19"/>
        <v>0</v>
      </c>
      <c r="CM12" s="20">
        <f t="shared" si="19"/>
        <v>0</v>
      </c>
      <c r="CN12" s="19">
        <f t="shared" si="19"/>
        <v>0</v>
      </c>
      <c r="CO12" s="20">
        <f t="shared" si="19"/>
        <v>0</v>
      </c>
      <c r="CP12" s="19">
        <f t="shared" ref="CP12:CY16" si="20">COUNTIF(YN$22:YN$239,$I12)</f>
        <v>0</v>
      </c>
      <c r="CQ12" s="20">
        <f t="shared" si="20"/>
        <v>0</v>
      </c>
      <c r="CR12" s="19">
        <f t="shared" si="20"/>
        <v>0</v>
      </c>
      <c r="CS12" s="20">
        <f t="shared" si="20"/>
        <v>0</v>
      </c>
      <c r="CT12" s="19">
        <f t="shared" si="20"/>
        <v>0</v>
      </c>
      <c r="CU12" s="20">
        <f t="shared" si="20"/>
        <v>0</v>
      </c>
      <c r="CV12" s="19">
        <f t="shared" si="20"/>
        <v>0</v>
      </c>
      <c r="CW12" s="20">
        <f t="shared" si="20"/>
        <v>0</v>
      </c>
      <c r="CX12" s="12">
        <f t="shared" si="20"/>
        <v>0</v>
      </c>
      <c r="CY12" s="38">
        <f t="shared" si="20"/>
        <v>0</v>
      </c>
      <c r="CZ12" s="12">
        <f t="shared" ref="CZ12:DI16" si="21">COUNTIF(YX$22:YX$239,$I12)</f>
        <v>0</v>
      </c>
      <c r="DA12" s="38">
        <f t="shared" si="21"/>
        <v>0</v>
      </c>
      <c r="DB12" s="12">
        <f t="shared" si="21"/>
        <v>0</v>
      </c>
      <c r="DC12" s="38">
        <f t="shared" si="21"/>
        <v>0</v>
      </c>
      <c r="DD12" s="12">
        <f t="shared" si="21"/>
        <v>0</v>
      </c>
      <c r="DE12" s="38">
        <f t="shared" si="21"/>
        <v>0</v>
      </c>
      <c r="DF12" s="12">
        <f t="shared" si="21"/>
        <v>0</v>
      </c>
      <c r="DG12" s="38">
        <f t="shared" si="21"/>
        <v>0</v>
      </c>
      <c r="DH12" s="12">
        <f t="shared" si="21"/>
        <v>0</v>
      </c>
      <c r="DI12" s="38">
        <f t="shared" si="21"/>
        <v>0</v>
      </c>
      <c r="DJ12" s="12">
        <f t="shared" ref="DJ12:DK16" si="22">COUNTIF(ZH$22:ZH$239,$I12)</f>
        <v>0</v>
      </c>
      <c r="DK12" s="38">
        <f t="shared" si="22"/>
        <v>0</v>
      </c>
      <c r="DL12" s="39"/>
      <c r="DM12" s="11">
        <f t="shared" ref="DM12:DV17" si="23">COUNTIF(ZK$22:ZK$239,$I12)</f>
        <v>0</v>
      </c>
      <c r="DN12" s="89">
        <f t="shared" si="23"/>
        <v>0</v>
      </c>
      <c r="DO12" s="11">
        <f t="shared" si="23"/>
        <v>0</v>
      </c>
      <c r="DP12" s="89">
        <f t="shared" si="23"/>
        <v>0</v>
      </c>
      <c r="DQ12" s="11">
        <f t="shared" si="23"/>
        <v>0</v>
      </c>
      <c r="DR12" s="89">
        <f t="shared" si="23"/>
        <v>0</v>
      </c>
      <c r="DS12" s="11">
        <f t="shared" si="23"/>
        <v>0</v>
      </c>
      <c r="DT12" s="89">
        <f t="shared" si="23"/>
        <v>0</v>
      </c>
      <c r="DU12" s="11">
        <f t="shared" si="23"/>
        <v>0</v>
      </c>
      <c r="DV12" s="89">
        <f t="shared" si="23"/>
        <v>0</v>
      </c>
      <c r="DW12" s="11">
        <f t="shared" ref="DW12:EF17" si="24">COUNTIF(ZU$22:ZU$239,$I12)</f>
        <v>0</v>
      </c>
      <c r="DX12" s="89">
        <f t="shared" si="24"/>
        <v>0</v>
      </c>
      <c r="DY12" s="11">
        <f t="shared" si="24"/>
        <v>0</v>
      </c>
      <c r="DZ12" s="89">
        <f t="shared" si="24"/>
        <v>0</v>
      </c>
      <c r="EA12" s="11">
        <f t="shared" si="24"/>
        <v>0</v>
      </c>
      <c r="EB12" s="89">
        <f t="shared" si="24"/>
        <v>0</v>
      </c>
      <c r="EC12" s="11">
        <f t="shared" si="24"/>
        <v>0</v>
      </c>
      <c r="ED12" s="89">
        <f t="shared" si="24"/>
        <v>0</v>
      </c>
      <c r="EE12" s="11">
        <f t="shared" si="24"/>
        <v>0</v>
      </c>
      <c r="EF12" s="89">
        <f t="shared" si="24"/>
        <v>0</v>
      </c>
      <c r="EG12" s="11">
        <f t="shared" ref="EG12:EP17" si="25">COUNTIF(AAE$22:AAE$239,$I12)</f>
        <v>0</v>
      </c>
      <c r="EH12" s="89">
        <f t="shared" si="25"/>
        <v>0</v>
      </c>
      <c r="EI12" s="11">
        <f t="shared" si="25"/>
        <v>0</v>
      </c>
      <c r="EJ12" s="89">
        <f t="shared" si="25"/>
        <v>0</v>
      </c>
      <c r="EK12" s="11">
        <f t="shared" si="25"/>
        <v>0</v>
      </c>
      <c r="EL12" s="89">
        <f t="shared" si="25"/>
        <v>0</v>
      </c>
      <c r="EM12" s="11">
        <f t="shared" si="25"/>
        <v>0</v>
      </c>
      <c r="EN12" s="89">
        <f t="shared" si="25"/>
        <v>0</v>
      </c>
      <c r="EO12" s="11">
        <f t="shared" si="25"/>
        <v>0</v>
      </c>
      <c r="EP12" s="89">
        <f t="shared" si="25"/>
        <v>0</v>
      </c>
      <c r="EQ12" s="11">
        <f t="shared" ref="EQ12:EU17" si="26">COUNTIF(AAO$22:AAO$239,$I12)</f>
        <v>0</v>
      </c>
      <c r="ER12" s="89">
        <f t="shared" si="26"/>
        <v>0</v>
      </c>
      <c r="ES12" s="11">
        <f t="shared" si="26"/>
        <v>0</v>
      </c>
      <c r="ET12" s="89">
        <f t="shared" si="26"/>
        <v>0</v>
      </c>
      <c r="EU12" s="11">
        <f t="shared" si="26"/>
        <v>0</v>
      </c>
      <c r="EV12" s="39"/>
    </row>
    <row r="13" spans="1:152" x14ac:dyDescent="0.2">
      <c r="I13">
        <v>1</v>
      </c>
      <c r="J13" s="9">
        <f t="shared" si="16"/>
        <v>0</v>
      </c>
      <c r="K13" s="39"/>
      <c r="L13" s="10">
        <f t="shared" ref="L13:V16" si="27">COUNTIF(L$22:L$239,$I13)</f>
        <v>0</v>
      </c>
      <c r="M13" s="11">
        <f t="shared" si="27"/>
        <v>0</v>
      </c>
      <c r="N13" s="12">
        <f t="shared" si="27"/>
        <v>0</v>
      </c>
      <c r="O13" s="6">
        <f t="shared" si="27"/>
        <v>0</v>
      </c>
      <c r="P13" s="5">
        <f t="shared" si="27"/>
        <v>0</v>
      </c>
      <c r="Q13" s="4">
        <f t="shared" si="27"/>
        <v>0</v>
      </c>
      <c r="R13" s="3">
        <f t="shared" si="27"/>
        <v>0</v>
      </c>
      <c r="S13" s="4">
        <f t="shared" si="27"/>
        <v>0</v>
      </c>
      <c r="T13" s="3">
        <f t="shared" si="27"/>
        <v>0</v>
      </c>
      <c r="U13" s="4">
        <f t="shared" si="27"/>
        <v>0</v>
      </c>
      <c r="V13" s="3">
        <f t="shared" si="27"/>
        <v>0</v>
      </c>
      <c r="W13" s="17">
        <f t="shared" si="17"/>
        <v>0</v>
      </c>
      <c r="X13" s="18">
        <f t="shared" si="17"/>
        <v>0</v>
      </c>
      <c r="Y13" s="17">
        <f t="shared" si="17"/>
        <v>0</v>
      </c>
      <c r="Z13" s="18">
        <f t="shared" si="17"/>
        <v>0</v>
      </c>
      <c r="AA13" s="17">
        <f t="shared" si="17"/>
        <v>0</v>
      </c>
      <c r="AB13" s="18">
        <f t="shared" si="17"/>
        <v>0</v>
      </c>
      <c r="AC13" s="17">
        <f t="shared" si="17"/>
        <v>0</v>
      </c>
      <c r="AD13" s="18">
        <f t="shared" si="17"/>
        <v>0</v>
      </c>
      <c r="AE13" s="17">
        <f t="shared" si="17"/>
        <v>0</v>
      </c>
      <c r="AF13" s="39"/>
      <c r="AG13" s="22">
        <f t="shared" si="18"/>
        <v>0</v>
      </c>
      <c r="AH13" s="5">
        <f t="shared" si="18"/>
        <v>0</v>
      </c>
      <c r="AI13" s="22">
        <f t="shared" si="18"/>
        <v>0</v>
      </c>
      <c r="AJ13" s="5">
        <f t="shared" si="18"/>
        <v>0</v>
      </c>
      <c r="AK13" s="22">
        <f t="shared" si="18"/>
        <v>0</v>
      </c>
      <c r="AL13" s="5">
        <f t="shared" si="18"/>
        <v>0</v>
      </c>
      <c r="AM13" s="22">
        <f t="shared" si="18"/>
        <v>0</v>
      </c>
      <c r="AN13" s="5">
        <f t="shared" si="18"/>
        <v>0</v>
      </c>
      <c r="AO13" s="22">
        <f t="shared" si="18"/>
        <v>0</v>
      </c>
      <c r="AP13" s="5">
        <f t="shared" si="18"/>
        <v>0</v>
      </c>
      <c r="AQ13" s="39"/>
      <c r="AR13" s="3">
        <f t="shared" ref="AR13:BA16" si="28">COUNTIF(WN$22:WN$239,$I13)</f>
        <v>0</v>
      </c>
      <c r="AS13" s="4">
        <f t="shared" si="28"/>
        <v>0</v>
      </c>
      <c r="AT13" s="3">
        <f t="shared" si="28"/>
        <v>0</v>
      </c>
      <c r="AU13" s="4">
        <f t="shared" si="28"/>
        <v>0</v>
      </c>
      <c r="AV13" s="3">
        <f t="shared" si="28"/>
        <v>0</v>
      </c>
      <c r="AW13" s="4">
        <f t="shared" si="28"/>
        <v>0</v>
      </c>
      <c r="AX13" s="3">
        <f t="shared" si="28"/>
        <v>0</v>
      </c>
      <c r="AY13" s="4">
        <f t="shared" si="28"/>
        <v>0</v>
      </c>
      <c r="AZ13" s="3">
        <f t="shared" si="28"/>
        <v>0</v>
      </c>
      <c r="BA13" s="4">
        <f t="shared" si="28"/>
        <v>0</v>
      </c>
      <c r="BB13" s="3">
        <f t="shared" ref="BB13:BK16" si="29">COUNTIF(WX$22:WX$239,$I13)</f>
        <v>0</v>
      </c>
      <c r="BC13" s="4">
        <f t="shared" si="29"/>
        <v>0</v>
      </c>
      <c r="BD13" s="3">
        <f t="shared" si="29"/>
        <v>0</v>
      </c>
      <c r="BE13" s="4">
        <f t="shared" si="29"/>
        <v>0</v>
      </c>
      <c r="BF13" s="3">
        <f t="shared" si="29"/>
        <v>0</v>
      </c>
      <c r="BG13" s="4">
        <f t="shared" si="29"/>
        <v>0</v>
      </c>
      <c r="BH13" s="3">
        <f t="shared" si="29"/>
        <v>0</v>
      </c>
      <c r="BI13" s="4">
        <f t="shared" si="29"/>
        <v>0</v>
      </c>
      <c r="BJ13" s="13">
        <f t="shared" si="29"/>
        <v>0</v>
      </c>
      <c r="BK13" s="10">
        <f t="shared" si="29"/>
        <v>0</v>
      </c>
      <c r="BL13" s="13">
        <f t="shared" ref="BL13:BU16" si="30">COUNTIF(XH$22:XH$239,$I13)</f>
        <v>0</v>
      </c>
      <c r="BM13" s="10">
        <f t="shared" si="30"/>
        <v>0</v>
      </c>
      <c r="BN13" s="13">
        <f t="shared" si="30"/>
        <v>0</v>
      </c>
      <c r="BO13" s="10">
        <f t="shared" si="30"/>
        <v>0</v>
      </c>
      <c r="BP13" s="13">
        <f t="shared" si="30"/>
        <v>0</v>
      </c>
      <c r="BQ13" s="10">
        <f t="shared" si="30"/>
        <v>0</v>
      </c>
      <c r="BR13" s="28">
        <f t="shared" si="30"/>
        <v>0</v>
      </c>
      <c r="BS13" s="29">
        <f t="shared" si="30"/>
        <v>0</v>
      </c>
      <c r="BT13" s="28">
        <f t="shared" si="30"/>
        <v>0</v>
      </c>
      <c r="BU13" s="29">
        <f t="shared" si="30"/>
        <v>0</v>
      </c>
      <c r="BV13" s="28">
        <f t="shared" ref="BV13:CD16" si="31">COUNTIF(XR$22:XR$239,$I13)</f>
        <v>0</v>
      </c>
      <c r="BW13" s="29">
        <f t="shared" si="31"/>
        <v>0</v>
      </c>
      <c r="BX13" s="28">
        <f t="shared" si="31"/>
        <v>0</v>
      </c>
      <c r="BY13" s="29">
        <f t="shared" si="31"/>
        <v>0</v>
      </c>
      <c r="BZ13" s="28">
        <f t="shared" si="31"/>
        <v>0</v>
      </c>
      <c r="CA13" s="29">
        <f t="shared" si="31"/>
        <v>0</v>
      </c>
      <c r="CB13" s="28">
        <f t="shared" si="31"/>
        <v>0</v>
      </c>
      <c r="CC13" s="29">
        <f t="shared" si="31"/>
        <v>0</v>
      </c>
      <c r="CD13" s="28">
        <f t="shared" si="31"/>
        <v>0</v>
      </c>
      <c r="CE13" s="39"/>
      <c r="CF13" s="19">
        <f t="shared" si="19"/>
        <v>0</v>
      </c>
      <c r="CG13" s="20">
        <f t="shared" si="19"/>
        <v>0</v>
      </c>
      <c r="CH13" s="19">
        <f t="shared" si="19"/>
        <v>0</v>
      </c>
      <c r="CI13" s="20">
        <f t="shared" si="19"/>
        <v>0</v>
      </c>
      <c r="CJ13" s="19">
        <f t="shared" si="19"/>
        <v>0</v>
      </c>
      <c r="CK13" s="20">
        <f t="shared" si="19"/>
        <v>0</v>
      </c>
      <c r="CL13" s="19">
        <f t="shared" si="19"/>
        <v>0</v>
      </c>
      <c r="CM13" s="20">
        <f t="shared" si="19"/>
        <v>0</v>
      </c>
      <c r="CN13" s="19">
        <f t="shared" si="19"/>
        <v>0</v>
      </c>
      <c r="CO13" s="20">
        <f t="shared" si="19"/>
        <v>0</v>
      </c>
      <c r="CP13" s="19">
        <f t="shared" si="20"/>
        <v>0</v>
      </c>
      <c r="CQ13" s="20">
        <f t="shared" si="20"/>
        <v>0</v>
      </c>
      <c r="CR13" s="19">
        <f t="shared" si="20"/>
        <v>0</v>
      </c>
      <c r="CS13" s="20">
        <f t="shared" si="20"/>
        <v>0</v>
      </c>
      <c r="CT13" s="19">
        <f t="shared" si="20"/>
        <v>0</v>
      </c>
      <c r="CU13" s="20">
        <f t="shared" si="20"/>
        <v>0</v>
      </c>
      <c r="CV13" s="19">
        <f t="shared" si="20"/>
        <v>0</v>
      </c>
      <c r="CW13" s="20">
        <f t="shared" si="20"/>
        <v>0</v>
      </c>
      <c r="CX13" s="12">
        <f t="shared" si="20"/>
        <v>0</v>
      </c>
      <c r="CY13" s="38">
        <f t="shared" si="20"/>
        <v>0</v>
      </c>
      <c r="CZ13" s="12">
        <f t="shared" si="21"/>
        <v>0</v>
      </c>
      <c r="DA13" s="38">
        <f t="shared" si="21"/>
        <v>0</v>
      </c>
      <c r="DB13" s="12">
        <f t="shared" si="21"/>
        <v>0</v>
      </c>
      <c r="DC13" s="38">
        <f t="shared" si="21"/>
        <v>0</v>
      </c>
      <c r="DD13" s="12">
        <f t="shared" si="21"/>
        <v>0</v>
      </c>
      <c r="DE13" s="38">
        <f t="shared" si="21"/>
        <v>0</v>
      </c>
      <c r="DF13" s="12">
        <f t="shared" si="21"/>
        <v>0</v>
      </c>
      <c r="DG13" s="38">
        <f t="shared" si="21"/>
        <v>0</v>
      </c>
      <c r="DH13" s="12">
        <f t="shared" si="21"/>
        <v>0</v>
      </c>
      <c r="DI13" s="38">
        <f t="shared" si="21"/>
        <v>0</v>
      </c>
      <c r="DJ13" s="12">
        <f t="shared" si="22"/>
        <v>0</v>
      </c>
      <c r="DK13" s="38">
        <f t="shared" si="22"/>
        <v>0</v>
      </c>
      <c r="DL13" s="39"/>
      <c r="DM13" s="11">
        <f t="shared" si="23"/>
        <v>0</v>
      </c>
      <c r="DN13" s="89">
        <f t="shared" si="23"/>
        <v>0</v>
      </c>
      <c r="DO13" s="11">
        <f t="shared" si="23"/>
        <v>0</v>
      </c>
      <c r="DP13" s="89">
        <f t="shared" si="23"/>
        <v>0</v>
      </c>
      <c r="DQ13" s="11">
        <f t="shared" si="23"/>
        <v>0</v>
      </c>
      <c r="DR13" s="89">
        <f t="shared" si="23"/>
        <v>0</v>
      </c>
      <c r="DS13" s="11">
        <f t="shared" si="23"/>
        <v>0</v>
      </c>
      <c r="DT13" s="89">
        <f t="shared" si="23"/>
        <v>0</v>
      </c>
      <c r="DU13" s="11">
        <f t="shared" si="23"/>
        <v>0</v>
      </c>
      <c r="DV13" s="89">
        <f t="shared" si="23"/>
        <v>0</v>
      </c>
      <c r="DW13" s="11">
        <f t="shared" si="24"/>
        <v>0</v>
      </c>
      <c r="DX13" s="89">
        <f t="shared" si="24"/>
        <v>0</v>
      </c>
      <c r="DY13" s="11">
        <f t="shared" si="24"/>
        <v>0</v>
      </c>
      <c r="DZ13" s="89">
        <f t="shared" si="24"/>
        <v>0</v>
      </c>
      <c r="EA13" s="11">
        <f t="shared" si="24"/>
        <v>0</v>
      </c>
      <c r="EB13" s="89">
        <f t="shared" si="24"/>
        <v>0</v>
      </c>
      <c r="EC13" s="11">
        <f t="shared" si="24"/>
        <v>0</v>
      </c>
      <c r="ED13" s="89">
        <f t="shared" si="24"/>
        <v>0</v>
      </c>
      <c r="EE13" s="11">
        <f t="shared" si="24"/>
        <v>0</v>
      </c>
      <c r="EF13" s="89">
        <f t="shared" si="24"/>
        <v>0</v>
      </c>
      <c r="EG13" s="11">
        <f t="shared" si="25"/>
        <v>0</v>
      </c>
      <c r="EH13" s="89">
        <f t="shared" si="25"/>
        <v>0</v>
      </c>
      <c r="EI13" s="11">
        <f t="shared" si="25"/>
        <v>0</v>
      </c>
      <c r="EJ13" s="89">
        <f t="shared" si="25"/>
        <v>0</v>
      </c>
      <c r="EK13" s="11">
        <f t="shared" si="25"/>
        <v>0</v>
      </c>
      <c r="EL13" s="89">
        <f t="shared" si="25"/>
        <v>0</v>
      </c>
      <c r="EM13" s="11">
        <f t="shared" si="25"/>
        <v>0</v>
      </c>
      <c r="EN13" s="89">
        <f t="shared" si="25"/>
        <v>0</v>
      </c>
      <c r="EO13" s="11">
        <f t="shared" si="25"/>
        <v>0</v>
      </c>
      <c r="EP13" s="89">
        <f t="shared" si="25"/>
        <v>0</v>
      </c>
      <c r="EQ13" s="11">
        <f t="shared" si="26"/>
        <v>0</v>
      </c>
      <c r="ER13" s="89">
        <f t="shared" si="26"/>
        <v>0</v>
      </c>
      <c r="ES13" s="11">
        <f t="shared" si="26"/>
        <v>0</v>
      </c>
      <c r="ET13" s="89">
        <f t="shared" si="26"/>
        <v>0</v>
      </c>
      <c r="EU13" s="11">
        <f t="shared" si="26"/>
        <v>0</v>
      </c>
      <c r="EV13" s="39"/>
    </row>
    <row r="14" spans="1:152" x14ac:dyDescent="0.2">
      <c r="I14">
        <v>2</v>
      </c>
      <c r="J14" s="9">
        <f t="shared" si="16"/>
        <v>0</v>
      </c>
      <c r="K14" s="39"/>
      <c r="L14" s="10">
        <f t="shared" si="27"/>
        <v>0</v>
      </c>
      <c r="M14" s="11">
        <f t="shared" si="27"/>
        <v>0</v>
      </c>
      <c r="N14" s="12">
        <f t="shared" si="27"/>
        <v>0</v>
      </c>
      <c r="O14" s="6">
        <f t="shared" si="27"/>
        <v>0</v>
      </c>
      <c r="P14" s="5">
        <f t="shared" si="27"/>
        <v>0</v>
      </c>
      <c r="Q14" s="4">
        <f t="shared" si="27"/>
        <v>0</v>
      </c>
      <c r="R14" s="3">
        <f t="shared" si="27"/>
        <v>0</v>
      </c>
      <c r="S14" s="4">
        <f t="shared" si="27"/>
        <v>0</v>
      </c>
      <c r="T14" s="3">
        <f t="shared" si="27"/>
        <v>0</v>
      </c>
      <c r="U14" s="4">
        <f t="shared" si="27"/>
        <v>0</v>
      </c>
      <c r="V14" s="3">
        <f t="shared" si="27"/>
        <v>0</v>
      </c>
      <c r="W14" s="17">
        <f t="shared" si="17"/>
        <v>0</v>
      </c>
      <c r="X14" s="18">
        <f t="shared" si="17"/>
        <v>0</v>
      </c>
      <c r="Y14" s="17">
        <f t="shared" si="17"/>
        <v>0</v>
      </c>
      <c r="Z14" s="18">
        <f t="shared" si="17"/>
        <v>0</v>
      </c>
      <c r="AA14" s="17">
        <f t="shared" si="17"/>
        <v>0</v>
      </c>
      <c r="AB14" s="18">
        <f t="shared" si="17"/>
        <v>0</v>
      </c>
      <c r="AC14" s="17">
        <f t="shared" si="17"/>
        <v>0</v>
      </c>
      <c r="AD14" s="18">
        <f t="shared" si="17"/>
        <v>0</v>
      </c>
      <c r="AE14" s="17">
        <f t="shared" si="17"/>
        <v>0</v>
      </c>
      <c r="AF14" s="39"/>
      <c r="AG14" s="22">
        <f t="shared" si="18"/>
        <v>0</v>
      </c>
      <c r="AH14" s="5">
        <f t="shared" si="18"/>
        <v>0</v>
      </c>
      <c r="AI14" s="22">
        <f t="shared" si="18"/>
        <v>0</v>
      </c>
      <c r="AJ14" s="5">
        <f t="shared" si="18"/>
        <v>0</v>
      </c>
      <c r="AK14" s="22">
        <f t="shared" si="18"/>
        <v>0</v>
      </c>
      <c r="AL14" s="5">
        <f t="shared" si="18"/>
        <v>0</v>
      </c>
      <c r="AM14" s="22">
        <f t="shared" si="18"/>
        <v>0</v>
      </c>
      <c r="AN14" s="5">
        <f t="shared" si="18"/>
        <v>0</v>
      </c>
      <c r="AO14" s="22">
        <f t="shared" si="18"/>
        <v>0</v>
      </c>
      <c r="AP14" s="5">
        <f t="shared" si="18"/>
        <v>0</v>
      </c>
      <c r="AQ14" s="39"/>
      <c r="AR14" s="3">
        <f t="shared" si="28"/>
        <v>0</v>
      </c>
      <c r="AS14" s="4">
        <f t="shared" si="28"/>
        <v>0</v>
      </c>
      <c r="AT14" s="3">
        <f t="shared" si="28"/>
        <v>0</v>
      </c>
      <c r="AU14" s="4">
        <f t="shared" si="28"/>
        <v>0</v>
      </c>
      <c r="AV14" s="3">
        <f t="shared" si="28"/>
        <v>0</v>
      </c>
      <c r="AW14" s="4">
        <f t="shared" si="28"/>
        <v>0</v>
      </c>
      <c r="AX14" s="3">
        <f t="shared" si="28"/>
        <v>0</v>
      </c>
      <c r="AY14" s="4">
        <f t="shared" si="28"/>
        <v>0</v>
      </c>
      <c r="AZ14" s="3">
        <f t="shared" si="28"/>
        <v>0</v>
      </c>
      <c r="BA14" s="4">
        <f t="shared" si="28"/>
        <v>0</v>
      </c>
      <c r="BB14" s="3">
        <f t="shared" si="29"/>
        <v>0</v>
      </c>
      <c r="BC14" s="4">
        <f t="shared" si="29"/>
        <v>0</v>
      </c>
      <c r="BD14" s="3">
        <f t="shared" si="29"/>
        <v>0</v>
      </c>
      <c r="BE14" s="4">
        <f t="shared" si="29"/>
        <v>0</v>
      </c>
      <c r="BF14" s="3">
        <f t="shared" si="29"/>
        <v>0</v>
      </c>
      <c r="BG14" s="4">
        <f t="shared" si="29"/>
        <v>0</v>
      </c>
      <c r="BH14" s="3">
        <f t="shared" si="29"/>
        <v>0</v>
      </c>
      <c r="BI14" s="4">
        <f t="shared" si="29"/>
        <v>0</v>
      </c>
      <c r="BJ14" s="13">
        <f t="shared" si="29"/>
        <v>0</v>
      </c>
      <c r="BK14" s="10">
        <f t="shared" si="29"/>
        <v>0</v>
      </c>
      <c r="BL14" s="13">
        <f t="shared" si="30"/>
        <v>0</v>
      </c>
      <c r="BM14" s="10">
        <f t="shared" si="30"/>
        <v>0</v>
      </c>
      <c r="BN14" s="13">
        <f t="shared" si="30"/>
        <v>0</v>
      </c>
      <c r="BO14" s="10">
        <f t="shared" si="30"/>
        <v>0</v>
      </c>
      <c r="BP14" s="13">
        <f t="shared" si="30"/>
        <v>0</v>
      </c>
      <c r="BQ14" s="10">
        <f t="shared" si="30"/>
        <v>0</v>
      </c>
      <c r="BR14" s="28">
        <f t="shared" si="30"/>
        <v>0</v>
      </c>
      <c r="BS14" s="29">
        <f t="shared" si="30"/>
        <v>0</v>
      </c>
      <c r="BT14" s="28">
        <f t="shared" si="30"/>
        <v>0</v>
      </c>
      <c r="BU14" s="29">
        <f t="shared" si="30"/>
        <v>0</v>
      </c>
      <c r="BV14" s="28">
        <f t="shared" si="31"/>
        <v>0</v>
      </c>
      <c r="BW14" s="29">
        <f t="shared" si="31"/>
        <v>0</v>
      </c>
      <c r="BX14" s="28">
        <f t="shared" si="31"/>
        <v>0</v>
      </c>
      <c r="BY14" s="29">
        <f t="shared" si="31"/>
        <v>0</v>
      </c>
      <c r="BZ14" s="28">
        <f t="shared" si="31"/>
        <v>0</v>
      </c>
      <c r="CA14" s="29">
        <f t="shared" si="31"/>
        <v>0</v>
      </c>
      <c r="CB14" s="28">
        <f t="shared" si="31"/>
        <v>0</v>
      </c>
      <c r="CC14" s="29">
        <f t="shared" si="31"/>
        <v>0</v>
      </c>
      <c r="CD14" s="28">
        <f t="shared" si="31"/>
        <v>0</v>
      </c>
      <c r="CE14" s="39"/>
      <c r="CF14" s="19">
        <f t="shared" si="19"/>
        <v>0</v>
      </c>
      <c r="CG14" s="20">
        <f t="shared" si="19"/>
        <v>0</v>
      </c>
      <c r="CH14" s="19">
        <f t="shared" si="19"/>
        <v>0</v>
      </c>
      <c r="CI14" s="20">
        <f t="shared" si="19"/>
        <v>0</v>
      </c>
      <c r="CJ14" s="19">
        <f t="shared" si="19"/>
        <v>0</v>
      </c>
      <c r="CK14" s="20">
        <f t="shared" si="19"/>
        <v>0</v>
      </c>
      <c r="CL14" s="19">
        <f t="shared" si="19"/>
        <v>0</v>
      </c>
      <c r="CM14" s="20">
        <f t="shared" si="19"/>
        <v>0</v>
      </c>
      <c r="CN14" s="19">
        <f t="shared" si="19"/>
        <v>0</v>
      </c>
      <c r="CO14" s="20">
        <f t="shared" si="19"/>
        <v>0</v>
      </c>
      <c r="CP14" s="19">
        <f t="shared" si="20"/>
        <v>0</v>
      </c>
      <c r="CQ14" s="20">
        <f t="shared" si="20"/>
        <v>0</v>
      </c>
      <c r="CR14" s="19">
        <f t="shared" si="20"/>
        <v>0</v>
      </c>
      <c r="CS14" s="20">
        <f t="shared" si="20"/>
        <v>0</v>
      </c>
      <c r="CT14" s="19">
        <f t="shared" si="20"/>
        <v>0</v>
      </c>
      <c r="CU14" s="20">
        <f t="shared" si="20"/>
        <v>0</v>
      </c>
      <c r="CV14" s="19">
        <f t="shared" si="20"/>
        <v>0</v>
      </c>
      <c r="CW14" s="20">
        <f t="shared" si="20"/>
        <v>0</v>
      </c>
      <c r="CX14" s="12">
        <f t="shared" si="20"/>
        <v>0</v>
      </c>
      <c r="CY14" s="38">
        <f t="shared" si="20"/>
        <v>0</v>
      </c>
      <c r="CZ14" s="12">
        <f t="shared" si="21"/>
        <v>0</v>
      </c>
      <c r="DA14" s="38">
        <f t="shared" si="21"/>
        <v>0</v>
      </c>
      <c r="DB14" s="12">
        <f t="shared" si="21"/>
        <v>0</v>
      </c>
      <c r="DC14" s="38">
        <f t="shared" si="21"/>
        <v>0</v>
      </c>
      <c r="DD14" s="12">
        <f t="shared" si="21"/>
        <v>0</v>
      </c>
      <c r="DE14" s="38">
        <f t="shared" si="21"/>
        <v>0</v>
      </c>
      <c r="DF14" s="12">
        <f t="shared" si="21"/>
        <v>0</v>
      </c>
      <c r="DG14" s="38">
        <f t="shared" si="21"/>
        <v>0</v>
      </c>
      <c r="DH14" s="12">
        <f t="shared" si="21"/>
        <v>0</v>
      </c>
      <c r="DI14" s="38">
        <f t="shared" si="21"/>
        <v>0</v>
      </c>
      <c r="DJ14" s="12">
        <f t="shared" si="22"/>
        <v>0</v>
      </c>
      <c r="DK14" s="38">
        <f t="shared" si="22"/>
        <v>0</v>
      </c>
      <c r="DL14" s="39"/>
      <c r="DM14" s="11">
        <f t="shared" si="23"/>
        <v>0</v>
      </c>
      <c r="DN14" s="89">
        <f t="shared" si="23"/>
        <v>0</v>
      </c>
      <c r="DO14" s="11">
        <f t="shared" si="23"/>
        <v>0</v>
      </c>
      <c r="DP14" s="89">
        <f t="shared" si="23"/>
        <v>0</v>
      </c>
      <c r="DQ14" s="11">
        <f t="shared" si="23"/>
        <v>0</v>
      </c>
      <c r="DR14" s="89">
        <f t="shared" si="23"/>
        <v>0</v>
      </c>
      <c r="DS14" s="11">
        <f t="shared" si="23"/>
        <v>0</v>
      </c>
      <c r="DT14" s="89">
        <f t="shared" si="23"/>
        <v>0</v>
      </c>
      <c r="DU14" s="11">
        <f t="shared" si="23"/>
        <v>0</v>
      </c>
      <c r="DV14" s="89">
        <f t="shared" si="23"/>
        <v>0</v>
      </c>
      <c r="DW14" s="11">
        <f t="shared" si="24"/>
        <v>0</v>
      </c>
      <c r="DX14" s="89">
        <f t="shared" si="24"/>
        <v>0</v>
      </c>
      <c r="DY14" s="11">
        <f t="shared" si="24"/>
        <v>0</v>
      </c>
      <c r="DZ14" s="89">
        <f t="shared" si="24"/>
        <v>0</v>
      </c>
      <c r="EA14" s="11">
        <f t="shared" si="24"/>
        <v>0</v>
      </c>
      <c r="EB14" s="89">
        <f t="shared" si="24"/>
        <v>0</v>
      </c>
      <c r="EC14" s="11">
        <f t="shared" si="24"/>
        <v>0</v>
      </c>
      <c r="ED14" s="89">
        <f t="shared" si="24"/>
        <v>0</v>
      </c>
      <c r="EE14" s="11">
        <f t="shared" si="24"/>
        <v>0</v>
      </c>
      <c r="EF14" s="89">
        <f t="shared" si="24"/>
        <v>0</v>
      </c>
      <c r="EG14" s="11">
        <f t="shared" si="25"/>
        <v>0</v>
      </c>
      <c r="EH14" s="89">
        <f t="shared" si="25"/>
        <v>0</v>
      </c>
      <c r="EI14" s="11">
        <f t="shared" si="25"/>
        <v>0</v>
      </c>
      <c r="EJ14" s="89">
        <f t="shared" si="25"/>
        <v>0</v>
      </c>
      <c r="EK14" s="11">
        <f t="shared" si="25"/>
        <v>0</v>
      </c>
      <c r="EL14" s="89">
        <f t="shared" si="25"/>
        <v>0</v>
      </c>
      <c r="EM14" s="11">
        <f t="shared" si="25"/>
        <v>0</v>
      </c>
      <c r="EN14" s="89">
        <f t="shared" si="25"/>
        <v>0</v>
      </c>
      <c r="EO14" s="11">
        <f t="shared" si="25"/>
        <v>0</v>
      </c>
      <c r="EP14" s="89">
        <f t="shared" si="25"/>
        <v>0</v>
      </c>
      <c r="EQ14" s="11">
        <f t="shared" si="26"/>
        <v>0</v>
      </c>
      <c r="ER14" s="89">
        <f t="shared" si="26"/>
        <v>0</v>
      </c>
      <c r="ES14" s="11">
        <f t="shared" si="26"/>
        <v>0</v>
      </c>
      <c r="ET14" s="89">
        <f t="shared" si="26"/>
        <v>0</v>
      </c>
      <c r="EU14" s="11">
        <f t="shared" si="26"/>
        <v>0</v>
      </c>
      <c r="EV14" s="39"/>
    </row>
    <row r="15" spans="1:152" x14ac:dyDescent="0.2">
      <c r="I15">
        <v>3</v>
      </c>
      <c r="J15" s="9">
        <f t="shared" si="16"/>
        <v>0</v>
      </c>
      <c r="K15" s="39"/>
      <c r="L15" s="39"/>
      <c r="M15" s="11">
        <f t="shared" si="27"/>
        <v>0</v>
      </c>
      <c r="N15" s="12">
        <f t="shared" si="27"/>
        <v>0</v>
      </c>
      <c r="O15" s="6">
        <f t="shared" si="27"/>
        <v>0</v>
      </c>
      <c r="P15" s="5">
        <f t="shared" si="27"/>
        <v>0</v>
      </c>
      <c r="Q15" s="4">
        <f t="shared" si="27"/>
        <v>0</v>
      </c>
      <c r="R15" s="3">
        <f t="shared" si="27"/>
        <v>0</v>
      </c>
      <c r="S15" s="4">
        <f t="shared" si="27"/>
        <v>0</v>
      </c>
      <c r="T15" s="3">
        <f t="shared" si="27"/>
        <v>0</v>
      </c>
      <c r="U15" s="4">
        <f t="shared" si="27"/>
        <v>0</v>
      </c>
      <c r="V15" s="3">
        <f t="shared" si="27"/>
        <v>0</v>
      </c>
      <c r="W15" s="17">
        <f t="shared" si="17"/>
        <v>0</v>
      </c>
      <c r="X15" s="18">
        <f t="shared" si="17"/>
        <v>0</v>
      </c>
      <c r="Y15" s="17">
        <f t="shared" si="17"/>
        <v>0</v>
      </c>
      <c r="Z15" s="18">
        <f t="shared" si="17"/>
        <v>0</v>
      </c>
      <c r="AA15" s="17">
        <f t="shared" si="17"/>
        <v>0</v>
      </c>
      <c r="AB15" s="18">
        <f t="shared" si="17"/>
        <v>0</v>
      </c>
      <c r="AC15" s="17">
        <f t="shared" si="17"/>
        <v>0</v>
      </c>
      <c r="AD15" s="18">
        <f t="shared" si="17"/>
        <v>0</v>
      </c>
      <c r="AE15" s="17">
        <f t="shared" si="17"/>
        <v>0</v>
      </c>
      <c r="AF15" s="39"/>
      <c r="AG15" s="22">
        <f t="shared" si="18"/>
        <v>0</v>
      </c>
      <c r="AH15" s="5">
        <f t="shared" si="18"/>
        <v>0</v>
      </c>
      <c r="AI15" s="22">
        <f t="shared" si="18"/>
        <v>0</v>
      </c>
      <c r="AJ15" s="5">
        <f t="shared" si="18"/>
        <v>0</v>
      </c>
      <c r="AK15" s="22">
        <f t="shared" si="18"/>
        <v>0</v>
      </c>
      <c r="AL15" s="5">
        <f t="shared" si="18"/>
        <v>0</v>
      </c>
      <c r="AM15" s="22">
        <f t="shared" si="18"/>
        <v>0</v>
      </c>
      <c r="AN15" s="5">
        <f t="shared" si="18"/>
        <v>0</v>
      </c>
      <c r="AO15" s="22">
        <f t="shared" si="18"/>
        <v>0</v>
      </c>
      <c r="AP15" s="5">
        <f t="shared" si="18"/>
        <v>0</v>
      </c>
      <c r="AQ15" s="39"/>
      <c r="AR15" s="3">
        <f t="shared" si="28"/>
        <v>0</v>
      </c>
      <c r="AS15" s="4">
        <f t="shared" si="28"/>
        <v>0</v>
      </c>
      <c r="AT15" s="3">
        <f t="shared" si="28"/>
        <v>0</v>
      </c>
      <c r="AU15" s="4">
        <f t="shared" si="28"/>
        <v>0</v>
      </c>
      <c r="AV15" s="3">
        <f t="shared" si="28"/>
        <v>0</v>
      </c>
      <c r="AW15" s="4">
        <f t="shared" si="28"/>
        <v>0</v>
      </c>
      <c r="AX15" s="3">
        <f t="shared" si="28"/>
        <v>0</v>
      </c>
      <c r="AY15" s="4">
        <f t="shared" si="28"/>
        <v>0</v>
      </c>
      <c r="AZ15" s="3">
        <f t="shared" si="28"/>
        <v>0</v>
      </c>
      <c r="BA15" s="4">
        <f t="shared" si="28"/>
        <v>0</v>
      </c>
      <c r="BB15" s="3">
        <f t="shared" si="29"/>
        <v>0</v>
      </c>
      <c r="BC15" s="4">
        <f t="shared" si="29"/>
        <v>0</v>
      </c>
      <c r="BD15" s="3">
        <f t="shared" si="29"/>
        <v>0</v>
      </c>
      <c r="BE15" s="4">
        <f t="shared" si="29"/>
        <v>0</v>
      </c>
      <c r="BF15" s="3">
        <f t="shared" si="29"/>
        <v>0</v>
      </c>
      <c r="BG15" s="4">
        <f t="shared" si="29"/>
        <v>0</v>
      </c>
      <c r="BH15" s="3">
        <f t="shared" si="29"/>
        <v>0</v>
      </c>
      <c r="BI15" s="4">
        <f t="shared" si="29"/>
        <v>0</v>
      </c>
      <c r="BJ15" s="13">
        <f t="shared" si="29"/>
        <v>0</v>
      </c>
      <c r="BK15" s="10">
        <f t="shared" si="29"/>
        <v>0</v>
      </c>
      <c r="BL15" s="13">
        <f t="shared" si="30"/>
        <v>0</v>
      </c>
      <c r="BM15" s="10">
        <f t="shared" si="30"/>
        <v>0</v>
      </c>
      <c r="BN15" s="13">
        <f t="shared" si="30"/>
        <v>0</v>
      </c>
      <c r="BO15" s="10">
        <f t="shared" si="30"/>
        <v>0</v>
      </c>
      <c r="BP15" s="13">
        <f t="shared" si="30"/>
        <v>0</v>
      </c>
      <c r="BQ15" s="10">
        <f t="shared" si="30"/>
        <v>0</v>
      </c>
      <c r="BR15" s="28">
        <f t="shared" si="30"/>
        <v>0</v>
      </c>
      <c r="BS15" s="29">
        <f t="shared" si="30"/>
        <v>0</v>
      </c>
      <c r="BT15" s="28">
        <f t="shared" si="30"/>
        <v>0</v>
      </c>
      <c r="BU15" s="29">
        <f t="shared" si="30"/>
        <v>0</v>
      </c>
      <c r="BV15" s="28">
        <f t="shared" si="31"/>
        <v>0</v>
      </c>
      <c r="BW15" s="29">
        <f t="shared" si="31"/>
        <v>0</v>
      </c>
      <c r="BX15" s="28">
        <f t="shared" si="31"/>
        <v>0</v>
      </c>
      <c r="BY15" s="29">
        <f t="shared" si="31"/>
        <v>0</v>
      </c>
      <c r="BZ15" s="28">
        <f t="shared" si="31"/>
        <v>0</v>
      </c>
      <c r="CA15" s="29">
        <f t="shared" si="31"/>
        <v>0</v>
      </c>
      <c r="CB15" s="28">
        <f t="shared" si="31"/>
        <v>0</v>
      </c>
      <c r="CC15" s="29">
        <f t="shared" si="31"/>
        <v>0</v>
      </c>
      <c r="CD15" s="28">
        <f t="shared" si="31"/>
        <v>0</v>
      </c>
      <c r="CE15" s="39"/>
      <c r="CF15" s="19">
        <f t="shared" si="19"/>
        <v>0</v>
      </c>
      <c r="CG15" s="20">
        <f t="shared" si="19"/>
        <v>0</v>
      </c>
      <c r="CH15" s="19">
        <f t="shared" si="19"/>
        <v>0</v>
      </c>
      <c r="CI15" s="20">
        <f t="shared" si="19"/>
        <v>0</v>
      </c>
      <c r="CJ15" s="19">
        <f t="shared" si="19"/>
        <v>0</v>
      </c>
      <c r="CK15" s="20">
        <f t="shared" si="19"/>
        <v>0</v>
      </c>
      <c r="CL15" s="19">
        <f t="shared" si="19"/>
        <v>0</v>
      </c>
      <c r="CM15" s="20">
        <f t="shared" si="19"/>
        <v>0</v>
      </c>
      <c r="CN15" s="19">
        <f t="shared" si="19"/>
        <v>0</v>
      </c>
      <c r="CO15" s="20">
        <f t="shared" si="19"/>
        <v>0</v>
      </c>
      <c r="CP15" s="19">
        <f t="shared" si="20"/>
        <v>0</v>
      </c>
      <c r="CQ15" s="20">
        <f t="shared" si="20"/>
        <v>0</v>
      </c>
      <c r="CR15" s="19">
        <f t="shared" si="20"/>
        <v>0</v>
      </c>
      <c r="CS15" s="20">
        <f t="shared" si="20"/>
        <v>0</v>
      </c>
      <c r="CT15" s="19">
        <f t="shared" si="20"/>
        <v>0</v>
      </c>
      <c r="CU15" s="20">
        <f t="shared" si="20"/>
        <v>0</v>
      </c>
      <c r="CV15" s="19">
        <f t="shared" si="20"/>
        <v>0</v>
      </c>
      <c r="CW15" s="20">
        <f t="shared" si="20"/>
        <v>0</v>
      </c>
      <c r="CX15" s="12">
        <f t="shared" si="20"/>
        <v>0</v>
      </c>
      <c r="CY15" s="38">
        <f t="shared" si="20"/>
        <v>0</v>
      </c>
      <c r="CZ15" s="12">
        <f t="shared" si="21"/>
        <v>0</v>
      </c>
      <c r="DA15" s="38">
        <f t="shared" si="21"/>
        <v>0</v>
      </c>
      <c r="DB15" s="12">
        <f t="shared" si="21"/>
        <v>0</v>
      </c>
      <c r="DC15" s="38">
        <f t="shared" si="21"/>
        <v>0</v>
      </c>
      <c r="DD15" s="12">
        <f t="shared" si="21"/>
        <v>0</v>
      </c>
      <c r="DE15" s="38">
        <f t="shared" si="21"/>
        <v>0</v>
      </c>
      <c r="DF15" s="12">
        <f t="shared" si="21"/>
        <v>0</v>
      </c>
      <c r="DG15" s="38">
        <f t="shared" si="21"/>
        <v>0</v>
      </c>
      <c r="DH15" s="12">
        <f t="shared" si="21"/>
        <v>0</v>
      </c>
      <c r="DI15" s="38">
        <f t="shared" si="21"/>
        <v>0</v>
      </c>
      <c r="DJ15" s="12">
        <f t="shared" si="22"/>
        <v>0</v>
      </c>
      <c r="DK15" s="38">
        <f t="shared" si="22"/>
        <v>0</v>
      </c>
      <c r="DL15" s="39"/>
      <c r="DM15" s="11">
        <f t="shared" si="23"/>
        <v>0</v>
      </c>
      <c r="DN15" s="89">
        <f t="shared" si="23"/>
        <v>0</v>
      </c>
      <c r="DO15" s="11">
        <f t="shared" si="23"/>
        <v>0</v>
      </c>
      <c r="DP15" s="89">
        <f t="shared" si="23"/>
        <v>0</v>
      </c>
      <c r="DQ15" s="11">
        <f t="shared" si="23"/>
        <v>0</v>
      </c>
      <c r="DR15" s="89">
        <f t="shared" si="23"/>
        <v>0</v>
      </c>
      <c r="DS15" s="11">
        <f t="shared" si="23"/>
        <v>0</v>
      </c>
      <c r="DT15" s="89">
        <f t="shared" si="23"/>
        <v>0</v>
      </c>
      <c r="DU15" s="11">
        <f t="shared" si="23"/>
        <v>0</v>
      </c>
      <c r="DV15" s="89">
        <f t="shared" si="23"/>
        <v>0</v>
      </c>
      <c r="DW15" s="11">
        <f t="shared" si="24"/>
        <v>0</v>
      </c>
      <c r="DX15" s="89">
        <f t="shared" si="24"/>
        <v>0</v>
      </c>
      <c r="DY15" s="11">
        <f t="shared" si="24"/>
        <v>0</v>
      </c>
      <c r="DZ15" s="89">
        <f t="shared" si="24"/>
        <v>0</v>
      </c>
      <c r="EA15" s="11">
        <f t="shared" si="24"/>
        <v>0</v>
      </c>
      <c r="EB15" s="89">
        <f t="shared" si="24"/>
        <v>0</v>
      </c>
      <c r="EC15" s="11">
        <f t="shared" si="24"/>
        <v>0</v>
      </c>
      <c r="ED15" s="89">
        <f t="shared" si="24"/>
        <v>0</v>
      </c>
      <c r="EE15" s="11">
        <f t="shared" si="24"/>
        <v>0</v>
      </c>
      <c r="EF15" s="89">
        <f t="shared" si="24"/>
        <v>0</v>
      </c>
      <c r="EG15" s="11">
        <f t="shared" si="25"/>
        <v>0</v>
      </c>
      <c r="EH15" s="89">
        <f t="shared" si="25"/>
        <v>0</v>
      </c>
      <c r="EI15" s="11">
        <f t="shared" si="25"/>
        <v>0</v>
      </c>
      <c r="EJ15" s="89">
        <f t="shared" si="25"/>
        <v>0</v>
      </c>
      <c r="EK15" s="11">
        <f t="shared" si="25"/>
        <v>0</v>
      </c>
      <c r="EL15" s="89">
        <f t="shared" si="25"/>
        <v>0</v>
      </c>
      <c r="EM15" s="11">
        <f t="shared" si="25"/>
        <v>0</v>
      </c>
      <c r="EN15" s="89">
        <f t="shared" si="25"/>
        <v>0</v>
      </c>
      <c r="EO15" s="11">
        <f t="shared" si="25"/>
        <v>0</v>
      </c>
      <c r="EP15" s="89">
        <f t="shared" si="25"/>
        <v>0</v>
      </c>
      <c r="EQ15" s="11">
        <f t="shared" si="26"/>
        <v>0</v>
      </c>
      <c r="ER15" s="89">
        <f t="shared" si="26"/>
        <v>0</v>
      </c>
      <c r="ES15" s="11">
        <f t="shared" si="26"/>
        <v>0</v>
      </c>
      <c r="ET15" s="89">
        <f t="shared" si="26"/>
        <v>0</v>
      </c>
      <c r="EU15" s="11">
        <f t="shared" si="26"/>
        <v>0</v>
      </c>
      <c r="EV15" s="39"/>
    </row>
    <row r="16" spans="1:152" x14ac:dyDescent="0.2">
      <c r="I16">
        <v>4</v>
      </c>
      <c r="J16" s="9">
        <f t="shared" si="16"/>
        <v>0</v>
      </c>
      <c r="K16" s="39"/>
      <c r="L16" s="39"/>
      <c r="M16" s="11">
        <f t="shared" si="27"/>
        <v>0</v>
      </c>
      <c r="N16" s="12">
        <f t="shared" si="27"/>
        <v>0</v>
      </c>
      <c r="O16" s="39"/>
      <c r="P16" s="39"/>
      <c r="Q16" s="39"/>
      <c r="R16" s="39"/>
      <c r="S16" s="39"/>
      <c r="T16" s="39"/>
      <c r="U16" s="39"/>
      <c r="V16" s="39"/>
      <c r="W16" s="17">
        <f t="shared" si="17"/>
        <v>0</v>
      </c>
      <c r="X16" s="18">
        <f t="shared" si="17"/>
        <v>0</v>
      </c>
      <c r="Y16" s="17">
        <f t="shared" si="17"/>
        <v>0</v>
      </c>
      <c r="Z16" s="18">
        <f t="shared" si="17"/>
        <v>0</v>
      </c>
      <c r="AA16" s="17">
        <f t="shared" si="17"/>
        <v>0</v>
      </c>
      <c r="AB16" s="18">
        <f t="shared" si="17"/>
        <v>0</v>
      </c>
      <c r="AC16" s="17">
        <f t="shared" si="17"/>
        <v>0</v>
      </c>
      <c r="AD16" s="18">
        <f t="shared" si="17"/>
        <v>0</v>
      </c>
      <c r="AE16" s="17">
        <f t="shared" si="17"/>
        <v>0</v>
      </c>
      <c r="AF16" s="39"/>
      <c r="AG16" s="22">
        <f t="shared" si="18"/>
        <v>0</v>
      </c>
      <c r="AH16" s="5">
        <f t="shared" si="18"/>
        <v>0</v>
      </c>
      <c r="AI16" s="22">
        <f t="shared" si="18"/>
        <v>0</v>
      </c>
      <c r="AJ16" s="5">
        <f t="shared" si="18"/>
        <v>0</v>
      </c>
      <c r="AK16" s="22">
        <f t="shared" si="18"/>
        <v>0</v>
      </c>
      <c r="AL16" s="5">
        <f t="shared" si="18"/>
        <v>0</v>
      </c>
      <c r="AM16" s="22">
        <f t="shared" si="18"/>
        <v>0</v>
      </c>
      <c r="AN16" s="5">
        <f t="shared" si="18"/>
        <v>0</v>
      </c>
      <c r="AO16" s="22">
        <f t="shared" si="18"/>
        <v>0</v>
      </c>
      <c r="AP16" s="5">
        <f t="shared" si="18"/>
        <v>0</v>
      </c>
      <c r="AQ16" s="39"/>
      <c r="AR16" s="3">
        <f t="shared" si="28"/>
        <v>0</v>
      </c>
      <c r="AS16" s="4">
        <f t="shared" si="28"/>
        <v>0</v>
      </c>
      <c r="AT16" s="3">
        <f t="shared" si="28"/>
        <v>0</v>
      </c>
      <c r="AU16" s="4">
        <f t="shared" si="28"/>
        <v>0</v>
      </c>
      <c r="AV16" s="3">
        <f t="shared" si="28"/>
        <v>0</v>
      </c>
      <c r="AW16" s="4">
        <f t="shared" si="28"/>
        <v>0</v>
      </c>
      <c r="AX16" s="3">
        <f t="shared" si="28"/>
        <v>0</v>
      </c>
      <c r="AY16" s="4">
        <f t="shared" si="28"/>
        <v>0</v>
      </c>
      <c r="AZ16" s="3">
        <f t="shared" si="28"/>
        <v>0</v>
      </c>
      <c r="BA16" s="4">
        <f t="shared" si="28"/>
        <v>0</v>
      </c>
      <c r="BB16" s="3">
        <f t="shared" si="29"/>
        <v>0</v>
      </c>
      <c r="BC16" s="4">
        <f t="shared" si="29"/>
        <v>0</v>
      </c>
      <c r="BD16" s="3">
        <f t="shared" si="29"/>
        <v>0</v>
      </c>
      <c r="BE16" s="4">
        <f t="shared" si="29"/>
        <v>0</v>
      </c>
      <c r="BF16" s="3">
        <f t="shared" si="29"/>
        <v>0</v>
      </c>
      <c r="BG16" s="4">
        <f t="shared" si="29"/>
        <v>0</v>
      </c>
      <c r="BH16" s="3">
        <f t="shared" si="29"/>
        <v>0</v>
      </c>
      <c r="BI16" s="4">
        <f t="shared" si="29"/>
        <v>0</v>
      </c>
      <c r="BJ16" s="13">
        <f t="shared" si="29"/>
        <v>0</v>
      </c>
      <c r="BK16" s="10">
        <f t="shared" si="29"/>
        <v>0</v>
      </c>
      <c r="BL16" s="13">
        <f t="shared" si="30"/>
        <v>0</v>
      </c>
      <c r="BM16" s="10">
        <f t="shared" si="30"/>
        <v>0</v>
      </c>
      <c r="BN16" s="13">
        <f t="shared" si="30"/>
        <v>0</v>
      </c>
      <c r="BO16" s="10">
        <f t="shared" si="30"/>
        <v>0</v>
      </c>
      <c r="BP16" s="13">
        <f t="shared" si="30"/>
        <v>0</v>
      </c>
      <c r="BQ16" s="10">
        <f t="shared" si="30"/>
        <v>0</v>
      </c>
      <c r="BR16" s="28">
        <f t="shared" si="30"/>
        <v>0</v>
      </c>
      <c r="BS16" s="29">
        <f t="shared" si="30"/>
        <v>0</v>
      </c>
      <c r="BT16" s="28">
        <f t="shared" si="30"/>
        <v>0</v>
      </c>
      <c r="BU16" s="29">
        <f t="shared" si="30"/>
        <v>0</v>
      </c>
      <c r="BV16" s="28">
        <f t="shared" si="31"/>
        <v>0</v>
      </c>
      <c r="BW16" s="29">
        <f t="shared" si="31"/>
        <v>0</v>
      </c>
      <c r="BX16" s="28">
        <f t="shared" si="31"/>
        <v>0</v>
      </c>
      <c r="BY16" s="29">
        <f t="shared" si="31"/>
        <v>0</v>
      </c>
      <c r="BZ16" s="28">
        <f t="shared" si="31"/>
        <v>0</v>
      </c>
      <c r="CA16" s="29">
        <f t="shared" si="31"/>
        <v>0</v>
      </c>
      <c r="CB16" s="28">
        <f t="shared" si="31"/>
        <v>0</v>
      </c>
      <c r="CC16" s="29">
        <f t="shared" si="31"/>
        <v>0</v>
      </c>
      <c r="CD16" s="28">
        <f t="shared" si="31"/>
        <v>0</v>
      </c>
      <c r="CE16" s="39"/>
      <c r="CF16" s="19">
        <f t="shared" si="19"/>
        <v>0</v>
      </c>
      <c r="CG16" s="20">
        <f t="shared" si="19"/>
        <v>0</v>
      </c>
      <c r="CH16" s="19">
        <f t="shared" si="19"/>
        <v>0</v>
      </c>
      <c r="CI16" s="20">
        <f t="shared" si="19"/>
        <v>0</v>
      </c>
      <c r="CJ16" s="19">
        <f t="shared" si="19"/>
        <v>0</v>
      </c>
      <c r="CK16" s="20">
        <f t="shared" si="19"/>
        <v>0</v>
      </c>
      <c r="CL16" s="19">
        <f t="shared" si="19"/>
        <v>0</v>
      </c>
      <c r="CM16" s="20">
        <f t="shared" si="19"/>
        <v>0</v>
      </c>
      <c r="CN16" s="19">
        <f t="shared" si="19"/>
        <v>0</v>
      </c>
      <c r="CO16" s="20">
        <f t="shared" si="19"/>
        <v>0</v>
      </c>
      <c r="CP16" s="19">
        <f t="shared" si="20"/>
        <v>0</v>
      </c>
      <c r="CQ16" s="20">
        <f t="shared" si="20"/>
        <v>0</v>
      </c>
      <c r="CR16" s="19">
        <f t="shared" si="20"/>
        <v>0</v>
      </c>
      <c r="CS16" s="20">
        <f t="shared" si="20"/>
        <v>0</v>
      </c>
      <c r="CT16" s="19">
        <f t="shared" si="20"/>
        <v>0</v>
      </c>
      <c r="CU16" s="20">
        <f t="shared" si="20"/>
        <v>0</v>
      </c>
      <c r="CV16" s="19">
        <f t="shared" si="20"/>
        <v>0</v>
      </c>
      <c r="CW16" s="20">
        <f t="shared" si="20"/>
        <v>0</v>
      </c>
      <c r="CX16" s="12">
        <f t="shared" si="20"/>
        <v>0</v>
      </c>
      <c r="CY16" s="38">
        <f t="shared" si="20"/>
        <v>0</v>
      </c>
      <c r="CZ16" s="12">
        <f t="shared" si="21"/>
        <v>0</v>
      </c>
      <c r="DA16" s="38">
        <f t="shared" si="21"/>
        <v>0</v>
      </c>
      <c r="DB16" s="12">
        <f t="shared" si="21"/>
        <v>0</v>
      </c>
      <c r="DC16" s="38">
        <f t="shared" si="21"/>
        <v>0</v>
      </c>
      <c r="DD16" s="12">
        <f t="shared" si="21"/>
        <v>0</v>
      </c>
      <c r="DE16" s="38">
        <f t="shared" si="21"/>
        <v>0</v>
      </c>
      <c r="DF16" s="12">
        <f t="shared" si="21"/>
        <v>0</v>
      </c>
      <c r="DG16" s="38">
        <f t="shared" si="21"/>
        <v>0</v>
      </c>
      <c r="DH16" s="12">
        <f t="shared" si="21"/>
        <v>0</v>
      </c>
      <c r="DI16" s="38">
        <f t="shared" si="21"/>
        <v>0</v>
      </c>
      <c r="DJ16" s="12">
        <f t="shared" si="22"/>
        <v>0</v>
      </c>
      <c r="DK16" s="38">
        <f t="shared" si="22"/>
        <v>0</v>
      </c>
      <c r="DL16" s="39"/>
      <c r="DM16" s="11">
        <f t="shared" si="23"/>
        <v>0</v>
      </c>
      <c r="DN16" s="89">
        <f t="shared" si="23"/>
        <v>0</v>
      </c>
      <c r="DO16" s="11">
        <f t="shared" si="23"/>
        <v>0</v>
      </c>
      <c r="DP16" s="89">
        <f t="shared" si="23"/>
        <v>0</v>
      </c>
      <c r="DQ16" s="11">
        <f t="shared" si="23"/>
        <v>0</v>
      </c>
      <c r="DR16" s="89">
        <f t="shared" si="23"/>
        <v>0</v>
      </c>
      <c r="DS16" s="11">
        <f t="shared" si="23"/>
        <v>0</v>
      </c>
      <c r="DT16" s="89">
        <f t="shared" si="23"/>
        <v>0</v>
      </c>
      <c r="DU16" s="11">
        <f t="shared" si="23"/>
        <v>0</v>
      </c>
      <c r="DV16" s="89">
        <f t="shared" si="23"/>
        <v>0</v>
      </c>
      <c r="DW16" s="11">
        <f t="shared" si="24"/>
        <v>0</v>
      </c>
      <c r="DX16" s="89">
        <f t="shared" si="24"/>
        <v>0</v>
      </c>
      <c r="DY16" s="11">
        <f t="shared" si="24"/>
        <v>0</v>
      </c>
      <c r="DZ16" s="89">
        <f t="shared" si="24"/>
        <v>0</v>
      </c>
      <c r="EA16" s="11">
        <f t="shared" si="24"/>
        <v>0</v>
      </c>
      <c r="EB16" s="89">
        <f t="shared" si="24"/>
        <v>0</v>
      </c>
      <c r="EC16" s="11">
        <f t="shared" si="24"/>
        <v>0</v>
      </c>
      <c r="ED16" s="89">
        <f t="shared" si="24"/>
        <v>0</v>
      </c>
      <c r="EE16" s="11">
        <f t="shared" si="24"/>
        <v>0</v>
      </c>
      <c r="EF16" s="89">
        <f t="shared" si="24"/>
        <v>0</v>
      </c>
      <c r="EG16" s="11">
        <f t="shared" si="25"/>
        <v>0</v>
      </c>
      <c r="EH16" s="89">
        <f t="shared" si="25"/>
        <v>0</v>
      </c>
      <c r="EI16" s="11">
        <f t="shared" si="25"/>
        <v>0</v>
      </c>
      <c r="EJ16" s="89">
        <f t="shared" si="25"/>
        <v>0</v>
      </c>
      <c r="EK16" s="11">
        <f t="shared" si="25"/>
        <v>0</v>
      </c>
      <c r="EL16" s="89">
        <f t="shared" si="25"/>
        <v>0</v>
      </c>
      <c r="EM16" s="11">
        <f t="shared" si="25"/>
        <v>0</v>
      </c>
      <c r="EN16" s="89">
        <f t="shared" si="25"/>
        <v>0</v>
      </c>
      <c r="EO16" s="11">
        <f t="shared" si="25"/>
        <v>0</v>
      </c>
      <c r="EP16" s="89">
        <f t="shared" si="25"/>
        <v>0</v>
      </c>
      <c r="EQ16" s="11">
        <f t="shared" si="26"/>
        <v>0</v>
      </c>
      <c r="ER16" s="89">
        <f t="shared" si="26"/>
        <v>0</v>
      </c>
      <c r="ES16" s="11">
        <f t="shared" si="26"/>
        <v>0</v>
      </c>
      <c r="ET16" s="89">
        <f t="shared" si="26"/>
        <v>0</v>
      </c>
      <c r="EU16" s="11">
        <f t="shared" si="26"/>
        <v>0</v>
      </c>
      <c r="EV16" s="39"/>
    </row>
    <row r="17" spans="1:152" x14ac:dyDescent="0.2">
      <c r="I17">
        <v>5</v>
      </c>
      <c r="J17" s="9">
        <f t="shared" si="16"/>
        <v>0</v>
      </c>
      <c r="K17" s="39"/>
      <c r="L17" s="39"/>
      <c r="M17" s="39"/>
      <c r="N17" s="12">
        <f>COUNTIF(N$22:N$239,$I17)</f>
        <v>0</v>
      </c>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11">
        <f t="shared" si="23"/>
        <v>0</v>
      </c>
      <c r="DN17" s="89">
        <f t="shared" si="23"/>
        <v>0</v>
      </c>
      <c r="DO17" s="11">
        <f t="shared" si="23"/>
        <v>0</v>
      </c>
      <c r="DP17" s="89">
        <f t="shared" si="23"/>
        <v>0</v>
      </c>
      <c r="DQ17" s="11">
        <f t="shared" si="23"/>
        <v>0</v>
      </c>
      <c r="DR17" s="89">
        <f t="shared" si="23"/>
        <v>0</v>
      </c>
      <c r="DS17" s="11">
        <f t="shared" si="23"/>
        <v>0</v>
      </c>
      <c r="DT17" s="89">
        <f t="shared" si="23"/>
        <v>0</v>
      </c>
      <c r="DU17" s="11">
        <f t="shared" si="23"/>
        <v>0</v>
      </c>
      <c r="DV17" s="89">
        <f t="shared" si="23"/>
        <v>0</v>
      </c>
      <c r="DW17" s="11">
        <f t="shared" si="24"/>
        <v>0</v>
      </c>
      <c r="DX17" s="89">
        <f t="shared" si="24"/>
        <v>0</v>
      </c>
      <c r="DY17" s="11">
        <f t="shared" si="24"/>
        <v>0</v>
      </c>
      <c r="DZ17" s="89">
        <f t="shared" si="24"/>
        <v>0</v>
      </c>
      <c r="EA17" s="11">
        <f t="shared" si="24"/>
        <v>0</v>
      </c>
      <c r="EB17" s="89">
        <f t="shared" si="24"/>
        <v>0</v>
      </c>
      <c r="EC17" s="11">
        <f t="shared" si="24"/>
        <v>0</v>
      </c>
      <c r="ED17" s="89">
        <f t="shared" si="24"/>
        <v>0</v>
      </c>
      <c r="EE17" s="11">
        <f t="shared" si="24"/>
        <v>0</v>
      </c>
      <c r="EF17" s="89">
        <f t="shared" si="24"/>
        <v>0</v>
      </c>
      <c r="EG17" s="11">
        <f t="shared" si="25"/>
        <v>0</v>
      </c>
      <c r="EH17" s="89">
        <f t="shared" si="25"/>
        <v>0</v>
      </c>
      <c r="EI17" s="11">
        <f t="shared" si="25"/>
        <v>0</v>
      </c>
      <c r="EJ17" s="89">
        <f t="shared" si="25"/>
        <v>0</v>
      </c>
      <c r="EK17" s="11">
        <f t="shared" si="25"/>
        <v>0</v>
      </c>
      <c r="EL17" s="89">
        <f t="shared" si="25"/>
        <v>0</v>
      </c>
      <c r="EM17" s="11">
        <f t="shared" si="25"/>
        <v>0</v>
      </c>
      <c r="EN17" s="89">
        <f t="shared" si="25"/>
        <v>0</v>
      </c>
      <c r="EO17" s="11">
        <f t="shared" si="25"/>
        <v>0</v>
      </c>
      <c r="EP17" s="89">
        <f t="shared" si="25"/>
        <v>0</v>
      </c>
      <c r="EQ17" s="11">
        <f t="shared" si="26"/>
        <v>0</v>
      </c>
      <c r="ER17" s="89">
        <f t="shared" si="26"/>
        <v>0</v>
      </c>
      <c r="ES17" s="11">
        <f t="shared" si="26"/>
        <v>0</v>
      </c>
      <c r="ET17" s="89">
        <f t="shared" si="26"/>
        <v>0</v>
      </c>
      <c r="EU17" s="11">
        <f t="shared" si="26"/>
        <v>0</v>
      </c>
      <c r="EV17" s="39"/>
    </row>
    <row r="18" spans="1:152" x14ac:dyDescent="0.2">
      <c r="I18">
        <v>6</v>
      </c>
      <c r="J18" s="9">
        <f t="shared" si="16"/>
        <v>0</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row>
    <row r="19" spans="1:152" x14ac:dyDescent="0.2">
      <c r="I19">
        <v>7</v>
      </c>
      <c r="J19" s="9">
        <f t="shared" si="16"/>
        <v>0</v>
      </c>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row>
    <row r="20" spans="1:152" x14ac:dyDescent="0.2">
      <c r="A20" s="1" t="s">
        <v>0</v>
      </c>
      <c r="B20" s="1" t="s">
        <v>1</v>
      </c>
      <c r="C20" s="1" t="s">
        <v>2</v>
      </c>
      <c r="D20" s="1" t="s">
        <v>3</v>
      </c>
      <c r="E20" s="1" t="s">
        <v>4</v>
      </c>
      <c r="F20" s="1" t="s">
        <v>5</v>
      </c>
      <c r="G20" s="1" t="s">
        <v>6</v>
      </c>
      <c r="H20" s="1" t="s">
        <v>7</v>
      </c>
      <c r="I20" s="1" t="s">
        <v>8</v>
      </c>
      <c r="J20" s="1" t="s">
        <v>9</v>
      </c>
      <c r="K20" s="1"/>
      <c r="L20" s="1" t="s">
        <v>10</v>
      </c>
      <c r="M20" s="1" t="s">
        <v>11</v>
      </c>
      <c r="N20" s="1" t="s">
        <v>12</v>
      </c>
      <c r="O20" s="1" t="s">
        <v>18</v>
      </c>
      <c r="P20" s="1" t="s">
        <v>19</v>
      </c>
      <c r="Q20" s="1" t="s">
        <v>1606</v>
      </c>
      <c r="R20" s="1"/>
      <c r="S20" s="1"/>
      <c r="T20" s="1"/>
      <c r="U20" s="1"/>
      <c r="V20" s="1"/>
      <c r="W20" s="1" t="s">
        <v>21</v>
      </c>
      <c r="X20" s="1"/>
      <c r="Y20" s="1"/>
      <c r="Z20" s="1"/>
      <c r="AA20" s="1"/>
      <c r="AB20" s="1"/>
      <c r="AC20" s="1"/>
      <c r="AD20" s="1"/>
      <c r="AE20" s="1"/>
      <c r="AF20" s="1"/>
      <c r="AG20" s="1" t="s">
        <v>1607</v>
      </c>
      <c r="AH20" s="1"/>
      <c r="AI20" s="1"/>
      <c r="AJ20" s="1"/>
      <c r="AK20" s="1"/>
      <c r="AL20" s="1"/>
      <c r="AM20" s="1"/>
      <c r="AN20" s="1"/>
      <c r="AO20" s="1"/>
      <c r="AP20" s="1"/>
      <c r="AQ20" s="1"/>
      <c r="AR20" s="1" t="s">
        <v>1608</v>
      </c>
      <c r="AS20" s="1"/>
      <c r="AT20" s="1"/>
      <c r="AU20" s="1"/>
      <c r="AV20" s="1"/>
      <c r="AW20" s="1"/>
      <c r="AX20" s="1"/>
      <c r="AY20" s="1"/>
      <c r="AZ20" s="1"/>
      <c r="BA20" s="1"/>
      <c r="BB20" s="1"/>
      <c r="BC20" s="1"/>
      <c r="BD20" s="1"/>
      <c r="BE20" s="1"/>
      <c r="BF20" s="1"/>
      <c r="BG20" s="1"/>
      <c r="BH20" s="1"/>
      <c r="BI20" s="1"/>
      <c r="BJ20" s="1" t="s">
        <v>1609</v>
      </c>
      <c r="BK20" s="1"/>
      <c r="BL20" s="1"/>
      <c r="BM20" s="1"/>
      <c r="BN20" s="1"/>
      <c r="BO20" s="1"/>
      <c r="BP20" s="1"/>
      <c r="BQ20" s="1"/>
      <c r="BR20" s="1" t="s">
        <v>1610</v>
      </c>
      <c r="BS20" s="1"/>
      <c r="BT20" s="1"/>
      <c r="BU20" s="1"/>
      <c r="BV20" s="1"/>
      <c r="BW20" s="1"/>
      <c r="BX20" s="1"/>
      <c r="BY20" s="1"/>
      <c r="BZ20" s="1"/>
      <c r="CA20" s="1"/>
      <c r="CB20" s="1"/>
      <c r="CC20" s="1"/>
      <c r="CD20" s="1"/>
      <c r="CE20" s="1" t="s">
        <v>31</v>
      </c>
      <c r="CF20" s="1" t="s">
        <v>1611</v>
      </c>
      <c r="CG20" s="1"/>
      <c r="CH20" s="1"/>
      <c r="CI20" s="1"/>
      <c r="CJ20" s="1"/>
      <c r="CK20" s="1"/>
      <c r="CL20" s="1"/>
      <c r="CM20" s="1"/>
      <c r="CN20" s="1"/>
      <c r="CO20" s="1"/>
      <c r="CP20" s="1"/>
      <c r="CQ20" s="1"/>
      <c r="CR20" s="1"/>
      <c r="CS20" s="1"/>
      <c r="CT20" s="1"/>
      <c r="CU20" s="1"/>
      <c r="CV20" s="1"/>
      <c r="CW20" s="1"/>
      <c r="CX20" s="1" t="s">
        <v>1612</v>
      </c>
      <c r="CY20" s="1"/>
      <c r="CZ20" s="1"/>
      <c r="DA20" s="1"/>
      <c r="DB20" s="1"/>
      <c r="DC20" s="1"/>
      <c r="DD20" s="1"/>
      <c r="DE20" s="1"/>
      <c r="DF20" s="1"/>
      <c r="DG20" s="1"/>
      <c r="DH20" s="1"/>
      <c r="DI20" s="1"/>
      <c r="DJ20" s="1"/>
      <c r="DK20" s="1"/>
      <c r="DL20" s="1"/>
      <c r="DM20" s="1" t="s">
        <v>1613</v>
      </c>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row>
    <row r="21" spans="1:152" x14ac:dyDescent="0.2">
      <c r="A21" s="1"/>
      <c r="B21" s="1"/>
      <c r="C21" s="1"/>
      <c r="D21" s="1"/>
      <c r="E21" s="1"/>
      <c r="F21" s="1"/>
      <c r="G21" s="1"/>
      <c r="H21" s="1"/>
      <c r="I21" s="1"/>
      <c r="J21" s="1" t="s">
        <v>42</v>
      </c>
      <c r="K21" s="1" t="s">
        <v>43</v>
      </c>
      <c r="L21" s="1" t="s">
        <v>42</v>
      </c>
      <c r="M21" s="1" t="s">
        <v>42</v>
      </c>
      <c r="N21" s="1" t="s">
        <v>42</v>
      </c>
      <c r="O21" s="1" t="s">
        <v>42</v>
      </c>
      <c r="P21" s="1" t="s">
        <v>42</v>
      </c>
      <c r="Q21" s="1" t="s">
        <v>44</v>
      </c>
      <c r="R21" s="1" t="s">
        <v>45</v>
      </c>
      <c r="S21" s="1" t="s">
        <v>46</v>
      </c>
      <c r="T21" s="1" t="s">
        <v>47</v>
      </c>
      <c r="U21" s="1" t="s">
        <v>48</v>
      </c>
      <c r="V21" s="1" t="s">
        <v>49</v>
      </c>
      <c r="W21" s="1" t="s">
        <v>50</v>
      </c>
      <c r="X21" s="1" t="s">
        <v>51</v>
      </c>
      <c r="Y21" s="1" t="s">
        <v>52</v>
      </c>
      <c r="Z21" s="1" t="s">
        <v>53</v>
      </c>
      <c r="AA21" s="1" t="s">
        <v>54</v>
      </c>
      <c r="AB21" s="1" t="s">
        <v>55</v>
      </c>
      <c r="AC21" s="1" t="s">
        <v>56</v>
      </c>
      <c r="AD21" s="1" t="s">
        <v>57</v>
      </c>
      <c r="AE21" s="1" t="s">
        <v>58</v>
      </c>
      <c r="AF21" s="1" t="s">
        <v>43</v>
      </c>
      <c r="AG21" s="1" t="s">
        <v>139</v>
      </c>
      <c r="AH21" s="1" t="s">
        <v>140</v>
      </c>
      <c r="AI21" s="1" t="s">
        <v>141</v>
      </c>
      <c r="AJ21" s="1" t="s">
        <v>142</v>
      </c>
      <c r="AK21" s="1" t="s">
        <v>143</v>
      </c>
      <c r="AL21" s="1" t="s">
        <v>144</v>
      </c>
      <c r="AM21" s="1" t="s">
        <v>145</v>
      </c>
      <c r="AN21" s="1" t="s">
        <v>146</v>
      </c>
      <c r="AO21" s="1" t="s">
        <v>147</v>
      </c>
      <c r="AP21" s="1" t="s">
        <v>148</v>
      </c>
      <c r="AQ21" s="1" t="s">
        <v>43</v>
      </c>
      <c r="AR21" s="1" t="s">
        <v>635</v>
      </c>
      <c r="AS21" s="1" t="s">
        <v>636</v>
      </c>
      <c r="AT21" s="1" t="s">
        <v>637</v>
      </c>
      <c r="AU21" s="1" t="s">
        <v>638</v>
      </c>
      <c r="AV21" s="1" t="s">
        <v>639</v>
      </c>
      <c r="AW21" s="1" t="s">
        <v>640</v>
      </c>
      <c r="AX21" s="1" t="s">
        <v>641</v>
      </c>
      <c r="AY21" s="1" t="s">
        <v>642</v>
      </c>
      <c r="AZ21" s="1" t="s">
        <v>643</v>
      </c>
      <c r="BA21" s="1" t="s">
        <v>644</v>
      </c>
      <c r="BB21" s="1" t="s">
        <v>645</v>
      </c>
      <c r="BC21" s="1" t="s">
        <v>646</v>
      </c>
      <c r="BD21" s="1" t="s">
        <v>647</v>
      </c>
      <c r="BE21" s="1" t="s">
        <v>648</v>
      </c>
      <c r="BF21" s="1" t="s">
        <v>649</v>
      </c>
      <c r="BG21" s="1" t="s">
        <v>650</v>
      </c>
      <c r="BH21" s="1" t="s">
        <v>651</v>
      </c>
      <c r="BI21" s="1" t="s">
        <v>652</v>
      </c>
      <c r="BJ21" s="1" t="s">
        <v>653</v>
      </c>
      <c r="BK21" s="1" t="s">
        <v>654</v>
      </c>
      <c r="BL21" s="1" t="s">
        <v>655</v>
      </c>
      <c r="BM21" s="1" t="s">
        <v>656</v>
      </c>
      <c r="BN21" s="1" t="s">
        <v>657</v>
      </c>
      <c r="BO21" s="1" t="s">
        <v>658</v>
      </c>
      <c r="BP21" s="1" t="s">
        <v>659</v>
      </c>
      <c r="BQ21" s="1" t="s">
        <v>660</v>
      </c>
      <c r="BR21" s="1" t="s">
        <v>661</v>
      </c>
      <c r="BS21" s="1" t="s">
        <v>662</v>
      </c>
      <c r="BT21" s="1" t="s">
        <v>663</v>
      </c>
      <c r="BU21" s="1" t="s">
        <v>664</v>
      </c>
      <c r="BV21" s="1" t="s">
        <v>665</v>
      </c>
      <c r="BW21" s="1" t="s">
        <v>666</v>
      </c>
      <c r="BX21" s="1" t="s">
        <v>667</v>
      </c>
      <c r="BY21" s="1" t="s">
        <v>668</v>
      </c>
      <c r="BZ21" s="1" t="s">
        <v>669</v>
      </c>
      <c r="CA21" s="1" t="s">
        <v>670</v>
      </c>
      <c r="CB21" s="1" t="s">
        <v>671</v>
      </c>
      <c r="CC21" s="1" t="s">
        <v>672</v>
      </c>
      <c r="CD21" s="1" t="s">
        <v>673</v>
      </c>
      <c r="CE21" s="1" t="s">
        <v>674</v>
      </c>
      <c r="CF21" s="1" t="s">
        <v>675</v>
      </c>
      <c r="CG21" s="1" t="s">
        <v>676</v>
      </c>
      <c r="CH21" s="1" t="s">
        <v>677</v>
      </c>
      <c r="CI21" s="1" t="s">
        <v>678</v>
      </c>
      <c r="CJ21" s="1" t="s">
        <v>679</v>
      </c>
      <c r="CK21" s="1" t="s">
        <v>680</v>
      </c>
      <c r="CL21" s="1" t="s">
        <v>681</v>
      </c>
      <c r="CM21" s="1" t="s">
        <v>682</v>
      </c>
      <c r="CN21" s="1" t="s">
        <v>683</v>
      </c>
      <c r="CO21" s="1" t="s">
        <v>684</v>
      </c>
      <c r="CP21" s="1" t="s">
        <v>685</v>
      </c>
      <c r="CQ21" s="1" t="s">
        <v>686</v>
      </c>
      <c r="CR21" s="1" t="s">
        <v>687</v>
      </c>
      <c r="CS21" s="1" t="s">
        <v>688</v>
      </c>
      <c r="CT21" s="1" t="s">
        <v>689</v>
      </c>
      <c r="CU21" s="1" t="s">
        <v>690</v>
      </c>
      <c r="CV21" s="1" t="s">
        <v>691</v>
      </c>
      <c r="CW21" s="1" t="s">
        <v>692</v>
      </c>
      <c r="CX21" s="1" t="s">
        <v>693</v>
      </c>
      <c r="CY21" s="1" t="s">
        <v>694</v>
      </c>
      <c r="CZ21" s="1" t="s">
        <v>695</v>
      </c>
      <c r="DA21" s="1" t="s">
        <v>696</v>
      </c>
      <c r="DB21" s="1" t="s">
        <v>697</v>
      </c>
      <c r="DC21" s="1" t="s">
        <v>698</v>
      </c>
      <c r="DD21" s="1" t="s">
        <v>699</v>
      </c>
      <c r="DE21" s="1" t="s">
        <v>700</v>
      </c>
      <c r="DF21" s="1" t="s">
        <v>701</v>
      </c>
      <c r="DG21" s="1" t="s">
        <v>702</v>
      </c>
      <c r="DH21" s="1" t="s">
        <v>703</v>
      </c>
      <c r="DI21" s="1" t="s">
        <v>704</v>
      </c>
      <c r="DJ21" s="1" t="s">
        <v>705</v>
      </c>
      <c r="DK21" s="1" t="s">
        <v>706</v>
      </c>
      <c r="DL21" s="1" t="s">
        <v>43</v>
      </c>
      <c r="DM21" s="1" t="s">
        <v>707</v>
      </c>
      <c r="DN21" s="1" t="s">
        <v>708</v>
      </c>
      <c r="DO21" s="1" t="s">
        <v>709</v>
      </c>
      <c r="DP21" s="1" t="s">
        <v>710</v>
      </c>
      <c r="DQ21" s="1" t="s">
        <v>711</v>
      </c>
      <c r="DR21" s="1" t="s">
        <v>712</v>
      </c>
      <c r="DS21" s="1" t="s">
        <v>713</v>
      </c>
      <c r="DT21" s="1" t="s">
        <v>714</v>
      </c>
      <c r="DU21" s="1" t="s">
        <v>715</v>
      </c>
      <c r="DV21" s="1" t="s">
        <v>716</v>
      </c>
      <c r="DW21" s="1" t="s">
        <v>717</v>
      </c>
      <c r="DX21" s="1" t="s">
        <v>718</v>
      </c>
      <c r="DY21" s="1" t="s">
        <v>719</v>
      </c>
      <c r="DZ21" s="1" t="s">
        <v>720</v>
      </c>
      <c r="EA21" s="1" t="s">
        <v>721</v>
      </c>
      <c r="EB21" s="1" t="s">
        <v>722</v>
      </c>
      <c r="EC21" s="1" t="s">
        <v>723</v>
      </c>
      <c r="ED21" s="1" t="s">
        <v>724</v>
      </c>
      <c r="EE21" s="1" t="s">
        <v>725</v>
      </c>
      <c r="EF21" s="1" t="s">
        <v>726</v>
      </c>
      <c r="EG21" s="1" t="s">
        <v>727</v>
      </c>
      <c r="EH21" s="1" t="s">
        <v>728</v>
      </c>
      <c r="EI21" s="1" t="s">
        <v>729</v>
      </c>
      <c r="EJ21" s="1" t="s">
        <v>730</v>
      </c>
      <c r="EK21" s="1" t="s">
        <v>731</v>
      </c>
      <c r="EL21" s="1" t="s">
        <v>732</v>
      </c>
      <c r="EM21" s="1" t="s">
        <v>733</v>
      </c>
      <c r="EN21" s="1" t="s">
        <v>734</v>
      </c>
      <c r="EO21" s="1" t="s">
        <v>735</v>
      </c>
      <c r="EP21" s="1" t="s">
        <v>736</v>
      </c>
      <c r="EQ21" s="1" t="s">
        <v>737</v>
      </c>
      <c r="ER21" s="1" t="s">
        <v>738</v>
      </c>
      <c r="ES21" s="1" t="s">
        <v>739</v>
      </c>
      <c r="ET21" s="1" t="s">
        <v>740</v>
      </c>
      <c r="EU21" s="1" t="s">
        <v>741</v>
      </c>
      <c r="EV21" s="1" t="s">
        <v>43</v>
      </c>
    </row>
    <row r="22" spans="1:152" x14ac:dyDescent="0.2">
      <c r="A22">
        <v>110002909985</v>
      </c>
      <c r="B22">
        <v>270114779</v>
      </c>
      <c r="C22" s="2">
        <v>43656.697824074072</v>
      </c>
      <c r="D22" s="2">
        <v>43656.705266203702</v>
      </c>
      <c r="E22" t="s">
        <v>1518</v>
      </c>
      <c r="J22" t="s">
        <v>994</v>
      </c>
      <c r="L22" t="s">
        <v>815</v>
      </c>
      <c r="M22" t="s">
        <v>816</v>
      </c>
      <c r="N22" t="s">
        <v>1599</v>
      </c>
      <c r="O22" t="s">
        <v>823</v>
      </c>
      <c r="P22" t="s">
        <v>824</v>
      </c>
      <c r="Q22" t="s">
        <v>825</v>
      </c>
      <c r="R22" t="s">
        <v>825</v>
      </c>
      <c r="S22" t="s">
        <v>825</v>
      </c>
      <c r="T22" t="s">
        <v>825</v>
      </c>
      <c r="U22" t="s">
        <v>825</v>
      </c>
      <c r="V22" t="s">
        <v>825</v>
      </c>
      <c r="W22" t="s">
        <v>872</v>
      </c>
      <c r="X22" t="s">
        <v>873</v>
      </c>
      <c r="Y22" t="s">
        <v>827</v>
      </c>
      <c r="Z22" t="s">
        <v>919</v>
      </c>
      <c r="AA22" t="s">
        <v>873</v>
      </c>
      <c r="AB22" t="s">
        <v>827</v>
      </c>
      <c r="AC22" t="s">
        <v>827</v>
      </c>
      <c r="AD22" t="s">
        <v>873</v>
      </c>
      <c r="AE22" t="s">
        <v>873</v>
      </c>
      <c r="AG22" t="s">
        <v>880</v>
      </c>
      <c r="AH22" t="s">
        <v>832</v>
      </c>
      <c r="AI22" t="s">
        <v>831</v>
      </c>
      <c r="AJ22" t="s">
        <v>880</v>
      </c>
      <c r="AK22" t="s">
        <v>880</v>
      </c>
      <c r="AL22" t="s">
        <v>880</v>
      </c>
      <c r="AM22" t="s">
        <v>831</v>
      </c>
      <c r="AN22" t="s">
        <v>831</v>
      </c>
      <c r="AO22" t="s">
        <v>880</v>
      </c>
      <c r="AP22" t="s">
        <v>880</v>
      </c>
      <c r="AR22" t="s">
        <v>873</v>
      </c>
      <c r="AS22" t="s">
        <v>827</v>
      </c>
      <c r="AT22" t="s">
        <v>827</v>
      </c>
      <c r="AU22" t="s">
        <v>827</v>
      </c>
      <c r="AV22" t="s">
        <v>827</v>
      </c>
      <c r="AW22" t="s">
        <v>873</v>
      </c>
      <c r="AX22" t="s">
        <v>873</v>
      </c>
      <c r="AY22" t="s">
        <v>826</v>
      </c>
      <c r="AZ22" t="s">
        <v>826</v>
      </c>
      <c r="BA22" t="s">
        <v>873</v>
      </c>
      <c r="BB22" t="s">
        <v>873</v>
      </c>
      <c r="BC22" t="s">
        <v>826</v>
      </c>
      <c r="BD22" t="s">
        <v>919</v>
      </c>
      <c r="BE22" t="s">
        <v>873</v>
      </c>
      <c r="BF22" t="s">
        <v>826</v>
      </c>
      <c r="BG22" t="s">
        <v>826</v>
      </c>
      <c r="BH22" t="s">
        <v>827</v>
      </c>
      <c r="BI22" t="s">
        <v>873</v>
      </c>
      <c r="BJ22" t="s">
        <v>873</v>
      </c>
      <c r="BK22" t="s">
        <v>873</v>
      </c>
      <c r="BL22" t="s">
        <v>873</v>
      </c>
      <c r="BM22" t="s">
        <v>873</v>
      </c>
      <c r="BN22" t="s">
        <v>826</v>
      </c>
      <c r="BO22" t="s">
        <v>873</v>
      </c>
      <c r="BP22" t="s">
        <v>873</v>
      </c>
      <c r="BQ22" t="s">
        <v>873</v>
      </c>
      <c r="BR22" t="s">
        <v>827</v>
      </c>
      <c r="BS22" t="s">
        <v>827</v>
      </c>
      <c r="BT22" t="s">
        <v>919</v>
      </c>
      <c r="BU22" t="s">
        <v>919</v>
      </c>
      <c r="BV22" t="s">
        <v>872</v>
      </c>
      <c r="BW22" t="s">
        <v>826</v>
      </c>
      <c r="BX22" t="s">
        <v>827</v>
      </c>
      <c r="BY22" t="s">
        <v>873</v>
      </c>
      <c r="BZ22" t="s">
        <v>827</v>
      </c>
      <c r="CA22" t="s">
        <v>826</v>
      </c>
      <c r="CB22" t="s">
        <v>827</v>
      </c>
      <c r="CC22" t="s">
        <v>873</v>
      </c>
      <c r="CD22" t="s">
        <v>827</v>
      </c>
      <c r="CF22" t="s">
        <v>826</v>
      </c>
      <c r="CG22" t="s">
        <v>852</v>
      </c>
      <c r="CH22" t="s">
        <v>852</v>
      </c>
      <c r="CI22" t="s">
        <v>853</v>
      </c>
      <c r="CJ22" t="s">
        <v>853</v>
      </c>
      <c r="CK22" t="s">
        <v>853</v>
      </c>
      <c r="CL22" t="s">
        <v>853</v>
      </c>
      <c r="CM22" t="s">
        <v>853</v>
      </c>
      <c r="CN22" t="s">
        <v>853</v>
      </c>
      <c r="CO22" t="s">
        <v>853</v>
      </c>
      <c r="CP22" t="s">
        <v>853</v>
      </c>
      <c r="CQ22" t="s">
        <v>826</v>
      </c>
      <c r="CR22" t="s">
        <v>853</v>
      </c>
      <c r="CS22" t="s">
        <v>853</v>
      </c>
      <c r="CT22" t="s">
        <v>853</v>
      </c>
      <c r="CU22" t="s">
        <v>853</v>
      </c>
      <c r="CV22" t="s">
        <v>853</v>
      </c>
      <c r="CW22" t="s">
        <v>853</v>
      </c>
      <c r="CX22" t="s">
        <v>853</v>
      </c>
      <c r="CY22" t="s">
        <v>852</v>
      </c>
      <c r="CZ22" t="s">
        <v>852</v>
      </c>
      <c r="DA22" t="s">
        <v>826</v>
      </c>
      <c r="DB22" t="s">
        <v>853</v>
      </c>
      <c r="DC22" t="s">
        <v>853</v>
      </c>
      <c r="DD22" t="s">
        <v>852</v>
      </c>
      <c r="DE22" t="s">
        <v>853</v>
      </c>
      <c r="DF22" t="s">
        <v>852</v>
      </c>
      <c r="DG22" t="s">
        <v>852</v>
      </c>
      <c r="DH22" t="s">
        <v>852</v>
      </c>
      <c r="DI22" t="s">
        <v>852</v>
      </c>
      <c r="DJ22" t="s">
        <v>826</v>
      </c>
      <c r="DK22" t="s">
        <v>852</v>
      </c>
      <c r="DM22" t="s">
        <v>854</v>
      </c>
      <c r="DN22" t="s">
        <v>888</v>
      </c>
      <c r="DO22" t="s">
        <v>856</v>
      </c>
      <c r="DP22" t="s">
        <v>856</v>
      </c>
      <c r="DQ22" t="s">
        <v>855</v>
      </c>
      <c r="DR22" t="s">
        <v>856</v>
      </c>
      <c r="DS22" t="s">
        <v>856</v>
      </c>
      <c r="DT22" t="s">
        <v>854</v>
      </c>
      <c r="DU22" t="s">
        <v>888</v>
      </c>
      <c r="DV22" t="s">
        <v>855</v>
      </c>
      <c r="DW22" t="s">
        <v>856</v>
      </c>
      <c r="DX22" t="s">
        <v>855</v>
      </c>
      <c r="DY22" t="s">
        <v>855</v>
      </c>
      <c r="DZ22" t="s">
        <v>856</v>
      </c>
      <c r="EA22" t="s">
        <v>855</v>
      </c>
      <c r="EB22" t="s">
        <v>854</v>
      </c>
      <c r="EC22" t="s">
        <v>856</v>
      </c>
      <c r="ED22" t="s">
        <v>854</v>
      </c>
      <c r="EE22" t="s">
        <v>855</v>
      </c>
      <c r="EF22" t="s">
        <v>888</v>
      </c>
      <c r="EG22" t="s">
        <v>856</v>
      </c>
      <c r="EH22" t="s">
        <v>854</v>
      </c>
      <c r="EI22" t="s">
        <v>856</v>
      </c>
      <c r="EJ22" t="s">
        <v>888</v>
      </c>
      <c r="EK22" t="s">
        <v>854</v>
      </c>
      <c r="EL22" t="s">
        <v>888</v>
      </c>
      <c r="EM22" t="s">
        <v>855</v>
      </c>
      <c r="EN22" t="s">
        <v>889</v>
      </c>
      <c r="EO22" t="s">
        <v>888</v>
      </c>
      <c r="EP22" t="s">
        <v>856</v>
      </c>
      <c r="EQ22" t="s">
        <v>855</v>
      </c>
      <c r="ER22" t="s">
        <v>888</v>
      </c>
      <c r="ES22" t="s">
        <v>854</v>
      </c>
      <c r="ET22" t="s">
        <v>888</v>
      </c>
      <c r="EU22" t="s">
        <v>855</v>
      </c>
    </row>
    <row r="23" spans="1:152" x14ac:dyDescent="0.2">
      <c r="A23">
        <v>110002903963</v>
      </c>
      <c r="B23">
        <v>270117970</v>
      </c>
      <c r="C23" s="2">
        <v>43655.148009259261</v>
      </c>
      <c r="D23" s="2">
        <v>43655.170995370368</v>
      </c>
      <c r="E23" t="s">
        <v>1520</v>
      </c>
      <c r="J23" t="s">
        <v>941</v>
      </c>
      <c r="L23" t="s">
        <v>815</v>
      </c>
      <c r="M23" t="s">
        <v>960</v>
      </c>
      <c r="N23" t="s">
        <v>1599</v>
      </c>
      <c r="O23" t="s">
        <v>955</v>
      </c>
      <c r="P23" t="s">
        <v>870</v>
      </c>
      <c r="Q23" t="s">
        <v>825</v>
      </c>
      <c r="R23" t="s">
        <v>825</v>
      </c>
      <c r="S23" t="s">
        <v>825</v>
      </c>
      <c r="T23" t="s">
        <v>899</v>
      </c>
      <c r="U23" t="s">
        <v>871</v>
      </c>
      <c r="V23" t="s">
        <v>899</v>
      </c>
      <c r="W23" t="s">
        <v>872</v>
      </c>
      <c r="X23" t="s">
        <v>827</v>
      </c>
      <c r="Y23" t="s">
        <v>826</v>
      </c>
      <c r="Z23" t="s">
        <v>919</v>
      </c>
      <c r="AA23" t="s">
        <v>826</v>
      </c>
      <c r="AB23" t="s">
        <v>826</v>
      </c>
      <c r="AC23" t="s">
        <v>826</v>
      </c>
      <c r="AD23" t="s">
        <v>827</v>
      </c>
      <c r="AE23" t="s">
        <v>826</v>
      </c>
      <c r="AG23" t="s">
        <v>831</v>
      </c>
      <c r="AH23" t="s">
        <v>831</v>
      </c>
      <c r="AI23" t="s">
        <v>831</v>
      </c>
      <c r="AJ23" t="s">
        <v>831</v>
      </c>
      <c r="AK23" t="s">
        <v>832</v>
      </c>
      <c r="AL23" t="s">
        <v>832</v>
      </c>
      <c r="AM23" t="s">
        <v>831</v>
      </c>
      <c r="AN23" t="s">
        <v>880</v>
      </c>
      <c r="AP23" t="s">
        <v>831</v>
      </c>
      <c r="AR23" t="s">
        <v>826</v>
      </c>
      <c r="AS23" t="s">
        <v>919</v>
      </c>
      <c r="AT23" t="s">
        <v>826</v>
      </c>
      <c r="AU23" t="s">
        <v>826</v>
      </c>
      <c r="AV23" t="s">
        <v>826</v>
      </c>
      <c r="AW23" t="s">
        <v>827</v>
      </c>
      <c r="AX23" t="s">
        <v>826</v>
      </c>
      <c r="AY23" t="s">
        <v>826</v>
      </c>
      <c r="AZ23" t="s">
        <v>826</v>
      </c>
      <c r="BA23" t="s">
        <v>826</v>
      </c>
      <c r="BB23" t="s">
        <v>919</v>
      </c>
      <c r="BC23" t="s">
        <v>826</v>
      </c>
      <c r="BD23" t="s">
        <v>826</v>
      </c>
      <c r="BE23" t="s">
        <v>826</v>
      </c>
      <c r="BF23" t="s">
        <v>919</v>
      </c>
      <c r="BG23" t="s">
        <v>826</v>
      </c>
      <c r="BH23" t="s">
        <v>919</v>
      </c>
      <c r="BI23" t="s">
        <v>919</v>
      </c>
      <c r="BJ23" t="s">
        <v>827</v>
      </c>
      <c r="BK23" t="s">
        <v>827</v>
      </c>
      <c r="BL23" t="s">
        <v>827</v>
      </c>
      <c r="BM23" t="s">
        <v>827</v>
      </c>
      <c r="BN23" t="s">
        <v>827</v>
      </c>
      <c r="BO23" t="s">
        <v>827</v>
      </c>
      <c r="BP23" t="s">
        <v>827</v>
      </c>
      <c r="BQ23" t="s">
        <v>827</v>
      </c>
      <c r="BR23" t="s">
        <v>919</v>
      </c>
      <c r="BS23" t="s">
        <v>827</v>
      </c>
      <c r="BU23" t="s">
        <v>827</v>
      </c>
      <c r="BV23" t="s">
        <v>827</v>
      </c>
      <c r="BW23" t="s">
        <v>827</v>
      </c>
      <c r="BX23" t="s">
        <v>827</v>
      </c>
      <c r="BY23" t="s">
        <v>827</v>
      </c>
      <c r="BZ23" t="s">
        <v>827</v>
      </c>
      <c r="CA23" t="s">
        <v>827</v>
      </c>
      <c r="CB23" t="s">
        <v>919</v>
      </c>
      <c r="CC23" t="s">
        <v>827</v>
      </c>
      <c r="CD23" t="s">
        <v>827</v>
      </c>
      <c r="CF23" t="s">
        <v>852</v>
      </c>
      <c r="CG23" t="s">
        <v>852</v>
      </c>
      <c r="CH23" t="s">
        <v>852</v>
      </c>
      <c r="CI23" t="s">
        <v>826</v>
      </c>
      <c r="CJ23" t="s">
        <v>852</v>
      </c>
      <c r="CK23" t="s">
        <v>852</v>
      </c>
      <c r="CL23" t="s">
        <v>852</v>
      </c>
      <c r="CM23" t="s">
        <v>826</v>
      </c>
      <c r="CN23" t="s">
        <v>852</v>
      </c>
      <c r="CO23" t="s">
        <v>826</v>
      </c>
      <c r="CP23" t="s">
        <v>852</v>
      </c>
      <c r="CQ23" t="s">
        <v>852</v>
      </c>
      <c r="CR23" t="s">
        <v>852</v>
      </c>
      <c r="CS23" t="s">
        <v>886</v>
      </c>
      <c r="CT23" t="s">
        <v>826</v>
      </c>
      <c r="CU23" t="s">
        <v>826</v>
      </c>
      <c r="CV23" t="s">
        <v>852</v>
      </c>
      <c r="CW23" t="s">
        <v>826</v>
      </c>
      <c r="CX23" t="s">
        <v>852</v>
      </c>
      <c r="CY23" t="s">
        <v>826</v>
      </c>
      <c r="CZ23" t="s">
        <v>852</v>
      </c>
      <c r="DA23" t="s">
        <v>886</v>
      </c>
      <c r="DB23" t="s">
        <v>852</v>
      </c>
      <c r="DC23" t="s">
        <v>852</v>
      </c>
      <c r="DD23" t="s">
        <v>826</v>
      </c>
      <c r="DE23" t="s">
        <v>852</v>
      </c>
      <c r="DF23" t="s">
        <v>852</v>
      </c>
      <c r="DG23" t="s">
        <v>826</v>
      </c>
      <c r="DH23" t="s">
        <v>826</v>
      </c>
      <c r="DI23" t="s">
        <v>852</v>
      </c>
      <c r="DJ23" t="s">
        <v>852</v>
      </c>
      <c r="DK23" t="s">
        <v>852</v>
      </c>
      <c r="DM23" t="s">
        <v>854</v>
      </c>
      <c r="DN23" t="s">
        <v>856</v>
      </c>
      <c r="DO23" t="s">
        <v>855</v>
      </c>
      <c r="DP23" t="s">
        <v>855</v>
      </c>
      <c r="DQ23" t="s">
        <v>856</v>
      </c>
      <c r="DR23" t="s">
        <v>856</v>
      </c>
      <c r="DS23" t="s">
        <v>854</v>
      </c>
      <c r="DT23" t="s">
        <v>854</v>
      </c>
      <c r="DU23" t="s">
        <v>856</v>
      </c>
      <c r="DV23" t="s">
        <v>856</v>
      </c>
      <c r="DW23" t="s">
        <v>856</v>
      </c>
      <c r="DX23" t="s">
        <v>856</v>
      </c>
      <c r="DY23" t="s">
        <v>855</v>
      </c>
      <c r="DZ23" t="s">
        <v>856</v>
      </c>
      <c r="EA23" t="s">
        <v>855</v>
      </c>
      <c r="EB23" t="s">
        <v>855</v>
      </c>
      <c r="EC23" t="s">
        <v>854</v>
      </c>
      <c r="ED23" t="s">
        <v>855</v>
      </c>
      <c r="EE23" t="s">
        <v>855</v>
      </c>
      <c r="EF23" t="s">
        <v>855</v>
      </c>
      <c r="EG23" t="s">
        <v>855</v>
      </c>
      <c r="EH23" t="s">
        <v>856</v>
      </c>
      <c r="EI23" t="s">
        <v>856</v>
      </c>
      <c r="EJ23" t="s">
        <v>856</v>
      </c>
      <c r="EK23" t="s">
        <v>855</v>
      </c>
      <c r="EL23" t="s">
        <v>855</v>
      </c>
      <c r="EM23" t="s">
        <v>855</v>
      </c>
      <c r="EN23" t="s">
        <v>855</v>
      </c>
      <c r="EO23" t="s">
        <v>855</v>
      </c>
      <c r="EP23" t="s">
        <v>855</v>
      </c>
      <c r="EQ23" t="s">
        <v>856</v>
      </c>
      <c r="ER23" t="s">
        <v>855</v>
      </c>
      <c r="ES23" t="s">
        <v>856</v>
      </c>
      <c r="ET23" t="s">
        <v>856</v>
      </c>
      <c r="EU23" t="s">
        <v>854</v>
      </c>
    </row>
    <row r="24" spans="1:152" x14ac:dyDescent="0.2">
      <c r="A24">
        <v>110002868296</v>
      </c>
      <c r="B24">
        <v>270117982</v>
      </c>
      <c r="C24" s="2">
        <v>43643.4533912037</v>
      </c>
      <c r="D24" s="2">
        <v>43643.461087962962</v>
      </c>
      <c r="E24" t="s">
        <v>1533</v>
      </c>
      <c r="J24" t="s">
        <v>959</v>
      </c>
      <c r="L24" t="s">
        <v>815</v>
      </c>
      <c r="M24" t="s">
        <v>960</v>
      </c>
      <c r="N24" t="s">
        <v>1599</v>
      </c>
      <c r="O24" t="s">
        <v>955</v>
      </c>
      <c r="P24" t="s">
        <v>824</v>
      </c>
      <c r="Q24" t="s">
        <v>899</v>
      </c>
      <c r="R24" t="s">
        <v>825</v>
      </c>
      <c r="S24" t="s">
        <v>871</v>
      </c>
      <c r="T24" t="s">
        <v>871</v>
      </c>
      <c r="U24" t="s">
        <v>871</v>
      </c>
      <c r="V24" t="s">
        <v>825</v>
      </c>
      <c r="W24" t="s">
        <v>872</v>
      </c>
      <c r="X24" t="s">
        <v>827</v>
      </c>
      <c r="Y24" t="s">
        <v>826</v>
      </c>
      <c r="AA24" t="s">
        <v>873</v>
      </c>
      <c r="AB24" t="s">
        <v>827</v>
      </c>
      <c r="AC24" t="s">
        <v>873</v>
      </c>
      <c r="AD24" t="s">
        <v>873</v>
      </c>
      <c r="AE24" t="s">
        <v>826</v>
      </c>
      <c r="AG24" t="s">
        <v>900</v>
      </c>
      <c r="AH24" t="s">
        <v>900</v>
      </c>
      <c r="AI24" t="s">
        <v>880</v>
      </c>
      <c r="AJ24" t="s">
        <v>880</v>
      </c>
      <c r="AK24" t="s">
        <v>880</v>
      </c>
      <c r="AL24" t="s">
        <v>880</v>
      </c>
      <c r="AM24" t="s">
        <v>880</v>
      </c>
      <c r="AN24" t="s">
        <v>880</v>
      </c>
      <c r="AO24" t="s">
        <v>880</v>
      </c>
      <c r="AP24" t="s">
        <v>880</v>
      </c>
      <c r="AR24" t="s">
        <v>827</v>
      </c>
      <c r="AS24" t="s">
        <v>826</v>
      </c>
      <c r="AT24" t="s">
        <v>827</v>
      </c>
      <c r="AU24" t="s">
        <v>873</v>
      </c>
      <c r="AV24" t="s">
        <v>827</v>
      </c>
      <c r="AW24" t="s">
        <v>873</v>
      </c>
      <c r="AX24" t="s">
        <v>826</v>
      </c>
      <c r="AY24" t="s">
        <v>873</v>
      </c>
      <c r="AZ24" t="s">
        <v>827</v>
      </c>
      <c r="BA24" t="s">
        <v>873</v>
      </c>
      <c r="BB24" t="s">
        <v>826</v>
      </c>
      <c r="BC24" t="s">
        <v>873</v>
      </c>
      <c r="BD24" t="s">
        <v>826</v>
      </c>
      <c r="BE24" t="s">
        <v>873</v>
      </c>
      <c r="BF24" t="s">
        <v>827</v>
      </c>
      <c r="BG24" t="s">
        <v>827</v>
      </c>
      <c r="BH24" t="s">
        <v>873</v>
      </c>
      <c r="BI24" t="s">
        <v>873</v>
      </c>
      <c r="BJ24" t="s">
        <v>873</v>
      </c>
      <c r="BK24" t="s">
        <v>873</v>
      </c>
      <c r="BL24" t="s">
        <v>873</v>
      </c>
      <c r="BM24" t="s">
        <v>873</v>
      </c>
      <c r="BN24" t="s">
        <v>873</v>
      </c>
      <c r="BO24" t="s">
        <v>873</v>
      </c>
      <c r="BP24" t="s">
        <v>873</v>
      </c>
      <c r="BQ24" t="s">
        <v>873</v>
      </c>
      <c r="BR24" t="s">
        <v>827</v>
      </c>
      <c r="BS24" t="s">
        <v>827</v>
      </c>
      <c r="BT24" t="s">
        <v>826</v>
      </c>
      <c r="BU24" t="s">
        <v>827</v>
      </c>
      <c r="BV24" t="s">
        <v>873</v>
      </c>
      <c r="BW24" t="s">
        <v>826</v>
      </c>
      <c r="BX24" t="s">
        <v>826</v>
      </c>
      <c r="BY24" t="s">
        <v>873</v>
      </c>
      <c r="BZ24" t="s">
        <v>873</v>
      </c>
      <c r="CA24" t="s">
        <v>827</v>
      </c>
      <c r="CB24" t="s">
        <v>873</v>
      </c>
      <c r="CC24" t="s">
        <v>873</v>
      </c>
      <c r="CD24" t="s">
        <v>873</v>
      </c>
      <c r="DM24" t="s">
        <v>856</v>
      </c>
      <c r="DN24" t="s">
        <v>856</v>
      </c>
      <c r="DO24" t="s">
        <v>888</v>
      </c>
      <c r="DP24" t="s">
        <v>889</v>
      </c>
      <c r="DQ24" t="s">
        <v>888</v>
      </c>
      <c r="DR24" t="s">
        <v>889</v>
      </c>
      <c r="DS24" t="s">
        <v>888</v>
      </c>
      <c r="DT24" t="s">
        <v>854</v>
      </c>
      <c r="DU24" t="s">
        <v>854</v>
      </c>
      <c r="DV24" t="s">
        <v>855</v>
      </c>
      <c r="DW24" t="s">
        <v>888</v>
      </c>
      <c r="DX24" t="s">
        <v>888</v>
      </c>
      <c r="DY24" t="s">
        <v>889</v>
      </c>
      <c r="DZ24" t="s">
        <v>889</v>
      </c>
      <c r="EA24" t="s">
        <v>854</v>
      </c>
      <c r="EB24" t="s">
        <v>856</v>
      </c>
      <c r="EC24" t="s">
        <v>855</v>
      </c>
      <c r="ED24" t="s">
        <v>856</v>
      </c>
      <c r="EE24" t="s">
        <v>856</v>
      </c>
      <c r="EF24" t="s">
        <v>856</v>
      </c>
      <c r="EG24" t="s">
        <v>889</v>
      </c>
      <c r="EH24" t="s">
        <v>888</v>
      </c>
      <c r="EI24" t="s">
        <v>888</v>
      </c>
      <c r="EJ24" t="s">
        <v>856</v>
      </c>
      <c r="EK24" t="s">
        <v>889</v>
      </c>
      <c r="EL24" t="s">
        <v>856</v>
      </c>
      <c r="EM24" t="s">
        <v>889</v>
      </c>
      <c r="EN24" t="s">
        <v>889</v>
      </c>
      <c r="EO24" t="s">
        <v>854</v>
      </c>
      <c r="EP24" t="s">
        <v>889</v>
      </c>
      <c r="EQ24" t="s">
        <v>855</v>
      </c>
      <c r="ER24" t="s">
        <v>889</v>
      </c>
      <c r="ES24" t="s">
        <v>855</v>
      </c>
      <c r="ET24" t="s">
        <v>889</v>
      </c>
      <c r="EU24" t="s">
        <v>854</v>
      </c>
    </row>
    <row r="25" spans="1:152" x14ac:dyDescent="0.2">
      <c r="A25">
        <v>110002843947</v>
      </c>
      <c r="B25">
        <v>270118462</v>
      </c>
      <c r="C25" s="2">
        <v>43636.192106481481</v>
      </c>
      <c r="D25" s="2">
        <v>43636.199236111112</v>
      </c>
      <c r="E25" t="s">
        <v>1553</v>
      </c>
      <c r="J25" t="s">
        <v>1603</v>
      </c>
      <c r="L25" t="s">
        <v>815</v>
      </c>
      <c r="M25" t="s">
        <v>816</v>
      </c>
      <c r="N25" t="s">
        <v>1599</v>
      </c>
      <c r="O25" t="s">
        <v>823</v>
      </c>
      <c r="P25" t="s">
        <v>824</v>
      </c>
      <c r="Q25" t="s">
        <v>825</v>
      </c>
      <c r="R25" t="s">
        <v>871</v>
      </c>
      <c r="S25" t="s">
        <v>871</v>
      </c>
      <c r="T25" t="s">
        <v>825</v>
      </c>
      <c r="U25" t="s">
        <v>871</v>
      </c>
      <c r="V25" t="s">
        <v>825</v>
      </c>
      <c r="W25" t="s">
        <v>919</v>
      </c>
      <c r="X25" t="s">
        <v>827</v>
      </c>
      <c r="Y25" t="s">
        <v>827</v>
      </c>
      <c r="Z25" t="s">
        <v>826</v>
      </c>
      <c r="AA25" t="s">
        <v>827</v>
      </c>
      <c r="AB25" t="s">
        <v>827</v>
      </c>
      <c r="AC25" t="s">
        <v>873</v>
      </c>
      <c r="AD25" t="s">
        <v>827</v>
      </c>
      <c r="AE25" t="s">
        <v>827</v>
      </c>
      <c r="AG25" t="s">
        <v>831</v>
      </c>
      <c r="AH25" t="s">
        <v>831</v>
      </c>
      <c r="AI25" t="s">
        <v>831</v>
      </c>
      <c r="AJ25" t="s">
        <v>831</v>
      </c>
      <c r="AK25" t="s">
        <v>831</v>
      </c>
      <c r="AL25" t="s">
        <v>831</v>
      </c>
      <c r="AM25" t="s">
        <v>831</v>
      </c>
      <c r="AN25" t="s">
        <v>831</v>
      </c>
      <c r="AO25" t="s">
        <v>831</v>
      </c>
      <c r="AP25" t="s">
        <v>832</v>
      </c>
      <c r="AR25" t="s">
        <v>826</v>
      </c>
      <c r="AS25" t="s">
        <v>827</v>
      </c>
      <c r="AT25" t="s">
        <v>873</v>
      </c>
      <c r="AU25" t="s">
        <v>827</v>
      </c>
      <c r="AV25" t="s">
        <v>873</v>
      </c>
      <c r="AW25" t="s">
        <v>827</v>
      </c>
      <c r="AX25" t="s">
        <v>826</v>
      </c>
      <c r="AY25" t="s">
        <v>827</v>
      </c>
      <c r="AZ25" t="s">
        <v>827</v>
      </c>
      <c r="BA25" t="s">
        <v>826</v>
      </c>
      <c r="BB25" t="s">
        <v>827</v>
      </c>
      <c r="BC25" t="s">
        <v>827</v>
      </c>
      <c r="BD25" t="s">
        <v>826</v>
      </c>
      <c r="BE25" t="s">
        <v>827</v>
      </c>
      <c r="BF25" t="s">
        <v>873</v>
      </c>
      <c r="BG25" t="s">
        <v>827</v>
      </c>
      <c r="BH25" t="s">
        <v>873</v>
      </c>
      <c r="BI25" t="s">
        <v>827</v>
      </c>
      <c r="BJ25" t="s">
        <v>873</v>
      </c>
      <c r="BK25" t="s">
        <v>827</v>
      </c>
      <c r="BL25" t="s">
        <v>826</v>
      </c>
      <c r="BM25" t="s">
        <v>827</v>
      </c>
      <c r="BN25" t="s">
        <v>873</v>
      </c>
      <c r="BO25" t="s">
        <v>873</v>
      </c>
      <c r="BP25" t="s">
        <v>873</v>
      </c>
      <c r="BQ25" t="s">
        <v>827</v>
      </c>
      <c r="BR25" t="s">
        <v>827</v>
      </c>
      <c r="BS25" t="s">
        <v>827</v>
      </c>
      <c r="BT25" t="s">
        <v>826</v>
      </c>
      <c r="BU25" t="s">
        <v>826</v>
      </c>
      <c r="BV25" t="s">
        <v>827</v>
      </c>
      <c r="BW25" t="s">
        <v>826</v>
      </c>
      <c r="BX25" t="s">
        <v>873</v>
      </c>
      <c r="BY25" t="s">
        <v>873</v>
      </c>
      <c r="BZ25" t="s">
        <v>826</v>
      </c>
      <c r="CA25" t="s">
        <v>919</v>
      </c>
      <c r="CB25" t="s">
        <v>827</v>
      </c>
      <c r="CC25" t="s">
        <v>873</v>
      </c>
      <c r="CD25" t="s">
        <v>827</v>
      </c>
      <c r="CF25" t="s">
        <v>852</v>
      </c>
      <c r="CG25" t="s">
        <v>852</v>
      </c>
      <c r="CH25" t="s">
        <v>852</v>
      </c>
      <c r="CI25" t="s">
        <v>852</v>
      </c>
      <c r="CJ25" t="s">
        <v>852</v>
      </c>
      <c r="CK25" t="s">
        <v>852</v>
      </c>
      <c r="CL25" t="s">
        <v>853</v>
      </c>
      <c r="CM25" t="s">
        <v>852</v>
      </c>
      <c r="CN25" t="s">
        <v>852</v>
      </c>
      <c r="CO25" t="s">
        <v>852</v>
      </c>
      <c r="CP25" t="s">
        <v>852</v>
      </c>
      <c r="CQ25" t="s">
        <v>852</v>
      </c>
      <c r="CR25" t="s">
        <v>852</v>
      </c>
      <c r="CS25" t="s">
        <v>826</v>
      </c>
      <c r="CT25" t="s">
        <v>852</v>
      </c>
      <c r="CU25" t="s">
        <v>852</v>
      </c>
      <c r="CV25" t="s">
        <v>852</v>
      </c>
      <c r="CW25" t="s">
        <v>853</v>
      </c>
      <c r="CX25" t="s">
        <v>852</v>
      </c>
      <c r="CY25" t="s">
        <v>826</v>
      </c>
      <c r="CZ25" t="s">
        <v>853</v>
      </c>
      <c r="DA25" t="s">
        <v>852</v>
      </c>
      <c r="DB25" t="s">
        <v>852</v>
      </c>
      <c r="DC25" t="s">
        <v>852</v>
      </c>
      <c r="DD25" t="s">
        <v>852</v>
      </c>
      <c r="DE25" t="s">
        <v>852</v>
      </c>
      <c r="DF25" t="s">
        <v>852</v>
      </c>
      <c r="DG25" t="s">
        <v>852</v>
      </c>
      <c r="DH25" t="s">
        <v>852</v>
      </c>
      <c r="DI25" t="s">
        <v>853</v>
      </c>
      <c r="DJ25" t="s">
        <v>852</v>
      </c>
      <c r="DK25" t="s">
        <v>853</v>
      </c>
      <c r="DM25" t="s">
        <v>855</v>
      </c>
      <c r="DN25" t="s">
        <v>889</v>
      </c>
      <c r="DO25" t="s">
        <v>855</v>
      </c>
      <c r="DP25" t="s">
        <v>889</v>
      </c>
      <c r="DQ25" t="s">
        <v>889</v>
      </c>
      <c r="DR25" t="s">
        <v>889</v>
      </c>
      <c r="DS25" t="s">
        <v>855</v>
      </c>
      <c r="DT25" t="s">
        <v>854</v>
      </c>
      <c r="DU25" t="s">
        <v>889</v>
      </c>
      <c r="DV25" t="s">
        <v>855</v>
      </c>
      <c r="DW25" t="s">
        <v>856</v>
      </c>
      <c r="DX25" t="s">
        <v>856</v>
      </c>
      <c r="DY25" t="s">
        <v>889</v>
      </c>
      <c r="DZ25" t="s">
        <v>889</v>
      </c>
      <c r="EA25" t="s">
        <v>855</v>
      </c>
      <c r="EB25" t="s">
        <v>889</v>
      </c>
      <c r="EC25" t="s">
        <v>855</v>
      </c>
      <c r="ED25" t="s">
        <v>855</v>
      </c>
      <c r="EE25" t="s">
        <v>855</v>
      </c>
      <c r="EF25" t="s">
        <v>889</v>
      </c>
      <c r="EG25" t="s">
        <v>856</v>
      </c>
      <c r="EH25" t="s">
        <v>854</v>
      </c>
      <c r="EI25" t="s">
        <v>856</v>
      </c>
      <c r="EJ25" t="s">
        <v>889</v>
      </c>
      <c r="EK25" t="s">
        <v>889</v>
      </c>
      <c r="EL25" t="s">
        <v>889</v>
      </c>
      <c r="EM25" t="s">
        <v>854</v>
      </c>
      <c r="EN25" t="s">
        <v>889</v>
      </c>
      <c r="EO25" t="s">
        <v>856</v>
      </c>
      <c r="EP25" t="s">
        <v>854</v>
      </c>
      <c r="EQ25" t="s">
        <v>888</v>
      </c>
      <c r="ER25" t="s">
        <v>889</v>
      </c>
      <c r="ES25" t="s">
        <v>855</v>
      </c>
      <c r="ET25" t="s">
        <v>889</v>
      </c>
      <c r="EU25" t="s">
        <v>855</v>
      </c>
    </row>
    <row r="26" spans="1:152" x14ac:dyDescent="0.2">
      <c r="A26">
        <v>110002839765</v>
      </c>
      <c r="B26">
        <v>270117972</v>
      </c>
      <c r="C26" s="2">
        <v>43635.37395833333</v>
      </c>
      <c r="D26" s="2">
        <v>43635.433379629627</v>
      </c>
      <c r="E26" t="s">
        <v>1555</v>
      </c>
      <c r="J26" t="s">
        <v>941</v>
      </c>
      <c r="L26" t="s">
        <v>815</v>
      </c>
      <c r="M26" t="s">
        <v>816</v>
      </c>
      <c r="N26" t="s">
        <v>1599</v>
      </c>
      <c r="O26" t="s">
        <v>823</v>
      </c>
      <c r="P26" t="s">
        <v>870</v>
      </c>
      <c r="Q26" t="s">
        <v>871</v>
      </c>
      <c r="R26" t="s">
        <v>871</v>
      </c>
      <c r="S26" t="s">
        <v>825</v>
      </c>
      <c r="T26" t="s">
        <v>825</v>
      </c>
      <c r="U26" t="s">
        <v>825</v>
      </c>
      <c r="V26" t="s">
        <v>871</v>
      </c>
      <c r="W26" t="s">
        <v>872</v>
      </c>
      <c r="X26" t="s">
        <v>827</v>
      </c>
      <c r="Y26" t="s">
        <v>827</v>
      </c>
      <c r="Z26" t="s">
        <v>919</v>
      </c>
      <c r="AA26" t="s">
        <v>826</v>
      </c>
      <c r="AB26" t="s">
        <v>827</v>
      </c>
      <c r="AC26" t="s">
        <v>826</v>
      </c>
      <c r="AD26" t="s">
        <v>827</v>
      </c>
      <c r="AE26" t="s">
        <v>827</v>
      </c>
      <c r="AG26" t="s">
        <v>832</v>
      </c>
      <c r="AH26" t="s">
        <v>900</v>
      </c>
      <c r="AI26" t="s">
        <v>831</v>
      </c>
      <c r="AJ26" t="s">
        <v>831</v>
      </c>
      <c r="AK26" t="s">
        <v>880</v>
      </c>
      <c r="AL26" t="s">
        <v>832</v>
      </c>
      <c r="AM26" t="s">
        <v>880</v>
      </c>
      <c r="AN26" t="s">
        <v>880</v>
      </c>
      <c r="AO26" t="s">
        <v>832</v>
      </c>
      <c r="AP26" t="s">
        <v>832</v>
      </c>
      <c r="AR26" t="s">
        <v>827</v>
      </c>
      <c r="AS26" t="s">
        <v>826</v>
      </c>
      <c r="AT26" t="s">
        <v>826</v>
      </c>
      <c r="AU26" t="s">
        <v>826</v>
      </c>
      <c r="AV26" t="s">
        <v>872</v>
      </c>
      <c r="AW26" t="s">
        <v>826</v>
      </c>
      <c r="AX26" t="s">
        <v>826</v>
      </c>
      <c r="AY26" t="s">
        <v>827</v>
      </c>
      <c r="AZ26" t="s">
        <v>826</v>
      </c>
      <c r="BA26" t="s">
        <v>827</v>
      </c>
      <c r="BB26" t="s">
        <v>827</v>
      </c>
      <c r="BC26" t="s">
        <v>827</v>
      </c>
      <c r="BD26" t="s">
        <v>919</v>
      </c>
      <c r="BE26" t="s">
        <v>873</v>
      </c>
      <c r="BF26" t="s">
        <v>873</v>
      </c>
      <c r="BG26" t="s">
        <v>826</v>
      </c>
      <c r="BH26" t="s">
        <v>827</v>
      </c>
      <c r="BI26" t="s">
        <v>873</v>
      </c>
      <c r="BJ26" t="s">
        <v>826</v>
      </c>
      <c r="BK26" t="s">
        <v>827</v>
      </c>
      <c r="BL26" t="s">
        <v>826</v>
      </c>
      <c r="BM26" t="s">
        <v>827</v>
      </c>
      <c r="BN26" t="s">
        <v>827</v>
      </c>
      <c r="BO26" t="s">
        <v>873</v>
      </c>
      <c r="BP26" t="s">
        <v>827</v>
      </c>
      <c r="BQ26" t="s">
        <v>827</v>
      </c>
      <c r="BR26" t="s">
        <v>827</v>
      </c>
      <c r="BS26" t="s">
        <v>827</v>
      </c>
      <c r="BT26" t="s">
        <v>826</v>
      </c>
      <c r="BU26" t="s">
        <v>826</v>
      </c>
      <c r="BV26" t="s">
        <v>827</v>
      </c>
      <c r="BW26" t="s">
        <v>827</v>
      </c>
      <c r="BX26" t="s">
        <v>827</v>
      </c>
      <c r="BY26" t="s">
        <v>827</v>
      </c>
      <c r="BZ26" t="s">
        <v>873</v>
      </c>
      <c r="CA26" t="s">
        <v>827</v>
      </c>
      <c r="CB26" t="s">
        <v>872</v>
      </c>
      <c r="CC26" t="s">
        <v>873</v>
      </c>
      <c r="CD26" t="s">
        <v>827</v>
      </c>
      <c r="CF26" t="s">
        <v>853</v>
      </c>
      <c r="CG26" t="s">
        <v>853</v>
      </c>
      <c r="CH26" t="s">
        <v>826</v>
      </c>
      <c r="CI26" t="s">
        <v>852</v>
      </c>
      <c r="CJ26" t="s">
        <v>852</v>
      </c>
      <c r="CK26" t="s">
        <v>852</v>
      </c>
      <c r="CL26" t="s">
        <v>826</v>
      </c>
      <c r="CM26" t="s">
        <v>826</v>
      </c>
      <c r="CN26" t="s">
        <v>886</v>
      </c>
      <c r="CO26" t="s">
        <v>826</v>
      </c>
      <c r="CP26" t="s">
        <v>852</v>
      </c>
      <c r="CQ26" t="s">
        <v>852</v>
      </c>
      <c r="CR26" t="s">
        <v>852</v>
      </c>
      <c r="CS26" t="s">
        <v>852</v>
      </c>
      <c r="CT26" t="s">
        <v>826</v>
      </c>
      <c r="CU26" t="s">
        <v>852</v>
      </c>
      <c r="CV26" t="s">
        <v>826</v>
      </c>
      <c r="CW26" t="s">
        <v>852</v>
      </c>
      <c r="CX26" t="s">
        <v>852</v>
      </c>
      <c r="CY26" t="s">
        <v>826</v>
      </c>
      <c r="CZ26" t="s">
        <v>826</v>
      </c>
      <c r="DA26" t="s">
        <v>826</v>
      </c>
      <c r="DB26" t="s">
        <v>852</v>
      </c>
      <c r="DC26" t="s">
        <v>826</v>
      </c>
      <c r="DD26" t="s">
        <v>852</v>
      </c>
      <c r="DE26" t="s">
        <v>852</v>
      </c>
      <c r="DF26" t="s">
        <v>852</v>
      </c>
      <c r="DG26" t="s">
        <v>852</v>
      </c>
      <c r="DH26" t="s">
        <v>852</v>
      </c>
      <c r="DI26" t="s">
        <v>853</v>
      </c>
      <c r="DJ26" t="s">
        <v>852</v>
      </c>
      <c r="DK26" t="s">
        <v>852</v>
      </c>
      <c r="DM26" t="s">
        <v>854</v>
      </c>
      <c r="DN26" t="s">
        <v>856</v>
      </c>
      <c r="DO26" t="s">
        <v>855</v>
      </c>
      <c r="DP26" t="s">
        <v>855</v>
      </c>
      <c r="DQ26" t="s">
        <v>856</v>
      </c>
      <c r="DR26" t="s">
        <v>855</v>
      </c>
      <c r="DS26" t="s">
        <v>888</v>
      </c>
      <c r="DT26" t="s">
        <v>854</v>
      </c>
      <c r="DU26" t="s">
        <v>856</v>
      </c>
      <c r="DV26" t="s">
        <v>855</v>
      </c>
      <c r="DW26" t="s">
        <v>856</v>
      </c>
      <c r="DX26" t="s">
        <v>854</v>
      </c>
      <c r="DY26" t="s">
        <v>856</v>
      </c>
      <c r="DZ26" t="s">
        <v>854</v>
      </c>
      <c r="EA26" t="s">
        <v>856</v>
      </c>
      <c r="EB26" t="s">
        <v>854</v>
      </c>
      <c r="EC26" t="s">
        <v>856</v>
      </c>
      <c r="ED26" t="s">
        <v>855</v>
      </c>
      <c r="EE26" t="s">
        <v>856</v>
      </c>
      <c r="EF26" t="s">
        <v>855</v>
      </c>
      <c r="EG26" t="s">
        <v>855</v>
      </c>
      <c r="EH26" t="s">
        <v>854</v>
      </c>
      <c r="EI26" t="s">
        <v>856</v>
      </c>
      <c r="EJ26" t="s">
        <v>854</v>
      </c>
      <c r="EK26" t="s">
        <v>856</v>
      </c>
      <c r="EL26" t="s">
        <v>854</v>
      </c>
      <c r="EM26" t="s">
        <v>855</v>
      </c>
      <c r="EN26" t="s">
        <v>889</v>
      </c>
      <c r="EO26" t="s">
        <v>855</v>
      </c>
      <c r="EP26" t="s">
        <v>856</v>
      </c>
      <c r="EQ26" t="s">
        <v>854</v>
      </c>
      <c r="ER26" t="s">
        <v>854</v>
      </c>
      <c r="ES26" t="s">
        <v>854</v>
      </c>
      <c r="ET26" t="s">
        <v>855</v>
      </c>
      <c r="EU26" t="s">
        <v>854</v>
      </c>
    </row>
    <row r="27" spans="1:152" x14ac:dyDescent="0.2">
      <c r="A27">
        <v>110002837791</v>
      </c>
      <c r="B27">
        <v>270114706</v>
      </c>
      <c r="C27" s="2">
        <v>43634.744895833333</v>
      </c>
      <c r="D27" s="2">
        <v>43634.750868055547</v>
      </c>
      <c r="E27" t="s">
        <v>1557</v>
      </c>
      <c r="J27" t="s">
        <v>929</v>
      </c>
      <c r="L27" t="s">
        <v>815</v>
      </c>
      <c r="M27" t="s">
        <v>910</v>
      </c>
      <c r="N27" t="s">
        <v>1599</v>
      </c>
      <c r="O27" t="s">
        <v>823</v>
      </c>
      <c r="P27" t="s">
        <v>870</v>
      </c>
      <c r="Q27" t="s">
        <v>871</v>
      </c>
      <c r="R27" t="s">
        <v>825</v>
      </c>
      <c r="S27" t="s">
        <v>825</v>
      </c>
      <c r="T27" t="s">
        <v>899</v>
      </c>
      <c r="U27" t="s">
        <v>825</v>
      </c>
      <c r="V27" t="s">
        <v>825</v>
      </c>
      <c r="W27" t="s">
        <v>827</v>
      </c>
      <c r="X27" t="s">
        <v>827</v>
      </c>
      <c r="Y27" t="s">
        <v>826</v>
      </c>
      <c r="Z27" t="s">
        <v>873</v>
      </c>
      <c r="AA27" t="s">
        <v>873</v>
      </c>
      <c r="AB27" t="s">
        <v>826</v>
      </c>
      <c r="AC27" t="s">
        <v>827</v>
      </c>
      <c r="AD27" t="s">
        <v>827</v>
      </c>
      <c r="AE27" t="s">
        <v>826</v>
      </c>
      <c r="AG27" t="s">
        <v>880</v>
      </c>
      <c r="AH27" t="s">
        <v>880</v>
      </c>
      <c r="AI27" t="s">
        <v>831</v>
      </c>
      <c r="AJ27" t="s">
        <v>880</v>
      </c>
      <c r="AK27" t="s">
        <v>832</v>
      </c>
      <c r="AL27" t="s">
        <v>880</v>
      </c>
      <c r="AM27" t="s">
        <v>880</v>
      </c>
      <c r="AN27" t="s">
        <v>900</v>
      </c>
      <c r="AO27" t="s">
        <v>880</v>
      </c>
      <c r="AP27" t="s">
        <v>832</v>
      </c>
      <c r="AR27" t="s">
        <v>873</v>
      </c>
      <c r="AS27" t="s">
        <v>827</v>
      </c>
      <c r="AT27" t="s">
        <v>827</v>
      </c>
      <c r="AU27" t="s">
        <v>827</v>
      </c>
      <c r="AV27" t="s">
        <v>826</v>
      </c>
      <c r="AW27" t="s">
        <v>827</v>
      </c>
      <c r="AX27" t="s">
        <v>827</v>
      </c>
      <c r="AY27" t="s">
        <v>873</v>
      </c>
      <c r="AZ27" t="s">
        <v>873</v>
      </c>
      <c r="BA27" t="s">
        <v>919</v>
      </c>
      <c r="BB27" t="s">
        <v>826</v>
      </c>
      <c r="BC27" t="s">
        <v>826</v>
      </c>
      <c r="BD27" t="s">
        <v>826</v>
      </c>
      <c r="BE27" t="s">
        <v>827</v>
      </c>
      <c r="BF27" t="s">
        <v>827</v>
      </c>
      <c r="BG27" t="s">
        <v>827</v>
      </c>
      <c r="BH27" t="s">
        <v>826</v>
      </c>
      <c r="BI27" t="s">
        <v>826</v>
      </c>
      <c r="BJ27" t="s">
        <v>873</v>
      </c>
      <c r="BK27" t="s">
        <v>826</v>
      </c>
      <c r="BL27" t="s">
        <v>827</v>
      </c>
      <c r="BM27" t="s">
        <v>826</v>
      </c>
      <c r="BN27" t="s">
        <v>826</v>
      </c>
      <c r="BO27" t="s">
        <v>873</v>
      </c>
      <c r="BP27" t="s">
        <v>827</v>
      </c>
      <c r="BQ27" t="s">
        <v>827</v>
      </c>
      <c r="BR27" t="s">
        <v>827</v>
      </c>
      <c r="BS27" t="s">
        <v>827</v>
      </c>
      <c r="BT27" t="s">
        <v>826</v>
      </c>
      <c r="BU27" t="s">
        <v>827</v>
      </c>
      <c r="BV27" t="s">
        <v>827</v>
      </c>
      <c r="BW27" t="s">
        <v>826</v>
      </c>
      <c r="BX27" t="s">
        <v>827</v>
      </c>
      <c r="BY27" t="s">
        <v>826</v>
      </c>
      <c r="BZ27" t="s">
        <v>826</v>
      </c>
      <c r="CA27" t="s">
        <v>826</v>
      </c>
      <c r="CB27" t="s">
        <v>827</v>
      </c>
      <c r="CC27" t="s">
        <v>827</v>
      </c>
      <c r="CD27" t="s">
        <v>873</v>
      </c>
      <c r="CF27" t="s">
        <v>826</v>
      </c>
      <c r="CG27" t="s">
        <v>826</v>
      </c>
      <c r="CH27" t="s">
        <v>852</v>
      </c>
      <c r="CI27" t="s">
        <v>886</v>
      </c>
      <c r="CJ27" t="s">
        <v>853</v>
      </c>
      <c r="CK27" t="s">
        <v>826</v>
      </c>
      <c r="CL27" t="s">
        <v>826</v>
      </c>
      <c r="CM27" t="s">
        <v>886</v>
      </c>
      <c r="CN27" t="s">
        <v>826</v>
      </c>
      <c r="CO27" t="s">
        <v>826</v>
      </c>
      <c r="CP27" t="s">
        <v>852</v>
      </c>
      <c r="CQ27" t="s">
        <v>852</v>
      </c>
      <c r="CR27" t="s">
        <v>826</v>
      </c>
      <c r="CS27" t="s">
        <v>852</v>
      </c>
      <c r="CT27" t="s">
        <v>852</v>
      </c>
      <c r="CU27" t="s">
        <v>826</v>
      </c>
      <c r="CV27" t="s">
        <v>852</v>
      </c>
      <c r="CW27" t="s">
        <v>852</v>
      </c>
      <c r="CX27" t="s">
        <v>826</v>
      </c>
      <c r="CY27" t="s">
        <v>826</v>
      </c>
      <c r="CZ27" t="s">
        <v>826</v>
      </c>
      <c r="DA27" t="s">
        <v>826</v>
      </c>
      <c r="DB27" t="s">
        <v>826</v>
      </c>
      <c r="DC27" t="s">
        <v>826</v>
      </c>
      <c r="DD27" t="s">
        <v>826</v>
      </c>
      <c r="DE27" t="s">
        <v>826</v>
      </c>
      <c r="DF27" t="s">
        <v>886</v>
      </c>
      <c r="DG27" t="s">
        <v>826</v>
      </c>
      <c r="DH27" t="s">
        <v>826</v>
      </c>
      <c r="DI27" t="s">
        <v>852</v>
      </c>
      <c r="DJ27" t="s">
        <v>826</v>
      </c>
      <c r="DK27" t="s">
        <v>826</v>
      </c>
      <c r="DM27" t="s">
        <v>888</v>
      </c>
      <c r="DN27" t="s">
        <v>855</v>
      </c>
      <c r="DO27" t="s">
        <v>855</v>
      </c>
      <c r="DP27" t="s">
        <v>855</v>
      </c>
      <c r="DQ27" t="s">
        <v>855</v>
      </c>
      <c r="DR27" t="s">
        <v>856</v>
      </c>
      <c r="DS27" t="s">
        <v>854</v>
      </c>
      <c r="DT27" t="s">
        <v>856</v>
      </c>
      <c r="DU27" t="s">
        <v>854</v>
      </c>
      <c r="DV27" t="s">
        <v>888</v>
      </c>
      <c r="DW27" t="s">
        <v>856</v>
      </c>
      <c r="DX27" t="s">
        <v>856</v>
      </c>
      <c r="DY27" t="s">
        <v>889</v>
      </c>
      <c r="DZ27" t="s">
        <v>855</v>
      </c>
      <c r="EA27" t="s">
        <v>856</v>
      </c>
      <c r="EB27" t="s">
        <v>889</v>
      </c>
      <c r="EC27" t="s">
        <v>855</v>
      </c>
      <c r="ED27" t="s">
        <v>855</v>
      </c>
      <c r="EE27" t="s">
        <v>854</v>
      </c>
      <c r="EF27" t="s">
        <v>854</v>
      </c>
      <c r="EG27" t="s">
        <v>889</v>
      </c>
      <c r="EH27" t="s">
        <v>855</v>
      </c>
      <c r="EI27" t="s">
        <v>856</v>
      </c>
      <c r="EJ27" t="s">
        <v>855</v>
      </c>
      <c r="EK27" t="s">
        <v>856</v>
      </c>
      <c r="EL27" t="s">
        <v>854</v>
      </c>
      <c r="EM27" t="s">
        <v>856</v>
      </c>
      <c r="EN27" t="s">
        <v>856</v>
      </c>
      <c r="EO27" t="s">
        <v>854</v>
      </c>
      <c r="EP27" t="s">
        <v>855</v>
      </c>
      <c r="EQ27" t="s">
        <v>856</v>
      </c>
      <c r="ER27" t="s">
        <v>854</v>
      </c>
      <c r="ES27" t="s">
        <v>856</v>
      </c>
      <c r="ET27" t="s">
        <v>854</v>
      </c>
      <c r="EU27" t="s">
        <v>855</v>
      </c>
    </row>
    <row r="28" spans="1:152" x14ac:dyDescent="0.2">
      <c r="A28">
        <v>110002834668</v>
      </c>
      <c r="B28">
        <v>270118008</v>
      </c>
      <c r="C28" s="2">
        <v>43634.34097222222</v>
      </c>
      <c r="D28" s="2">
        <v>43634.349259259259</v>
      </c>
      <c r="E28" t="s">
        <v>1558</v>
      </c>
      <c r="J28" t="s">
        <v>43</v>
      </c>
      <c r="K28" t="s">
        <v>967</v>
      </c>
      <c r="L28" t="s">
        <v>917</v>
      </c>
      <c r="M28" t="s">
        <v>960</v>
      </c>
      <c r="N28" t="s">
        <v>1599</v>
      </c>
      <c r="O28" t="s">
        <v>955</v>
      </c>
      <c r="P28" t="s">
        <v>824</v>
      </c>
      <c r="Q28" t="s">
        <v>825</v>
      </c>
      <c r="R28" t="s">
        <v>825</v>
      </c>
      <c r="S28" t="s">
        <v>825</v>
      </c>
      <c r="T28" t="s">
        <v>825</v>
      </c>
      <c r="U28" t="s">
        <v>825</v>
      </c>
      <c r="V28" t="s">
        <v>825</v>
      </c>
      <c r="W28" t="s">
        <v>872</v>
      </c>
      <c r="X28" t="s">
        <v>827</v>
      </c>
      <c r="Y28" t="s">
        <v>826</v>
      </c>
      <c r="Z28" t="s">
        <v>826</v>
      </c>
      <c r="AA28" t="s">
        <v>873</v>
      </c>
      <c r="AB28" t="s">
        <v>826</v>
      </c>
      <c r="AC28" t="s">
        <v>827</v>
      </c>
      <c r="AD28" t="s">
        <v>827</v>
      </c>
      <c r="AE28" t="s">
        <v>827</v>
      </c>
      <c r="AG28" t="s">
        <v>880</v>
      </c>
      <c r="AH28" t="s">
        <v>832</v>
      </c>
      <c r="AI28" t="s">
        <v>832</v>
      </c>
      <c r="AJ28" t="s">
        <v>831</v>
      </c>
      <c r="AK28" t="s">
        <v>831</v>
      </c>
      <c r="AL28" t="s">
        <v>832</v>
      </c>
      <c r="AM28" t="s">
        <v>832</v>
      </c>
      <c r="AN28" t="s">
        <v>832</v>
      </c>
      <c r="AO28" t="s">
        <v>832</v>
      </c>
      <c r="AP28" t="s">
        <v>832</v>
      </c>
      <c r="AR28" t="s">
        <v>827</v>
      </c>
      <c r="AS28" t="s">
        <v>827</v>
      </c>
      <c r="AT28" t="s">
        <v>827</v>
      </c>
      <c r="AU28" t="s">
        <v>826</v>
      </c>
      <c r="AV28" t="s">
        <v>827</v>
      </c>
      <c r="AW28" t="s">
        <v>827</v>
      </c>
      <c r="AX28" t="s">
        <v>827</v>
      </c>
      <c r="AY28" t="s">
        <v>827</v>
      </c>
      <c r="AZ28" t="s">
        <v>827</v>
      </c>
      <c r="BA28" t="s">
        <v>873</v>
      </c>
      <c r="BB28" t="s">
        <v>827</v>
      </c>
      <c r="BC28" t="s">
        <v>827</v>
      </c>
      <c r="BD28" t="s">
        <v>827</v>
      </c>
      <c r="BE28" t="s">
        <v>827</v>
      </c>
      <c r="BF28" t="s">
        <v>826</v>
      </c>
      <c r="BG28" t="s">
        <v>827</v>
      </c>
      <c r="BH28" t="s">
        <v>826</v>
      </c>
      <c r="BI28" t="s">
        <v>827</v>
      </c>
      <c r="BJ28" t="s">
        <v>827</v>
      </c>
      <c r="BK28" t="s">
        <v>827</v>
      </c>
      <c r="BL28" t="s">
        <v>827</v>
      </c>
      <c r="BM28" t="s">
        <v>827</v>
      </c>
      <c r="BN28" t="s">
        <v>827</v>
      </c>
      <c r="BO28" t="s">
        <v>827</v>
      </c>
      <c r="BP28" t="s">
        <v>826</v>
      </c>
      <c r="BQ28" t="s">
        <v>827</v>
      </c>
      <c r="BR28" t="s">
        <v>827</v>
      </c>
      <c r="BS28" t="s">
        <v>827</v>
      </c>
      <c r="BT28" t="s">
        <v>827</v>
      </c>
      <c r="BU28" t="s">
        <v>827</v>
      </c>
      <c r="BV28" t="s">
        <v>826</v>
      </c>
      <c r="BW28" t="s">
        <v>826</v>
      </c>
      <c r="BX28" t="s">
        <v>826</v>
      </c>
      <c r="BY28" t="s">
        <v>826</v>
      </c>
      <c r="BZ28" t="s">
        <v>827</v>
      </c>
      <c r="CA28" t="s">
        <v>827</v>
      </c>
      <c r="CB28" t="s">
        <v>826</v>
      </c>
      <c r="CC28" t="s">
        <v>827</v>
      </c>
      <c r="CD28" t="s">
        <v>827</v>
      </c>
      <c r="CF28" t="s">
        <v>853</v>
      </c>
      <c r="CG28" t="s">
        <v>853</v>
      </c>
      <c r="CH28" t="s">
        <v>853</v>
      </c>
      <c r="CI28" t="s">
        <v>852</v>
      </c>
      <c r="CJ28" t="s">
        <v>853</v>
      </c>
      <c r="CK28" t="s">
        <v>853</v>
      </c>
      <c r="CL28" t="s">
        <v>853</v>
      </c>
      <c r="CM28" t="s">
        <v>852</v>
      </c>
      <c r="CN28" t="s">
        <v>852</v>
      </c>
      <c r="CO28" t="s">
        <v>853</v>
      </c>
      <c r="CP28" t="s">
        <v>853</v>
      </c>
      <c r="CQ28" t="s">
        <v>852</v>
      </c>
      <c r="CR28" t="s">
        <v>853</v>
      </c>
      <c r="CS28" t="s">
        <v>852</v>
      </c>
      <c r="CT28" t="s">
        <v>852</v>
      </c>
      <c r="CU28" t="s">
        <v>852</v>
      </c>
      <c r="CV28" t="s">
        <v>853</v>
      </c>
      <c r="CW28" t="s">
        <v>853</v>
      </c>
      <c r="CX28" t="s">
        <v>852</v>
      </c>
      <c r="CY28" t="s">
        <v>852</v>
      </c>
      <c r="CZ28" t="s">
        <v>852</v>
      </c>
      <c r="DA28" t="s">
        <v>852</v>
      </c>
      <c r="DB28" t="s">
        <v>853</v>
      </c>
      <c r="DC28" t="s">
        <v>852</v>
      </c>
      <c r="DD28" t="s">
        <v>853</v>
      </c>
      <c r="DE28" t="s">
        <v>853</v>
      </c>
      <c r="DF28" t="s">
        <v>852</v>
      </c>
      <c r="DG28" t="s">
        <v>852</v>
      </c>
      <c r="DH28" t="s">
        <v>852</v>
      </c>
      <c r="DI28" t="s">
        <v>853</v>
      </c>
      <c r="DJ28" t="s">
        <v>852</v>
      </c>
      <c r="DK28" t="s">
        <v>852</v>
      </c>
      <c r="DM28" t="s">
        <v>854</v>
      </c>
      <c r="DN28" t="s">
        <v>856</v>
      </c>
      <c r="DO28" t="s">
        <v>854</v>
      </c>
      <c r="DP28" t="s">
        <v>856</v>
      </c>
      <c r="DQ28" t="s">
        <v>854</v>
      </c>
      <c r="DR28" t="s">
        <v>855</v>
      </c>
      <c r="DS28" t="s">
        <v>854</v>
      </c>
      <c r="DT28" t="s">
        <v>854</v>
      </c>
      <c r="DU28" t="s">
        <v>856</v>
      </c>
      <c r="DV28" t="s">
        <v>854</v>
      </c>
      <c r="DW28" t="s">
        <v>888</v>
      </c>
      <c r="DX28" t="s">
        <v>854</v>
      </c>
      <c r="DY28" t="s">
        <v>855</v>
      </c>
      <c r="DZ28" t="s">
        <v>854</v>
      </c>
      <c r="EA28" t="s">
        <v>854</v>
      </c>
      <c r="EB28" t="s">
        <v>854</v>
      </c>
      <c r="EC28" t="s">
        <v>854</v>
      </c>
      <c r="ED28" t="s">
        <v>856</v>
      </c>
      <c r="EE28" t="s">
        <v>856</v>
      </c>
      <c r="EF28" t="s">
        <v>854</v>
      </c>
      <c r="EG28" t="s">
        <v>854</v>
      </c>
      <c r="EH28" t="s">
        <v>854</v>
      </c>
      <c r="EI28" t="s">
        <v>888</v>
      </c>
      <c r="EJ28" t="s">
        <v>856</v>
      </c>
      <c r="EK28" t="s">
        <v>856</v>
      </c>
      <c r="EL28" t="s">
        <v>856</v>
      </c>
      <c r="EM28" t="s">
        <v>855</v>
      </c>
      <c r="EN28" t="s">
        <v>855</v>
      </c>
      <c r="EO28" t="s">
        <v>854</v>
      </c>
      <c r="EP28" t="s">
        <v>854</v>
      </c>
      <c r="EQ28" t="s">
        <v>888</v>
      </c>
      <c r="ER28" t="s">
        <v>856</v>
      </c>
      <c r="ES28" t="s">
        <v>854</v>
      </c>
      <c r="ET28" t="s">
        <v>856</v>
      </c>
      <c r="EU28" t="s">
        <v>854</v>
      </c>
    </row>
    <row r="29" spans="1:152" x14ac:dyDescent="0.2">
      <c r="A29">
        <v>110002829322</v>
      </c>
      <c r="B29">
        <v>270114715</v>
      </c>
      <c r="C29" s="2">
        <v>43630.221678240741</v>
      </c>
      <c r="D29" s="2">
        <v>43633.204814814817</v>
      </c>
      <c r="E29" t="s">
        <v>1561</v>
      </c>
      <c r="J29" t="s">
        <v>866</v>
      </c>
      <c r="L29" t="s">
        <v>815</v>
      </c>
      <c r="M29" t="s">
        <v>816</v>
      </c>
      <c r="N29" t="s">
        <v>1599</v>
      </c>
      <c r="O29" t="s">
        <v>912</v>
      </c>
      <c r="P29" t="s">
        <v>824</v>
      </c>
      <c r="Q29" t="s">
        <v>871</v>
      </c>
      <c r="R29" t="s">
        <v>871</v>
      </c>
      <c r="S29" t="s">
        <v>899</v>
      </c>
      <c r="T29" t="s">
        <v>899</v>
      </c>
      <c r="U29" t="s">
        <v>825</v>
      </c>
      <c r="V29" t="s">
        <v>899</v>
      </c>
      <c r="W29" t="s">
        <v>872</v>
      </c>
      <c r="X29" t="s">
        <v>827</v>
      </c>
      <c r="Y29" t="s">
        <v>827</v>
      </c>
      <c r="Z29" t="s">
        <v>872</v>
      </c>
      <c r="AA29" t="s">
        <v>826</v>
      </c>
      <c r="AB29" t="s">
        <v>919</v>
      </c>
      <c r="AC29" t="s">
        <v>827</v>
      </c>
      <c r="AD29" t="s">
        <v>827</v>
      </c>
      <c r="AE29" t="s">
        <v>826</v>
      </c>
      <c r="AG29" t="s">
        <v>880</v>
      </c>
      <c r="AH29" t="s">
        <v>881</v>
      </c>
      <c r="AI29" t="s">
        <v>881</v>
      </c>
      <c r="AJ29" t="s">
        <v>880</v>
      </c>
      <c r="AK29" t="s">
        <v>831</v>
      </c>
      <c r="AL29" t="s">
        <v>881</v>
      </c>
      <c r="AM29" t="s">
        <v>832</v>
      </c>
      <c r="AN29" t="s">
        <v>881</v>
      </c>
      <c r="AO29" t="s">
        <v>832</v>
      </c>
      <c r="AP29" t="s">
        <v>831</v>
      </c>
      <c r="AR29" t="s">
        <v>826</v>
      </c>
      <c r="AS29" t="s">
        <v>827</v>
      </c>
      <c r="AT29" t="s">
        <v>826</v>
      </c>
      <c r="AU29" t="s">
        <v>919</v>
      </c>
      <c r="AV29" t="s">
        <v>873</v>
      </c>
      <c r="AW29" t="s">
        <v>826</v>
      </c>
      <c r="AX29" t="s">
        <v>872</v>
      </c>
      <c r="AY29" t="s">
        <v>919</v>
      </c>
      <c r="AZ29" t="s">
        <v>873</v>
      </c>
      <c r="BA29" t="s">
        <v>826</v>
      </c>
      <c r="BB29" t="s">
        <v>827</v>
      </c>
      <c r="BC29" t="s">
        <v>873</v>
      </c>
      <c r="BD29" t="s">
        <v>919</v>
      </c>
      <c r="BE29" t="s">
        <v>826</v>
      </c>
      <c r="BF29" t="s">
        <v>826</v>
      </c>
      <c r="BG29" t="s">
        <v>827</v>
      </c>
      <c r="BH29" t="s">
        <v>919</v>
      </c>
      <c r="BI29" t="s">
        <v>919</v>
      </c>
      <c r="BJ29" t="s">
        <v>827</v>
      </c>
      <c r="BK29" t="s">
        <v>827</v>
      </c>
      <c r="BL29" t="s">
        <v>826</v>
      </c>
      <c r="BM29" t="s">
        <v>873</v>
      </c>
      <c r="BN29" t="s">
        <v>873</v>
      </c>
      <c r="BO29" t="s">
        <v>873</v>
      </c>
      <c r="BP29" t="s">
        <v>826</v>
      </c>
      <c r="BQ29" t="s">
        <v>827</v>
      </c>
      <c r="BR29" t="s">
        <v>827</v>
      </c>
      <c r="BS29" t="s">
        <v>827</v>
      </c>
      <c r="BT29" t="s">
        <v>826</v>
      </c>
      <c r="BU29" t="s">
        <v>826</v>
      </c>
      <c r="BV29" t="s">
        <v>919</v>
      </c>
      <c r="BW29" t="s">
        <v>872</v>
      </c>
      <c r="BX29" t="s">
        <v>919</v>
      </c>
      <c r="BY29" t="s">
        <v>826</v>
      </c>
      <c r="BZ29" t="s">
        <v>919</v>
      </c>
      <c r="CA29" t="s">
        <v>826</v>
      </c>
      <c r="CB29" t="s">
        <v>872</v>
      </c>
      <c r="CC29" t="s">
        <v>873</v>
      </c>
      <c r="CD29" t="s">
        <v>826</v>
      </c>
      <c r="CF29" t="s">
        <v>852</v>
      </c>
      <c r="CG29" t="s">
        <v>852</v>
      </c>
      <c r="CH29" t="s">
        <v>826</v>
      </c>
      <c r="CI29" t="s">
        <v>852</v>
      </c>
      <c r="CJ29" t="s">
        <v>852</v>
      </c>
      <c r="CK29" t="s">
        <v>852</v>
      </c>
      <c r="CL29" t="s">
        <v>852</v>
      </c>
      <c r="CM29" t="s">
        <v>826</v>
      </c>
      <c r="CN29" t="s">
        <v>852</v>
      </c>
      <c r="CO29" t="s">
        <v>852</v>
      </c>
      <c r="CP29" t="s">
        <v>852</v>
      </c>
      <c r="CQ29" t="s">
        <v>852</v>
      </c>
      <c r="CR29" t="s">
        <v>852</v>
      </c>
      <c r="CS29" t="s">
        <v>826</v>
      </c>
      <c r="CT29" t="s">
        <v>886</v>
      </c>
      <c r="CU29" t="s">
        <v>826</v>
      </c>
      <c r="CV29" t="s">
        <v>852</v>
      </c>
      <c r="CW29" t="s">
        <v>853</v>
      </c>
      <c r="CX29" t="s">
        <v>852</v>
      </c>
      <c r="CY29" t="s">
        <v>852</v>
      </c>
      <c r="CZ29" t="s">
        <v>852</v>
      </c>
      <c r="DA29" t="s">
        <v>826</v>
      </c>
      <c r="DB29" t="s">
        <v>852</v>
      </c>
      <c r="DC29" t="s">
        <v>852</v>
      </c>
      <c r="DD29" t="s">
        <v>852</v>
      </c>
      <c r="DE29" t="s">
        <v>852</v>
      </c>
      <c r="DF29" t="s">
        <v>852</v>
      </c>
      <c r="DG29" t="s">
        <v>852</v>
      </c>
      <c r="DH29" t="s">
        <v>852</v>
      </c>
      <c r="DI29" t="s">
        <v>852</v>
      </c>
      <c r="DJ29" t="s">
        <v>852</v>
      </c>
      <c r="DK29" t="s">
        <v>852</v>
      </c>
      <c r="DM29" t="s">
        <v>856</v>
      </c>
      <c r="DN29" t="s">
        <v>855</v>
      </c>
      <c r="DO29" t="s">
        <v>855</v>
      </c>
      <c r="DP29" t="s">
        <v>855</v>
      </c>
      <c r="DQ29" t="s">
        <v>855</v>
      </c>
      <c r="DR29" t="s">
        <v>856</v>
      </c>
      <c r="DS29" t="s">
        <v>856</v>
      </c>
      <c r="DT29" t="s">
        <v>854</v>
      </c>
      <c r="DU29" t="s">
        <v>854</v>
      </c>
      <c r="DV29" t="s">
        <v>855</v>
      </c>
      <c r="DW29" t="s">
        <v>856</v>
      </c>
      <c r="DX29" t="s">
        <v>855</v>
      </c>
      <c r="DY29" t="s">
        <v>855</v>
      </c>
      <c r="DZ29" t="s">
        <v>855</v>
      </c>
      <c r="EA29" t="s">
        <v>855</v>
      </c>
      <c r="EB29" t="s">
        <v>856</v>
      </c>
      <c r="EC29" t="s">
        <v>856</v>
      </c>
      <c r="ED29" t="s">
        <v>856</v>
      </c>
      <c r="EE29" t="s">
        <v>856</v>
      </c>
      <c r="EF29" t="s">
        <v>856</v>
      </c>
      <c r="EG29" t="s">
        <v>856</v>
      </c>
      <c r="EH29" t="s">
        <v>856</v>
      </c>
      <c r="EI29" t="s">
        <v>854</v>
      </c>
      <c r="EJ29" t="s">
        <v>856</v>
      </c>
      <c r="EK29" t="s">
        <v>854</v>
      </c>
      <c r="EL29" t="s">
        <v>856</v>
      </c>
      <c r="EM29" t="s">
        <v>856</v>
      </c>
      <c r="EN29" t="s">
        <v>855</v>
      </c>
      <c r="EO29" t="s">
        <v>855</v>
      </c>
      <c r="EP29" t="s">
        <v>855</v>
      </c>
      <c r="EQ29" t="s">
        <v>855</v>
      </c>
      <c r="ER29" t="s">
        <v>854</v>
      </c>
      <c r="ES29" t="s">
        <v>856</v>
      </c>
      <c r="ET29" t="s">
        <v>856</v>
      </c>
      <c r="EU29" t="s">
        <v>855</v>
      </c>
    </row>
    <row r="30" spans="1:152" x14ac:dyDescent="0.2">
      <c r="A30">
        <v>110002818832</v>
      </c>
      <c r="B30">
        <v>270116672</v>
      </c>
      <c r="C30" s="2">
        <v>43629.077835648153</v>
      </c>
      <c r="D30" s="2">
        <v>43629.11178240741</v>
      </c>
      <c r="E30" t="s">
        <v>1566</v>
      </c>
      <c r="J30" t="s">
        <v>43</v>
      </c>
      <c r="K30" t="s">
        <v>1567</v>
      </c>
      <c r="L30" t="s">
        <v>917</v>
      </c>
      <c r="M30" t="s">
        <v>960</v>
      </c>
      <c r="N30" t="s">
        <v>1599</v>
      </c>
      <c r="O30" t="s">
        <v>955</v>
      </c>
      <c r="P30" t="s">
        <v>870</v>
      </c>
      <c r="Q30" t="s">
        <v>871</v>
      </c>
      <c r="R30" t="s">
        <v>871</v>
      </c>
      <c r="S30" t="s">
        <v>825</v>
      </c>
      <c r="T30" t="s">
        <v>871</v>
      </c>
      <c r="U30" t="s">
        <v>871</v>
      </c>
      <c r="V30" t="s">
        <v>899</v>
      </c>
      <c r="W30" t="s">
        <v>872</v>
      </c>
      <c r="X30" t="s">
        <v>827</v>
      </c>
      <c r="Y30" t="s">
        <v>827</v>
      </c>
      <c r="Z30" t="s">
        <v>873</v>
      </c>
      <c r="AA30" t="s">
        <v>827</v>
      </c>
      <c r="AB30" t="s">
        <v>827</v>
      </c>
      <c r="AC30" t="s">
        <v>827</v>
      </c>
      <c r="AD30" t="s">
        <v>827</v>
      </c>
      <c r="AE30" t="s">
        <v>827</v>
      </c>
      <c r="AG30" t="s">
        <v>900</v>
      </c>
      <c r="AH30" t="s">
        <v>832</v>
      </c>
      <c r="AI30" t="s">
        <v>831</v>
      </c>
      <c r="AJ30" t="s">
        <v>880</v>
      </c>
      <c r="AK30" t="s">
        <v>881</v>
      </c>
      <c r="AL30" t="s">
        <v>832</v>
      </c>
      <c r="AM30" t="s">
        <v>881</v>
      </c>
      <c r="AN30" t="s">
        <v>881</v>
      </c>
      <c r="AO30" t="s">
        <v>832</v>
      </c>
      <c r="AP30" t="s">
        <v>832</v>
      </c>
      <c r="AR30" t="s">
        <v>827</v>
      </c>
      <c r="AS30" t="s">
        <v>827</v>
      </c>
      <c r="AT30" t="s">
        <v>873</v>
      </c>
      <c r="AU30" t="s">
        <v>827</v>
      </c>
      <c r="AV30" t="s">
        <v>827</v>
      </c>
      <c r="AW30" t="s">
        <v>873</v>
      </c>
      <c r="AX30" t="s">
        <v>826</v>
      </c>
      <c r="AY30" t="s">
        <v>826</v>
      </c>
      <c r="AZ30" t="s">
        <v>826</v>
      </c>
      <c r="BA30" t="s">
        <v>826</v>
      </c>
      <c r="BB30" t="s">
        <v>827</v>
      </c>
      <c r="BC30" t="s">
        <v>827</v>
      </c>
      <c r="BD30" t="s">
        <v>826</v>
      </c>
      <c r="BE30" t="s">
        <v>827</v>
      </c>
      <c r="BF30" t="s">
        <v>827</v>
      </c>
      <c r="BG30" t="s">
        <v>827</v>
      </c>
      <c r="BH30" t="s">
        <v>826</v>
      </c>
      <c r="BI30" t="s">
        <v>827</v>
      </c>
      <c r="BJ30" t="s">
        <v>827</v>
      </c>
      <c r="BK30" t="s">
        <v>827</v>
      </c>
      <c r="BL30" t="s">
        <v>873</v>
      </c>
      <c r="BM30" t="s">
        <v>827</v>
      </c>
      <c r="BN30" t="s">
        <v>827</v>
      </c>
      <c r="BO30" t="s">
        <v>873</v>
      </c>
      <c r="BP30" t="s">
        <v>873</v>
      </c>
      <c r="BQ30" t="s">
        <v>827</v>
      </c>
      <c r="BR30" t="s">
        <v>826</v>
      </c>
      <c r="BS30" t="s">
        <v>827</v>
      </c>
      <c r="BT30" t="s">
        <v>826</v>
      </c>
      <c r="BU30" t="s">
        <v>826</v>
      </c>
      <c r="BV30" t="s">
        <v>827</v>
      </c>
      <c r="BW30" t="s">
        <v>826</v>
      </c>
      <c r="BX30" t="s">
        <v>827</v>
      </c>
      <c r="BY30" t="s">
        <v>826</v>
      </c>
      <c r="BZ30" t="s">
        <v>826</v>
      </c>
      <c r="CA30" t="s">
        <v>827</v>
      </c>
      <c r="CB30" t="s">
        <v>919</v>
      </c>
      <c r="CC30" t="s">
        <v>827</v>
      </c>
      <c r="CD30" t="s">
        <v>826</v>
      </c>
      <c r="CF30" t="s">
        <v>853</v>
      </c>
      <c r="CG30" t="s">
        <v>852</v>
      </c>
      <c r="CH30" t="s">
        <v>852</v>
      </c>
      <c r="CI30" t="s">
        <v>853</v>
      </c>
      <c r="CJ30" t="s">
        <v>853</v>
      </c>
      <c r="CK30" t="s">
        <v>853</v>
      </c>
      <c r="CL30" t="s">
        <v>852</v>
      </c>
      <c r="CM30" t="s">
        <v>853</v>
      </c>
      <c r="CN30" t="s">
        <v>852</v>
      </c>
      <c r="CO30" t="s">
        <v>852</v>
      </c>
      <c r="CP30" t="s">
        <v>852</v>
      </c>
      <c r="CQ30" t="s">
        <v>853</v>
      </c>
      <c r="CR30" t="s">
        <v>852</v>
      </c>
      <c r="CS30" t="s">
        <v>826</v>
      </c>
      <c r="CT30" t="s">
        <v>826</v>
      </c>
      <c r="CU30" t="s">
        <v>826</v>
      </c>
      <c r="CV30" t="s">
        <v>853</v>
      </c>
      <c r="CW30" t="s">
        <v>852</v>
      </c>
      <c r="CX30" t="s">
        <v>853</v>
      </c>
      <c r="CY30" t="s">
        <v>826</v>
      </c>
      <c r="CZ30" t="s">
        <v>852</v>
      </c>
      <c r="DA30" t="s">
        <v>852</v>
      </c>
      <c r="DB30" t="s">
        <v>853</v>
      </c>
      <c r="DC30" t="s">
        <v>852</v>
      </c>
      <c r="DD30" t="s">
        <v>852</v>
      </c>
      <c r="DE30" t="s">
        <v>853</v>
      </c>
      <c r="DF30" t="s">
        <v>853</v>
      </c>
      <c r="DG30" t="s">
        <v>853</v>
      </c>
      <c r="DH30" t="s">
        <v>853</v>
      </c>
      <c r="DI30" t="s">
        <v>852</v>
      </c>
      <c r="DJ30" t="s">
        <v>853</v>
      </c>
      <c r="DK30" t="s">
        <v>853</v>
      </c>
      <c r="DM30" t="s">
        <v>888</v>
      </c>
      <c r="DN30" t="s">
        <v>854</v>
      </c>
      <c r="DO30" t="s">
        <v>854</v>
      </c>
      <c r="DP30" t="s">
        <v>856</v>
      </c>
      <c r="DQ30" t="s">
        <v>855</v>
      </c>
      <c r="DR30" t="s">
        <v>856</v>
      </c>
      <c r="DS30" t="s">
        <v>888</v>
      </c>
      <c r="DT30" t="s">
        <v>856</v>
      </c>
      <c r="DU30" t="s">
        <v>854</v>
      </c>
      <c r="DV30" t="s">
        <v>856</v>
      </c>
      <c r="DW30" t="s">
        <v>856</v>
      </c>
      <c r="DX30" t="s">
        <v>854</v>
      </c>
      <c r="DY30" t="s">
        <v>855</v>
      </c>
      <c r="DZ30" t="s">
        <v>854</v>
      </c>
      <c r="EA30" t="s">
        <v>888</v>
      </c>
      <c r="EB30" t="s">
        <v>854</v>
      </c>
      <c r="EC30" t="s">
        <v>888</v>
      </c>
      <c r="ED30" t="s">
        <v>854</v>
      </c>
      <c r="EE30" t="s">
        <v>855</v>
      </c>
      <c r="EF30" t="s">
        <v>854</v>
      </c>
      <c r="EG30" t="s">
        <v>854</v>
      </c>
      <c r="EH30" t="s">
        <v>855</v>
      </c>
      <c r="EI30" t="s">
        <v>856</v>
      </c>
      <c r="EJ30" t="s">
        <v>888</v>
      </c>
      <c r="EK30" t="s">
        <v>854</v>
      </c>
      <c r="EL30" t="s">
        <v>854</v>
      </c>
      <c r="EM30" t="s">
        <v>856</v>
      </c>
      <c r="EN30" t="s">
        <v>855</v>
      </c>
      <c r="EO30" t="s">
        <v>856</v>
      </c>
      <c r="EP30" t="s">
        <v>856</v>
      </c>
      <c r="EQ30" t="s">
        <v>856</v>
      </c>
      <c r="ER30" t="s">
        <v>854</v>
      </c>
      <c r="ES30" t="s">
        <v>856</v>
      </c>
      <c r="ET30" t="s">
        <v>854</v>
      </c>
      <c r="EU30" t="s">
        <v>856</v>
      </c>
    </row>
    <row r="31" spans="1:152" x14ac:dyDescent="0.2">
      <c r="A31">
        <v>110002775401</v>
      </c>
      <c r="B31">
        <v>270114832</v>
      </c>
      <c r="C31" s="2">
        <v>43615.632303240738</v>
      </c>
      <c r="D31" s="2">
        <v>43619.263321759259</v>
      </c>
      <c r="E31" t="s">
        <v>1581</v>
      </c>
      <c r="J31" t="s">
        <v>994</v>
      </c>
      <c r="L31" t="s">
        <v>815</v>
      </c>
      <c r="M31" t="s">
        <v>816</v>
      </c>
      <c r="N31" t="s">
        <v>1599</v>
      </c>
      <c r="O31" t="s">
        <v>912</v>
      </c>
      <c r="P31" t="s">
        <v>824</v>
      </c>
      <c r="Q31" t="s">
        <v>825</v>
      </c>
      <c r="R31" t="s">
        <v>825</v>
      </c>
      <c r="S31" t="s">
        <v>825</v>
      </c>
      <c r="T31" t="s">
        <v>825</v>
      </c>
      <c r="U31" t="s">
        <v>825</v>
      </c>
      <c r="V31" t="s">
        <v>825</v>
      </c>
      <c r="W31" t="s">
        <v>872</v>
      </c>
      <c r="X31" t="s">
        <v>827</v>
      </c>
      <c r="Y31" t="s">
        <v>827</v>
      </c>
      <c r="Z31" t="s">
        <v>826</v>
      </c>
      <c r="AA31" t="s">
        <v>827</v>
      </c>
      <c r="AB31" t="s">
        <v>827</v>
      </c>
      <c r="AC31" t="s">
        <v>826</v>
      </c>
      <c r="AD31" t="s">
        <v>919</v>
      </c>
      <c r="AE31" t="s">
        <v>827</v>
      </c>
      <c r="AG31" t="s">
        <v>900</v>
      </c>
      <c r="AH31" t="s">
        <v>880</v>
      </c>
      <c r="AI31" t="s">
        <v>831</v>
      </c>
      <c r="AJ31" t="s">
        <v>900</v>
      </c>
      <c r="AK31" t="s">
        <v>900</v>
      </c>
      <c r="AL31" t="s">
        <v>831</v>
      </c>
      <c r="AM31" t="s">
        <v>881</v>
      </c>
      <c r="AN31" t="s">
        <v>832</v>
      </c>
      <c r="AO31" t="s">
        <v>831</v>
      </c>
      <c r="AP31" t="s">
        <v>881</v>
      </c>
      <c r="AR31" t="s">
        <v>827</v>
      </c>
      <c r="AS31" t="s">
        <v>827</v>
      </c>
      <c r="AT31" t="s">
        <v>827</v>
      </c>
      <c r="AU31" t="s">
        <v>873</v>
      </c>
      <c r="AV31" t="s">
        <v>827</v>
      </c>
      <c r="AW31" t="s">
        <v>827</v>
      </c>
      <c r="AX31" t="s">
        <v>827</v>
      </c>
      <c r="AY31" t="s">
        <v>827</v>
      </c>
      <c r="AZ31" t="s">
        <v>827</v>
      </c>
      <c r="BA31" t="s">
        <v>827</v>
      </c>
      <c r="BB31" t="s">
        <v>827</v>
      </c>
      <c r="BC31" t="s">
        <v>827</v>
      </c>
      <c r="BD31" t="s">
        <v>827</v>
      </c>
      <c r="BE31" t="s">
        <v>827</v>
      </c>
      <c r="BF31" t="s">
        <v>827</v>
      </c>
      <c r="BG31" t="s">
        <v>827</v>
      </c>
      <c r="BH31" t="s">
        <v>827</v>
      </c>
      <c r="BI31" t="s">
        <v>827</v>
      </c>
      <c r="BJ31" t="s">
        <v>873</v>
      </c>
      <c r="BK31" t="s">
        <v>873</v>
      </c>
      <c r="BL31" t="s">
        <v>873</v>
      </c>
      <c r="BM31" t="s">
        <v>873</v>
      </c>
      <c r="BN31" t="s">
        <v>873</v>
      </c>
      <c r="BO31" t="s">
        <v>873</v>
      </c>
      <c r="BP31" t="s">
        <v>873</v>
      </c>
      <c r="BQ31" t="s">
        <v>873</v>
      </c>
      <c r="BR31" t="s">
        <v>827</v>
      </c>
      <c r="BS31" t="s">
        <v>827</v>
      </c>
      <c r="BT31" t="s">
        <v>827</v>
      </c>
      <c r="BU31" t="s">
        <v>827</v>
      </c>
      <c r="BV31" t="s">
        <v>827</v>
      </c>
      <c r="BW31" t="s">
        <v>919</v>
      </c>
      <c r="BX31" t="s">
        <v>827</v>
      </c>
      <c r="BY31" t="s">
        <v>873</v>
      </c>
      <c r="BZ31" t="s">
        <v>826</v>
      </c>
      <c r="CA31" t="s">
        <v>826</v>
      </c>
      <c r="CB31" t="s">
        <v>826</v>
      </c>
      <c r="CC31" t="s">
        <v>827</v>
      </c>
      <c r="CD31" t="s">
        <v>827</v>
      </c>
      <c r="CF31" t="s">
        <v>852</v>
      </c>
      <c r="CG31" t="s">
        <v>853</v>
      </c>
      <c r="CH31" t="s">
        <v>852</v>
      </c>
      <c r="CJ31" t="s">
        <v>852</v>
      </c>
      <c r="CK31" t="s">
        <v>826</v>
      </c>
      <c r="CL31" t="s">
        <v>826</v>
      </c>
      <c r="CM31" t="s">
        <v>852</v>
      </c>
      <c r="CN31" t="s">
        <v>852</v>
      </c>
      <c r="CO31" t="s">
        <v>853</v>
      </c>
      <c r="CP31" t="s">
        <v>853</v>
      </c>
      <c r="CQ31" t="s">
        <v>853</v>
      </c>
      <c r="CR31" t="s">
        <v>852</v>
      </c>
      <c r="CS31" t="s">
        <v>852</v>
      </c>
      <c r="CT31" t="s">
        <v>852</v>
      </c>
      <c r="CU31" t="s">
        <v>852</v>
      </c>
      <c r="CV31" t="s">
        <v>852</v>
      </c>
      <c r="CW31" t="s">
        <v>852</v>
      </c>
      <c r="CX31" t="s">
        <v>852</v>
      </c>
      <c r="CY31" t="s">
        <v>852</v>
      </c>
      <c r="CZ31" t="s">
        <v>826</v>
      </c>
      <c r="DA31" t="s">
        <v>886</v>
      </c>
      <c r="DB31" t="s">
        <v>852</v>
      </c>
      <c r="DC31" t="s">
        <v>852</v>
      </c>
      <c r="DD31" t="s">
        <v>852</v>
      </c>
      <c r="DE31" t="s">
        <v>853</v>
      </c>
      <c r="DF31" t="s">
        <v>853</v>
      </c>
      <c r="DG31" t="s">
        <v>853</v>
      </c>
      <c r="DH31" t="s">
        <v>853</v>
      </c>
      <c r="DI31" t="s">
        <v>826</v>
      </c>
      <c r="DJ31" t="s">
        <v>852</v>
      </c>
      <c r="DK31" t="s">
        <v>852</v>
      </c>
      <c r="DM31" t="s">
        <v>854</v>
      </c>
      <c r="DN31" t="s">
        <v>888</v>
      </c>
      <c r="DO31" t="s">
        <v>856</v>
      </c>
      <c r="DP31" t="s">
        <v>856</v>
      </c>
      <c r="DQ31" t="s">
        <v>854</v>
      </c>
      <c r="DR31" t="s">
        <v>856</v>
      </c>
      <c r="DS31" t="s">
        <v>888</v>
      </c>
      <c r="DT31" t="s">
        <v>854</v>
      </c>
      <c r="DU31" t="s">
        <v>888</v>
      </c>
      <c r="DV31" t="s">
        <v>856</v>
      </c>
      <c r="DW31" t="s">
        <v>888</v>
      </c>
      <c r="DX31" t="s">
        <v>854</v>
      </c>
      <c r="DY31" t="s">
        <v>855</v>
      </c>
      <c r="DZ31" t="s">
        <v>854</v>
      </c>
      <c r="EA31" t="s">
        <v>888</v>
      </c>
      <c r="EB31" t="s">
        <v>888</v>
      </c>
      <c r="EC31" t="s">
        <v>854</v>
      </c>
      <c r="ED31" t="s">
        <v>854</v>
      </c>
      <c r="EE31" t="s">
        <v>856</v>
      </c>
      <c r="EF31" t="s">
        <v>856</v>
      </c>
      <c r="EG31" t="s">
        <v>854</v>
      </c>
      <c r="EH31" t="s">
        <v>888</v>
      </c>
      <c r="EI31" t="s">
        <v>888</v>
      </c>
      <c r="EJ31" t="s">
        <v>888</v>
      </c>
      <c r="EK31" t="s">
        <v>854</v>
      </c>
      <c r="EL31" t="s">
        <v>854</v>
      </c>
      <c r="EM31" t="s">
        <v>855</v>
      </c>
      <c r="EN31" t="s">
        <v>855</v>
      </c>
      <c r="EO31" t="s">
        <v>856</v>
      </c>
      <c r="EP31" t="s">
        <v>856</v>
      </c>
      <c r="EQ31" t="s">
        <v>854</v>
      </c>
      <c r="ER31" t="s">
        <v>854</v>
      </c>
      <c r="ES31" t="s">
        <v>888</v>
      </c>
      <c r="ET31" t="s">
        <v>854</v>
      </c>
      <c r="EU31" t="s">
        <v>854</v>
      </c>
    </row>
    <row r="32" spans="1:152" x14ac:dyDescent="0.2">
      <c r="A32">
        <v>110002769138</v>
      </c>
      <c r="B32">
        <v>270114837</v>
      </c>
      <c r="C32" s="2">
        <v>43614.475069444437</v>
      </c>
      <c r="D32" s="2">
        <v>43614.486631944441</v>
      </c>
      <c r="E32" t="s">
        <v>1583</v>
      </c>
      <c r="J32" t="s">
        <v>994</v>
      </c>
      <c r="L32" t="s">
        <v>815</v>
      </c>
      <c r="M32" t="s">
        <v>816</v>
      </c>
      <c r="N32" t="s">
        <v>1599</v>
      </c>
      <c r="O32" t="s">
        <v>955</v>
      </c>
      <c r="P32" t="s">
        <v>824</v>
      </c>
      <c r="Q32" t="s">
        <v>871</v>
      </c>
      <c r="R32" t="s">
        <v>871</v>
      </c>
      <c r="S32" t="s">
        <v>899</v>
      </c>
      <c r="T32" t="s">
        <v>825</v>
      </c>
      <c r="U32" t="s">
        <v>899</v>
      </c>
      <c r="V32" t="s">
        <v>825</v>
      </c>
      <c r="W32" t="s">
        <v>919</v>
      </c>
      <c r="X32" t="s">
        <v>827</v>
      </c>
      <c r="Y32" t="s">
        <v>826</v>
      </c>
      <c r="Z32" t="s">
        <v>826</v>
      </c>
      <c r="AA32" t="s">
        <v>827</v>
      </c>
      <c r="AB32" t="s">
        <v>827</v>
      </c>
      <c r="AC32" t="s">
        <v>873</v>
      </c>
      <c r="AD32" t="s">
        <v>873</v>
      </c>
      <c r="AE32" t="s">
        <v>873</v>
      </c>
      <c r="AG32" t="s">
        <v>900</v>
      </c>
      <c r="AH32" t="s">
        <v>832</v>
      </c>
      <c r="AI32" t="s">
        <v>880</v>
      </c>
      <c r="AJ32" t="s">
        <v>900</v>
      </c>
      <c r="AK32" t="s">
        <v>831</v>
      </c>
      <c r="AL32" t="s">
        <v>832</v>
      </c>
      <c r="AM32" t="s">
        <v>832</v>
      </c>
      <c r="AN32" t="s">
        <v>832</v>
      </c>
      <c r="AO32" t="s">
        <v>832</v>
      </c>
      <c r="AP32" t="s">
        <v>832</v>
      </c>
      <c r="AR32" t="s">
        <v>873</v>
      </c>
      <c r="AS32" t="s">
        <v>827</v>
      </c>
      <c r="AT32" t="s">
        <v>827</v>
      </c>
      <c r="AU32" t="s">
        <v>827</v>
      </c>
      <c r="AV32" t="s">
        <v>827</v>
      </c>
      <c r="AW32" t="s">
        <v>827</v>
      </c>
      <c r="AX32" t="s">
        <v>826</v>
      </c>
      <c r="AY32" t="s">
        <v>827</v>
      </c>
      <c r="AZ32" t="s">
        <v>873</v>
      </c>
      <c r="BA32" t="s">
        <v>827</v>
      </c>
      <c r="BB32" t="s">
        <v>826</v>
      </c>
      <c r="BC32" t="s">
        <v>827</v>
      </c>
      <c r="BD32" t="s">
        <v>827</v>
      </c>
      <c r="BE32" t="s">
        <v>873</v>
      </c>
      <c r="BF32" t="s">
        <v>826</v>
      </c>
      <c r="BG32" t="s">
        <v>827</v>
      </c>
      <c r="BH32" t="s">
        <v>919</v>
      </c>
      <c r="BI32" t="s">
        <v>827</v>
      </c>
      <c r="BJ32" t="s">
        <v>827</v>
      </c>
      <c r="BK32" t="s">
        <v>827</v>
      </c>
      <c r="BL32" t="s">
        <v>826</v>
      </c>
      <c r="BM32" t="s">
        <v>827</v>
      </c>
      <c r="BN32" t="s">
        <v>826</v>
      </c>
      <c r="BO32" t="s">
        <v>873</v>
      </c>
      <c r="BP32" t="s">
        <v>827</v>
      </c>
      <c r="BQ32" t="s">
        <v>873</v>
      </c>
      <c r="BR32" t="s">
        <v>826</v>
      </c>
      <c r="BS32" t="s">
        <v>827</v>
      </c>
      <c r="BT32" t="s">
        <v>826</v>
      </c>
      <c r="BU32" t="s">
        <v>827</v>
      </c>
      <c r="BV32" t="s">
        <v>827</v>
      </c>
      <c r="BW32" t="s">
        <v>827</v>
      </c>
      <c r="BX32" t="s">
        <v>827</v>
      </c>
      <c r="BY32" t="s">
        <v>827</v>
      </c>
      <c r="BZ32" t="s">
        <v>827</v>
      </c>
      <c r="CA32" t="s">
        <v>826</v>
      </c>
      <c r="CB32" t="s">
        <v>827</v>
      </c>
      <c r="CC32" t="s">
        <v>827</v>
      </c>
      <c r="CD32" t="s">
        <v>827</v>
      </c>
      <c r="CF32" t="s">
        <v>853</v>
      </c>
      <c r="CG32" t="s">
        <v>852</v>
      </c>
      <c r="CH32" t="s">
        <v>852</v>
      </c>
      <c r="CI32" t="s">
        <v>852</v>
      </c>
      <c r="CJ32" t="s">
        <v>853</v>
      </c>
      <c r="CK32" t="s">
        <v>853</v>
      </c>
      <c r="CL32" t="s">
        <v>853</v>
      </c>
      <c r="CM32" t="s">
        <v>852</v>
      </c>
      <c r="CN32" t="s">
        <v>852</v>
      </c>
      <c r="CO32" t="s">
        <v>853</v>
      </c>
      <c r="CP32" t="s">
        <v>853</v>
      </c>
      <c r="CQ32" t="s">
        <v>826</v>
      </c>
      <c r="CR32" t="s">
        <v>826</v>
      </c>
      <c r="CS32" t="s">
        <v>852</v>
      </c>
      <c r="CT32" t="s">
        <v>826</v>
      </c>
      <c r="CU32" t="s">
        <v>852</v>
      </c>
      <c r="CV32" t="s">
        <v>853</v>
      </c>
      <c r="CW32" t="s">
        <v>852</v>
      </c>
      <c r="CX32" t="s">
        <v>853</v>
      </c>
      <c r="CY32" t="s">
        <v>826</v>
      </c>
      <c r="CZ32" t="s">
        <v>826</v>
      </c>
      <c r="DA32" t="s">
        <v>826</v>
      </c>
      <c r="DB32" t="s">
        <v>853</v>
      </c>
      <c r="DC32" t="s">
        <v>853</v>
      </c>
      <c r="DD32" t="s">
        <v>852</v>
      </c>
      <c r="DE32" t="s">
        <v>853</v>
      </c>
      <c r="DF32" t="s">
        <v>852</v>
      </c>
      <c r="DG32" t="s">
        <v>852</v>
      </c>
      <c r="DH32" t="s">
        <v>852</v>
      </c>
      <c r="DI32" t="s">
        <v>852</v>
      </c>
      <c r="DJ32" t="s">
        <v>853</v>
      </c>
      <c r="DK32" t="s">
        <v>853</v>
      </c>
      <c r="DM32" t="s">
        <v>856</v>
      </c>
      <c r="DN32" t="s">
        <v>854</v>
      </c>
      <c r="DO32" t="s">
        <v>855</v>
      </c>
      <c r="DP32" t="s">
        <v>856</v>
      </c>
      <c r="DQ32" t="s">
        <v>855</v>
      </c>
      <c r="DR32" t="s">
        <v>855</v>
      </c>
      <c r="DS32" t="s">
        <v>854</v>
      </c>
      <c r="DT32" t="s">
        <v>854</v>
      </c>
      <c r="DU32" t="s">
        <v>854</v>
      </c>
      <c r="DV32" t="s">
        <v>855</v>
      </c>
      <c r="DW32" t="s">
        <v>854</v>
      </c>
      <c r="DX32" t="s">
        <v>855</v>
      </c>
      <c r="DY32" t="s">
        <v>855</v>
      </c>
      <c r="DZ32" t="s">
        <v>856</v>
      </c>
      <c r="EA32" t="s">
        <v>856</v>
      </c>
      <c r="EB32" t="s">
        <v>854</v>
      </c>
      <c r="EC32" t="s">
        <v>855</v>
      </c>
      <c r="ED32" t="s">
        <v>856</v>
      </c>
      <c r="EE32" t="s">
        <v>856</v>
      </c>
      <c r="EF32" t="s">
        <v>856</v>
      </c>
      <c r="EG32" t="s">
        <v>855</v>
      </c>
      <c r="EH32" t="s">
        <v>854</v>
      </c>
      <c r="EI32" t="s">
        <v>856</v>
      </c>
      <c r="EJ32" t="s">
        <v>855</v>
      </c>
      <c r="EK32" t="s">
        <v>856</v>
      </c>
      <c r="EL32" t="s">
        <v>854</v>
      </c>
      <c r="EM32" t="s">
        <v>856</v>
      </c>
      <c r="EN32" t="s">
        <v>889</v>
      </c>
      <c r="EO32" t="s">
        <v>855</v>
      </c>
      <c r="EP32" t="s">
        <v>855</v>
      </c>
      <c r="EQ32" t="s">
        <v>856</v>
      </c>
      <c r="ER32" t="s">
        <v>856</v>
      </c>
      <c r="ES32" t="s">
        <v>854</v>
      </c>
      <c r="ET32" t="s">
        <v>854</v>
      </c>
      <c r="EU32" t="s">
        <v>854</v>
      </c>
    </row>
    <row r="33" spans="1:151" x14ac:dyDescent="0.2">
      <c r="A33">
        <v>110002753809</v>
      </c>
      <c r="B33">
        <v>270114160</v>
      </c>
      <c r="C33" s="2">
        <v>43609.506655092591</v>
      </c>
      <c r="D33" s="2">
        <v>43609.522361111107</v>
      </c>
      <c r="E33" t="s">
        <v>1589</v>
      </c>
      <c r="J33" t="s">
        <v>43</v>
      </c>
      <c r="K33" t="s">
        <v>1588</v>
      </c>
      <c r="L33" t="s">
        <v>815</v>
      </c>
      <c r="M33" t="s">
        <v>960</v>
      </c>
      <c r="N33" t="s">
        <v>1599</v>
      </c>
      <c r="O33" t="s">
        <v>823</v>
      </c>
      <c r="P33" t="s">
        <v>870</v>
      </c>
      <c r="Q33" t="s">
        <v>825</v>
      </c>
      <c r="R33" t="s">
        <v>871</v>
      </c>
      <c r="S33" t="s">
        <v>871</v>
      </c>
      <c r="T33" t="s">
        <v>871</v>
      </c>
      <c r="U33" t="s">
        <v>825</v>
      </c>
      <c r="V33" t="s">
        <v>825</v>
      </c>
      <c r="W33" t="s">
        <v>827</v>
      </c>
      <c r="X33" t="s">
        <v>873</v>
      </c>
      <c r="Y33" t="s">
        <v>827</v>
      </c>
      <c r="Z33" t="s">
        <v>827</v>
      </c>
      <c r="AA33" t="s">
        <v>826</v>
      </c>
      <c r="AB33" t="s">
        <v>827</v>
      </c>
      <c r="AC33" t="s">
        <v>873</v>
      </c>
      <c r="AD33" t="s">
        <v>826</v>
      </c>
      <c r="AE33" t="s">
        <v>827</v>
      </c>
      <c r="AG33" t="s">
        <v>881</v>
      </c>
      <c r="AH33" t="s">
        <v>881</v>
      </c>
      <c r="AI33" t="s">
        <v>831</v>
      </c>
      <c r="AJ33" t="s">
        <v>881</v>
      </c>
      <c r="AK33" t="s">
        <v>881</v>
      </c>
      <c r="AL33" t="s">
        <v>881</v>
      </c>
      <c r="AM33" t="s">
        <v>832</v>
      </c>
      <c r="AN33" t="s">
        <v>832</v>
      </c>
      <c r="AO33" t="s">
        <v>832</v>
      </c>
      <c r="AP33" t="s">
        <v>880</v>
      </c>
      <c r="AR33" t="s">
        <v>827</v>
      </c>
      <c r="AS33" t="s">
        <v>827</v>
      </c>
      <c r="AT33" t="s">
        <v>826</v>
      </c>
      <c r="AU33" t="s">
        <v>919</v>
      </c>
      <c r="AV33" t="s">
        <v>873</v>
      </c>
      <c r="AW33" t="s">
        <v>827</v>
      </c>
      <c r="AX33" t="s">
        <v>827</v>
      </c>
      <c r="AY33" t="s">
        <v>919</v>
      </c>
      <c r="AZ33" t="s">
        <v>873</v>
      </c>
      <c r="BA33" t="s">
        <v>826</v>
      </c>
      <c r="BB33" t="s">
        <v>827</v>
      </c>
      <c r="BC33" t="s">
        <v>919</v>
      </c>
      <c r="BD33" t="s">
        <v>826</v>
      </c>
      <c r="BE33" t="s">
        <v>873</v>
      </c>
      <c r="BF33" t="s">
        <v>827</v>
      </c>
      <c r="BG33" t="s">
        <v>919</v>
      </c>
      <c r="BH33" t="s">
        <v>873</v>
      </c>
      <c r="BI33" t="s">
        <v>827</v>
      </c>
      <c r="BJ33" t="s">
        <v>873</v>
      </c>
      <c r="BK33" t="s">
        <v>827</v>
      </c>
      <c r="BL33" t="s">
        <v>873</v>
      </c>
      <c r="BM33" t="s">
        <v>873</v>
      </c>
      <c r="BN33" t="s">
        <v>873</v>
      </c>
      <c r="BO33" t="s">
        <v>873</v>
      </c>
      <c r="BP33" t="s">
        <v>873</v>
      </c>
      <c r="BQ33" t="s">
        <v>873</v>
      </c>
      <c r="BR33" t="s">
        <v>873</v>
      </c>
      <c r="BS33" t="s">
        <v>873</v>
      </c>
      <c r="BT33" t="s">
        <v>873</v>
      </c>
      <c r="BU33" t="s">
        <v>827</v>
      </c>
      <c r="BV33" t="s">
        <v>872</v>
      </c>
      <c r="BW33" t="s">
        <v>873</v>
      </c>
      <c r="BX33" t="s">
        <v>827</v>
      </c>
      <c r="BY33" t="s">
        <v>827</v>
      </c>
      <c r="BZ33" t="s">
        <v>827</v>
      </c>
      <c r="CA33" t="s">
        <v>873</v>
      </c>
      <c r="CB33" t="s">
        <v>826</v>
      </c>
      <c r="CC33" t="s">
        <v>873</v>
      </c>
      <c r="CD33" t="s">
        <v>873</v>
      </c>
      <c r="CF33" t="s">
        <v>853</v>
      </c>
      <c r="CG33" t="s">
        <v>852</v>
      </c>
      <c r="CH33" t="s">
        <v>853</v>
      </c>
      <c r="CI33" t="s">
        <v>852</v>
      </c>
      <c r="CJ33" t="s">
        <v>826</v>
      </c>
      <c r="CK33" t="s">
        <v>853</v>
      </c>
      <c r="CL33" t="s">
        <v>852</v>
      </c>
      <c r="CM33" t="s">
        <v>852</v>
      </c>
      <c r="CN33" t="s">
        <v>853</v>
      </c>
      <c r="CO33" t="s">
        <v>853</v>
      </c>
      <c r="CP33" t="s">
        <v>853</v>
      </c>
      <c r="CQ33" t="s">
        <v>853</v>
      </c>
      <c r="CR33" t="s">
        <v>853</v>
      </c>
      <c r="CS33" t="s">
        <v>852</v>
      </c>
      <c r="CT33" t="s">
        <v>852</v>
      </c>
      <c r="CU33" t="s">
        <v>852</v>
      </c>
      <c r="CV33" t="s">
        <v>853</v>
      </c>
      <c r="CW33" t="s">
        <v>826</v>
      </c>
      <c r="CX33" t="s">
        <v>852</v>
      </c>
      <c r="CY33" t="s">
        <v>853</v>
      </c>
      <c r="CZ33" t="s">
        <v>852</v>
      </c>
      <c r="DA33" t="s">
        <v>852</v>
      </c>
      <c r="DB33" t="s">
        <v>853</v>
      </c>
      <c r="DC33" t="s">
        <v>853</v>
      </c>
      <c r="DD33" t="s">
        <v>853</v>
      </c>
      <c r="DE33" t="s">
        <v>853</v>
      </c>
      <c r="DF33" t="s">
        <v>852</v>
      </c>
      <c r="DG33" t="s">
        <v>853</v>
      </c>
      <c r="DH33" t="s">
        <v>853</v>
      </c>
      <c r="DI33" t="s">
        <v>853</v>
      </c>
      <c r="DJ33" t="s">
        <v>852</v>
      </c>
      <c r="DK33" t="s">
        <v>852</v>
      </c>
      <c r="DM33" t="s">
        <v>854</v>
      </c>
      <c r="DN33" t="s">
        <v>856</v>
      </c>
      <c r="DO33" t="s">
        <v>888</v>
      </c>
      <c r="DP33" t="s">
        <v>854</v>
      </c>
      <c r="DQ33" t="s">
        <v>854</v>
      </c>
      <c r="DR33" t="s">
        <v>856</v>
      </c>
      <c r="DS33" t="s">
        <v>888</v>
      </c>
      <c r="DT33" t="s">
        <v>854</v>
      </c>
      <c r="DU33" t="s">
        <v>888</v>
      </c>
      <c r="DV33" t="s">
        <v>856</v>
      </c>
      <c r="DW33" t="s">
        <v>888</v>
      </c>
      <c r="DX33" t="s">
        <v>888</v>
      </c>
      <c r="DY33" t="s">
        <v>888</v>
      </c>
      <c r="DZ33" t="s">
        <v>888</v>
      </c>
      <c r="EA33" t="s">
        <v>888</v>
      </c>
      <c r="EB33" t="s">
        <v>854</v>
      </c>
      <c r="EC33" t="s">
        <v>854</v>
      </c>
      <c r="ED33" t="s">
        <v>854</v>
      </c>
      <c r="EE33" t="s">
        <v>855</v>
      </c>
      <c r="EF33" t="s">
        <v>856</v>
      </c>
      <c r="EG33" t="s">
        <v>854</v>
      </c>
      <c r="EH33" t="s">
        <v>854</v>
      </c>
      <c r="EI33" t="s">
        <v>856</v>
      </c>
      <c r="EJ33" t="s">
        <v>854</v>
      </c>
      <c r="EK33" t="s">
        <v>854</v>
      </c>
      <c r="EL33" t="s">
        <v>888</v>
      </c>
      <c r="EM33" t="s">
        <v>855</v>
      </c>
      <c r="EN33" t="s">
        <v>855</v>
      </c>
      <c r="EO33" t="s">
        <v>854</v>
      </c>
      <c r="EP33" t="s">
        <v>856</v>
      </c>
      <c r="EQ33" t="s">
        <v>854</v>
      </c>
      <c r="ER33" t="s">
        <v>856</v>
      </c>
      <c r="ES33" t="s">
        <v>854</v>
      </c>
      <c r="ET33" t="s">
        <v>856</v>
      </c>
      <c r="EU33" t="s">
        <v>854</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3"/>
  <sheetViews>
    <sheetView zoomScale="94" workbookViewId="0">
      <pane xSplit="2" ySplit="2" topLeftCell="C3" activePane="bottomRight" state="frozenSplit"/>
      <selection pane="topRight" activeCell="C1" sqref="C1"/>
      <selection pane="bottomLeft" activeCell="A3" sqref="A3"/>
      <selection pane="bottomRight" activeCell="R3" sqref="R3"/>
    </sheetView>
  </sheetViews>
  <sheetFormatPr baseColWidth="10" defaultRowHeight="15" x14ac:dyDescent="0.2"/>
  <cols>
    <col min="2" max="2" width="38.1640625" customWidth="1"/>
    <col min="3" max="7" width="15.1640625" customWidth="1"/>
  </cols>
  <sheetData>
    <row r="1" spans="1:18" x14ac:dyDescent="0.2">
      <c r="C1" t="s">
        <v>1690</v>
      </c>
      <c r="D1" t="s">
        <v>1691</v>
      </c>
      <c r="E1" t="s">
        <v>1688</v>
      </c>
      <c r="F1" t="s">
        <v>1692</v>
      </c>
      <c r="G1" t="s">
        <v>1689</v>
      </c>
      <c r="I1" t="s">
        <v>1706</v>
      </c>
      <c r="J1" t="s">
        <v>1707</v>
      </c>
      <c r="K1" t="s">
        <v>1708</v>
      </c>
      <c r="L1" t="s">
        <v>1709</v>
      </c>
      <c r="M1" t="s">
        <v>1710</v>
      </c>
      <c r="N1" t="s">
        <v>1711</v>
      </c>
      <c r="O1" t="s">
        <v>1712</v>
      </c>
      <c r="P1" t="s">
        <v>1713</v>
      </c>
      <c r="R1" t="s">
        <v>1787</v>
      </c>
    </row>
    <row r="2" spans="1:18" x14ac:dyDescent="0.2">
      <c r="C2" t="str">
        <f t="array" aca="1" ref="C2" ca="1">INDIRECT("NumericMain!"&amp;C$1&amp;1)</f>
        <v>Q3 pubpriv</v>
      </c>
      <c r="D2" t="str">
        <f t="array" aca="1" ref="D2" ca="1">INDIRECT("NumericMain!"&amp;D$1&amp;1)</f>
        <v>Q4 numstud</v>
      </c>
      <c r="E2" t="str">
        <f t="array" aca="1" ref="E2" ca="1">INDIRECT("NumericMain!"&amp;E$1&amp;1)</f>
        <v>Q5 impl</v>
      </c>
      <c r="F2" t="str">
        <f t="array" aca="1" ref="F2" ca="1">INDIRECT("NumericMain!"&amp;F$1&amp;1)</f>
        <v>Q24 centIn</v>
      </c>
      <c r="G2" t="str">
        <f t="array" aca="1" ref="G2" ca="1">INDIRECT("NumericMain!"&amp;G$1&amp;1)</f>
        <v>Q25 centIT</v>
      </c>
      <c r="I2" t="str">
        <f t="array" aca="1" ref="I2" ca="1">INDIRECT("NumericMain!"&amp;I$1&amp;1)</f>
        <v>Q28 TOGAF</v>
      </c>
      <c r="J2" t="str">
        <f t="array" aca="1" ref="J2" ca="1">INDIRECT("NumericMain!"&amp;J$1&amp;1)</f>
        <v>Q28 KPMG</v>
      </c>
      <c r="K2" t="str">
        <f t="array" aca="1" ref="K2" ca="1">INDIRECT("NumericMain!"&amp;K$1&amp;1)</f>
        <v>Q28 Zach</v>
      </c>
      <c r="L2" t="str">
        <f t="array" aca="1" ref="L2" ca="1">INDIRECT("NumericMain!"&amp;L$1&amp;1)</f>
        <v>Q28 APQC</v>
      </c>
      <c r="M2" t="str">
        <f t="array" aca="1" ref="M2" ca="1">INDIRECT("NumericMain!"&amp;M$1&amp;1)</f>
        <v>Q28 Gart</v>
      </c>
      <c r="N2" t="str">
        <f t="array" aca="1" ref="N2" ca="1">INDIRECT("NumericMain!"&amp;N$1&amp;1)</f>
        <v>Q28 CAUDIT</v>
      </c>
      <c r="O2" t="str">
        <f t="array" aca="1" ref="O2" ca="1">INDIRECT("NumericMain!"&amp;O$1&amp;1)</f>
        <v>Q28 NORA</v>
      </c>
      <c r="P2" t="str">
        <f t="array" aca="1" ref="P2" ca="1">INDIRECT("NumericMain!"&amp;P$1&amp;1)</f>
        <v>Q28 ITANA</v>
      </c>
      <c r="R2" t="str">
        <f t="array" aca="1" ref="R2" ca="1">INDIRECT("NumericMain!"&amp;R$1&amp;1)</f>
        <v>Q45 Agile</v>
      </c>
    </row>
    <row r="3" spans="1:18" x14ac:dyDescent="0.2">
      <c r="A3" t="s">
        <v>1690</v>
      </c>
      <c r="B3" t="str">
        <f t="array" aca="1" ref="B3" ca="1">INDIRECT("NumericMain!"&amp;$A3&amp;1)</f>
        <v>Q3 pubpriv</v>
      </c>
      <c r="C3" s="147">
        <f t="shared" ref="C3:R20" ca="1" si="0">CORREL(INDIRECT("NumericMain!"&amp;$A3&amp;"22"&amp;":"&amp;$A3&amp;"133"),INDIRECT("NumericMain!"&amp;C$1&amp;"22"&amp;":"&amp;C$1&amp;"133"))</f>
        <v>1</v>
      </c>
      <c r="D3" s="147"/>
      <c r="E3" s="147"/>
      <c r="F3" s="147"/>
      <c r="G3" s="147"/>
      <c r="I3" s="147">
        <f t="shared" ca="1" si="0"/>
        <v>-6.6027479983779044E-2</v>
      </c>
      <c r="J3" s="147">
        <f t="shared" ca="1" si="0"/>
        <v>-1.2580219718805821E-2</v>
      </c>
      <c r="K3" s="147">
        <f t="shared" ca="1" si="0"/>
        <v>3.5743371556211899E-2</v>
      </c>
      <c r="L3" s="147">
        <f t="shared" ca="1" si="0"/>
        <v>5.6607017071118745E-2</v>
      </c>
      <c r="M3" s="147">
        <f t="shared" ca="1" si="0"/>
        <v>0.10701720580709614</v>
      </c>
      <c r="N3" s="147">
        <f t="shared" ca="1" si="0"/>
        <v>-6.4555310915432595E-2</v>
      </c>
      <c r="O3" s="147">
        <f t="shared" ca="1" si="0"/>
        <v>-8.3010579461421666E-2</v>
      </c>
      <c r="P3" s="147">
        <f t="shared" ca="1" si="0"/>
        <v>-1.2836346484470079E-2</v>
      </c>
      <c r="R3" s="147">
        <f t="shared" ca="1" si="0"/>
        <v>0.16543055566182169</v>
      </c>
    </row>
    <row r="4" spans="1:18" x14ac:dyDescent="0.2">
      <c r="A4" t="s">
        <v>1691</v>
      </c>
      <c r="B4" t="str">
        <f t="array" aca="1" ref="B4" ca="1">INDIRECT("NumericMain!"&amp;$A4&amp;1)</f>
        <v>Q4 numstud</v>
      </c>
      <c r="C4" s="147">
        <f t="shared" ca="1" si="0"/>
        <v>-0.2657505716659645</v>
      </c>
      <c r="D4" s="147">
        <f t="shared" ca="1" si="0"/>
        <v>1.0000000000000002</v>
      </c>
      <c r="E4" s="147"/>
      <c r="F4" s="147"/>
      <c r="G4" s="147"/>
      <c r="I4" s="147">
        <f t="shared" ca="1" si="0"/>
        <v>0.22067988234772498</v>
      </c>
      <c r="J4" s="147">
        <f t="shared" ca="1" si="0"/>
        <v>2.1404481185961523E-2</v>
      </c>
      <c r="K4" s="147">
        <f t="shared" ca="1" si="0"/>
        <v>0.20825061167966916</v>
      </c>
      <c r="L4" s="147">
        <f t="shared" ca="1" si="0"/>
        <v>0.21105544785987837</v>
      </c>
      <c r="M4" s="147">
        <f t="shared" ca="1" si="0"/>
        <v>0.18721534485555788</v>
      </c>
      <c r="N4" s="147">
        <f t="shared" ca="1" si="0"/>
        <v>0.27913449919832067</v>
      </c>
      <c r="O4" s="147">
        <f t="shared" ca="1" si="0"/>
        <v>-6.0199576739732162E-2</v>
      </c>
      <c r="P4" s="147">
        <f t="shared" ca="1" si="0"/>
        <v>0.17842183988329105</v>
      </c>
      <c r="R4" s="147">
        <f t="shared" ca="1" si="0"/>
        <v>0.23957723052054383</v>
      </c>
    </row>
    <row r="5" spans="1:18" x14ac:dyDescent="0.2">
      <c r="A5" t="s">
        <v>1688</v>
      </c>
      <c r="B5" t="str">
        <f t="array" aca="1" ref="B5" ca="1">INDIRECT("NumericMain!"&amp;$A5&amp;1)</f>
        <v>Q5 impl</v>
      </c>
      <c r="C5" s="147">
        <f t="shared" ca="1" si="0"/>
        <v>6.6454824535027837E-2</v>
      </c>
      <c r="D5" s="147">
        <f t="shared" ca="1" si="0"/>
        <v>-0.2762161429535181</v>
      </c>
      <c r="E5" s="147">
        <f t="shared" ca="1" si="0"/>
        <v>0.99999999999999989</v>
      </c>
      <c r="F5" s="147"/>
      <c r="G5" s="147"/>
      <c r="I5" s="147">
        <f t="shared" ca="1" si="0"/>
        <v>-0.18809424377880518</v>
      </c>
      <c r="J5" s="147">
        <f t="shared" ca="1" si="0"/>
        <v>-6.3699904924399323E-2</v>
      </c>
      <c r="K5" s="147">
        <f t="shared" ca="1" si="0"/>
        <v>-0.14287419583146455</v>
      </c>
      <c r="L5" s="147">
        <f t="shared" ca="1" si="0"/>
        <v>-0.17395701671528191</v>
      </c>
      <c r="M5" s="147">
        <f t="shared" ca="1" si="0"/>
        <v>-0.31526118933581088</v>
      </c>
      <c r="N5" s="147">
        <f t="shared" ca="1" si="0"/>
        <v>-0.27882508912374859</v>
      </c>
      <c r="O5" s="147">
        <f t="shared" ca="1" si="0"/>
        <v>-0.23610782529544813</v>
      </c>
      <c r="P5" s="147">
        <f t="shared" ca="1" si="0"/>
        <v>1.6429747181418434E-2</v>
      </c>
      <c r="R5" s="147">
        <f t="shared" ca="1" si="0"/>
        <v>-0.44758896268425435</v>
      </c>
    </row>
    <row r="6" spans="1:18" x14ac:dyDescent="0.2">
      <c r="A6" t="s">
        <v>1692</v>
      </c>
      <c r="B6" t="str">
        <f t="array" aca="1" ref="B6" ca="1">INDIRECT("NumericMain!"&amp;$A6&amp;1)</f>
        <v>Q24 centIn</v>
      </c>
      <c r="C6" s="147">
        <f t="shared" ca="1" si="0"/>
        <v>-0.26976306459324301</v>
      </c>
      <c r="D6" s="147">
        <f t="shared" ca="1" si="0"/>
        <v>0.46217796275548551</v>
      </c>
      <c r="E6" s="147">
        <f t="shared" ca="1" si="0"/>
        <v>-8.367563791850359E-2</v>
      </c>
      <c r="F6" s="147">
        <f t="shared" ca="1" si="0"/>
        <v>1</v>
      </c>
      <c r="G6" s="147">
        <f t="shared" ca="1" si="0"/>
        <v>0.16631355804523576</v>
      </c>
      <c r="I6" s="147">
        <f t="shared" ca="1" si="0"/>
        <v>0.34147704772671128</v>
      </c>
      <c r="J6" s="147">
        <f t="shared" ca="1" si="0"/>
        <v>-4.9861115485827584E-2</v>
      </c>
      <c r="K6" s="147">
        <f t="shared" ca="1" si="0"/>
        <v>0.27295433556736509</v>
      </c>
      <c r="L6" s="147">
        <f t="shared" ca="1" si="0"/>
        <v>0.17498632156927343</v>
      </c>
      <c r="M6" s="147">
        <f t="shared" ca="1" si="0"/>
        <v>-3.9299700623345087E-3</v>
      </c>
      <c r="N6" s="147">
        <f t="shared" ca="1" si="0"/>
        <v>0.19890021875708044</v>
      </c>
      <c r="O6" s="147">
        <f t="shared" ca="1" si="0"/>
        <v>1.1138310934212487E-2</v>
      </c>
      <c r="P6" s="147">
        <f t="shared" ca="1" si="0"/>
        <v>3.1691671539813865E-2</v>
      </c>
      <c r="R6" s="147">
        <f t="shared" ca="1" si="0"/>
        <v>0.2211720027405453</v>
      </c>
    </row>
    <row r="7" spans="1:18" x14ac:dyDescent="0.2">
      <c r="A7" t="s">
        <v>1689</v>
      </c>
      <c r="B7" t="str">
        <f t="array" aca="1" ref="B7" ca="1">INDIRECT("NumericMain!"&amp;$A7&amp;1)</f>
        <v>Q25 centIT</v>
      </c>
      <c r="C7" s="147">
        <f t="shared" ca="1" si="0"/>
        <v>-3.940147253428302E-2</v>
      </c>
      <c r="D7" s="147">
        <f t="shared" ca="1" si="0"/>
        <v>0.11215485174189227</v>
      </c>
      <c r="E7" s="147">
        <f t="shared" ca="1" si="0"/>
        <v>0.23959482810673818</v>
      </c>
      <c r="F7" s="147">
        <f t="shared" ca="1" si="0"/>
        <v>0.16631355804523576</v>
      </c>
      <c r="G7" s="147">
        <f t="shared" ca="1" si="0"/>
        <v>0.99999999999999989</v>
      </c>
      <c r="I7" s="147">
        <f t="shared" ca="1" si="0"/>
        <v>-4.0814637277305166E-2</v>
      </c>
      <c r="J7" s="147">
        <f t="shared" ca="1" si="0"/>
        <v>-0.17708229053738006</v>
      </c>
      <c r="K7" s="147">
        <f t="shared" ca="1" si="0"/>
        <v>-6.5571160227465286E-2</v>
      </c>
      <c r="L7" s="147">
        <f t="shared" ca="1" si="0"/>
        <v>-0.29885303952731618</v>
      </c>
      <c r="M7" s="147">
        <f t="shared" ca="1" si="0"/>
        <v>7.1985063224386692E-2</v>
      </c>
      <c r="N7" s="147">
        <f t="shared" ca="1" si="0"/>
        <v>-0.13712555853457381</v>
      </c>
      <c r="O7" s="147">
        <f t="shared" ca="1" si="0"/>
        <v>-0.29187532936754618</v>
      </c>
      <c r="P7" s="147">
        <f t="shared" ca="1" si="0"/>
        <v>0.13618742492736585</v>
      </c>
      <c r="R7" s="147">
        <f t="shared" ca="1" si="0"/>
        <v>-0.11401347067295699</v>
      </c>
    </row>
    <row r="9" spans="1:18" x14ac:dyDescent="0.2">
      <c r="A9" t="s">
        <v>1786</v>
      </c>
      <c r="B9" t="str">
        <f t="array" aca="1" ref="B9" ca="1">INDIRECT("NumericMain!"&amp;$A9&amp;1)</f>
        <v>Q39 Flexibility</v>
      </c>
      <c r="C9" s="147">
        <f t="shared" ca="1" si="0"/>
        <v>9.1960097974340446E-2</v>
      </c>
      <c r="D9" s="147">
        <f t="shared" ca="1" si="0"/>
        <v>-0.11122101332503236</v>
      </c>
      <c r="E9" s="147">
        <f t="shared" ca="1" si="0"/>
        <v>-2.2958738439861293E-2</v>
      </c>
      <c r="F9" s="147">
        <f t="shared" ca="1" si="0"/>
        <v>-0.11868511181748832</v>
      </c>
      <c r="G9" s="147">
        <f t="shared" ca="1" si="0"/>
        <v>-0.12317223742992847</v>
      </c>
      <c r="I9" s="147">
        <f t="shared" ca="1" si="0"/>
        <v>0.12791761082583342</v>
      </c>
      <c r="J9" s="147">
        <f t="shared" ca="1" si="0"/>
        <v>2.6951441549556507E-17</v>
      </c>
      <c r="K9" s="147">
        <f t="shared" ca="1" si="0"/>
        <v>0.21853216073040937</v>
      </c>
      <c r="L9" s="147">
        <f t="shared" ca="1" si="0"/>
        <v>0.1335455293883818</v>
      </c>
      <c r="M9" s="147">
        <f t="shared" ca="1" si="0"/>
        <v>-0.10599528541852543</v>
      </c>
      <c r="N9" s="147">
        <f t="shared" ca="1" si="0"/>
        <v>-0.15454208550261492</v>
      </c>
      <c r="O9" s="147">
        <f t="shared" ca="1" si="0"/>
        <v>5.3711250588678539E-2</v>
      </c>
      <c r="P9" s="147">
        <f t="shared" ca="1" si="0"/>
        <v>-0.25203880667648215</v>
      </c>
      <c r="R9" s="147">
        <f t="shared" ca="1" si="0"/>
        <v>0.13128557545692263</v>
      </c>
    </row>
    <row r="11" spans="1:18" x14ac:dyDescent="0.2">
      <c r="A11" t="s">
        <v>1693</v>
      </c>
      <c r="B11" t="str">
        <f t="array" aca="1" ref="B11" ca="1">INDIRECT("NumericMain!"&amp;$A11&amp;1)</f>
        <v>Q43 align mission</v>
      </c>
      <c r="C11" s="147">
        <f t="shared" ca="1" si="0"/>
        <v>0.11567040955943431</v>
      </c>
      <c r="D11" s="147">
        <f t="shared" ca="1" si="0"/>
        <v>7.0481669173960246E-2</v>
      </c>
      <c r="E11" s="147">
        <f t="shared" ca="1" si="0"/>
        <v>-0.1887660612540519</v>
      </c>
      <c r="F11" s="147">
        <f t="shared" ca="1" si="0"/>
        <v>0.19622179269386383</v>
      </c>
      <c r="G11" s="147">
        <f t="shared" ca="1" si="0"/>
        <v>-7.7920246423824821E-2</v>
      </c>
      <c r="I11" s="147">
        <f t="shared" ca="1" si="0"/>
        <v>-6.6892029706302425E-2</v>
      </c>
      <c r="J11" s="147">
        <f t="shared" ca="1" si="0"/>
        <v>0.23300908934617939</v>
      </c>
      <c r="K11" s="147">
        <f t="shared" ca="1" si="0"/>
        <v>0.10584395664165711</v>
      </c>
      <c r="L11" s="147">
        <f t="shared" ca="1" si="0"/>
        <v>8.3651739336683059E-2</v>
      </c>
      <c r="M11" s="147">
        <f t="shared" ca="1" si="0"/>
        <v>0.28281885942026691</v>
      </c>
      <c r="N11" s="147">
        <f t="shared" ca="1" si="0"/>
        <v>3.2586372501285724E-2</v>
      </c>
      <c r="O11" s="147">
        <f t="shared" ca="1" si="0"/>
        <v>0.13684261270179271</v>
      </c>
      <c r="P11" s="147">
        <f t="shared" ca="1" si="0"/>
        <v>-0.25014631062523562</v>
      </c>
      <c r="R11" s="147">
        <f t="shared" ca="1" si="0"/>
        <v>0.23358109755800091</v>
      </c>
    </row>
    <row r="12" spans="1:18" x14ac:dyDescent="0.2">
      <c r="A12" t="s">
        <v>1694</v>
      </c>
      <c r="B12" t="str">
        <f t="array" aca="1" ref="B12" ca="1">INDIRECT("NumericMain!"&amp;$A12&amp;1)</f>
        <v>Q43 Decision making</v>
      </c>
      <c r="C12" s="147">
        <f t="shared" ca="1" si="0"/>
        <v>0.10793919065083363</v>
      </c>
      <c r="D12" s="147">
        <f t="shared" ca="1" si="0"/>
        <v>-4.8093895562276619E-2</v>
      </c>
      <c r="E12" s="147">
        <f t="shared" ca="1" si="0"/>
        <v>-0.28823087868451258</v>
      </c>
      <c r="F12" s="147">
        <f t="shared" ca="1" si="0"/>
        <v>0.12207979497254033</v>
      </c>
      <c r="G12" s="147">
        <f t="shared" ca="1" si="0"/>
        <v>-0.21396303450264637</v>
      </c>
      <c r="I12" s="147">
        <f t="shared" ca="1" si="0"/>
        <v>-2.4961818417685092E-3</v>
      </c>
      <c r="J12" s="147">
        <f t="shared" ca="1" si="0"/>
        <v>0.25363208212217991</v>
      </c>
      <c r="K12" s="147">
        <f t="shared" ca="1" si="0"/>
        <v>-3.3704401720306872E-3</v>
      </c>
      <c r="L12" s="147">
        <f t="shared" ca="1" si="0"/>
        <v>6.748840907578342E-2</v>
      </c>
      <c r="M12" s="147">
        <f t="shared" ca="1" si="0"/>
        <v>0.2652994850068367</v>
      </c>
      <c r="N12" s="147">
        <f t="shared" ca="1" si="0"/>
        <v>-2.4438875467174673E-2</v>
      </c>
      <c r="O12" s="147">
        <f t="shared" ca="1" si="0"/>
        <v>0.25987963744428594</v>
      </c>
      <c r="P12" s="147">
        <f t="shared" ca="1" si="0"/>
        <v>-0.28175942622025385</v>
      </c>
      <c r="R12" s="147">
        <f t="shared" ca="1" si="0"/>
        <v>0.26763619523706833</v>
      </c>
    </row>
    <row r="13" spans="1:18" x14ac:dyDescent="0.2">
      <c r="A13" t="s">
        <v>1695</v>
      </c>
      <c r="B13" t="str">
        <f t="array" aca="1" ref="B13" ca="1">INDIRECT("NumericMain!"&amp;$A13&amp;1)</f>
        <v>Q43 Business Process</v>
      </c>
      <c r="C13" s="147">
        <f t="shared" ca="1" si="0"/>
        <v>1.3898967647069093E-2</v>
      </c>
      <c r="D13" s="147">
        <f t="shared" ca="1" si="0"/>
        <v>-0.1120704865361256</v>
      </c>
      <c r="E13" s="147">
        <f t="shared" ca="1" si="0"/>
        <v>-8.9175620474248485E-2</v>
      </c>
      <c r="F13" s="147">
        <f t="shared" ca="1" si="0"/>
        <v>4.7517363794577917E-2</v>
      </c>
      <c r="G13" s="147">
        <f t="shared" ca="1" si="0"/>
        <v>4.4595521535554399E-2</v>
      </c>
      <c r="I13" s="147">
        <f t="shared" ca="1" si="0"/>
        <v>0.16956112311794475</v>
      </c>
      <c r="J13" s="147">
        <f t="shared" ca="1" si="0"/>
        <v>0.39045196076049821</v>
      </c>
      <c r="K13" s="147">
        <f t="shared" ca="1" si="0"/>
        <v>-5.1212032976595337E-2</v>
      </c>
      <c r="L13" s="147">
        <f t="shared" ca="1" si="0"/>
        <v>1.3466066988608713E-2</v>
      </c>
      <c r="M13" s="147">
        <f t="shared" ca="1" si="0"/>
        <v>0.1794897800114891</v>
      </c>
      <c r="N13" s="147">
        <f t="shared" ca="1" si="0"/>
        <v>-0.12872685454555155</v>
      </c>
      <c r="O13" s="147">
        <f t="shared" ca="1" si="0"/>
        <v>0.1830680478538099</v>
      </c>
      <c r="P13" s="147">
        <f t="shared" ca="1" si="0"/>
        <v>3.8816569134598064E-2</v>
      </c>
      <c r="R13" s="147">
        <f t="shared" ca="1" si="0"/>
        <v>1.4439523663373293E-2</v>
      </c>
    </row>
    <row r="14" spans="1:18" x14ac:dyDescent="0.2">
      <c r="A14" t="s">
        <v>1696</v>
      </c>
      <c r="B14" t="str">
        <f t="array" aca="1" ref="B14" ca="1">INDIRECT("NumericMain!"&amp;$A14&amp;1)</f>
        <v>Q43 Purchasing SW</v>
      </c>
      <c r="C14" s="147">
        <f t="shared" ca="1" si="0"/>
        <v>0.19163106110270739</v>
      </c>
      <c r="D14" s="147">
        <f t="shared" ca="1" si="0"/>
        <v>-8.6422711109214886E-2</v>
      </c>
      <c r="E14" s="147">
        <f t="shared" ca="1" si="0"/>
        <v>-0.13183896413129031</v>
      </c>
      <c r="F14" s="147">
        <f t="shared" ca="1" si="0"/>
        <v>5.0436321581114781E-2</v>
      </c>
      <c r="G14" s="147">
        <f t="shared" ca="1" si="0"/>
        <v>-4.2354766575795205E-2</v>
      </c>
      <c r="I14" s="147">
        <f t="shared" ca="1" si="0"/>
        <v>0.27859243698036568</v>
      </c>
      <c r="J14" s="147">
        <f t="shared" ca="1" si="0"/>
        <v>0.14884714412517663</v>
      </c>
      <c r="K14" s="147">
        <f t="shared" ca="1" si="0"/>
        <v>0.10560402477968772</v>
      </c>
      <c r="L14" s="147">
        <f t="shared" ca="1" si="0"/>
        <v>0.11347212340366088</v>
      </c>
      <c r="M14" s="147">
        <f t="shared" ca="1" si="0"/>
        <v>0.18751727799411255</v>
      </c>
      <c r="N14" s="147">
        <f t="shared" ca="1" si="0"/>
        <v>-3.7768219719951125E-2</v>
      </c>
      <c r="O14" s="147">
        <f t="shared" ca="1" si="0"/>
        <v>5.0220933557235989E-2</v>
      </c>
      <c r="P14" s="147">
        <f t="shared" ca="1" si="0"/>
        <v>-8.7211267627778678E-3</v>
      </c>
      <c r="R14" s="147">
        <f t="shared" ca="1" si="0"/>
        <v>0.19186580897838024</v>
      </c>
    </row>
    <row r="15" spans="1:18" x14ac:dyDescent="0.2">
      <c r="A15" t="s">
        <v>1697</v>
      </c>
      <c r="B15" t="str">
        <f t="array" aca="1" ref="B15" ca="1">INDIRECT("NumericMain!"&amp;$A15&amp;1)</f>
        <v>Q43 Purchasing Supplies</v>
      </c>
      <c r="C15" s="147">
        <f t="shared" ca="1" si="0"/>
        <v>-2.3861085000317455E-2</v>
      </c>
      <c r="D15" s="147">
        <f t="shared" ca="1" si="0"/>
        <v>-0.13441452979659313</v>
      </c>
      <c r="E15" s="147">
        <f t="shared" ca="1" si="0"/>
        <v>-7.0439975105853869E-2</v>
      </c>
      <c r="F15" s="147">
        <f t="shared" ca="1" si="0"/>
        <v>7.7043569988742663E-2</v>
      </c>
      <c r="G15" s="147">
        <f t="shared" ca="1" si="0"/>
        <v>-9.3802588001752174E-2</v>
      </c>
      <c r="I15" s="147">
        <f t="shared" ca="1" si="0"/>
        <v>9.2661138839929269E-2</v>
      </c>
      <c r="J15" s="147">
        <f t="shared" ca="1" si="0"/>
        <v>0.27641080343359059</v>
      </c>
      <c r="K15" s="147">
        <f t="shared" ca="1" si="0"/>
        <v>8.7918376596212905E-2</v>
      </c>
      <c r="L15" s="147">
        <f t="shared" ca="1" si="0"/>
        <v>0.12651509266787925</v>
      </c>
      <c r="M15" s="147">
        <f t="shared" ca="1" si="0"/>
        <v>0.16770680713838781</v>
      </c>
      <c r="N15" s="147">
        <f t="shared" ca="1" si="0"/>
        <v>0.11450086296817959</v>
      </c>
      <c r="O15" s="147">
        <f t="shared" ca="1" si="0"/>
        <v>3.9777917854459638E-2</v>
      </c>
      <c r="P15" s="147">
        <f t="shared" ca="1" si="0"/>
        <v>-5.5261141423862924E-2</v>
      </c>
      <c r="R15" s="147">
        <f t="shared" ca="1" si="0"/>
        <v>0.1095842847612136</v>
      </c>
    </row>
    <row r="16" spans="1:18" x14ac:dyDescent="0.2">
      <c r="A16" t="s">
        <v>1698</v>
      </c>
      <c r="B16" t="str">
        <f t="array" aca="1" ref="B16" ca="1">INDIRECT("NumericMain!"&amp;$A16&amp;1)</f>
        <v>Q43 Dev Software</v>
      </c>
      <c r="C16" s="147">
        <f t="shared" ca="1" si="0"/>
        <v>-0.11490054378884804</v>
      </c>
      <c r="D16" s="147">
        <f t="shared" ca="1" si="0"/>
        <v>0.1858310577190582</v>
      </c>
      <c r="E16" s="147">
        <f t="shared" ca="1" si="0"/>
        <v>-0.26426817930696633</v>
      </c>
      <c r="F16" s="147">
        <f t="shared" ca="1" si="0"/>
        <v>0.20219689927036483</v>
      </c>
      <c r="G16" s="147">
        <f t="shared" ca="1" si="0"/>
        <v>-5.1928611211391036E-2</v>
      </c>
      <c r="I16" s="147">
        <f t="shared" ca="1" si="0"/>
        <v>0.12358744285801036</v>
      </c>
      <c r="J16" s="147">
        <f t="shared" ca="1" si="0"/>
        <v>0.11867567900487816</v>
      </c>
      <c r="K16" s="147">
        <f t="shared" ca="1" si="0"/>
        <v>1.5451156583062237E-3</v>
      </c>
      <c r="L16" s="147">
        <f t="shared" ca="1" si="0"/>
        <v>-5.9228419306473386E-2</v>
      </c>
      <c r="M16" s="147">
        <f t="shared" ca="1" si="0"/>
        <v>0.20856850595686155</v>
      </c>
      <c r="N16" s="147">
        <f t="shared" ca="1" si="0"/>
        <v>-0.11323197813801861</v>
      </c>
      <c r="O16" s="147">
        <f t="shared" ca="1" si="0"/>
        <v>0.28169017772817495</v>
      </c>
      <c r="P16" s="147">
        <f t="shared" ca="1" si="0"/>
        <v>-0.14859103758491421</v>
      </c>
      <c r="R16" s="147">
        <f t="shared" ca="1" si="0"/>
        <v>0.26315938694359448</v>
      </c>
    </row>
    <row r="17" spans="1:18" x14ac:dyDescent="0.2">
      <c r="A17" t="s">
        <v>1699</v>
      </c>
      <c r="B17" t="str">
        <f t="array" aca="1" ref="B17" ca="1">INDIRECT("NumericMain!"&amp;$A17&amp;1)</f>
        <v>Q43 Security</v>
      </c>
      <c r="C17" s="147">
        <f t="shared" ca="1" si="0"/>
        <v>-2.2986753721322212E-2</v>
      </c>
      <c r="D17" s="147">
        <f t="shared" ca="1" si="0"/>
        <v>2.1581539516193418E-2</v>
      </c>
      <c r="E17" s="147">
        <f t="shared" ca="1" si="0"/>
        <v>-0.19286206287048255</v>
      </c>
      <c r="F17" s="147">
        <f t="shared" ca="1" si="0"/>
        <v>0.17318115785366009</v>
      </c>
      <c r="G17" s="147">
        <f t="shared" ca="1" si="0"/>
        <v>2.2591355221171252E-2</v>
      </c>
      <c r="I17" s="147">
        <f t="shared" ca="1" si="0"/>
        <v>0.1857693620406001</v>
      </c>
      <c r="J17" s="147">
        <f t="shared" ca="1" si="0"/>
        <v>0.33786369478675393</v>
      </c>
      <c r="K17" s="147">
        <f t="shared" ca="1" si="0"/>
        <v>0.24350336341830475</v>
      </c>
      <c r="L17" s="147">
        <f t="shared" ca="1" si="0"/>
        <v>0.26450391636665321</v>
      </c>
      <c r="M17" s="147">
        <f t="shared" ca="1" si="0"/>
        <v>9.0284423592460805E-2</v>
      </c>
      <c r="N17" s="147">
        <f t="shared" ca="1" si="0"/>
        <v>2.0868562330734461E-2</v>
      </c>
      <c r="O17" s="147">
        <f t="shared" ca="1" si="0"/>
        <v>7.8657566778172969E-2</v>
      </c>
      <c r="P17" s="147">
        <f t="shared" ca="1" si="0"/>
        <v>-0.26618115820227656</v>
      </c>
      <c r="R17" s="147">
        <f t="shared" ca="1" si="0"/>
        <v>0.10597597584982435</v>
      </c>
    </row>
    <row r="18" spans="1:18" x14ac:dyDescent="0.2">
      <c r="A18" t="s">
        <v>1700</v>
      </c>
      <c r="B18" t="str">
        <f t="array" aca="1" ref="B18" ca="1">INDIRECT("NumericMain!"&amp;$A18&amp;1)</f>
        <v>Q43 Choice SW end user</v>
      </c>
      <c r="C18" s="147">
        <f t="shared" ca="1" si="0"/>
        <v>0.21336593196118364</v>
      </c>
      <c r="D18" s="147">
        <f t="shared" ca="1" si="0"/>
        <v>-0.23268908415414324</v>
      </c>
      <c r="E18" s="147">
        <f t="shared" ca="1" si="0"/>
        <v>-0.25970926217943613</v>
      </c>
      <c r="F18" s="147">
        <f t="shared" ca="1" si="0"/>
        <v>-0.12635286559537323</v>
      </c>
      <c r="G18" s="147">
        <f t="shared" ca="1" si="0"/>
        <v>-0.3150015412915439</v>
      </c>
      <c r="I18" s="147">
        <f t="shared" ca="1" si="0"/>
        <v>0.19577597228199944</v>
      </c>
      <c r="J18" s="147">
        <f t="shared" ca="1" si="0"/>
        <v>7.5204958767421018E-2</v>
      </c>
      <c r="K18" s="147">
        <f t="shared" ca="1" si="0"/>
        <v>2.8322593272669064E-2</v>
      </c>
      <c r="L18" s="147">
        <f t="shared" ca="1" si="0"/>
        <v>0.12634217658827376</v>
      </c>
      <c r="M18" s="147">
        <f t="shared" ca="1" si="0"/>
        <v>0.14618841468140414</v>
      </c>
      <c r="N18" s="147">
        <f t="shared" ca="1" si="0"/>
        <v>-0.12845165588895113</v>
      </c>
      <c r="O18" s="147">
        <f t="shared" ca="1" si="0"/>
        <v>0.20470204295836564</v>
      </c>
      <c r="P18" s="147">
        <f t="shared" ca="1" si="0"/>
        <v>-0.13594392580710879</v>
      </c>
      <c r="R18" s="147">
        <f t="shared" ca="1" si="0"/>
        <v>0.21821789023599236</v>
      </c>
    </row>
    <row r="19" spans="1:18" x14ac:dyDescent="0.2">
      <c r="A19" t="s">
        <v>1701</v>
      </c>
      <c r="B19" t="str">
        <f t="array" aca="1" ref="B19" ca="1">INDIRECT("NumericMain!"&amp;$A19&amp;1)</f>
        <v>Q43 Efficient work</v>
      </c>
      <c r="C19" s="147">
        <f t="shared" ca="1" si="0"/>
        <v>0.101553318516862</v>
      </c>
      <c r="D19" s="147">
        <f t="shared" ca="1" si="0"/>
        <v>-0.12653290104455747</v>
      </c>
      <c r="E19" s="147">
        <f t="shared" ca="1" si="0"/>
        <v>-0.18020089884786453</v>
      </c>
      <c r="F19" s="147">
        <f t="shared" ca="1" si="0"/>
        <v>-0.15118093028912716</v>
      </c>
      <c r="G19" s="147">
        <f t="shared" ca="1" si="0"/>
        <v>-0.19308357395482698</v>
      </c>
      <c r="I19" s="147">
        <f t="shared" ca="1" si="0"/>
        <v>8.0288086112944426E-2</v>
      </c>
      <c r="J19" s="147">
        <f t="shared" ca="1" si="0"/>
        <v>0.20854068689962335</v>
      </c>
      <c r="K19" s="147">
        <f t="shared" ca="1" si="0"/>
        <v>8.742584188252845E-4</v>
      </c>
      <c r="L19" s="147">
        <f t="shared" ca="1" si="0"/>
        <v>9.5934020083471572E-2</v>
      </c>
      <c r="M19" s="147">
        <f t="shared" ca="1" si="0"/>
        <v>0.15244491647526415</v>
      </c>
      <c r="N19" s="147">
        <f t="shared" ca="1" si="0"/>
        <v>-0.16728101181744748</v>
      </c>
      <c r="O19" s="147">
        <f t="shared" ca="1" si="0"/>
        <v>0.31743988397100265</v>
      </c>
      <c r="P19" s="147">
        <f t="shared" ca="1" si="0"/>
        <v>-7.6932181862083074E-2</v>
      </c>
      <c r="R19" s="147">
        <f t="shared" ca="1" si="0"/>
        <v>0.24994793293705897</v>
      </c>
    </row>
    <row r="20" spans="1:18" x14ac:dyDescent="0.2">
      <c r="A20" t="s">
        <v>1702</v>
      </c>
      <c r="B20" t="str">
        <f t="array" aca="1" ref="B20" ca="1">INDIRECT("NumericMain!"&amp;$A20&amp;1)</f>
        <v>Q43 Job Satis</v>
      </c>
      <c r="C20" s="147">
        <f t="shared" ca="1" si="0"/>
        <v>-4.1840371586750746E-2</v>
      </c>
      <c r="D20" s="147">
        <f t="shared" ca="1" si="0"/>
        <v>-9.8206519689434252E-2</v>
      </c>
      <c r="E20" s="147">
        <f t="shared" ca="1" si="0"/>
        <v>-0.17670524522783898</v>
      </c>
      <c r="F20" s="147">
        <f t="shared" ca="1" si="0"/>
        <v>3.070358357223937E-2</v>
      </c>
      <c r="G20" s="147">
        <f t="shared" ca="1" si="0"/>
        <v>-0.15747347204692302</v>
      </c>
      <c r="I20" s="147">
        <f t="shared" ca="1" si="0"/>
        <v>7.2657417483262932E-2</v>
      </c>
      <c r="J20" s="147">
        <f t="shared" ca="1" si="0"/>
        <v>0.24305361775193071</v>
      </c>
      <c r="K20" s="147">
        <f t="shared" ca="1" si="0"/>
        <v>-8.4965784524240917E-2</v>
      </c>
      <c r="L20" s="147">
        <f t="shared" ca="1" si="0"/>
        <v>0.14567898889075159</v>
      </c>
      <c r="M20" s="147">
        <f t="shared" ca="1" si="0"/>
        <v>0.18497543857964399</v>
      </c>
      <c r="N20" s="147">
        <f t="shared" ca="1" si="0"/>
        <v>-3.9711434559717054E-2</v>
      </c>
      <c r="O20" s="147">
        <f t="shared" ca="1" si="0"/>
        <v>0.27833457368931436</v>
      </c>
      <c r="P20" s="147">
        <f t="shared" ca="1" si="0"/>
        <v>-0.11011399616170665</v>
      </c>
      <c r="R20" s="147">
        <f t="shared" ca="1" si="0"/>
        <v>8.9319988435295247E-2</v>
      </c>
    </row>
    <row r="21" spans="1:18" x14ac:dyDescent="0.2">
      <c r="A21" t="s">
        <v>1703</v>
      </c>
      <c r="B21" t="str">
        <f t="array" aca="1" ref="B21" ca="1">INDIRECT("NumericMain!"&amp;$A21&amp;1)</f>
        <v>Q43 Bottom line</v>
      </c>
      <c r="C21" s="147">
        <f t="shared" ref="C21:G36" ca="1" si="1">CORREL(INDIRECT("NumericMain!"&amp;$A21&amp;"22"&amp;":"&amp;$A21&amp;"133"),INDIRECT("NumericMain!"&amp;C$1&amp;"22"&amp;":"&amp;C$1&amp;"133"))</f>
        <v>0.11436665539175647</v>
      </c>
      <c r="D21" s="147">
        <f t="shared" ca="1" si="1"/>
        <v>-1.0737525283453158E-2</v>
      </c>
      <c r="E21" s="147">
        <f t="shared" ca="1" si="1"/>
        <v>-0.26950384615829565</v>
      </c>
      <c r="F21" s="147">
        <f t="shared" ca="1" si="1"/>
        <v>8.2060303245835488E-3</v>
      </c>
      <c r="G21" s="147">
        <f t="shared" ca="1" si="1"/>
        <v>-2.3416545393342578E-2</v>
      </c>
      <c r="I21" s="147">
        <f t="shared" ref="I21:P36" ca="1" si="2">CORREL(INDIRECT("NumericMain!"&amp;$A21&amp;"22"&amp;":"&amp;$A21&amp;"133"),INDIRECT("NumericMain!"&amp;I$1&amp;"22"&amp;":"&amp;I$1&amp;"133"))</f>
        <v>3.9011127560596805E-2</v>
      </c>
      <c r="J21" s="147">
        <f t="shared" ca="1" si="2"/>
        <v>0.10446786605607537</v>
      </c>
      <c r="K21" s="147">
        <f t="shared" ca="1" si="2"/>
        <v>0.12641835874581547</v>
      </c>
      <c r="L21" s="147">
        <f t="shared" ca="1" si="2"/>
        <v>0.16342408219031976</v>
      </c>
      <c r="M21" s="147">
        <f t="shared" ca="1" si="2"/>
        <v>0.33492586042980005</v>
      </c>
      <c r="N21" s="147">
        <f t="shared" ca="1" si="2"/>
        <v>-3.4609318994974873E-2</v>
      </c>
      <c r="O21" s="147">
        <f t="shared" ca="1" si="2"/>
        <v>0.14048362786791432</v>
      </c>
      <c r="P21" s="147">
        <f t="shared" ca="1" si="2"/>
        <v>-0.14898810987441943</v>
      </c>
      <c r="R21" s="147">
        <f t="shared" ref="R21:R23" ca="1" si="3">CORREL(INDIRECT("NumericMain!"&amp;$A21&amp;"22"&amp;":"&amp;$A21&amp;"133"),INDIRECT("NumericMain!"&amp;R$1&amp;"22"&amp;":"&amp;R$1&amp;"133"))</f>
        <v>0.35727995374118099</v>
      </c>
    </row>
    <row r="22" spans="1:18" x14ac:dyDescent="0.2">
      <c r="A22" t="s">
        <v>1704</v>
      </c>
      <c r="B22" t="str">
        <f t="array" aca="1" ref="B22" ca="1">INDIRECT("NumericMain!"&amp;$A22&amp;1)</f>
        <v>Q43 Student Exper</v>
      </c>
      <c r="C22" s="147">
        <f t="shared" ca="1" si="1"/>
        <v>-4.7573848225312639E-2</v>
      </c>
      <c r="D22" s="147">
        <f t="shared" ca="1" si="1"/>
        <v>3.3709878203319081E-3</v>
      </c>
      <c r="E22" s="147">
        <f t="shared" ca="1" si="1"/>
        <v>-0.18855780318637316</v>
      </c>
      <c r="F22" s="147">
        <f t="shared" ca="1" si="1"/>
        <v>-1.9321790319837807E-2</v>
      </c>
      <c r="G22" s="147">
        <f t="shared" ca="1" si="1"/>
        <v>-0.2201038324668067</v>
      </c>
      <c r="I22" s="147">
        <f t="shared" ca="1" si="2"/>
        <v>0.27189076804166756</v>
      </c>
      <c r="J22" s="147">
        <f t="shared" ca="1" si="2"/>
        <v>0.25984263625465814</v>
      </c>
      <c r="K22" s="147">
        <f t="shared" ca="1" si="2"/>
        <v>4.6303084345801181E-2</v>
      </c>
      <c r="L22" s="147">
        <f t="shared" ca="1" si="2"/>
        <v>0.18389187859419318</v>
      </c>
      <c r="M22" s="147">
        <f t="shared" ca="1" si="2"/>
        <v>-7.051111716740755E-3</v>
      </c>
      <c r="N22" s="147">
        <f t="shared" ca="1" si="2"/>
        <v>1.2805659394217251E-3</v>
      </c>
      <c r="O22" s="147">
        <f t="shared" ca="1" si="2"/>
        <v>0.35929068006823955</v>
      </c>
      <c r="P22" s="147">
        <f t="shared" ca="1" si="2"/>
        <v>-0.18293834613444018</v>
      </c>
      <c r="R22" s="147">
        <f t="shared" ca="1" si="3"/>
        <v>0.10069202072524383</v>
      </c>
    </row>
    <row r="23" spans="1:18" x14ac:dyDescent="0.2">
      <c r="A23" t="s">
        <v>1705</v>
      </c>
      <c r="B23" t="str">
        <f t="array" aca="1" ref="B23" ca="1">INDIRECT("NumericMain!"&amp;$A23&amp;1)</f>
        <v>Q43 impact integr</v>
      </c>
      <c r="C23" s="147">
        <f t="shared" ca="1" si="1"/>
        <v>0.10494576971299882</v>
      </c>
      <c r="D23" s="147">
        <f t="shared" ca="1" si="1"/>
        <v>-0.14924439442026219</v>
      </c>
      <c r="E23" s="147">
        <f t="shared" ca="1" si="1"/>
        <v>-0.15898090245005567</v>
      </c>
      <c r="F23" s="147">
        <f t="shared" ca="1" si="1"/>
        <v>-8.3052170118703122E-3</v>
      </c>
      <c r="G23" s="147">
        <f t="shared" ca="1" si="1"/>
        <v>6.560044384898879E-2</v>
      </c>
      <c r="I23" s="147">
        <f t="shared" ca="1" si="2"/>
        <v>-0.10949856862208716</v>
      </c>
      <c r="J23" s="147">
        <f t="shared" ca="1" si="2"/>
        <v>0.2366442488663355</v>
      </c>
      <c r="K23" s="147">
        <f t="shared" ca="1" si="2"/>
        <v>-8.1743522849799993E-2</v>
      </c>
      <c r="L23" s="147">
        <f t="shared" ca="1" si="2"/>
        <v>-0.11334211311099905</v>
      </c>
      <c r="M23" s="147">
        <f t="shared" ca="1" si="2"/>
        <v>0.29765916156794037</v>
      </c>
      <c r="N23" s="147">
        <f t="shared" ca="1" si="2"/>
        <v>-0.19785614637143725</v>
      </c>
      <c r="O23" s="147">
        <f t="shared" ca="1" si="2"/>
        <v>0.22925100085277608</v>
      </c>
      <c r="P23" s="147">
        <f t="shared" ca="1" si="2"/>
        <v>-0.12509896945629501</v>
      </c>
      <c r="R23" s="147">
        <f t="shared" ca="1" si="3"/>
        <v>0.12191697571624392</v>
      </c>
    </row>
    <row r="25" spans="1:18" x14ac:dyDescent="0.2">
      <c r="A25" t="s">
        <v>1726</v>
      </c>
      <c r="B25" t="str">
        <f t="array" aca="1" ref="B25" ca="1">INDIRECT("NumericMain!"&amp;$A25&amp;1)</f>
        <v>Q42 ResChange</v>
      </c>
      <c r="C25" s="147">
        <f t="shared" ca="1" si="1"/>
        <v>9.0259871233242375E-2</v>
      </c>
      <c r="D25" s="147">
        <f t="shared" ca="1" si="1"/>
        <v>-0.12029181030172578</v>
      </c>
      <c r="E25" s="147">
        <f t="shared" ca="1" si="1"/>
        <v>-1.9643143503636214E-2</v>
      </c>
      <c r="F25" s="147">
        <f t="shared" ca="1" si="1"/>
        <v>-1.001865667297893E-2</v>
      </c>
      <c r="G25" s="147">
        <f t="shared" ca="1" si="1"/>
        <v>0.15837222397683468</v>
      </c>
      <c r="I25" s="147">
        <f t="shared" ca="1" si="2"/>
        <v>-8.5972671075607812E-2</v>
      </c>
      <c r="J25" s="147">
        <f t="shared" ca="1" si="2"/>
        <v>-3.006418229079795E-2</v>
      </c>
      <c r="K25" s="147">
        <f t="shared" ca="1" si="2"/>
        <v>9.6680331887486343E-3</v>
      </c>
      <c r="L25" s="147">
        <f t="shared" ca="1" si="2"/>
        <v>1.390247007209402E-2</v>
      </c>
      <c r="M25" s="147">
        <f t="shared" ca="1" si="2"/>
        <v>-2.1645765651826552E-2</v>
      </c>
      <c r="N25" s="147">
        <f t="shared" ca="1" si="2"/>
        <v>9.7937486998239287E-2</v>
      </c>
      <c r="O25" s="147">
        <f t="shared" ca="1" si="2"/>
        <v>-0.25885063909474876</v>
      </c>
      <c r="P25" s="147">
        <f t="shared" ca="1" si="2"/>
        <v>0.2049863549127709</v>
      </c>
      <c r="R25" s="147">
        <f t="shared" ref="R25:R58" ca="1" si="4">CORREL(INDIRECT("NumericMain!"&amp;$A25&amp;"22"&amp;":"&amp;$A25&amp;"133"),INDIRECT("NumericMain!"&amp;R$1&amp;"22"&amp;":"&amp;R$1&amp;"133"))</f>
        <v>0.13233994416578934</v>
      </c>
    </row>
    <row r="26" spans="1:18" x14ac:dyDescent="0.2">
      <c r="A26" t="s">
        <v>1727</v>
      </c>
      <c r="B26" t="str">
        <f t="array" aca="1" ref="B26" ca="1">INDIRECT("NumericMain!"&amp;$A26&amp;1)</f>
        <v>Q42 ResImpr</v>
      </c>
      <c r="C26" s="147">
        <f t="shared" ca="1" si="1"/>
        <v>7.636035483212184E-3</v>
      </c>
      <c r="D26" s="147">
        <f t="shared" ca="1" si="1"/>
        <v>-0.18700782426702781</v>
      </c>
      <c r="E26" s="147">
        <f t="shared" ca="1" si="1"/>
        <v>3.3455078722551976E-2</v>
      </c>
      <c r="F26" s="147">
        <f t="shared" ca="1" si="1"/>
        <v>-1.4166760244667589E-2</v>
      </c>
      <c r="G26" s="147">
        <f t="shared" ca="1" si="1"/>
        <v>8.8036646659956849E-2</v>
      </c>
      <c r="I26" s="147">
        <f t="shared" ca="1" si="2"/>
        <v>-5.984916444662132E-2</v>
      </c>
      <c r="J26" s="147">
        <f t="shared" ca="1" si="2"/>
        <v>0.12345363573686995</v>
      </c>
      <c r="K26" s="147">
        <f t="shared" ca="1" si="2"/>
        <v>1.7526878652905756E-2</v>
      </c>
      <c r="L26" s="147">
        <f t="shared" ca="1" si="2"/>
        <v>7.4956150363762103E-2</v>
      </c>
      <c r="M26" s="147">
        <f t="shared" ca="1" si="2"/>
        <v>2.1190107468804408E-2</v>
      </c>
      <c r="N26" s="147">
        <f t="shared" ca="1" si="2"/>
        <v>-0.11283632729239534</v>
      </c>
      <c r="O26" s="147">
        <f t="shared" ca="1" si="2"/>
        <v>-7.7919372247398061E-2</v>
      </c>
      <c r="P26" s="147">
        <f t="shared" ca="1" si="2"/>
        <v>4.2752974645305322E-2</v>
      </c>
      <c r="R26" s="147">
        <f t="shared" ca="1" si="4"/>
        <v>2.2924486935426022E-2</v>
      </c>
    </row>
    <row r="27" spans="1:18" x14ac:dyDescent="0.2">
      <c r="A27" t="s">
        <v>1728</v>
      </c>
      <c r="B27" t="str">
        <f t="array" aca="1" ref="B27" ca="1">INDIRECT("NumericMain!"&amp;$A27&amp;1)</f>
        <v>Q42 LackHigherEd</v>
      </c>
      <c r="C27" s="147">
        <f t="shared" ca="1" si="1"/>
        <v>-0.14572023360031056</v>
      </c>
      <c r="D27" s="147">
        <f t="shared" ca="1" si="1"/>
        <v>-0.12831691821170901</v>
      </c>
      <c r="E27" s="147">
        <f t="shared" ca="1" si="1"/>
        <v>-1.7672830873911817E-3</v>
      </c>
      <c r="F27" s="147">
        <f t="shared" ca="1" si="1"/>
        <v>-1.8961028434548936E-2</v>
      </c>
      <c r="G27" s="147">
        <f t="shared" ca="1" si="1"/>
        <v>3.4797508639902441E-2</v>
      </c>
      <c r="I27" s="147">
        <f t="shared" ca="1" si="2"/>
        <v>5.9985055984945485E-4</v>
      </c>
      <c r="J27" s="147">
        <f t="shared" ca="1" si="2"/>
        <v>0.24845523090177557</v>
      </c>
      <c r="K27" s="147">
        <f t="shared" ca="1" si="2"/>
        <v>-0.23924405478518232</v>
      </c>
      <c r="L27" s="147">
        <f t="shared" ca="1" si="2"/>
        <v>-6.6799362371014318E-2</v>
      </c>
      <c r="M27" s="147">
        <f t="shared" ca="1" si="2"/>
        <v>2.2024821806550712E-2</v>
      </c>
      <c r="N27" s="147">
        <f t="shared" ca="1" si="2"/>
        <v>-0.37283165106936872</v>
      </c>
      <c r="O27" s="147">
        <f t="shared" ca="1" si="2"/>
        <v>0.20139655898854192</v>
      </c>
      <c r="P27" s="147">
        <f t="shared" ca="1" si="2"/>
        <v>4.4704926935239288E-2</v>
      </c>
      <c r="R27" s="147">
        <f t="shared" ca="1" si="4"/>
        <v>-0.18859298328700122</v>
      </c>
    </row>
    <row r="28" spans="1:18" x14ac:dyDescent="0.2">
      <c r="A28" t="s">
        <v>1729</v>
      </c>
      <c r="B28" t="str">
        <f t="array" aca="1" ref="B28" ca="1">INDIRECT("NumericMain!"&amp;$A28&amp;1)</f>
        <v>Q42 FreqMgtChg</v>
      </c>
      <c r="C28" s="147">
        <f t="shared" ca="1" si="1"/>
        <v>-4.7786749737744487E-2</v>
      </c>
      <c r="D28" s="147">
        <f t="shared" ca="1" si="1"/>
        <v>-9.7006432752282032E-3</v>
      </c>
      <c r="E28" s="147">
        <f t="shared" ca="1" si="1"/>
        <v>-5.4782748898882447E-2</v>
      </c>
      <c r="F28" s="147">
        <f t="shared" ca="1" si="1"/>
        <v>0.15484125329955814</v>
      </c>
      <c r="G28" s="147">
        <f t="shared" ca="1" si="1"/>
        <v>-7.2033791733794414E-2</v>
      </c>
      <c r="I28" s="147">
        <f t="shared" ca="1" si="2"/>
        <v>-3.4413199474714745E-2</v>
      </c>
      <c r="J28" s="147">
        <f t="shared" ca="1" si="2"/>
        <v>0.23101601355185389</v>
      </c>
      <c r="K28" s="147">
        <f t="shared" ca="1" si="2"/>
        <v>-0.20761212160919401</v>
      </c>
      <c r="L28" s="147">
        <f t="shared" ca="1" si="2"/>
        <v>0.22207481821617056</v>
      </c>
      <c r="M28" s="147">
        <f t="shared" ca="1" si="2"/>
        <v>6.3950951867896427E-2</v>
      </c>
      <c r="N28" s="147">
        <f t="shared" ca="1" si="2"/>
        <v>-0.11778893953946448</v>
      </c>
      <c r="O28" s="147">
        <f t="shared" ca="1" si="2"/>
        <v>7.4608925122607889E-2</v>
      </c>
      <c r="P28" s="147">
        <f t="shared" ca="1" si="2"/>
        <v>1.4955654926574085E-3</v>
      </c>
      <c r="R28" s="147">
        <f t="shared" ca="1" si="4"/>
        <v>-7.5219275372814282E-2</v>
      </c>
    </row>
    <row r="29" spans="1:18" x14ac:dyDescent="0.2">
      <c r="A29" t="s">
        <v>1730</v>
      </c>
      <c r="B29" t="str">
        <f t="array" aca="1" ref="B29" ca="1">INDIRECT("NumericMain!"&amp;$A29&amp;1)</f>
        <v>Q42 TeamChange</v>
      </c>
      <c r="C29" s="147">
        <f t="shared" ca="1" si="1"/>
        <v>9.5560134725374238E-2</v>
      </c>
      <c r="D29" s="147">
        <f t="shared" ca="1" si="1"/>
        <v>-0.11921486366586305</v>
      </c>
      <c r="E29" s="147">
        <f t="shared" ca="1" si="1"/>
        <v>0.14277968201758184</v>
      </c>
      <c r="F29" s="147">
        <f t="shared" ca="1" si="1"/>
        <v>0.12044264571863564</v>
      </c>
      <c r="G29" s="147">
        <f t="shared" ca="1" si="1"/>
        <v>-0.13733664015246669</v>
      </c>
      <c r="I29" s="147">
        <f t="shared" ca="1" si="2"/>
        <v>-8.1939694902742569E-2</v>
      </c>
      <c r="J29" s="147">
        <f t="shared" ca="1" si="2"/>
        <v>0.12897699484030425</v>
      </c>
      <c r="K29" s="147">
        <f t="shared" ca="1" si="2"/>
        <v>-1.614930770555268E-2</v>
      </c>
      <c r="L29" s="147">
        <f t="shared" ca="1" si="2"/>
        <v>0.25507685954432657</v>
      </c>
      <c r="M29" s="147">
        <f t="shared" ca="1" si="2"/>
        <v>0.17710624470133229</v>
      </c>
      <c r="N29" s="147">
        <f t="shared" ca="1" si="2"/>
        <v>-0.21339366792932071</v>
      </c>
      <c r="O29" s="147">
        <f t="shared" ca="1" si="2"/>
        <v>-1.4966535353574117E-2</v>
      </c>
      <c r="P29" s="147">
        <f t="shared" ca="1" si="2"/>
        <v>-0.190995926979494</v>
      </c>
      <c r="R29" s="147">
        <f t="shared" ca="1" si="4"/>
        <v>-4.159676556126006E-2</v>
      </c>
    </row>
    <row r="30" spans="1:18" x14ac:dyDescent="0.2">
      <c r="A30" t="s">
        <v>1731</v>
      </c>
      <c r="B30" t="str">
        <f t="array" aca="1" ref="B30" ca="1">INDIRECT("NumericMain!"&amp;$A30&amp;1)</f>
        <v>Q42 ChgEALeader</v>
      </c>
      <c r="C30" s="147">
        <f t="shared" ca="1" si="1"/>
        <v>-0.12551432648843772</v>
      </c>
      <c r="D30" s="147">
        <f t="shared" ca="1" si="1"/>
        <v>2.0145231215023585E-2</v>
      </c>
      <c r="E30" s="147">
        <f t="shared" ca="1" si="1"/>
        <v>0.10836356992932636</v>
      </c>
      <c r="F30" s="147">
        <f t="shared" ca="1" si="1"/>
        <v>7.2768919754803665E-2</v>
      </c>
      <c r="G30" s="147">
        <f t="shared" ca="1" si="1"/>
        <v>-0.1159182763972121</v>
      </c>
      <c r="I30" s="147">
        <f t="shared" ca="1" si="2"/>
        <v>-8.2070417197917037E-2</v>
      </c>
      <c r="J30" s="147">
        <f t="shared" ca="1" si="2"/>
        <v>0.28641331916876195</v>
      </c>
      <c r="K30" s="147">
        <f t="shared" ca="1" si="2"/>
        <v>-0.16133105322313795</v>
      </c>
      <c r="L30" s="147">
        <f t="shared" ca="1" si="2"/>
        <v>0.15812248742564156</v>
      </c>
      <c r="M30" s="147">
        <f t="shared" ca="1" si="2"/>
        <v>-2.0156484241754126E-2</v>
      </c>
      <c r="N30" s="147">
        <f t="shared" ca="1" si="2"/>
        <v>-0.28526133909463947</v>
      </c>
      <c r="O30" s="147">
        <f t="shared" ca="1" si="2"/>
        <v>5.2468477931712387E-2</v>
      </c>
      <c r="P30" s="147">
        <f t="shared" ca="1" si="2"/>
        <v>8.7240241451447213E-3</v>
      </c>
      <c r="R30" s="147">
        <f t="shared" ca="1" si="4"/>
        <v>-0.22313086017140724</v>
      </c>
    </row>
    <row r="31" spans="1:18" x14ac:dyDescent="0.2">
      <c r="A31" t="s">
        <v>1732</v>
      </c>
      <c r="B31" t="str">
        <f t="array" aca="1" ref="B31" ca="1">INDIRECT("NumericMain!"&amp;$A31&amp;1)</f>
        <v>Q42 LackAwareLeaders</v>
      </c>
      <c r="C31" s="147">
        <f t="shared" ca="1" si="1"/>
        <v>-9.9484170065118366E-2</v>
      </c>
      <c r="D31" s="147">
        <f t="shared" ca="1" si="1"/>
        <v>-0.10267871796030889</v>
      </c>
      <c r="E31" s="147">
        <f t="shared" ca="1" si="1"/>
        <v>0.18950482129414395</v>
      </c>
      <c r="F31" s="147">
        <f t="shared" ca="1" si="1"/>
        <v>0.12345690772840139</v>
      </c>
      <c r="G31" s="147">
        <f t="shared" ca="1" si="1"/>
        <v>6.9885396134875058E-2</v>
      </c>
      <c r="I31" s="147">
        <f t="shared" ca="1" si="2"/>
        <v>7.0526802964197013E-2</v>
      </c>
      <c r="J31" s="147">
        <f t="shared" ca="1" si="2"/>
        <v>-9.747243978701417E-2</v>
      </c>
      <c r="K31" s="147">
        <f t="shared" ca="1" si="2"/>
        <v>2.5018618688542219E-2</v>
      </c>
      <c r="L31" s="147">
        <f t="shared" ca="1" si="2"/>
        <v>8.2324272609466675E-2</v>
      </c>
      <c r="M31" s="147">
        <f t="shared" ca="1" si="2"/>
        <v>-0.22227857652776425</v>
      </c>
      <c r="N31" s="147">
        <f t="shared" ca="1" si="2"/>
        <v>6.3915641079088967E-2</v>
      </c>
      <c r="O31" s="147">
        <f t="shared" ca="1" si="2"/>
        <v>-0.24553571955612763</v>
      </c>
      <c r="P31" s="147">
        <f t="shared" ca="1" si="2"/>
        <v>8.8907106969745742E-2</v>
      </c>
      <c r="R31" s="147">
        <f t="shared" ca="1" si="4"/>
        <v>-0.19123864606765503</v>
      </c>
    </row>
    <row r="32" spans="1:18" x14ac:dyDescent="0.2">
      <c r="A32" t="s">
        <v>1733</v>
      </c>
      <c r="B32" t="str">
        <f t="array" aca="1" ref="B32" ca="1">INDIRECT("NumericMain!"&amp;$A32&amp;1)</f>
        <v>Q42 Immaturity</v>
      </c>
      <c r="C32" s="147">
        <f t="shared" ca="1" si="1"/>
        <v>-0.19341421808379416</v>
      </c>
      <c r="D32" s="147">
        <f t="shared" ca="1" si="1"/>
        <v>-0.23908900031206101</v>
      </c>
      <c r="E32" s="147">
        <f t="shared" ca="1" si="1"/>
        <v>0.27241940143474142</v>
      </c>
      <c r="F32" s="147">
        <f t="shared" ca="1" si="1"/>
        <v>8.2645713647349472E-3</v>
      </c>
      <c r="G32" s="147">
        <f t="shared" ca="1" si="1"/>
        <v>0.13546449264420873</v>
      </c>
      <c r="I32" s="147">
        <f t="shared" ca="1" si="2"/>
        <v>-6.6733038324524208E-2</v>
      </c>
      <c r="J32" s="147">
        <f t="shared" ca="1" si="2"/>
        <v>5.7869380355566005E-2</v>
      </c>
      <c r="K32" s="147">
        <f t="shared" ca="1" si="2"/>
        <v>-1.9521563799535905E-2</v>
      </c>
      <c r="L32" s="147">
        <f t="shared" ca="1" si="2"/>
        <v>-8.5103997301357953E-2</v>
      </c>
      <c r="M32" s="147">
        <f t="shared" ca="1" si="2"/>
        <v>-0.1571725993631034</v>
      </c>
      <c r="N32" s="147">
        <f t="shared" ca="1" si="2"/>
        <v>-6.5162003803735477E-2</v>
      </c>
      <c r="O32" s="147">
        <f t="shared" ca="1" si="2"/>
        <v>-0.26412370663095042</v>
      </c>
      <c r="P32" s="147">
        <f t="shared" ca="1" si="2"/>
        <v>6.0926454417759464E-2</v>
      </c>
      <c r="R32" s="147">
        <f t="shared" ca="1" si="4"/>
        <v>-0.56706159963640479</v>
      </c>
    </row>
    <row r="33" spans="1:18" x14ac:dyDescent="0.2">
      <c r="A33" t="s">
        <v>1734</v>
      </c>
      <c r="B33" t="str">
        <f t="array" aca="1" ref="B33" ca="1">INDIRECT("NumericMain!"&amp;$A33&amp;1)</f>
        <v>Q42 DifficDeliverVal</v>
      </c>
      <c r="C33" s="147">
        <f t="shared" ca="1" si="1"/>
        <v>-9.7484561551154009E-2</v>
      </c>
      <c r="D33" s="147">
        <f t="shared" ca="1" si="1"/>
        <v>-5.1900297908646566E-2</v>
      </c>
      <c r="E33" s="147">
        <f t="shared" ca="1" si="1"/>
        <v>6.5321235076017045E-2</v>
      </c>
      <c r="F33" s="147">
        <f t="shared" ca="1" si="1"/>
        <v>-1.3912177072352131E-2</v>
      </c>
      <c r="G33" s="147">
        <f t="shared" ca="1" si="1"/>
        <v>1.978714157031268E-2</v>
      </c>
      <c r="I33" s="147">
        <f t="shared" ca="1" si="2"/>
        <v>-0.11938397156704986</v>
      </c>
      <c r="J33" s="147">
        <f t="shared" ca="1" si="2"/>
        <v>-0.28014303968578158</v>
      </c>
      <c r="K33" s="147">
        <f t="shared" ca="1" si="2"/>
        <v>-6.7126459191886992E-2</v>
      </c>
      <c r="L33" s="147">
        <f t="shared" ca="1" si="2"/>
        <v>-0.10591851548770571</v>
      </c>
      <c r="M33" s="147">
        <f t="shared" ca="1" si="2"/>
        <v>-8.0154385148805379E-2</v>
      </c>
      <c r="N33" s="147">
        <f t="shared" ca="1" si="2"/>
        <v>0.10020952266520389</v>
      </c>
      <c r="O33" s="147">
        <f t="shared" ca="1" si="2"/>
        <v>-6.6873857517043014E-2</v>
      </c>
      <c r="P33" s="147">
        <f t="shared" ca="1" si="2"/>
        <v>7.4767245662871615E-2</v>
      </c>
      <c r="R33" s="147">
        <f t="shared" ca="1" si="4"/>
        <v>-0.17728991680304729</v>
      </c>
    </row>
    <row r="34" spans="1:18" x14ac:dyDescent="0.2">
      <c r="A34" t="s">
        <v>1735</v>
      </c>
      <c r="B34" t="str">
        <f t="array" aca="1" ref="B34" ca="1">INDIRECT("NumericMain!"&amp;$A34&amp;1)</f>
        <v>Q42 Rigidity of policy</v>
      </c>
      <c r="C34" s="147">
        <f t="shared" ca="1" si="1"/>
        <v>-6.0641621183631797E-2</v>
      </c>
      <c r="D34" s="147">
        <f t="shared" ca="1" si="1"/>
        <v>-3.3490887833180938E-2</v>
      </c>
      <c r="E34" s="147">
        <f t="shared" ca="1" si="1"/>
        <v>1.4410220781570679E-2</v>
      </c>
      <c r="F34" s="147">
        <f t="shared" ca="1" si="1"/>
        <v>7.9565413210160751E-2</v>
      </c>
      <c r="G34" s="147">
        <f t="shared" ca="1" si="1"/>
        <v>-0.12620862173983002</v>
      </c>
      <c r="I34" s="147">
        <f t="shared" ca="1" si="2"/>
        <v>-9.4293256126540145E-2</v>
      </c>
      <c r="J34" s="147">
        <f t="shared" ca="1" si="2"/>
        <v>0.20261360385922333</v>
      </c>
      <c r="K34" s="147">
        <f t="shared" ca="1" si="2"/>
        <v>-9.1984584939919553E-2</v>
      </c>
      <c r="L34" s="147">
        <f t="shared" ca="1" si="2"/>
        <v>0.21821067530477625</v>
      </c>
      <c r="M34" s="147">
        <f t="shared" ca="1" si="2"/>
        <v>9.4544396512599937E-2</v>
      </c>
      <c r="N34" s="147">
        <f t="shared" ca="1" si="2"/>
        <v>-0.269268148059913</v>
      </c>
      <c r="O34" s="147">
        <f t="shared" ca="1" si="2"/>
        <v>0.14596360337352043</v>
      </c>
      <c r="P34" s="147">
        <f t="shared" ca="1" si="2"/>
        <v>-0.14787834313382189</v>
      </c>
      <c r="R34" s="147">
        <f t="shared" ca="1" si="4"/>
        <v>-4.4377994261086559E-2</v>
      </c>
    </row>
    <row r="35" spans="1:18" x14ac:dyDescent="0.2">
      <c r="A35" t="s">
        <v>1737</v>
      </c>
      <c r="B35" t="str">
        <f t="array" aca="1" ref="B35" ca="1">INDIRECT("NumericMain!"&amp;$A35&amp;1)</f>
        <v>Q42 Difficulty in hiring EA people</v>
      </c>
      <c r="C35" s="147">
        <f t="shared" ca="1" si="1"/>
        <v>-6.8318663343884006E-2</v>
      </c>
      <c r="D35" s="147">
        <f t="shared" ca="1" si="1"/>
        <v>5.0448954815270168E-2</v>
      </c>
      <c r="E35" s="147">
        <f t="shared" ca="1" si="1"/>
        <v>4.3413634222457059E-2</v>
      </c>
      <c r="F35" s="147">
        <f t="shared" ca="1" si="1"/>
        <v>0.20546272368898025</v>
      </c>
      <c r="G35" s="147">
        <f t="shared" ca="1" si="1"/>
        <v>3.3194541333538663E-2</v>
      </c>
      <c r="I35" s="147">
        <f t="shared" ca="1" si="2"/>
        <v>1.7531611893001516E-2</v>
      </c>
      <c r="J35" s="147">
        <f t="shared" ca="1" si="2"/>
        <v>0.17708110094876572</v>
      </c>
      <c r="K35" s="147">
        <f t="shared" ca="1" si="2"/>
        <v>0.23667846535397222</v>
      </c>
      <c r="L35" s="147">
        <f t="shared" ca="1" si="2"/>
        <v>0.18571890848193701</v>
      </c>
      <c r="M35" s="147">
        <f t="shared" ca="1" si="2"/>
        <v>0.15487632821753275</v>
      </c>
      <c r="N35" s="147">
        <f t="shared" ca="1" si="2"/>
        <v>1.2261300180505552E-2</v>
      </c>
      <c r="O35" s="147">
        <f t="shared" ca="1" si="2"/>
        <v>-4.6587541955005168E-2</v>
      </c>
      <c r="P35" s="147">
        <f t="shared" ca="1" si="2"/>
        <v>-0.19555625086790568</v>
      </c>
      <c r="R35" s="147">
        <f t="shared" ca="1" si="4"/>
        <v>-0.13094595678138954</v>
      </c>
    </row>
    <row r="36" spans="1:18" x14ac:dyDescent="0.2">
      <c r="A36" t="s">
        <v>1763</v>
      </c>
      <c r="B36" t="str">
        <f t="array" aca="1" ref="B36" ca="1">INDIRECT("NumericMain!"&amp;$A36&amp;1)</f>
        <v>Q42 Insufficient background among EA</v>
      </c>
      <c r="C36" s="147">
        <f t="shared" ca="1" si="1"/>
        <v>-4.7140452079103175E-2</v>
      </c>
      <c r="D36" s="147">
        <f t="shared" ca="1" si="1"/>
        <v>-8.8578858660787289E-3</v>
      </c>
      <c r="E36" s="147">
        <f t="shared" ca="1" si="1"/>
        <v>0.16036621214543473</v>
      </c>
      <c r="F36" s="147">
        <f t="shared" ca="1" si="1"/>
        <v>0.12109480220126258</v>
      </c>
      <c r="G36" s="147">
        <f t="shared" ca="1" si="1"/>
        <v>-5.7410616663949879E-2</v>
      </c>
      <c r="I36" s="147">
        <f t="shared" ca="1" si="2"/>
        <v>-9.8966253312980715E-3</v>
      </c>
      <c r="J36" s="147">
        <f t="shared" ca="1" si="2"/>
        <v>0.32161543008569787</v>
      </c>
      <c r="K36" s="147">
        <f t="shared" ca="1" si="2"/>
        <v>6.4920467044713534E-2</v>
      </c>
      <c r="L36" s="147">
        <f t="shared" ca="1" si="2"/>
        <v>0.24373105823405933</v>
      </c>
      <c r="M36" s="147">
        <f t="shared" ca="1" si="2"/>
        <v>6.783022163561131E-2</v>
      </c>
      <c r="N36" s="147">
        <f t="shared" ca="1" si="2"/>
        <v>-0.16354628030245902</v>
      </c>
      <c r="O36" s="147">
        <f t="shared" ca="1" si="2"/>
        <v>8.8929729179988856E-2</v>
      </c>
      <c r="P36" s="147">
        <f t="shared" ca="1" si="2"/>
        <v>-7.5925660236529677E-2</v>
      </c>
      <c r="R36" s="147">
        <f t="shared" ca="1" si="4"/>
        <v>-0.25024653691484294</v>
      </c>
    </row>
    <row r="37" spans="1:18" x14ac:dyDescent="0.2">
      <c r="A37" t="s">
        <v>1764</v>
      </c>
      <c r="B37" t="str">
        <f t="array" aca="1" ref="B37" ca="1">INDIRECT("NumericMain!"&amp;$A37&amp;1)</f>
        <v>Q42Bad reputation of EA</v>
      </c>
      <c r="C37" s="147">
        <f t="shared" ref="C37:G58" ca="1" si="5">CORREL(INDIRECT("NumericMain!"&amp;$A37&amp;"22"&amp;":"&amp;$A37&amp;"133"),INDIRECT("NumericMain!"&amp;C$1&amp;"22"&amp;":"&amp;C$1&amp;"133"))</f>
        <v>-6.1629697261707569E-2</v>
      </c>
      <c r="D37" s="147">
        <f t="shared" ca="1" si="5"/>
        <v>-5.1147097683790221E-2</v>
      </c>
      <c r="E37" s="147">
        <f t="shared" ca="1" si="5"/>
        <v>-7.3459330923715996E-2</v>
      </c>
      <c r="F37" s="147">
        <f t="shared" ca="1" si="5"/>
        <v>0.1324787886064849</v>
      </c>
      <c r="G37" s="147">
        <f t="shared" ca="1" si="5"/>
        <v>-0.21516206293879497</v>
      </c>
      <c r="I37" s="147">
        <f t="shared" ref="I37:P58" ca="1" si="6">CORREL(INDIRECT("NumericMain!"&amp;$A37&amp;"22"&amp;":"&amp;$A37&amp;"133"),INDIRECT("NumericMain!"&amp;I$1&amp;"22"&amp;":"&amp;I$1&amp;"133"))</f>
        <v>-0.13962781522257783</v>
      </c>
      <c r="J37" s="147">
        <f t="shared" ca="1" si="6"/>
        <v>0.10734680862801292</v>
      </c>
      <c r="K37" s="147">
        <f t="shared" ca="1" si="6"/>
        <v>-4.8095627294641861E-2</v>
      </c>
      <c r="L37" s="147">
        <f t="shared" ca="1" si="6"/>
        <v>0.17606293081048072</v>
      </c>
      <c r="M37" s="147">
        <f t="shared" ca="1" si="6"/>
        <v>0.16864796618553179</v>
      </c>
      <c r="N37" s="147">
        <f t="shared" ca="1" si="6"/>
        <v>-7.4736053826388843E-2</v>
      </c>
      <c r="O37" s="147">
        <f t="shared" ca="1" si="6"/>
        <v>-2.5102338972467046E-2</v>
      </c>
      <c r="P37" s="147">
        <f t="shared" ca="1" si="6"/>
        <v>5.4653416959397405E-2</v>
      </c>
      <c r="R37" s="147">
        <f t="shared" ca="1" si="4"/>
        <v>-2.6937924767972667E-2</v>
      </c>
    </row>
    <row r="38" spans="1:18" x14ac:dyDescent="0.2">
      <c r="A38" t="s">
        <v>1765</v>
      </c>
      <c r="B38" t="str">
        <f t="array" aca="1" ref="B38" ca="1">INDIRECT("NumericMain!"&amp;$A38&amp;1)</f>
        <v>Q42 Lack of trust in EA</v>
      </c>
      <c r="C38" s="147">
        <f t="shared" ca="1" si="5"/>
        <v>-1.4575149969955247E-2</v>
      </c>
      <c r="D38" s="147">
        <f t="shared" ca="1" si="5"/>
        <v>-7.4640815594258003E-2</v>
      </c>
      <c r="E38" s="147">
        <f t="shared" ca="1" si="5"/>
        <v>9.902408276775275E-2</v>
      </c>
      <c r="F38" s="147">
        <f t="shared" ca="1" si="5"/>
        <v>0.1071348580792697</v>
      </c>
      <c r="G38" s="147">
        <f t="shared" ca="1" si="5"/>
        <v>-4.4275543955801848E-2</v>
      </c>
      <c r="I38" s="147">
        <f t="shared" ca="1" si="6"/>
        <v>-4.343109542686934E-3</v>
      </c>
      <c r="J38" s="147">
        <f t="shared" ca="1" si="6"/>
        <v>2.0300528074901691E-2</v>
      </c>
      <c r="K38" s="147">
        <f t="shared" ca="1" si="6"/>
        <v>-4.8424477582462711E-2</v>
      </c>
      <c r="L38" s="147">
        <f t="shared" ca="1" si="6"/>
        <v>0.1074648555262612</v>
      </c>
      <c r="M38" s="147">
        <f t="shared" ca="1" si="6"/>
        <v>-6.1797428842137306E-2</v>
      </c>
      <c r="N38" s="147">
        <f t="shared" ca="1" si="6"/>
        <v>0.1132470140108567</v>
      </c>
      <c r="O38" s="147">
        <f t="shared" ca="1" si="6"/>
        <v>-0.17074096099515812</v>
      </c>
      <c r="P38" s="147">
        <f t="shared" ca="1" si="6"/>
        <v>0.23091732316985789</v>
      </c>
      <c r="R38" s="147">
        <f t="shared" ca="1" si="4"/>
        <v>-0.14289185485567171</v>
      </c>
    </row>
    <row r="39" spans="1:18" x14ac:dyDescent="0.2">
      <c r="A39" t="s">
        <v>1766</v>
      </c>
      <c r="B39" t="str">
        <f t="array" aca="1" ref="B39" ca="1">INDIRECT("NumericMain!"&amp;$A39&amp;1)</f>
        <v>Q42 Lack of leadership skills</v>
      </c>
      <c r="C39" s="147">
        <f t="shared" ca="1" si="5"/>
        <v>-6.7337090219290524E-3</v>
      </c>
      <c r="D39" s="147">
        <f t="shared" ca="1" si="5"/>
        <v>-0.13908548377038654</v>
      </c>
      <c r="E39" s="147">
        <f t="shared" ca="1" si="5"/>
        <v>2.7202141704742847E-2</v>
      </c>
      <c r="F39" s="147">
        <f t="shared" ca="1" si="5"/>
        <v>5.6323295052509027E-2</v>
      </c>
      <c r="G39" s="147">
        <f t="shared" ca="1" si="5"/>
        <v>-0.1025771634340915</v>
      </c>
      <c r="I39" s="147">
        <f t="shared" ca="1" si="6"/>
        <v>7.1198867910091057E-2</v>
      </c>
      <c r="J39" s="147">
        <f t="shared" ca="1" si="6"/>
        <v>-1.3420114005728312E-2</v>
      </c>
      <c r="K39" s="147">
        <f t="shared" ca="1" si="6"/>
        <v>9.0567154551921839E-2</v>
      </c>
      <c r="L39" s="147">
        <f t="shared" ca="1" si="6"/>
        <v>1.774169202843914E-2</v>
      </c>
      <c r="M39" s="147">
        <f t="shared" ca="1" si="6"/>
        <v>-9.4769615614242853E-2</v>
      </c>
      <c r="N39" s="147">
        <f t="shared" ca="1" si="6"/>
        <v>-0.1045217995123975</v>
      </c>
      <c r="O39" s="147">
        <f t="shared" ca="1" si="6"/>
        <v>0.20433595538429092</v>
      </c>
      <c r="P39" s="147">
        <f t="shared" ca="1" si="6"/>
        <v>-5.4582327793163937E-2</v>
      </c>
      <c r="R39" s="147">
        <f t="shared" ca="1" si="4"/>
        <v>-6.1832486819559655E-2</v>
      </c>
    </row>
    <row r="40" spans="1:18" x14ac:dyDescent="0.2">
      <c r="A40" t="s">
        <v>1767</v>
      </c>
      <c r="B40" t="str">
        <f t="array" aca="1" ref="B40" ca="1">INDIRECT("NumericMain!"&amp;$A40&amp;1)</f>
        <v>Q42 Lack of communication skills</v>
      </c>
      <c r="C40" s="147">
        <f t="shared" ca="1" si="5"/>
        <v>-6.0046584809747477E-2</v>
      </c>
      <c r="D40" s="147">
        <f t="shared" ca="1" si="5"/>
        <v>-0.13700787622608307</v>
      </c>
      <c r="E40" s="147">
        <f t="shared" ca="1" si="5"/>
        <v>6.7648301216825066E-2</v>
      </c>
      <c r="F40" s="147">
        <f t="shared" ca="1" si="5"/>
        <v>0.18546508308067691</v>
      </c>
      <c r="G40" s="147">
        <f t="shared" ca="1" si="5"/>
        <v>1.2536317604520264E-2</v>
      </c>
      <c r="I40" s="147">
        <f t="shared" ca="1" si="6"/>
        <v>2.161050439369323E-2</v>
      </c>
      <c r="J40" s="147">
        <f t="shared" ca="1" si="6"/>
        <v>6.7036489748173528E-2</v>
      </c>
      <c r="K40" s="147">
        <f t="shared" ca="1" si="6"/>
        <v>5.2766915444020915E-2</v>
      </c>
      <c r="L40" s="147">
        <f t="shared" ca="1" si="6"/>
        <v>2.2175703537503151E-2</v>
      </c>
      <c r="M40" s="147">
        <f t="shared" ca="1" si="6"/>
        <v>9.5217217142930619E-2</v>
      </c>
      <c r="N40" s="147">
        <f t="shared" ca="1" si="6"/>
        <v>6.8889566626758603E-2</v>
      </c>
      <c r="O40" s="147">
        <f t="shared" ca="1" si="6"/>
        <v>-4.2662746541118526E-2</v>
      </c>
      <c r="P40" s="147">
        <f t="shared" ca="1" si="6"/>
        <v>7.9935940460643978E-2</v>
      </c>
      <c r="R40" s="147">
        <f t="shared" ca="1" si="4"/>
        <v>-0.11217948206527442</v>
      </c>
    </row>
    <row r="41" spans="1:18" x14ac:dyDescent="0.2">
      <c r="A41" t="s">
        <v>1768</v>
      </c>
      <c r="B41" t="str">
        <f t="array" aca="1" ref="B41" ca="1">INDIRECT("NumericMain!"&amp;$A41&amp;1)</f>
        <v>Q42 Lack of collaboration with other</v>
      </c>
      <c r="C41" s="147">
        <f t="shared" ca="1" si="5"/>
        <v>2.3658011170369222E-2</v>
      </c>
      <c r="D41" s="147">
        <f t="shared" ca="1" si="5"/>
        <v>-0.18819021383563134</v>
      </c>
      <c r="E41" s="147">
        <f t="shared" ca="1" si="5"/>
        <v>0.17071884379998639</v>
      </c>
      <c r="F41" s="147">
        <f t="shared" ca="1" si="5"/>
        <v>-2.5322043460888125E-2</v>
      </c>
      <c r="G41" s="147">
        <f t="shared" ca="1" si="5"/>
        <v>8.259502666109067E-2</v>
      </c>
      <c r="I41" s="147">
        <f t="shared" ca="1" si="6"/>
        <v>4.221730869431084E-2</v>
      </c>
      <c r="J41" s="147">
        <f t="shared" ca="1" si="6"/>
        <v>0.11347375096747683</v>
      </c>
      <c r="K41" s="147">
        <f t="shared" ca="1" si="6"/>
        <v>-1.4480501629020042E-3</v>
      </c>
      <c r="L41" s="147">
        <f t="shared" ca="1" si="6"/>
        <v>9.5728230805517595E-2</v>
      </c>
      <c r="M41" s="147">
        <f t="shared" ca="1" si="6"/>
        <v>-0.1929014055958361</v>
      </c>
      <c r="N41" s="147">
        <f t="shared" ca="1" si="6"/>
        <v>-0.12666311213303455</v>
      </c>
      <c r="O41" s="147">
        <f t="shared" ca="1" si="6"/>
        <v>-7.0326801012069187E-2</v>
      </c>
      <c r="P41" s="147">
        <f t="shared" ca="1" si="6"/>
        <v>0.20231525894877972</v>
      </c>
      <c r="R41" s="147">
        <f t="shared" ca="1" si="4"/>
        <v>-0.14831654868316974</v>
      </c>
    </row>
    <row r="42" spans="1:18" x14ac:dyDescent="0.2">
      <c r="A42" t="s">
        <v>1769</v>
      </c>
      <c r="B42" t="str">
        <f t="array" aca="1" ref="B42" ca="1">INDIRECT("NumericMain!"&amp;$A42&amp;1)</f>
        <v>Q42 Misunderstanding of EA</v>
      </c>
      <c r="C42" s="147">
        <f t="shared" ca="1" si="5"/>
        <v>9.4103321000087465E-3</v>
      </c>
      <c r="D42" s="147">
        <f t="shared" ca="1" si="5"/>
        <v>9.6958510454826216E-2</v>
      </c>
      <c r="E42" s="147">
        <f t="shared" ca="1" si="5"/>
        <v>-0.10816456450537783</v>
      </c>
      <c r="F42" s="147">
        <f t="shared" ca="1" si="5"/>
        <v>0.19674415050820612</v>
      </c>
      <c r="G42" s="147">
        <f t="shared" ca="1" si="5"/>
        <v>-1.3370578824645627E-2</v>
      </c>
      <c r="I42" s="147">
        <f t="shared" ca="1" si="6"/>
        <v>7.4743416085954154E-2</v>
      </c>
      <c r="J42" s="147">
        <f t="shared" ca="1" si="6"/>
        <v>2.5875323311944299E-2</v>
      </c>
      <c r="K42" s="147">
        <f t="shared" ca="1" si="6"/>
        <v>0.25444087643911567</v>
      </c>
      <c r="L42" s="147">
        <f t="shared" ca="1" si="6"/>
        <v>8.8494588976995359E-2</v>
      </c>
      <c r="M42" s="147">
        <f t="shared" ca="1" si="6"/>
        <v>0.12186442757135314</v>
      </c>
      <c r="N42" s="147">
        <f t="shared" ca="1" si="6"/>
        <v>5.3808157981866764E-2</v>
      </c>
      <c r="O42" s="147">
        <f t="shared" ca="1" si="6"/>
        <v>1.6138586408726374E-3</v>
      </c>
      <c r="P42" s="147">
        <f t="shared" ca="1" si="6"/>
        <v>-8.6247873286892499E-2</v>
      </c>
      <c r="R42" s="147">
        <f t="shared" ca="1" si="4"/>
        <v>4.2903135153894482E-2</v>
      </c>
    </row>
    <row r="43" spans="1:18" x14ac:dyDescent="0.2">
      <c r="A43" t="s">
        <v>1770</v>
      </c>
      <c r="B43" t="str">
        <f t="array" aca="1" ref="B43" ca="1">INDIRECT("NumericMain!"&amp;$A43&amp;1)</f>
        <v>Q42 Focus too much on IT</v>
      </c>
      <c r="C43" s="147">
        <f t="shared" ca="1" si="5"/>
        <v>2.6886642896893288E-2</v>
      </c>
      <c r="D43" s="147">
        <f t="shared" ca="1" si="5"/>
        <v>-0.36206798177043042</v>
      </c>
      <c r="E43" s="147">
        <f t="shared" ca="1" si="5"/>
        <v>1.1086686283779859E-2</v>
      </c>
      <c r="F43" s="147">
        <f t="shared" ca="1" si="5"/>
        <v>-0.11319255133192239</v>
      </c>
      <c r="G43" s="147">
        <f t="shared" ca="1" si="5"/>
        <v>2.1829500010505848E-2</v>
      </c>
      <c r="I43" s="147">
        <f t="shared" ca="1" si="6"/>
        <v>-0.19003346356519193</v>
      </c>
      <c r="J43" s="147">
        <f t="shared" ca="1" si="6"/>
        <v>3.1128185055647233E-2</v>
      </c>
      <c r="K43" s="147">
        <f t="shared" ca="1" si="6"/>
        <v>-0.12836202388342388</v>
      </c>
      <c r="L43" s="147">
        <f t="shared" ca="1" si="6"/>
        <v>-5.7418187516793145E-2</v>
      </c>
      <c r="M43" s="147">
        <f t="shared" ca="1" si="6"/>
        <v>-2.6712515029268035E-2</v>
      </c>
      <c r="N43" s="147">
        <f t="shared" ca="1" si="6"/>
        <v>-0.27695777956148304</v>
      </c>
      <c r="O43" s="147">
        <f t="shared" ca="1" si="6"/>
        <v>-2.0749595472220887E-2</v>
      </c>
      <c r="P43" s="147">
        <f t="shared" ca="1" si="6"/>
        <v>-0.16703102153342766</v>
      </c>
      <c r="R43" s="147">
        <f t="shared" ca="1" si="4"/>
        <v>-0.16877391175752163</v>
      </c>
    </row>
    <row r="44" spans="1:18" x14ac:dyDescent="0.2">
      <c r="A44" t="s">
        <v>1771</v>
      </c>
      <c r="B44" t="str">
        <f t="array" aca="1" ref="B44" ca="1">INDIRECT("NumericMain!"&amp;$A44&amp;1)</f>
        <v>Q42 Focus too much on business</v>
      </c>
      <c r="C44" s="147">
        <f t="shared" ca="1" si="5"/>
        <v>-0.24711504267242373</v>
      </c>
      <c r="D44" s="147">
        <f t="shared" ca="1" si="5"/>
        <v>3.8564421390366581E-2</v>
      </c>
      <c r="E44" s="147">
        <f t="shared" ca="1" si="5"/>
        <v>4.8173878103231059E-2</v>
      </c>
      <c r="F44" s="147">
        <f t="shared" ca="1" si="5"/>
        <v>0.29923874153175339</v>
      </c>
      <c r="G44" s="147">
        <f t="shared" ca="1" si="5"/>
        <v>0.12078107946766523</v>
      </c>
      <c r="I44" s="147">
        <f t="shared" ca="1" si="6"/>
        <v>0.12132686657957746</v>
      </c>
      <c r="J44" s="147">
        <f t="shared" ca="1" si="6"/>
        <v>9.1104808921510141E-2</v>
      </c>
      <c r="K44" s="147">
        <f t="shared" ca="1" si="6"/>
        <v>-1.4871476617964443E-2</v>
      </c>
      <c r="L44" s="147">
        <f t="shared" ca="1" si="6"/>
        <v>4.432166357862749E-2</v>
      </c>
      <c r="M44" s="147">
        <f t="shared" ca="1" si="6"/>
        <v>1.960094659310083E-2</v>
      </c>
      <c r="N44" s="147">
        <f t="shared" ca="1" si="6"/>
        <v>-5.6495496062688097E-2</v>
      </c>
      <c r="O44" s="147">
        <f t="shared" ca="1" si="6"/>
        <v>3.804368310365757E-2</v>
      </c>
      <c r="P44" s="147">
        <f t="shared" ca="1" si="6"/>
        <v>0.13118558891045082</v>
      </c>
      <c r="R44" s="147">
        <f t="shared" ca="1" si="4"/>
        <v>-0.10488772244687379</v>
      </c>
    </row>
    <row r="45" spans="1:18" x14ac:dyDescent="0.2">
      <c r="A45" t="s">
        <v>1772</v>
      </c>
      <c r="B45" t="str">
        <f t="array" aca="1" ref="B45" ca="1">INDIRECT("NumericMain!"&amp;$A45&amp;1)</f>
        <v>Q42 Barriers between EA and other business units</v>
      </c>
      <c r="C45" s="147">
        <f t="shared" ca="1" si="5"/>
        <v>-3.0134366748003624E-2</v>
      </c>
      <c r="D45" s="147">
        <f t="shared" ca="1" si="5"/>
        <v>-0.15477150445299007</v>
      </c>
      <c r="E45" s="147">
        <f t="shared" ca="1" si="5"/>
        <v>9.0087649483830967E-2</v>
      </c>
      <c r="F45" s="147">
        <f t="shared" ca="1" si="5"/>
        <v>2.8874943384529842E-2</v>
      </c>
      <c r="G45" s="147">
        <f t="shared" ca="1" si="5"/>
        <v>1.3980774484825672E-2</v>
      </c>
      <c r="I45" s="147">
        <f t="shared" ca="1" si="6"/>
        <v>-1.5665328422255563E-2</v>
      </c>
      <c r="J45" s="147">
        <f t="shared" ca="1" si="6"/>
        <v>6.6928495689802123E-2</v>
      </c>
      <c r="K45" s="147">
        <f t="shared" ca="1" si="6"/>
        <v>-0.12568625408415954</v>
      </c>
      <c r="L45" s="147">
        <f t="shared" ca="1" si="6"/>
        <v>-6.5160354623894357E-2</v>
      </c>
      <c r="M45" s="147">
        <f t="shared" ca="1" si="6"/>
        <v>-0.18582955086180869</v>
      </c>
      <c r="N45" s="147">
        <f t="shared" ca="1" si="6"/>
        <v>-0.10841846758656953</v>
      </c>
      <c r="O45" s="147">
        <f t="shared" ca="1" si="6"/>
        <v>7.6043447132736253E-2</v>
      </c>
      <c r="P45" s="147">
        <f t="shared" ca="1" si="6"/>
        <v>9.6410074899815942E-2</v>
      </c>
      <c r="R45" s="147">
        <f t="shared" ca="1" si="4"/>
        <v>-0.10991426952762068</v>
      </c>
    </row>
    <row r="46" spans="1:18" x14ac:dyDescent="0.2">
      <c r="A46" t="s">
        <v>1773</v>
      </c>
      <c r="B46" t="str">
        <f t="array" aca="1" ref="B46" ca="1">INDIRECT("NumericMain!"&amp;$A46&amp;1)</f>
        <v>Q42 Not enough time to work on EA</v>
      </c>
      <c r="C46" s="147">
        <f t="shared" ca="1" si="5"/>
        <v>-0.19297346633162549</v>
      </c>
      <c r="D46" s="147">
        <f t="shared" ca="1" si="5"/>
        <v>6.0434187078463771E-3</v>
      </c>
      <c r="E46" s="147">
        <f t="shared" ca="1" si="5"/>
        <v>0.23303362913905498</v>
      </c>
      <c r="F46" s="147">
        <f t="shared" ca="1" si="5"/>
        <v>9.8355538528103678E-2</v>
      </c>
      <c r="G46" s="147">
        <f t="shared" ca="1" si="5"/>
        <v>0.12646059342707977</v>
      </c>
      <c r="I46" s="147">
        <f t="shared" ca="1" si="6"/>
        <v>2.7008453970152474E-2</v>
      </c>
      <c r="J46" s="147">
        <f t="shared" ca="1" si="6"/>
        <v>8.549092394030287E-3</v>
      </c>
      <c r="K46" s="147">
        <f t="shared" ca="1" si="6"/>
        <v>-0.11347422387433836</v>
      </c>
      <c r="L46" s="147">
        <f t="shared" ca="1" si="6"/>
        <v>-0.12187639787663079</v>
      </c>
      <c r="M46" s="147">
        <f t="shared" ca="1" si="6"/>
        <v>-0.15111227477338654</v>
      </c>
      <c r="N46" s="147">
        <f t="shared" ca="1" si="6"/>
        <v>-0.14877570335581838</v>
      </c>
      <c r="O46" s="147">
        <f t="shared" ca="1" si="6"/>
        <v>-4.1762329800803029E-2</v>
      </c>
      <c r="P46" s="147">
        <f t="shared" ca="1" si="6"/>
        <v>5.9201556981149428E-2</v>
      </c>
      <c r="R46" s="147">
        <f t="shared" ca="1" si="4"/>
        <v>-0.19863709840316737</v>
      </c>
    </row>
    <row r="47" spans="1:18" x14ac:dyDescent="0.2">
      <c r="A47" t="s">
        <v>1774</v>
      </c>
      <c r="B47" t="str">
        <f t="array" aca="1" ref="B47" ca="1">INDIRECT("NumericMain!"&amp;$A47&amp;1)</f>
        <v>Q42 Lack of organization buy-in</v>
      </c>
      <c r="C47" s="147">
        <f t="shared" ca="1" si="5"/>
        <v>3.8976852479309897E-3</v>
      </c>
      <c r="D47" s="147">
        <f t="shared" ca="1" si="5"/>
        <v>-1.4637655968250871E-2</v>
      </c>
      <c r="E47" s="147">
        <f t="shared" ca="1" si="5"/>
        <v>0.30106845953118733</v>
      </c>
      <c r="F47" s="147">
        <f t="shared" ca="1" si="5"/>
        <v>4.7091369074595602E-2</v>
      </c>
      <c r="G47" s="147">
        <f t="shared" ca="1" si="5"/>
        <v>0.19879949740801289</v>
      </c>
      <c r="I47" s="147">
        <f t="shared" ca="1" si="6"/>
        <v>0.12803435127512719</v>
      </c>
      <c r="J47" s="147">
        <f t="shared" ca="1" si="6"/>
        <v>-0.11595204184647075</v>
      </c>
      <c r="K47" s="147">
        <f t="shared" ca="1" si="6"/>
        <v>-2.2252409438088948E-2</v>
      </c>
      <c r="L47" s="147">
        <f t="shared" ca="1" si="6"/>
        <v>4.7488102102159847E-2</v>
      </c>
      <c r="M47" s="147">
        <f t="shared" ca="1" si="6"/>
        <v>-0.28869298857701348</v>
      </c>
      <c r="N47" s="147">
        <f t="shared" ca="1" si="6"/>
        <v>0.10605925164309822</v>
      </c>
      <c r="O47" s="147">
        <f t="shared" ca="1" si="6"/>
        <v>-0.23152641888822756</v>
      </c>
      <c r="P47" s="147">
        <f t="shared" ca="1" si="6"/>
        <v>0.27397669554825227</v>
      </c>
      <c r="R47" s="147">
        <f t="shared" ca="1" si="4"/>
        <v>-0.15828604529521631</v>
      </c>
    </row>
    <row r="48" spans="1:18" x14ac:dyDescent="0.2">
      <c r="A48" t="s">
        <v>1775</v>
      </c>
      <c r="B48" t="str">
        <f t="array" aca="1" ref="B48" ca="1">INDIRECT("NumericMain!"&amp;$A48&amp;1)</f>
        <v>Q42 Lack of openness</v>
      </c>
      <c r="C48" s="147">
        <f t="shared" ca="1" si="5"/>
        <v>0.10730354876074188</v>
      </c>
      <c r="D48" s="147">
        <f t="shared" ca="1" si="5"/>
        <v>-0.22950933757766082</v>
      </c>
      <c r="E48" s="147">
        <f t="shared" ca="1" si="5"/>
        <v>0.22678429826698282</v>
      </c>
      <c r="F48" s="147">
        <f t="shared" ca="1" si="5"/>
        <v>3.1700752717400416E-2</v>
      </c>
      <c r="G48" s="147">
        <f t="shared" ca="1" si="5"/>
        <v>4.1205367431905907E-2</v>
      </c>
      <c r="I48" s="147">
        <f t="shared" ca="1" si="6"/>
        <v>0.1078972362334459</v>
      </c>
      <c r="J48" s="147">
        <f t="shared" ca="1" si="6"/>
        <v>-2.4784322193819319E-3</v>
      </c>
      <c r="K48" s="147">
        <f t="shared" ca="1" si="6"/>
        <v>4.1790230946855217E-2</v>
      </c>
      <c r="L48" s="147">
        <f t="shared" ca="1" si="6"/>
        <v>-7.6357698685473999E-2</v>
      </c>
      <c r="M48" s="147">
        <f t="shared" ca="1" si="6"/>
        <v>-0.14206077520253457</v>
      </c>
      <c r="N48" s="147">
        <f t="shared" ca="1" si="6"/>
        <v>-3.0756853284824737E-2</v>
      </c>
      <c r="O48" s="147">
        <f t="shared" ca="1" si="6"/>
        <v>-4.8625709074237772E-2</v>
      </c>
      <c r="P48" s="147">
        <f t="shared" ca="1" si="6"/>
        <v>-5.0195714508716509E-2</v>
      </c>
      <c r="R48" s="147">
        <f t="shared" ca="1" si="4"/>
        <v>-0.13489409292430179</v>
      </c>
    </row>
    <row r="49" spans="1:18" x14ac:dyDescent="0.2">
      <c r="A49" t="s">
        <v>1776</v>
      </c>
      <c r="B49" t="str">
        <f t="array" aca="1" ref="B49" ca="1">INDIRECT("NumericMain!"&amp;$A49&amp;1)</f>
        <v>Q42 Not meeting university's goals</v>
      </c>
      <c r="C49" s="147">
        <f t="shared" ca="1" si="5"/>
        <v>-8.278185405407746E-3</v>
      </c>
      <c r="D49" s="147">
        <f t="shared" ca="1" si="5"/>
        <v>-0.21647448299536104</v>
      </c>
      <c r="E49" s="147">
        <f t="shared" ca="1" si="5"/>
        <v>-3.6268472694589264E-2</v>
      </c>
      <c r="F49" s="147">
        <f t="shared" ca="1" si="5"/>
        <v>0.1518090038918693</v>
      </c>
      <c r="G49" s="147">
        <f t="shared" ca="1" si="5"/>
        <v>4.368735133900902E-3</v>
      </c>
      <c r="I49" s="147">
        <f t="shared" ca="1" si="6"/>
        <v>9.3557758191221529E-2</v>
      </c>
      <c r="J49" s="147">
        <f t="shared" ca="1" si="6"/>
        <v>4.1245957053347812E-2</v>
      </c>
      <c r="K49" s="147">
        <f t="shared" ca="1" si="6"/>
        <v>-0.14022587312845025</v>
      </c>
      <c r="L49" s="147">
        <f t="shared" ca="1" si="6"/>
        <v>2.1090268380833013E-2</v>
      </c>
      <c r="M49" s="147">
        <f t="shared" ca="1" si="6"/>
        <v>2.3822900546106453E-2</v>
      </c>
      <c r="N49" s="147">
        <f t="shared" ca="1" si="6"/>
        <v>-0.1116882822970633</v>
      </c>
      <c r="O49" s="147">
        <f t="shared" ca="1" si="6"/>
        <v>4.5430306706393066E-2</v>
      </c>
      <c r="P49" s="147">
        <f t="shared" ca="1" si="6"/>
        <v>-4.6348272153085193E-2</v>
      </c>
      <c r="R49" s="147">
        <f t="shared" ca="1" si="4"/>
        <v>-6.1688448247896675E-2</v>
      </c>
    </row>
    <row r="50" spans="1:18" x14ac:dyDescent="0.2">
      <c r="A50" t="s">
        <v>1777</v>
      </c>
      <c r="B50" t="str">
        <f t="array" aca="1" ref="B50" ca="1">INDIRECT("NumericMain!"&amp;$A50&amp;1)</f>
        <v>Q42 Excessive decentralization</v>
      </c>
      <c r="C50" s="147">
        <f t="shared" ca="1" si="5"/>
        <v>-4.5484026540524004E-2</v>
      </c>
      <c r="D50" s="147">
        <f t="shared" ca="1" si="5"/>
        <v>-6.24561909641215E-2</v>
      </c>
      <c r="E50" s="147">
        <f t="shared" ca="1" si="5"/>
        <v>0.19152049756018125</v>
      </c>
      <c r="F50" s="147">
        <f t="shared" ca="1" si="5"/>
        <v>0.17226375153364734</v>
      </c>
      <c r="G50" s="147">
        <f t="shared" ca="1" si="5"/>
        <v>0.61614412755142856</v>
      </c>
      <c r="I50" s="147">
        <f t="shared" ca="1" si="6"/>
        <v>-0.2225622823536515</v>
      </c>
      <c r="J50" s="147">
        <f t="shared" ca="1" si="6"/>
        <v>-0.17837657380190364</v>
      </c>
      <c r="K50" s="147">
        <f t="shared" ca="1" si="6"/>
        <v>-9.7331813173675244E-2</v>
      </c>
      <c r="L50" s="147">
        <f t="shared" ca="1" si="6"/>
        <v>-0.14943710582570294</v>
      </c>
      <c r="M50" s="147">
        <f t="shared" ca="1" si="6"/>
        <v>6.7604383789105479E-2</v>
      </c>
      <c r="N50" s="147">
        <f t="shared" ca="1" si="6"/>
        <v>-0.17353457653399595</v>
      </c>
      <c r="O50" s="147">
        <f t="shared" ca="1" si="6"/>
        <v>-0.20581177277011348</v>
      </c>
      <c r="P50" s="147">
        <f t="shared" ca="1" si="6"/>
        <v>6.1182319593170068E-2</v>
      </c>
      <c r="R50" s="147">
        <f t="shared" ca="1" si="4"/>
        <v>-5.5652258075312142E-2</v>
      </c>
    </row>
    <row r="51" spans="1:18" x14ac:dyDescent="0.2">
      <c r="A51" t="s">
        <v>1778</v>
      </c>
      <c r="B51" t="str">
        <f t="array" aca="1" ref="B51" ca="1">INDIRECT("NumericMain!"&amp;$A51&amp;1)</f>
        <v>Q42 Excessive centralization</v>
      </c>
      <c r="C51" s="147">
        <f t="shared" ca="1" si="5"/>
        <v>-4.7121064682815746E-2</v>
      </c>
      <c r="D51" s="147">
        <f t="shared" ca="1" si="5"/>
        <v>-0.24201597244014439</v>
      </c>
      <c r="E51" s="147">
        <f t="shared" ca="1" si="5"/>
        <v>3.4003085142465708E-2</v>
      </c>
      <c r="F51" s="147">
        <f t="shared" ca="1" si="5"/>
        <v>-0.13449444409945724</v>
      </c>
      <c r="G51" s="147">
        <f t="shared" ca="1" si="5"/>
        <v>-0.26270495837188967</v>
      </c>
      <c r="I51" s="147">
        <f t="shared" ca="1" si="6"/>
        <v>6.595036772171139E-3</v>
      </c>
      <c r="J51" s="147">
        <f t="shared" ca="1" si="6"/>
        <v>0.27407251190555598</v>
      </c>
      <c r="K51" s="147">
        <f t="shared" ca="1" si="6"/>
        <v>-0.21919672504593363</v>
      </c>
      <c r="L51" s="147">
        <f t="shared" ca="1" si="6"/>
        <v>-0.12593477130764655</v>
      </c>
      <c r="M51" s="147">
        <f t="shared" ca="1" si="6"/>
        <v>-0.14851937897230377</v>
      </c>
      <c r="N51" s="147">
        <f t="shared" ca="1" si="6"/>
        <v>-0.16953379729796239</v>
      </c>
      <c r="O51" s="147">
        <f t="shared" ca="1" si="6"/>
        <v>0.36724545919069124</v>
      </c>
      <c r="P51" s="147">
        <f t="shared" ca="1" si="6"/>
        <v>-0.15781223657366972</v>
      </c>
      <c r="R51" s="147">
        <f t="shared" ca="1" si="4"/>
        <v>-0.12483755678647185</v>
      </c>
    </row>
    <row r="52" spans="1:18" x14ac:dyDescent="0.2">
      <c r="A52" t="s">
        <v>1779</v>
      </c>
      <c r="B52" t="str">
        <f t="array" aca="1" ref="B52" ca="1">INDIRECT("NumericMain!"&amp;$A52&amp;1)</f>
        <v>Q42 Stakeholders only caring about tangible benefits</v>
      </c>
      <c r="C52" s="147">
        <f t="shared" ca="1" si="5"/>
        <v>3.0604428685623571E-2</v>
      </c>
      <c r="D52" s="147">
        <f t="shared" ca="1" si="5"/>
        <v>-0.13538103179849581</v>
      </c>
      <c r="E52" s="147">
        <f t="shared" ca="1" si="5"/>
        <v>0.22084496633058595</v>
      </c>
      <c r="F52" s="147">
        <f t="shared" ca="1" si="5"/>
        <v>6.3330298175600139E-2</v>
      </c>
      <c r="G52" s="147">
        <f t="shared" ca="1" si="5"/>
        <v>2.8264603114336043E-2</v>
      </c>
      <c r="I52" s="147">
        <f t="shared" ca="1" si="6"/>
        <v>-0.11913145108185863</v>
      </c>
      <c r="J52" s="147">
        <f t="shared" ca="1" si="6"/>
        <v>-6.722679531060273E-2</v>
      </c>
      <c r="K52" s="147">
        <f t="shared" ca="1" si="6"/>
        <v>8.9563509620533263E-2</v>
      </c>
      <c r="L52" s="147">
        <f t="shared" ca="1" si="6"/>
        <v>5.1311576823310653E-2</v>
      </c>
      <c r="M52" s="147">
        <f t="shared" ca="1" si="6"/>
        <v>2.4377402969604198E-2</v>
      </c>
      <c r="N52" s="147">
        <f t="shared" ca="1" si="6"/>
        <v>0.21825310123236366</v>
      </c>
      <c r="O52" s="147">
        <f t="shared" ca="1" si="6"/>
        <v>-0.23290734470389285</v>
      </c>
      <c r="P52" s="147">
        <f t="shared" ca="1" si="6"/>
        <v>4.8705490009015209E-2</v>
      </c>
      <c r="R52" s="147">
        <f t="shared" ca="1" si="4"/>
        <v>-0.20395857324322161</v>
      </c>
    </row>
    <row r="53" spans="1:18" x14ac:dyDescent="0.2">
      <c r="A53" t="s">
        <v>1780</v>
      </c>
      <c r="B53" t="str">
        <f t="array" aca="1" ref="B53" ca="1">INDIRECT("NumericMain!"&amp;$A53&amp;1)</f>
        <v xml:space="preserve">Q42 Lack of linkages among </v>
      </c>
      <c r="C53" s="147">
        <f t="shared" ca="1" si="5"/>
        <v>-1.8524732094735564E-17</v>
      </c>
      <c r="D53" s="147">
        <f t="shared" ca="1" si="5"/>
        <v>-0.22096346100713868</v>
      </c>
      <c r="E53" s="147">
        <f t="shared" ca="1" si="5"/>
        <v>-2.4572472311864345E-2</v>
      </c>
      <c r="F53" s="147">
        <f t="shared" ca="1" si="5"/>
        <v>0.108856131985473</v>
      </c>
      <c r="G53" s="147">
        <f t="shared" ca="1" si="5"/>
        <v>-8.5153705689282891E-2</v>
      </c>
      <c r="I53" s="147">
        <f t="shared" ca="1" si="6"/>
        <v>-6.6723034372113812E-2</v>
      </c>
      <c r="J53" s="147">
        <f t="shared" ca="1" si="6"/>
        <v>0.24048759640945205</v>
      </c>
      <c r="K53" s="147">
        <f t="shared" ca="1" si="6"/>
        <v>-8.7538739905190874E-3</v>
      </c>
      <c r="L53" s="147">
        <f t="shared" ca="1" si="6"/>
        <v>0.14288995299080284</v>
      </c>
      <c r="M53" s="147">
        <f t="shared" ca="1" si="6"/>
        <v>-2.9398581062730248E-2</v>
      </c>
      <c r="N53" s="147">
        <f t="shared" ca="1" si="6"/>
        <v>-9.1885733071910669E-2</v>
      </c>
      <c r="O53" s="147">
        <f t="shared" ca="1" si="6"/>
        <v>5.7231119764676354E-2</v>
      </c>
      <c r="P53" s="147">
        <f t="shared" ca="1" si="6"/>
        <v>-0.15722357118733307</v>
      </c>
      <c r="R53" s="147">
        <f t="shared" ca="1" si="4"/>
        <v>1.3265314179615042E-2</v>
      </c>
    </row>
    <row r="54" spans="1:18" x14ac:dyDescent="0.2">
      <c r="A54" t="s">
        <v>1781</v>
      </c>
      <c r="B54" t="str">
        <f t="array" aca="1" ref="B54" ca="1">INDIRECT("NumericMain!"&amp;$A54&amp;1)</f>
        <v>Q42 More demand for EA</v>
      </c>
      <c r="C54" s="147">
        <f t="shared" ca="1" si="5"/>
        <v>-4.812265031857875E-2</v>
      </c>
      <c r="D54" s="147">
        <f t="shared" ca="1" si="5"/>
        <v>7.5353708137952835E-2</v>
      </c>
      <c r="E54" s="147">
        <f t="shared" ca="1" si="5"/>
        <v>-0.20339420860533053</v>
      </c>
      <c r="F54" s="147">
        <f t="shared" ca="1" si="5"/>
        <v>0.19229448242433675</v>
      </c>
      <c r="G54" s="147">
        <f t="shared" ca="1" si="5"/>
        <v>-3.9071199765009111E-3</v>
      </c>
      <c r="I54" s="147">
        <f t="shared" ca="1" si="6"/>
        <v>9.4293053602743121E-2</v>
      </c>
      <c r="J54" s="147">
        <f t="shared" ca="1" si="6"/>
        <v>6.9642887837905426E-2</v>
      </c>
      <c r="K54" s="147">
        <f t="shared" ca="1" si="6"/>
        <v>0.12812803596255351</v>
      </c>
      <c r="L54" s="147">
        <f t="shared" ca="1" si="6"/>
        <v>0.17669068647754038</v>
      </c>
      <c r="M54" s="147">
        <f t="shared" ca="1" si="6"/>
        <v>0.22751436712835238</v>
      </c>
      <c r="N54" s="147">
        <f t="shared" ca="1" si="6"/>
        <v>0.22878862357774032</v>
      </c>
      <c r="O54" s="147">
        <f t="shared" ca="1" si="6"/>
        <v>-0.13204746308710361</v>
      </c>
      <c r="P54" s="147">
        <f t="shared" ca="1" si="6"/>
        <v>-0.1033434863017051</v>
      </c>
      <c r="R54" s="147">
        <f t="shared" ca="1" si="4"/>
        <v>2.207263518136143E-2</v>
      </c>
    </row>
    <row r="55" spans="1:18" x14ac:dyDescent="0.2">
      <c r="A55" t="s">
        <v>1782</v>
      </c>
      <c r="B55" t="str">
        <f t="array" aca="1" ref="B55" ca="1">INDIRECT("NumericMain!"&amp;$A55&amp;1)</f>
        <v>Q42 EA is not sufficiently helping the IT</v>
      </c>
      <c r="C55" s="147">
        <f t="shared" ca="1" si="5"/>
        <v>3.1033051968271035E-2</v>
      </c>
      <c r="D55" s="147">
        <f t="shared" ca="1" si="5"/>
        <v>-0.1766032317132096</v>
      </c>
      <c r="E55" s="147">
        <f t="shared" ca="1" si="5"/>
        <v>7.8149777766305342E-2</v>
      </c>
      <c r="F55" s="147">
        <f t="shared" ca="1" si="5"/>
        <v>1.8980469780842755E-2</v>
      </c>
      <c r="G55" s="147">
        <f t="shared" ca="1" si="5"/>
        <v>-0.17277261066307903</v>
      </c>
      <c r="I55" s="147">
        <f t="shared" ca="1" si="6"/>
        <v>-7.2596291732940743E-2</v>
      </c>
      <c r="J55" s="147">
        <f t="shared" ca="1" si="6"/>
        <v>-4.3994347382795536E-3</v>
      </c>
      <c r="K55" s="147">
        <f t="shared" ca="1" si="6"/>
        <v>4.8843224600933252E-2</v>
      </c>
      <c r="L55" s="147">
        <f t="shared" ca="1" si="6"/>
        <v>7.0757762692278681E-2</v>
      </c>
      <c r="M55" s="147">
        <f t="shared" ca="1" si="6"/>
        <v>1.0935512660648751E-2</v>
      </c>
      <c r="N55" s="147">
        <f t="shared" ca="1" si="6"/>
        <v>8.6587101188044066E-2</v>
      </c>
      <c r="O55" s="147">
        <f t="shared" ca="1" si="6"/>
        <v>-9.5037937593079103E-2</v>
      </c>
      <c r="P55" s="147">
        <f t="shared" ca="1" si="6"/>
        <v>-8.0584280750693224E-2</v>
      </c>
      <c r="R55" s="147">
        <f t="shared" ca="1" si="4"/>
        <v>-0.12150149599637923</v>
      </c>
    </row>
    <row r="56" spans="1:18" x14ac:dyDescent="0.2">
      <c r="A56" t="s">
        <v>1783</v>
      </c>
      <c r="B56" t="str">
        <f t="array" aca="1" ref="B56" ca="1">INDIRECT("NumericMain!"&amp;$A56&amp;1)</f>
        <v>Q42 Poor inter-personal skills</v>
      </c>
      <c r="C56" s="147">
        <f t="shared" ca="1" si="5"/>
        <v>2.3360278082405497E-2</v>
      </c>
      <c r="D56" s="147">
        <f t="shared" ca="1" si="5"/>
        <v>-0.12949003889152874</v>
      </c>
      <c r="E56" s="147">
        <f t="shared" ca="1" si="5"/>
        <v>0.19505999803665022</v>
      </c>
      <c r="F56" s="147">
        <f t="shared" ca="1" si="5"/>
        <v>8.5011453703543377E-2</v>
      </c>
      <c r="G56" s="147">
        <f t="shared" ca="1" si="5"/>
        <v>9.1987106166959751E-2</v>
      </c>
      <c r="I56" s="147">
        <f t="shared" ca="1" si="6"/>
        <v>0.10462370933162191</v>
      </c>
      <c r="J56" s="147">
        <f t="shared" ca="1" si="6"/>
        <v>1.1107978692675881E-2</v>
      </c>
      <c r="K56" s="147">
        <f t="shared" ca="1" si="6"/>
        <v>-2.8953989341752206E-2</v>
      </c>
      <c r="L56" s="147">
        <f t="shared" ca="1" si="6"/>
        <v>9.4523503089490035E-2</v>
      </c>
      <c r="M56" s="147">
        <f t="shared" ca="1" si="6"/>
        <v>-7.6029444302354893E-2</v>
      </c>
      <c r="N56" s="147">
        <f t="shared" ca="1" si="6"/>
        <v>-0.18560250408792067</v>
      </c>
      <c r="O56" s="147">
        <f t="shared" ca="1" si="6"/>
        <v>-6.9441747087580316E-2</v>
      </c>
      <c r="P56" s="147">
        <f t="shared" ca="1" si="6"/>
        <v>0.10122831211703118</v>
      </c>
      <c r="R56" s="147">
        <f t="shared" ca="1" si="4"/>
        <v>-0.11208906689280668</v>
      </c>
    </row>
    <row r="57" spans="1:18" x14ac:dyDescent="0.2">
      <c r="A57" t="s">
        <v>1784</v>
      </c>
      <c r="B57" t="str">
        <f t="array" aca="1" ref="B57" ca="1">INDIRECT("NumericMain!"&amp;$A57&amp;1)</f>
        <v>Q42 Difficulty in realizing cost-saving</v>
      </c>
      <c r="C57" s="147">
        <f t="shared" ca="1" si="5"/>
        <v>-0.10513557729939238</v>
      </c>
      <c r="D57" s="147">
        <f t="shared" ca="1" si="5"/>
        <v>0.14357597698870883</v>
      </c>
      <c r="E57" s="147">
        <f t="shared" ca="1" si="5"/>
        <v>-2.9547664598061803E-3</v>
      </c>
      <c r="F57" s="147">
        <f t="shared" ca="1" si="5"/>
        <v>0.10275917311686045</v>
      </c>
      <c r="G57" s="147">
        <f t="shared" ca="1" si="5"/>
        <v>-6.1056937449774834E-2</v>
      </c>
      <c r="I57" s="147">
        <f t="shared" ca="1" si="6"/>
        <v>-0.15849655505475252</v>
      </c>
      <c r="J57" s="147">
        <f t="shared" ca="1" si="6"/>
        <v>-0.1421669539171099</v>
      </c>
      <c r="K57" s="147">
        <f t="shared" ca="1" si="6"/>
        <v>-2.2851338136520242E-2</v>
      </c>
      <c r="L57" s="147">
        <f t="shared" ca="1" si="6"/>
        <v>6.8701123250665699E-2</v>
      </c>
      <c r="M57" s="147">
        <f t="shared" ca="1" si="6"/>
        <v>3.7539821691194693E-2</v>
      </c>
      <c r="N57" s="147">
        <f t="shared" ca="1" si="6"/>
        <v>0.11661848524636984</v>
      </c>
      <c r="O57" s="147">
        <f t="shared" ca="1" si="6"/>
        <v>-0.11629241910349422</v>
      </c>
      <c r="P57" s="147">
        <f t="shared" ca="1" si="6"/>
        <v>-1.9781458307738413E-2</v>
      </c>
      <c r="R57" s="147">
        <f t="shared" ca="1" si="4"/>
        <v>-0.12457052312240523</v>
      </c>
    </row>
    <row r="58" spans="1:18" x14ac:dyDescent="0.2">
      <c r="A58" t="s">
        <v>1785</v>
      </c>
      <c r="B58" t="str">
        <f t="array" aca="1" ref="B58" ca="1">INDIRECT("NumericMain!"&amp;$A58&amp;1)</f>
        <v>Q42 Different perspectives and opinions</v>
      </c>
      <c r="C58" s="147">
        <f t="shared" ca="1" si="5"/>
        <v>-0.17050083269175756</v>
      </c>
      <c r="D58" s="147">
        <f t="shared" ca="1" si="5"/>
        <v>9.2045140873794201E-2</v>
      </c>
      <c r="E58" s="147">
        <f t="shared" ca="1" si="5"/>
        <v>-2.4272270073509575E-2</v>
      </c>
      <c r="F58" s="147">
        <f t="shared" ca="1" si="5"/>
        <v>0.11239272418497193</v>
      </c>
      <c r="G58" s="147">
        <f t="shared" ca="1" si="5"/>
        <v>0.12986156888595909</v>
      </c>
      <c r="I58" s="147">
        <f t="shared" ca="1" si="6"/>
        <v>-3.8635652695008356E-2</v>
      </c>
      <c r="J58" s="147">
        <f t="shared" ca="1" si="6"/>
        <v>-0.13831319545423432</v>
      </c>
      <c r="K58" s="147">
        <f t="shared" ca="1" si="6"/>
        <v>6.7833657658105298E-2</v>
      </c>
      <c r="L58" s="147">
        <f t="shared" ca="1" si="6"/>
        <v>5.6275191638571039E-2</v>
      </c>
      <c r="M58" s="147">
        <f t="shared" ca="1" si="6"/>
        <v>2.253058307548432E-2</v>
      </c>
      <c r="N58" s="147">
        <f t="shared" ca="1" si="6"/>
        <v>0.35053359806301676</v>
      </c>
      <c r="O58" s="147">
        <f t="shared" ca="1" si="6"/>
        <v>-0.27430515998735461</v>
      </c>
      <c r="P58" s="147">
        <f t="shared" ca="1" si="6"/>
        <v>0.22355129885028829</v>
      </c>
      <c r="R58" s="147">
        <f t="shared" ca="1" si="4"/>
        <v>-9.1282378040427339E-2</v>
      </c>
    </row>
    <row r="59" spans="1:18" x14ac:dyDescent="0.2">
      <c r="C59" s="147"/>
      <c r="D59" s="147"/>
      <c r="E59" s="147"/>
      <c r="F59" s="147"/>
      <c r="G59" s="147"/>
      <c r="I59" s="147"/>
      <c r="J59" s="147"/>
      <c r="K59" s="147"/>
      <c r="L59" s="147"/>
      <c r="M59" s="147"/>
      <c r="N59" s="147"/>
      <c r="O59" s="147"/>
      <c r="P59" s="147"/>
      <c r="R59" s="147"/>
    </row>
    <row r="60" spans="1:18" x14ac:dyDescent="0.2">
      <c r="A60" s="40" t="s">
        <v>1409</v>
      </c>
      <c r="C60" s="147"/>
      <c r="D60" s="147"/>
      <c r="E60" s="147"/>
      <c r="F60" s="147"/>
      <c r="G60" s="147"/>
      <c r="I60" s="147"/>
      <c r="J60" s="147"/>
      <c r="K60" s="147"/>
      <c r="L60" s="147"/>
      <c r="M60" s="147"/>
      <c r="N60" s="147"/>
      <c r="O60" s="147"/>
      <c r="P60" s="147"/>
      <c r="R60" s="147"/>
    </row>
    <row r="61" spans="1:18" x14ac:dyDescent="0.2">
      <c r="A61" t="s">
        <v>1787</v>
      </c>
      <c r="B61" t="str">
        <f t="array" aca="1" ref="B61" ca="1">INDIRECT("NumericMain!"&amp;$A61&amp;1)</f>
        <v>Q45 Agile</v>
      </c>
      <c r="C61" s="147">
        <f t="shared" ref="C61:G61" ca="1" si="7">CORREL(INDIRECT("NumericMain!"&amp;$A61&amp;"22"&amp;":"&amp;$A61&amp;"133"),INDIRECT("NumericMain!"&amp;C$1&amp;"22"&amp;":"&amp;C$1&amp;"133"))</f>
        <v>0.16543055566182169</v>
      </c>
      <c r="D61" s="147">
        <f t="shared" ca="1" si="7"/>
        <v>0.23957723052054383</v>
      </c>
      <c r="E61" s="147">
        <f t="shared" ca="1" si="7"/>
        <v>-0.44758896268425435</v>
      </c>
      <c r="F61" s="147">
        <f t="shared" ca="1" si="7"/>
        <v>0.2211720027405453</v>
      </c>
      <c r="G61" s="147">
        <f t="shared" ca="1" si="7"/>
        <v>-0.11401347067295699</v>
      </c>
      <c r="I61" s="147">
        <f t="shared" ref="I61:P61" ca="1" si="8">CORREL(INDIRECT("NumericMain!"&amp;$A61&amp;"22"&amp;":"&amp;$A61&amp;"133"),INDIRECT("NumericMain!"&amp;I$1&amp;"22"&amp;":"&amp;I$1&amp;"133"))</f>
        <v>0.10144481001521599</v>
      </c>
      <c r="J61" s="147">
        <f t="shared" ca="1" si="8"/>
        <v>-9.8833242221480169E-2</v>
      </c>
      <c r="K61" s="147">
        <f t="shared" ca="1" si="8"/>
        <v>0.24699382199637654</v>
      </c>
      <c r="L61" s="147">
        <f t="shared" ca="1" si="8"/>
        <v>0.19483446103230873</v>
      </c>
      <c r="M61" s="147">
        <f t="shared" ca="1" si="8"/>
        <v>0.2593099642352496</v>
      </c>
      <c r="N61" s="147">
        <f t="shared" ca="1" si="8"/>
        <v>0.18064892093237819</v>
      </c>
      <c r="O61" s="147">
        <f t="shared" ca="1" si="8"/>
        <v>0.12803254344816348</v>
      </c>
      <c r="P61" s="147">
        <f t="shared" ca="1" si="8"/>
        <v>-0.12344267996967354</v>
      </c>
      <c r="R61" s="147">
        <f t="shared" ref="R61" ca="1" si="9">CORREL(INDIRECT("NumericMain!"&amp;$A61&amp;"22"&amp;":"&amp;$A61&amp;"133"),INDIRECT("NumericMain!"&amp;R$1&amp;"22"&amp;":"&amp;R$1&amp;"133"))</f>
        <v>1</v>
      </c>
    </row>
    <row r="63" spans="1:18" x14ac:dyDescent="0.2">
      <c r="A63" s="40" t="s">
        <v>1917</v>
      </c>
    </row>
    <row r="64" spans="1:18" x14ac:dyDescent="0.2">
      <c r="A64" t="s">
        <v>1888</v>
      </c>
      <c r="B64" t="str">
        <f t="array" aca="1" ref="B64" ca="1">INDIRECT("NumericMain!"&amp;$A64&amp;1)</f>
        <v>Q46 ManyTech</v>
      </c>
      <c r="C64" s="147">
        <f t="shared" ref="C64:P93" ca="1" si="10">CORREL(INDIRECT("NumericMain!"&amp;$A64&amp;"22"&amp;":"&amp;$A64&amp;"133"),INDIRECT("NumericMain!"&amp;C$1&amp;"22"&amp;":"&amp;C$1&amp;"133"))</f>
        <v>1.7099861094547437E-2</v>
      </c>
      <c r="D64" s="147">
        <f t="shared" ca="1" si="10"/>
        <v>-5.9995422967605974E-2</v>
      </c>
      <c r="E64" s="147">
        <f t="shared" ca="1" si="10"/>
        <v>-8.7729795303874675E-2</v>
      </c>
      <c r="F64" s="147">
        <f t="shared" ca="1" si="10"/>
        <v>0.10529124794979121</v>
      </c>
      <c r="G64" s="147">
        <f t="shared" ca="1" si="10"/>
        <v>-0.1383215661014397</v>
      </c>
      <c r="I64" s="147">
        <f t="shared" ca="1" si="10"/>
        <v>0.28589347546339955</v>
      </c>
      <c r="J64" s="147">
        <f t="shared" ca="1" si="10"/>
        <v>3.0371682772362858E-2</v>
      </c>
      <c r="K64" s="147">
        <f t="shared" ca="1" si="10"/>
        <v>2.6361892470414604E-2</v>
      </c>
      <c r="L64" s="147">
        <f t="shared" ca="1" si="10"/>
        <v>1.9329053303875316E-2</v>
      </c>
      <c r="M64" s="147">
        <f t="shared" ca="1" si="10"/>
        <v>-6.394248193839791E-2</v>
      </c>
      <c r="N64" s="147">
        <f t="shared" ca="1" si="10"/>
        <v>-0.16469831506681284</v>
      </c>
      <c r="O64" s="147">
        <f t="shared" ca="1" si="10"/>
        <v>0.26629960982831324</v>
      </c>
      <c r="P64" s="147">
        <f t="shared" ca="1" si="10"/>
        <v>-1.5027314125418259E-2</v>
      </c>
      <c r="R64" s="147">
        <f t="shared" ref="R64:R93" ca="1" si="11">CORREL(INDIRECT("NumericMain!"&amp;$A64&amp;"22"&amp;":"&amp;$A64&amp;"133"),INDIRECT("NumericMain!"&amp;R$1&amp;"22"&amp;":"&amp;R$1&amp;"133"))</f>
        <v>0.31145063825161051</v>
      </c>
    </row>
    <row r="65" spans="1:18" x14ac:dyDescent="0.2">
      <c r="A65" t="s">
        <v>1881</v>
      </c>
      <c r="B65" t="str">
        <f t="array" aca="1" ref="B65" ca="1">INDIRECT("NumericMain!"&amp;$A65&amp;1)</f>
        <v>Q46 ResistChange</v>
      </c>
      <c r="C65" s="147">
        <f t="shared" ca="1" si="10"/>
        <v>-1.2508798343090734E-2</v>
      </c>
      <c r="D65" s="147">
        <f t="shared" ca="1" si="10"/>
        <v>5.9730814604353928E-2</v>
      </c>
      <c r="E65" s="147">
        <f t="shared" ca="1" si="10"/>
        <v>9.4406884548557196E-2</v>
      </c>
      <c r="F65" s="147">
        <f t="shared" ca="1" si="10"/>
        <v>2.2175729305895193E-2</v>
      </c>
      <c r="G65" s="147">
        <f t="shared" ca="1" si="10"/>
        <v>-3.7985801823654401E-2</v>
      </c>
      <c r="I65" s="147">
        <f t="shared" ca="1" si="10"/>
        <v>9.0135485324965795E-3</v>
      </c>
      <c r="J65" s="147">
        <f t="shared" ca="1" si="10"/>
        <v>7.3054517093821079E-3</v>
      </c>
      <c r="K65" s="147">
        <f t="shared" ca="1" si="10"/>
        <v>-0.13820211253078238</v>
      </c>
      <c r="L65" s="147">
        <f t="shared" ca="1" si="10"/>
        <v>-0.16047763119126615</v>
      </c>
      <c r="M65" s="147">
        <f t="shared" ca="1" si="10"/>
        <v>-0.15110148286568725</v>
      </c>
      <c r="N65" s="147">
        <f t="shared" ca="1" si="10"/>
        <v>-0.21355662904181252</v>
      </c>
      <c r="O65" s="147">
        <f t="shared" ca="1" si="10"/>
        <v>0.17049894111260816</v>
      </c>
      <c r="P65" s="147">
        <f t="shared" ca="1" si="10"/>
        <v>-0.11770436260412241</v>
      </c>
      <c r="R65" s="147">
        <f t="shared" ca="1" si="11"/>
        <v>-6.8813743672748812E-2</v>
      </c>
    </row>
    <row r="66" spans="1:18" x14ac:dyDescent="0.2">
      <c r="A66" t="s">
        <v>1887</v>
      </c>
      <c r="B66" t="str">
        <f t="array" aca="1" ref="B66" ca="1">INDIRECT("NumericMain!"&amp;$A66&amp;1)</f>
        <v>U46 UnivBig</v>
      </c>
      <c r="C66" s="147">
        <f t="shared" ca="1" si="10"/>
        <v>0.22208039607940283</v>
      </c>
      <c r="D66" s="147">
        <f t="shared" ca="1" si="10"/>
        <v>-0.20049818857369353</v>
      </c>
      <c r="E66" s="147">
        <f t="shared" ca="1" si="10"/>
        <v>9.2264851766599598E-2</v>
      </c>
      <c r="F66" s="147">
        <f t="shared" ca="1" si="10"/>
        <v>-4.1454784256792956E-2</v>
      </c>
      <c r="G66" s="147">
        <f t="shared" ca="1" si="10"/>
        <v>-0.26535102372958558</v>
      </c>
      <c r="I66" s="147">
        <f t="shared" ca="1" si="10"/>
        <v>0.1043434834724512</v>
      </c>
      <c r="J66" s="147">
        <f t="shared" ca="1" si="10"/>
        <v>-9.8326330437895043E-2</v>
      </c>
      <c r="K66" s="147">
        <f t="shared" ca="1" si="10"/>
        <v>-3.5500284003408017E-2</v>
      </c>
      <c r="L66" s="147">
        <f t="shared" ca="1" si="10"/>
        <v>0.21347160152248423</v>
      </c>
      <c r="M66" s="147">
        <f t="shared" ca="1" si="10"/>
        <v>-0.17127916788279141</v>
      </c>
      <c r="N66" s="147">
        <f t="shared" ca="1" si="10"/>
        <v>3.4974474634921669E-2</v>
      </c>
      <c r="O66" s="147">
        <f t="shared" ca="1" si="10"/>
        <v>0.11101368016868435</v>
      </c>
      <c r="P66" s="147">
        <f t="shared" ca="1" si="10"/>
        <v>1.5436363705967595E-2</v>
      </c>
      <c r="R66" s="147">
        <f t="shared" ca="1" si="11"/>
        <v>9.8383029711549205E-2</v>
      </c>
    </row>
    <row r="67" spans="1:18" x14ac:dyDescent="0.2">
      <c r="A67" t="s">
        <v>1889</v>
      </c>
      <c r="B67" t="str">
        <f t="array" aca="1" ref="B67" ca="1">INDIRECT("NumericMain!"&amp;$A67&amp;1)</f>
        <v>Q46 ManyProj</v>
      </c>
      <c r="C67" s="147">
        <f t="shared" ca="1" si="10"/>
        <v>-9.2125844198401613E-2</v>
      </c>
      <c r="D67" s="147">
        <f t="shared" ca="1" si="10"/>
        <v>-0.18289457837724288</v>
      </c>
      <c r="E67" s="147">
        <f t="shared" ca="1" si="10"/>
        <v>-5.0926545175555907E-2</v>
      </c>
      <c r="F67" s="147">
        <f t="shared" ca="1" si="10"/>
        <v>3.7144940554793754E-2</v>
      </c>
      <c r="G67" s="147">
        <f t="shared" ca="1" si="10"/>
        <v>-0.19318310650214904</v>
      </c>
      <c r="I67" s="147">
        <f t="shared" ca="1" si="10"/>
        <v>0.18831034346543868</v>
      </c>
      <c r="J67" s="147">
        <f t="shared" ca="1" si="10"/>
        <v>5.3103684669871483E-2</v>
      </c>
      <c r="K67" s="147">
        <f t="shared" ca="1" si="10"/>
        <v>-6.1876935331924017E-2</v>
      </c>
      <c r="L67" s="147">
        <f t="shared" ca="1" si="10"/>
        <v>-2.7209974935603617E-2</v>
      </c>
      <c r="M67" s="147">
        <f t="shared" ca="1" si="10"/>
        <v>-4.548263791798686E-2</v>
      </c>
      <c r="N67" s="147">
        <f t="shared" ca="1" si="10"/>
        <v>-0.16810137489438273</v>
      </c>
      <c r="O67" s="147">
        <f t="shared" ca="1" si="10"/>
        <v>0.26111439582856444</v>
      </c>
      <c r="P67" s="147">
        <f t="shared" ca="1" si="10"/>
        <v>1.4594381380706119E-2</v>
      </c>
      <c r="R67" s="147">
        <f t="shared" ca="1" si="11"/>
        <v>0.15819280814021863</v>
      </c>
    </row>
    <row r="68" spans="1:18" x14ac:dyDescent="0.2">
      <c r="A68" t="s">
        <v>1878</v>
      </c>
      <c r="B68" t="str">
        <f t="array" aca="1" ref="B68" ca="1">INDIRECT("NumericMain!"&amp;$A68&amp;1)</f>
        <v>Q46 ConsultMuchReq</v>
      </c>
      <c r="C68" s="147">
        <f t="shared" ca="1" si="10"/>
        <v>0.15521763836173047</v>
      </c>
      <c r="D68" s="147">
        <f t="shared" ca="1" si="10"/>
        <v>-0.31036928650299417</v>
      </c>
      <c r="E68" s="147">
        <f t="shared" ca="1" si="10"/>
        <v>-0.25259704088199425</v>
      </c>
      <c r="F68" s="147">
        <f t="shared" ca="1" si="10"/>
        <v>-5.5034292462014509E-2</v>
      </c>
      <c r="G68" s="147">
        <f t="shared" ca="1" si="10"/>
        <v>-0.24853186950379494</v>
      </c>
      <c r="I68" s="147">
        <f t="shared" ca="1" si="10"/>
        <v>5.2194899124584145E-2</v>
      </c>
      <c r="J68" s="147">
        <f t="shared" ca="1" si="10"/>
        <v>-3.3238696567378621E-2</v>
      </c>
      <c r="K68" s="147">
        <f t="shared" ca="1" si="10"/>
        <v>-0.1770224904073549</v>
      </c>
      <c r="L68" s="147">
        <f t="shared" ca="1" si="10"/>
        <v>-0.17253739885089772</v>
      </c>
      <c r="M68" s="147">
        <f t="shared" ca="1" si="10"/>
        <v>-8.4182303896502733E-2</v>
      </c>
      <c r="N68" s="147">
        <f t="shared" ca="1" si="10"/>
        <v>-0.2773295884635617</v>
      </c>
      <c r="O68" s="147">
        <f t="shared" ca="1" si="10"/>
        <v>0.41912251621468327</v>
      </c>
      <c r="P68" s="147">
        <f t="shared" ca="1" si="10"/>
        <v>-0.19243336782299866</v>
      </c>
      <c r="R68" s="147">
        <f t="shared" ca="1" si="11"/>
        <v>0.27491012798748898</v>
      </c>
    </row>
    <row r="69" spans="1:18" x14ac:dyDescent="0.2">
      <c r="A69" t="s">
        <v>1880</v>
      </c>
      <c r="B69" t="str">
        <f t="array" aca="1" ref="B69" ca="1">INDIRECT("NumericMain!"&amp;$A69&amp;1)</f>
        <v>Q46 Policiesmany</v>
      </c>
      <c r="C69" s="147">
        <f t="shared" ca="1" si="10"/>
        <v>0.17217733612033762</v>
      </c>
      <c r="D69" s="147">
        <f t="shared" ca="1" si="10"/>
        <v>-0.173646856527233</v>
      </c>
      <c r="E69" s="147">
        <f t="shared" ca="1" si="10"/>
        <v>3.0106102975126472E-2</v>
      </c>
      <c r="F69" s="147">
        <f t="shared" ca="1" si="10"/>
        <v>-5.2627205677080464E-2</v>
      </c>
      <c r="G69" s="147">
        <f t="shared" ca="1" si="10"/>
        <v>0.11965032104151586</v>
      </c>
      <c r="I69" s="147">
        <f t="shared" ca="1" si="10"/>
        <v>-3.4225372502103259E-2</v>
      </c>
      <c r="J69" s="147">
        <f t="shared" ca="1" si="10"/>
        <v>-7.108260422546038E-2</v>
      </c>
      <c r="K69" s="147">
        <f t="shared" ca="1" si="10"/>
        <v>-0.15446790025405402</v>
      </c>
      <c r="L69" s="147">
        <f t="shared" ca="1" si="10"/>
        <v>-0.19823726809636863</v>
      </c>
      <c r="M69" s="147">
        <f t="shared" ca="1" si="10"/>
        <v>2.4881924208858482E-2</v>
      </c>
      <c r="N69" s="147">
        <f t="shared" ca="1" si="10"/>
        <v>-0.1176600563716198</v>
      </c>
      <c r="O69" s="147">
        <f t="shared" ca="1" si="10"/>
        <v>0.16952115212081451</v>
      </c>
      <c r="P69" s="147">
        <f t="shared" ca="1" si="10"/>
        <v>-4.9512414588569115E-2</v>
      </c>
      <c r="R69" s="147">
        <f t="shared" ca="1" si="11"/>
        <v>-3.7441357095664068E-2</v>
      </c>
    </row>
    <row r="70" spans="1:18" x14ac:dyDescent="0.2">
      <c r="A70" t="s">
        <v>1877</v>
      </c>
      <c r="B70" t="str">
        <f t="array" aca="1" ref="B70" ca="1">INDIRECT("NumericMain!"&amp;$A70&amp;1)</f>
        <v>Q46 Security</v>
      </c>
      <c r="C70" s="147">
        <f t="shared" ca="1" si="10"/>
        <v>-0.12051692101036442</v>
      </c>
      <c r="D70" s="147">
        <f t="shared" ca="1" si="10"/>
        <v>-1.0000103307386016E-2</v>
      </c>
      <c r="E70" s="147">
        <f t="shared" ca="1" si="10"/>
        <v>-0.22316021007225764</v>
      </c>
      <c r="F70" s="147">
        <f t="shared" ca="1" si="10"/>
        <v>0.15087550422739054</v>
      </c>
      <c r="G70" s="147">
        <f t="shared" ca="1" si="10"/>
        <v>-0.1723766601405852</v>
      </c>
      <c r="I70" s="147">
        <f t="shared" ca="1" si="10"/>
        <v>0.1157820404325158</v>
      </c>
      <c r="J70" s="147">
        <f t="shared" ca="1" si="10"/>
        <v>-5.303093710846858E-3</v>
      </c>
      <c r="K70" s="147">
        <f t="shared" ca="1" si="10"/>
        <v>-6.0161314205489307E-2</v>
      </c>
      <c r="L70" s="147">
        <f t="shared" ca="1" si="10"/>
        <v>-1.9877941152471365E-2</v>
      </c>
      <c r="M70" s="147">
        <f t="shared" ca="1" si="10"/>
        <v>8.0259507261074739E-2</v>
      </c>
      <c r="N70" s="147">
        <f t="shared" ca="1" si="10"/>
        <v>-0.24410918223969855</v>
      </c>
      <c r="O70" s="147">
        <f t="shared" ca="1" si="10"/>
        <v>0.3012966101497711</v>
      </c>
      <c r="P70" s="147">
        <f t="shared" ca="1" si="10"/>
        <v>-0.25999532746015896</v>
      </c>
      <c r="R70" s="147">
        <f t="shared" ca="1" si="11"/>
        <v>5.0657191275130964E-2</v>
      </c>
    </row>
    <row r="71" spans="1:18" x14ac:dyDescent="0.2">
      <c r="A71" t="s">
        <v>1883</v>
      </c>
      <c r="B71" t="str">
        <f t="array" aca="1" ref="B71" ca="1">INDIRECT("NumericMain!"&amp;$A71&amp;1)</f>
        <v>Q46 ImmatureIT</v>
      </c>
      <c r="C71" s="147">
        <f t="shared" ca="1" si="10"/>
        <v>9.7363091176107686E-3</v>
      </c>
      <c r="D71" s="147">
        <f t="shared" ca="1" si="10"/>
        <v>-0.17289171541294171</v>
      </c>
      <c r="E71" s="147">
        <f t="shared" ca="1" si="10"/>
        <v>0.10563073020904119</v>
      </c>
      <c r="F71" s="147">
        <f t="shared" ca="1" si="10"/>
        <v>-0.17260631238005059</v>
      </c>
      <c r="G71" s="147">
        <f t="shared" ca="1" si="10"/>
        <v>-0.11557817462216047</v>
      </c>
      <c r="I71" s="147">
        <f t="shared" ca="1" si="10"/>
        <v>-0.24789009541670642</v>
      </c>
      <c r="J71" s="147">
        <f t="shared" ca="1" si="10"/>
        <v>-0.1250974674768372</v>
      </c>
      <c r="K71" s="147">
        <f t="shared" ca="1" si="10"/>
        <v>-0.19432101820010914</v>
      </c>
      <c r="L71" s="147">
        <f t="shared" ca="1" si="10"/>
        <v>-0.26080320358193659</v>
      </c>
      <c r="M71" s="147">
        <f t="shared" ca="1" si="10"/>
        <v>-0.17281598276116278</v>
      </c>
      <c r="N71" s="147">
        <f t="shared" ca="1" si="10"/>
        <v>-1.8052456599578926E-2</v>
      </c>
      <c r="O71" s="147">
        <f t="shared" ca="1" si="10"/>
        <v>-1.3836959643068634E-2</v>
      </c>
      <c r="P71" s="147">
        <f t="shared" ca="1" si="10"/>
        <v>-0.21840212127972156</v>
      </c>
      <c r="R71" s="147">
        <f t="shared" ca="1" si="11"/>
        <v>-5.6174413512287802E-2</v>
      </c>
    </row>
    <row r="72" spans="1:18" x14ac:dyDescent="0.2">
      <c r="A72" t="s">
        <v>1884</v>
      </c>
      <c r="B72" t="str">
        <f t="array" aca="1" ref="B72" ca="1">INDIRECT("NumericMain!"&amp;$A72&amp;1)</f>
        <v>Q46 NoAgileProcess</v>
      </c>
      <c r="C72" s="147">
        <f t="shared" ca="1" si="10"/>
        <v>-8.6246127854348792E-2</v>
      </c>
      <c r="D72" s="147">
        <f t="shared" ca="1" si="10"/>
        <v>0.2799155347215006</v>
      </c>
      <c r="E72" s="147">
        <f t="shared" ca="1" si="10"/>
        <v>1.5475276923414534E-2</v>
      </c>
      <c r="F72" s="147">
        <f t="shared" ca="1" si="10"/>
        <v>0.15315147918965746</v>
      </c>
      <c r="G72" s="147">
        <f t="shared" ca="1" si="10"/>
        <v>7.4492563485348523E-2</v>
      </c>
      <c r="I72" s="147">
        <f t="shared" ca="1" si="10"/>
        <v>-0.10648962593485255</v>
      </c>
      <c r="J72" s="147">
        <f t="shared" ca="1" si="10"/>
        <v>-0.11907878605277761</v>
      </c>
      <c r="K72" s="147">
        <f t="shared" ca="1" si="10"/>
        <v>-5.8447964426234914E-2</v>
      </c>
      <c r="L72" s="147">
        <f t="shared" ca="1" si="10"/>
        <v>-0.17868170344926171</v>
      </c>
      <c r="M72" s="147">
        <f t="shared" ca="1" si="10"/>
        <v>2.8438727227956692E-2</v>
      </c>
      <c r="N72" s="147">
        <f t="shared" ca="1" si="10"/>
        <v>5.9405842648804372E-2</v>
      </c>
      <c r="O72" s="147">
        <f t="shared" ca="1" si="10"/>
        <v>-0.10679831807129279</v>
      </c>
      <c r="P72" s="147">
        <f t="shared" ca="1" si="10"/>
        <v>-9.9331645949847142E-2</v>
      </c>
      <c r="R72" s="147">
        <f t="shared" ca="1" si="11"/>
        <v>0.19638330138384216</v>
      </c>
    </row>
    <row r="73" spans="1:18" x14ac:dyDescent="0.2">
      <c r="A73" t="s">
        <v>1876</v>
      </c>
      <c r="B73" t="str">
        <f t="array" aca="1" ref="B73" ca="1">INDIRECT("NumericMain!"&amp;$A73&amp;1)</f>
        <v>Q46 FormalEA</v>
      </c>
      <c r="C73" s="147">
        <f t="shared" ca="1" si="10"/>
        <v>-0.10988468159473695</v>
      </c>
      <c r="D73" s="147">
        <f t="shared" ca="1" si="10"/>
        <v>1.0434589706833558E-2</v>
      </c>
      <c r="E73" s="147">
        <f t="shared" ca="1" si="10"/>
        <v>-0.1778809814806461</v>
      </c>
      <c r="F73" s="147">
        <f t="shared" ca="1" si="10"/>
        <v>0.16824043966494678</v>
      </c>
      <c r="G73" s="147">
        <f t="shared" ca="1" si="10"/>
        <v>2.481989844284186E-2</v>
      </c>
      <c r="I73" s="147">
        <f t="shared" ca="1" si="10"/>
        <v>3.1192255300626272E-2</v>
      </c>
      <c r="J73" s="147">
        <f t="shared" ca="1" si="10"/>
        <v>-0.21294567139880102</v>
      </c>
      <c r="K73" s="147">
        <f t="shared" ca="1" si="10"/>
        <v>-0.10324757579210715</v>
      </c>
      <c r="L73" s="147">
        <f t="shared" ca="1" si="10"/>
        <v>-5.7190721367302799E-2</v>
      </c>
      <c r="M73" s="147">
        <f t="shared" ca="1" si="10"/>
        <v>0.12559481199937994</v>
      </c>
      <c r="N73" s="147">
        <f t="shared" ca="1" si="10"/>
        <v>8.6836618125358089E-2</v>
      </c>
      <c r="O73" s="147">
        <f t="shared" ca="1" si="10"/>
        <v>9.4215197821073016E-2</v>
      </c>
      <c r="P73" s="147">
        <f t="shared" ca="1" si="10"/>
        <v>0.14211164458259187</v>
      </c>
      <c r="R73" s="147">
        <f t="shared" ca="1" si="11"/>
        <v>0.21981840607992487</v>
      </c>
    </row>
    <row r="74" spans="1:18" x14ac:dyDescent="0.2">
      <c r="A74" t="s">
        <v>1885</v>
      </c>
      <c r="B74" t="str">
        <f t="array" aca="1" ref="B74" ca="1">INDIRECT("NumericMain!"&amp;$A74&amp;1)</f>
        <v>Q46 MuchDoc</v>
      </c>
      <c r="C74" s="147">
        <f t="shared" ca="1" si="10"/>
        <v>7.4365916380110336E-2</v>
      </c>
      <c r="D74" s="147">
        <f t="shared" ca="1" si="10"/>
        <v>3.363822630046534E-2</v>
      </c>
      <c r="E74" s="147">
        <f t="shared" ca="1" si="10"/>
        <v>-4.8760324135179237E-2</v>
      </c>
      <c r="F74" s="147">
        <f t="shared" ca="1" si="10"/>
        <v>-0.10012382346879392</v>
      </c>
      <c r="G74" s="147">
        <f t="shared" ca="1" si="10"/>
        <v>8.1506477182658355E-2</v>
      </c>
      <c r="I74" s="147">
        <f t="shared" ca="1" si="10"/>
        <v>-0.22692324288338919</v>
      </c>
      <c r="J74" s="147">
        <f t="shared" ca="1" si="10"/>
        <v>-0.21159783334679638</v>
      </c>
      <c r="K74" s="147">
        <f t="shared" ca="1" si="10"/>
        <v>9.4029632758558135E-2</v>
      </c>
      <c r="L74" s="147">
        <f t="shared" ca="1" si="10"/>
        <v>-1.790700471361276E-2</v>
      </c>
      <c r="M74" s="147">
        <f t="shared" ca="1" si="10"/>
        <v>0.11341391650271376</v>
      </c>
      <c r="N74" s="147">
        <f t="shared" ca="1" si="10"/>
        <v>1.6313931498093383E-2</v>
      </c>
      <c r="O74" s="147">
        <f t="shared" ca="1" si="10"/>
        <v>-0.15536277075505056</v>
      </c>
      <c r="P74" s="147">
        <f t="shared" ca="1" si="10"/>
        <v>0.2051308160306326</v>
      </c>
      <c r="R74" s="147">
        <f t="shared" ca="1" si="11"/>
        <v>0.22448777971723874</v>
      </c>
    </row>
    <row r="75" spans="1:18" x14ac:dyDescent="0.2">
      <c r="A75" t="s">
        <v>1905</v>
      </c>
      <c r="B75" t="str">
        <f t="array" aca="1" ref="B75" ca="1">INDIRECT("NumericMain!"&amp;$A75&amp;1)</f>
        <v>Q46 AffectAg Framework</v>
      </c>
      <c r="C75" s="147">
        <f t="shared" ca="1" si="10"/>
        <v>-0.10614021947715939</v>
      </c>
      <c r="D75" s="147">
        <f t="shared" ca="1" si="10"/>
        <v>9.6272942770886383E-2</v>
      </c>
      <c r="E75" s="147">
        <f t="shared" ca="1" si="10"/>
        <v>-8.9684506721412968E-3</v>
      </c>
      <c r="F75" s="147">
        <f t="shared" ca="1" si="10"/>
        <v>0.10325202569555024</v>
      </c>
      <c r="G75" s="147">
        <f t="shared" ca="1" si="10"/>
        <v>1.8520106387204725E-2</v>
      </c>
      <c r="I75" s="147">
        <f t="shared" ca="1" si="10"/>
        <v>-1.9914822798630465E-3</v>
      </c>
      <c r="J75" s="147">
        <f t="shared" ca="1" si="10"/>
        <v>-0.22486965641529374</v>
      </c>
      <c r="K75" s="147">
        <f t="shared" ca="1" si="10"/>
        <v>4.6113183275037481E-2</v>
      </c>
      <c r="L75" s="147">
        <f t="shared" ca="1" si="10"/>
        <v>0.11857801014828738</v>
      </c>
      <c r="M75" s="147">
        <f t="shared" ca="1" si="10"/>
        <v>-8.37070873605055E-2</v>
      </c>
      <c r="N75" s="147">
        <f t="shared" ca="1" si="10"/>
        <v>0.18197951346408464</v>
      </c>
      <c r="O75" s="147">
        <f t="shared" ca="1" si="10"/>
        <v>-0.15108933892962939</v>
      </c>
      <c r="P75" s="147">
        <f t="shared" ca="1" si="10"/>
        <v>0.16597254295637084</v>
      </c>
      <c r="R75" s="147">
        <f t="shared" ca="1" si="11"/>
        <v>0.11902798308891702</v>
      </c>
    </row>
    <row r="76" spans="1:18" x14ac:dyDescent="0.2">
      <c r="A76" t="s">
        <v>1879</v>
      </c>
      <c r="B76" t="str">
        <f t="array" aca="1" ref="B76" ca="1">INDIRECT("NumericMain!"&amp;$A76&amp;1)</f>
        <v>Q46 BudgetAlign</v>
      </c>
      <c r="C76" s="147">
        <f t="shared" ca="1" si="10"/>
        <v>0.1285655921151766</v>
      </c>
      <c r="D76" s="147">
        <f t="shared" ca="1" si="10"/>
        <v>-0.17308133721938454</v>
      </c>
      <c r="E76" s="147">
        <f t="shared" ca="1" si="10"/>
        <v>-3.5901965412275964E-2</v>
      </c>
      <c r="F76" s="147">
        <f t="shared" ca="1" si="10"/>
        <v>-7.0786321678085157E-2</v>
      </c>
      <c r="G76" s="147">
        <f t="shared" ca="1" si="10"/>
        <v>6.9660722395222668E-2</v>
      </c>
      <c r="I76" s="147">
        <f t="shared" ca="1" si="10"/>
        <v>-1.5070619030492923E-2</v>
      </c>
      <c r="J76" s="147">
        <f t="shared" ca="1" si="10"/>
        <v>-6.316325785810202E-2</v>
      </c>
      <c r="K76" s="147">
        <f t="shared" ca="1" si="10"/>
        <v>-0.22339331788859043</v>
      </c>
      <c r="L76" s="147">
        <f t="shared" ca="1" si="10"/>
        <v>2.5672713273615217E-2</v>
      </c>
      <c r="M76" s="147">
        <f t="shared" ca="1" si="10"/>
        <v>0.10909173660124505</v>
      </c>
      <c r="N76" s="147">
        <f t="shared" ca="1" si="10"/>
        <v>-6.8493475135205886E-2</v>
      </c>
      <c r="O76" s="147">
        <f t="shared" ca="1" si="10"/>
        <v>6.745570238646198E-2</v>
      </c>
      <c r="P76" s="147">
        <f t="shared" ca="1" si="10"/>
        <v>1.6383468835285089E-2</v>
      </c>
      <c r="R76" s="147">
        <f t="shared" ca="1" si="11"/>
        <v>0.10293101626687273</v>
      </c>
    </row>
    <row r="77" spans="1:18" x14ac:dyDescent="0.2">
      <c r="A77" t="s">
        <v>1890</v>
      </c>
      <c r="B77" t="str">
        <f t="array" aca="1" ref="B77" ca="1">INDIRECT("NumericMain!"&amp;$A77&amp;1)</f>
        <v>Q46 AccrossUniv</v>
      </c>
      <c r="C77" s="147">
        <f t="shared" ca="1" si="10"/>
        <v>-9.9453213694146059E-2</v>
      </c>
      <c r="D77" s="147">
        <f t="shared" ca="1" si="10"/>
        <v>-0.20261841186593985</v>
      </c>
      <c r="E77" s="147">
        <f t="shared" ca="1" si="10"/>
        <v>3.4147245714948052E-2</v>
      </c>
      <c r="F77" s="147">
        <f t="shared" ca="1" si="10"/>
        <v>0.11583311986925787</v>
      </c>
      <c r="G77" s="147">
        <f t="shared" ca="1" si="10"/>
        <v>-3.8562910401563393E-2</v>
      </c>
      <c r="I77" s="147">
        <f t="shared" ca="1" si="10"/>
        <v>0.18624613543037258</v>
      </c>
      <c r="J77" s="147">
        <f t="shared" ref="I77:P93" ca="1" si="12">CORREL(INDIRECT("NumericMain!"&amp;$A77&amp;"22"&amp;":"&amp;$A77&amp;"133"),INDIRECT("NumericMain!"&amp;J$1&amp;"22"&amp;":"&amp;J$1&amp;"133"))</f>
        <v>4.6531953900046899E-2</v>
      </c>
      <c r="K77" s="147">
        <f t="shared" ca="1" si="12"/>
        <v>-2.2659471467074026E-2</v>
      </c>
      <c r="L77" s="147">
        <f t="shared" ca="1" si="12"/>
        <v>-0.12516218157200409</v>
      </c>
      <c r="M77" s="147">
        <f t="shared" ca="1" si="12"/>
        <v>2.9879392474047462E-2</v>
      </c>
      <c r="N77" s="147">
        <f t="shared" ca="1" si="12"/>
        <v>-0.15425670323744065</v>
      </c>
      <c r="O77" s="147">
        <f t="shared" ca="1" si="12"/>
        <v>3.7256246693418454E-17</v>
      </c>
      <c r="P77" s="147">
        <f t="shared" ca="1" si="12"/>
        <v>-4.3283427906475472E-3</v>
      </c>
      <c r="R77" s="147">
        <f t="shared" ca="1" si="11"/>
        <v>-7.9415417761722028E-3</v>
      </c>
    </row>
    <row r="78" spans="1:18" x14ac:dyDescent="0.2">
      <c r="A78" t="s">
        <v>1895</v>
      </c>
      <c r="B78" t="str">
        <f t="array" aca="1" ref="B78" ca="1">INDIRECT("NumericMain!"&amp;$A78&amp;1)</f>
        <v>Q46 UnivSmall</v>
      </c>
      <c r="C78" s="147">
        <f t="shared" ca="1" si="10"/>
        <v>0.18655573482089965</v>
      </c>
      <c r="D78" s="147">
        <f t="shared" ca="1" si="10"/>
        <v>-6.3073453812779748E-2</v>
      </c>
      <c r="E78" s="147">
        <f t="shared" ca="1" si="10"/>
        <v>-3.8947440265331708E-2</v>
      </c>
      <c r="F78" s="147">
        <f t="shared" ca="1" si="10"/>
        <v>-2.1455710361723357E-3</v>
      </c>
      <c r="G78" s="147">
        <f t="shared" ca="1" si="10"/>
        <v>-8.7800611935453257E-2</v>
      </c>
      <c r="I78" s="147">
        <f t="shared" ca="1" si="12"/>
        <v>0.13581268678485015</v>
      </c>
      <c r="J78" s="147">
        <f t="shared" ca="1" si="12"/>
        <v>0.10775189245936558</v>
      </c>
      <c r="K78" s="147">
        <f t="shared" ca="1" si="12"/>
        <v>-9.2147559816763619E-2</v>
      </c>
      <c r="L78" s="147">
        <f t="shared" ca="1" si="12"/>
        <v>-7.76838744999514E-2</v>
      </c>
      <c r="M78" s="147">
        <f t="shared" ca="1" si="12"/>
        <v>6.3522169235332548E-2</v>
      </c>
      <c r="N78" s="147">
        <f t="shared" ca="1" si="12"/>
        <v>-5.8795372966574384E-4</v>
      </c>
      <c r="O78" s="147">
        <f t="shared" ca="1" si="12"/>
        <v>0.20597973293540003</v>
      </c>
      <c r="P78" s="147">
        <f t="shared" ca="1" si="12"/>
        <v>9.6848108874927161E-2</v>
      </c>
      <c r="R78" s="147">
        <f t="shared" ca="1" si="11"/>
        <v>0.16145700755181946</v>
      </c>
    </row>
    <row r="79" spans="1:18" x14ac:dyDescent="0.2">
      <c r="A79" t="s">
        <v>1900</v>
      </c>
      <c r="B79" t="str">
        <f t="array" aca="1" ref="B79" ca="1">INDIRECT("NumericMain!"&amp;$A79&amp;1)</f>
        <v>Q46 CarefulPlan</v>
      </c>
      <c r="C79" s="147">
        <f t="shared" ca="1" si="10"/>
        <v>0.14463651559791998</v>
      </c>
      <c r="D79" s="147">
        <f t="shared" ca="1" si="10"/>
        <v>-8.1781058756107083E-2</v>
      </c>
      <c r="E79" s="147">
        <f t="shared" ca="1" si="10"/>
        <v>1.3679745685799846E-2</v>
      </c>
      <c r="F79" s="147">
        <f t="shared" ca="1" si="10"/>
        <v>-5.0026949209791831E-2</v>
      </c>
      <c r="G79" s="147">
        <f t="shared" ca="1" si="10"/>
        <v>0.23679363258754837</v>
      </c>
      <c r="I79" s="147">
        <f t="shared" ca="1" si="12"/>
        <v>6.0038163932307417E-2</v>
      </c>
      <c r="J79" s="147">
        <f t="shared" ca="1" si="12"/>
        <v>-0.20395654949730546</v>
      </c>
      <c r="K79" s="147">
        <f t="shared" ca="1" si="12"/>
        <v>-1.1122858238927457E-2</v>
      </c>
      <c r="L79" s="147">
        <f t="shared" ca="1" si="12"/>
        <v>-7.1081422764826277E-2</v>
      </c>
      <c r="M79" s="147">
        <f t="shared" ca="1" si="12"/>
        <v>0.20444804125042301</v>
      </c>
      <c r="N79" s="147">
        <f t="shared" ca="1" si="12"/>
        <v>8.6910901073438587E-2</v>
      </c>
      <c r="O79" s="147">
        <f t="shared" ca="1" si="12"/>
        <v>-5.4225740430369457E-2</v>
      </c>
      <c r="P79" s="147">
        <f t="shared" ca="1" si="12"/>
        <v>1.8971777168831101E-2</v>
      </c>
      <c r="R79" s="147">
        <f t="shared" ca="1" si="11"/>
        <v>4.1321617811532568E-2</v>
      </c>
    </row>
    <row r="80" spans="1:18" x14ac:dyDescent="0.2">
      <c r="A80" t="s">
        <v>1896</v>
      </c>
      <c r="B80" t="str">
        <f t="array" aca="1" ref="B80" ca="1">INDIRECT("NumericMain!"&amp;$A80&amp;1)</f>
        <v>Q46 FreqRev</v>
      </c>
      <c r="C80" s="147">
        <f t="shared" ca="1" si="10"/>
        <v>9.98229564855172E-2</v>
      </c>
      <c r="D80" s="147">
        <f t="shared" ca="1" si="10"/>
        <v>-1.4472401395234006E-2</v>
      </c>
      <c r="E80" s="147">
        <f t="shared" ca="1" si="10"/>
        <v>-0.11073202057883431</v>
      </c>
      <c r="F80" s="147">
        <f t="shared" ca="1" si="10"/>
        <v>0.15252504348102627</v>
      </c>
      <c r="G80" s="147">
        <f t="shared" ca="1" si="10"/>
        <v>-1.3100586365052782E-2</v>
      </c>
      <c r="I80" s="147">
        <f t="shared" ca="1" si="12"/>
        <v>-2.4588511980245198E-2</v>
      </c>
      <c r="J80" s="147">
        <f t="shared" ca="1" si="12"/>
        <v>-5.0297636690287886E-3</v>
      </c>
      <c r="K80" s="147">
        <f t="shared" ca="1" si="12"/>
        <v>4.667577850695652E-2</v>
      </c>
      <c r="L80" s="147">
        <f t="shared" ca="1" si="12"/>
        <v>-0.22904063295569418</v>
      </c>
      <c r="M80" s="147">
        <f t="shared" ca="1" si="12"/>
        <v>0.27161614646204701</v>
      </c>
      <c r="N80" s="147">
        <f t="shared" ca="1" si="12"/>
        <v>-6.0546348859972204E-2</v>
      </c>
      <c r="O80" s="147">
        <f t="shared" ca="1" si="12"/>
        <v>0.18136570381006042</v>
      </c>
      <c r="P80" s="147">
        <f t="shared" ca="1" si="12"/>
        <v>-3.6844146546660232E-2</v>
      </c>
      <c r="R80" s="147">
        <f t="shared" ca="1" si="11"/>
        <v>0.20001245304090284</v>
      </c>
    </row>
    <row r="81" spans="1:18" x14ac:dyDescent="0.2">
      <c r="A81" t="s">
        <v>1882</v>
      </c>
      <c r="B81" t="str">
        <f t="array" aca="1" ref="B81" ca="1">INDIRECT("NumericMain!"&amp;$A81&amp;1)</f>
        <v>Q46 LooseEA</v>
      </c>
      <c r="C81" s="147">
        <f t="shared" ca="1" si="10"/>
        <v>6.8407625084132326E-2</v>
      </c>
      <c r="D81" s="147">
        <f t="shared" ca="1" si="10"/>
        <v>-9.3912890716109892E-2</v>
      </c>
      <c r="E81" s="147">
        <f t="shared" ca="1" si="10"/>
        <v>0.29525257875390609</v>
      </c>
      <c r="F81" s="147">
        <f t="shared" ca="1" si="10"/>
        <v>-7.2764254473546938E-2</v>
      </c>
      <c r="G81" s="147">
        <f t="shared" ca="1" si="10"/>
        <v>0.17500121994508394</v>
      </c>
      <c r="I81" s="147">
        <f t="shared" ca="1" si="12"/>
        <v>-0.17745458471678544</v>
      </c>
      <c r="J81" s="147">
        <f t="shared" ca="1" si="12"/>
        <v>-0.11053322308448058</v>
      </c>
      <c r="K81" s="147">
        <f t="shared" ca="1" si="12"/>
        <v>-0.21942414725610149</v>
      </c>
      <c r="L81" s="147">
        <f t="shared" ca="1" si="12"/>
        <v>-0.17094887048801896</v>
      </c>
      <c r="M81" s="147">
        <f t="shared" ca="1" si="12"/>
        <v>-0.14503072554442276</v>
      </c>
      <c r="N81" s="147">
        <f t="shared" ca="1" si="12"/>
        <v>-0.11958931120262388</v>
      </c>
      <c r="O81" s="147">
        <f t="shared" ca="1" si="12"/>
        <v>-0.15731790374634072</v>
      </c>
      <c r="P81" s="147">
        <f t="shared" ca="1" si="12"/>
        <v>-0.11409605508440851</v>
      </c>
      <c r="R81" s="147">
        <f t="shared" ca="1" si="11"/>
        <v>9.7294012828026688E-2</v>
      </c>
    </row>
    <row r="82" spans="1:18" x14ac:dyDescent="0.2">
      <c r="A82" t="s">
        <v>1892</v>
      </c>
      <c r="B82" t="str">
        <f t="array" aca="1" ref="B82" ca="1">INDIRECT("NumericMain!"&amp;$A82&amp;1)</f>
        <v>Q46 UnivAgile</v>
      </c>
      <c r="C82" s="147">
        <f t="shared" ca="1" si="10"/>
        <v>2.619588278140798E-2</v>
      </c>
      <c r="D82" s="147">
        <f t="shared" ca="1" si="10"/>
        <v>-9.5740035537864893E-2</v>
      </c>
      <c r="E82" s="147">
        <f t="shared" ca="1" si="10"/>
        <v>-6.5697878016547612E-2</v>
      </c>
      <c r="F82" s="147">
        <f t="shared" ca="1" si="10"/>
        <v>-7.5974351066522339E-2</v>
      </c>
      <c r="G82" s="147">
        <f t="shared" ca="1" si="10"/>
        <v>-4.875568447431694E-2</v>
      </c>
      <c r="I82" s="147">
        <f t="shared" ca="1" si="12"/>
        <v>-8.0692589597976566E-2</v>
      </c>
      <c r="J82" s="147">
        <f t="shared" ca="1" si="12"/>
        <v>0.20255153551243021</v>
      </c>
      <c r="K82" s="147">
        <f t="shared" ca="1" si="12"/>
        <v>-0.12934815042847403</v>
      </c>
      <c r="L82" s="147">
        <f t="shared" ca="1" si="12"/>
        <v>3.0725351831485202E-2</v>
      </c>
      <c r="M82" s="147">
        <f t="shared" ca="1" si="12"/>
        <v>-0.17363812487583646</v>
      </c>
      <c r="N82" s="147">
        <f t="shared" ca="1" si="12"/>
        <v>-0.27181641948395846</v>
      </c>
      <c r="O82" s="147">
        <f t="shared" ca="1" si="12"/>
        <v>0.29975735957437033</v>
      </c>
      <c r="P82" s="147">
        <f t="shared" ca="1" si="12"/>
        <v>8.3275511895615287E-3</v>
      </c>
      <c r="R82" s="147">
        <f t="shared" ca="1" si="11"/>
        <v>8.174369589508243E-2</v>
      </c>
    </row>
    <row r="83" spans="1:18" x14ac:dyDescent="0.2">
      <c r="A83" t="s">
        <v>1891</v>
      </c>
      <c r="B83" t="str">
        <f t="array" aca="1" ref="B83" ca="1">INDIRECT("NumericMain!"&amp;$A83&amp;1)</f>
        <v>Q46 MeetStake</v>
      </c>
      <c r="C83" s="147">
        <f t="shared" ca="1" si="10"/>
        <v>8.6728332631690372E-2</v>
      </c>
      <c r="D83" s="147">
        <f t="shared" ca="1" si="10"/>
        <v>-0.26936553863382356</v>
      </c>
      <c r="E83" s="147">
        <f t="shared" ca="1" si="10"/>
        <v>-1.7615249428309977E-2</v>
      </c>
      <c r="F83" s="147">
        <f t="shared" ca="1" si="10"/>
        <v>3.4765874663059498E-2</v>
      </c>
      <c r="G83" s="147">
        <f t="shared" ca="1" si="10"/>
        <v>3.637599239552454E-2</v>
      </c>
      <c r="I83" s="147">
        <f t="shared" ca="1" si="12"/>
        <v>0.19459913469120327</v>
      </c>
      <c r="J83" s="147">
        <f t="shared" ca="1" si="12"/>
        <v>-0.19803335954886017</v>
      </c>
      <c r="K83" s="147">
        <f t="shared" ca="1" si="12"/>
        <v>7.5648643282782563E-2</v>
      </c>
      <c r="L83" s="147">
        <f t="shared" ca="1" si="12"/>
        <v>3.3488771187604155E-2</v>
      </c>
      <c r="M83" s="147">
        <f t="shared" ca="1" si="12"/>
        <v>-0.14731385687697701</v>
      </c>
      <c r="N83" s="147">
        <f t="shared" ca="1" si="12"/>
        <v>4.0090114132045503E-2</v>
      </c>
      <c r="O83" s="147">
        <f t="shared" ca="1" si="12"/>
        <v>-4.9459980853981178E-2</v>
      </c>
      <c r="P83" s="147">
        <f t="shared" ca="1" si="12"/>
        <v>-3.0143143017064809E-2</v>
      </c>
      <c r="R83" s="147">
        <f t="shared" ca="1" si="11"/>
        <v>-1.9664331171009072E-2</v>
      </c>
    </row>
    <row r="84" spans="1:18" x14ac:dyDescent="0.2">
      <c r="A84" t="s">
        <v>1897</v>
      </c>
      <c r="B84" t="str">
        <f t="array" aca="1" ref="B84" ca="1">INDIRECT("NumericMain!"&amp;$A84&amp;1)</f>
        <v>Q46 FlexMinset</v>
      </c>
      <c r="C84" s="147">
        <f t="shared" ca="1" si="10"/>
        <v>-2.6851135570717687E-2</v>
      </c>
      <c r="D84" s="147">
        <f t="shared" ca="1" si="10"/>
        <v>8.4139425477743265E-2</v>
      </c>
      <c r="E84" s="147">
        <f t="shared" ca="1" si="10"/>
        <v>-7.0497989279737217E-3</v>
      </c>
      <c r="F84" s="147">
        <f t="shared" ca="1" si="10"/>
        <v>0.31465977089510627</v>
      </c>
      <c r="G84" s="147">
        <f t="shared" ca="1" si="10"/>
        <v>1.9051270780961693E-2</v>
      </c>
      <c r="I84" s="147">
        <f t="shared" ca="1" si="12"/>
        <v>5.9388273315239173E-2</v>
      </c>
      <c r="J84" s="147">
        <f t="shared" ca="1" si="12"/>
        <v>0.14525851707052059</v>
      </c>
      <c r="K84" s="147">
        <f t="shared" ca="1" si="12"/>
        <v>-0.11150111690730667</v>
      </c>
      <c r="L84" s="147">
        <f t="shared" ca="1" si="12"/>
        <v>-0.18548140464907736</v>
      </c>
      <c r="M84" s="147">
        <f t="shared" ca="1" si="12"/>
        <v>0.1194832961874463</v>
      </c>
      <c r="N84" s="147">
        <f t="shared" ca="1" si="12"/>
        <v>-6.4708157666148763E-2</v>
      </c>
      <c r="O84" s="147">
        <f t="shared" ca="1" si="12"/>
        <v>3.1662718565587195E-2</v>
      </c>
      <c r="P84" s="147">
        <f t="shared" ca="1" si="12"/>
        <v>-0.19381238650188573</v>
      </c>
      <c r="R84" s="147">
        <f t="shared" ca="1" si="11"/>
        <v>0.24390214912095318</v>
      </c>
    </row>
    <row r="85" spans="1:18" x14ac:dyDescent="0.2">
      <c r="A85" t="s">
        <v>1903</v>
      </c>
      <c r="B85" t="str">
        <f t="array" aca="1" ref="B85" ca="1">INDIRECT("NumericMain!"&amp;$A85&amp;1)</f>
        <v>Q46 Streamline</v>
      </c>
      <c r="C85" s="147">
        <f t="shared" ca="1" si="10"/>
        <v>0.20769025378671671</v>
      </c>
      <c r="D85" s="147">
        <f t="shared" ca="1" si="10"/>
        <v>0.18634939701291822</v>
      </c>
      <c r="E85" s="147">
        <f t="shared" ca="1" si="10"/>
        <v>-9.3155509375844756E-2</v>
      </c>
      <c r="F85" s="147">
        <f t="shared" ca="1" si="10"/>
        <v>0.1964288406450741</v>
      </c>
      <c r="G85" s="147">
        <f t="shared" ca="1" si="10"/>
        <v>0.1265822890337566</v>
      </c>
      <c r="I85" s="147">
        <f t="shared" ca="1" si="12"/>
        <v>0.17738855071462578</v>
      </c>
      <c r="J85" s="147">
        <f t="shared" ca="1" si="12"/>
        <v>-0.11999579038968725</v>
      </c>
      <c r="K85" s="147">
        <f t="shared" ca="1" si="12"/>
        <v>7.3941827337752911E-2</v>
      </c>
      <c r="L85" s="147">
        <f t="shared" ca="1" si="12"/>
        <v>0.24764617456834154</v>
      </c>
      <c r="M85" s="147">
        <f t="shared" ca="1" si="12"/>
        <v>-1.9363334306400411E-2</v>
      </c>
      <c r="N85" s="147">
        <f t="shared" ca="1" si="12"/>
        <v>0.27460961816519919</v>
      </c>
      <c r="O85" s="147">
        <f t="shared" ca="1" si="12"/>
        <v>-0.11844290861065163</v>
      </c>
      <c r="P85" s="147">
        <f t="shared" ca="1" si="12"/>
        <v>0.23794133642831811</v>
      </c>
      <c r="R85" s="147">
        <f t="shared" ca="1" si="11"/>
        <v>0.2943163012251177</v>
      </c>
    </row>
    <row r="86" spans="1:18" x14ac:dyDescent="0.2">
      <c r="A86" t="s">
        <v>1904</v>
      </c>
      <c r="B86" t="str">
        <f t="array" aca="1" ref="B86" ca="1">INDIRECT("NumericMain!"&amp;$A86&amp;1)</f>
        <v>Q46 Prioritize</v>
      </c>
      <c r="C86" s="147">
        <f t="shared" ca="1" si="10"/>
        <v>-0.10892978416770777</v>
      </c>
      <c r="D86" s="147">
        <f t="shared" ca="1" si="10"/>
        <v>4.8360804605697617E-2</v>
      </c>
      <c r="E86" s="147">
        <f t="shared" ca="1" si="10"/>
        <v>-0.26689786819997169</v>
      </c>
      <c r="F86" s="147">
        <f t="shared" ca="1" si="10"/>
        <v>6.4588606914341082E-3</v>
      </c>
      <c r="G86" s="147">
        <f t="shared" ca="1" si="10"/>
        <v>3.9421614051777347E-2</v>
      </c>
      <c r="I86" s="147">
        <f t="shared" ca="1" si="12"/>
        <v>-9.2047695286438538E-2</v>
      </c>
      <c r="J86" s="147">
        <f t="shared" ca="1" si="12"/>
        <v>5.5892528147638017E-2</v>
      </c>
      <c r="K86" s="147">
        <f t="shared" ca="1" si="12"/>
        <v>4.8513374381363862E-2</v>
      </c>
      <c r="L86" s="147">
        <f t="shared" ca="1" si="12"/>
        <v>0.31270582765076449</v>
      </c>
      <c r="M86" s="147">
        <f t="shared" ca="1" si="12"/>
        <v>0.15823174185557834</v>
      </c>
      <c r="N86" s="147">
        <f t="shared" ca="1" si="12"/>
        <v>0.31418408519968982</v>
      </c>
      <c r="O86" s="147">
        <f t="shared" ca="1" si="12"/>
        <v>-1.2251674157793182E-2</v>
      </c>
      <c r="P86" s="147">
        <f t="shared" ca="1" si="12"/>
        <v>-0.23616967645969353</v>
      </c>
      <c r="R86" s="147">
        <f t="shared" ca="1" si="11"/>
        <v>0.24355142670738278</v>
      </c>
    </row>
    <row r="87" spans="1:18" x14ac:dyDescent="0.2">
      <c r="A87" t="s">
        <v>1886</v>
      </c>
      <c r="B87" t="str">
        <f t="array" aca="1" ref="B87" ca="1">INDIRECT("NumericMain!"&amp;$A87&amp;1)</f>
        <v>Q46 Sprints</v>
      </c>
      <c r="C87" s="147">
        <f t="shared" ca="1" si="10"/>
        <v>0.10603114424684791</v>
      </c>
      <c r="D87" s="147">
        <f t="shared" ca="1" si="10"/>
        <v>0.24259822295324504</v>
      </c>
      <c r="E87" s="147">
        <f t="shared" ca="1" si="10"/>
        <v>-0.23210439716075432</v>
      </c>
      <c r="F87" s="147">
        <f t="shared" ca="1" si="10"/>
        <v>9.4474471257154122E-2</v>
      </c>
      <c r="G87" s="147">
        <f t="shared" ca="1" si="10"/>
        <v>-9.9627096277343508E-2</v>
      </c>
      <c r="I87" s="147">
        <f t="shared" ca="1" si="12"/>
        <v>0.29729913422650467</v>
      </c>
      <c r="J87" s="147">
        <f t="shared" ca="1" si="12"/>
        <v>7.8529159881149321E-2</v>
      </c>
      <c r="K87" s="147">
        <f t="shared" ca="1" si="12"/>
        <v>-2.4223044194098528E-2</v>
      </c>
      <c r="L87" s="147">
        <f t="shared" ca="1" si="12"/>
        <v>-3.0574080438498581E-2</v>
      </c>
      <c r="M87" s="147">
        <f t="shared" ca="1" si="12"/>
        <v>0.22654172082686097</v>
      </c>
      <c r="N87" s="147">
        <f t="shared" ca="1" si="12"/>
        <v>0.15730082784580432</v>
      </c>
      <c r="O87" s="147">
        <f t="shared" ca="1" si="12"/>
        <v>0.34323127833035616</v>
      </c>
      <c r="P87" s="147">
        <f t="shared" ca="1" si="12"/>
        <v>2.4295721695503401E-2</v>
      </c>
      <c r="R87" s="147">
        <f t="shared" ca="1" si="11"/>
        <v>0.43484931291538409</v>
      </c>
    </row>
    <row r="88" spans="1:18" x14ac:dyDescent="0.2">
      <c r="A88" t="s">
        <v>1893</v>
      </c>
      <c r="B88" t="str">
        <f t="array" aca="1" ref="B88" ca="1">INDIRECT("NumericMain!"&amp;$A88&amp;1)</f>
        <v>Q46 VisionAdabtability</v>
      </c>
      <c r="C88" s="147">
        <f t="shared" ca="1" si="10"/>
        <v>0.14466411607953</v>
      </c>
      <c r="D88" s="147">
        <f t="shared" ca="1" si="10"/>
        <v>0.24378613807903163</v>
      </c>
      <c r="E88" s="147">
        <f t="shared" ca="1" si="10"/>
        <v>-0.14146325314216979</v>
      </c>
      <c r="F88" s="147">
        <f t="shared" ca="1" si="10"/>
        <v>0.25480770067934388</v>
      </c>
      <c r="G88" s="147">
        <f t="shared" ca="1" si="10"/>
        <v>-3.959534436802796E-2</v>
      </c>
      <c r="I88" s="147">
        <f t="shared" ca="1" si="12"/>
        <v>4.5415679600909684E-2</v>
      </c>
      <c r="J88" s="147">
        <f t="shared" ca="1" si="12"/>
        <v>0.13726146792418739</v>
      </c>
      <c r="K88" s="147">
        <f t="shared" ca="1" si="12"/>
        <v>-0.16542362717840106</v>
      </c>
      <c r="L88" s="147">
        <f t="shared" ca="1" si="12"/>
        <v>0.20654528061286845</v>
      </c>
      <c r="M88" s="147">
        <f t="shared" ca="1" si="12"/>
        <v>0.26404354350229969</v>
      </c>
      <c r="N88" s="147">
        <f t="shared" ca="1" si="12"/>
        <v>-3.7589209248440954E-2</v>
      </c>
      <c r="O88" s="147">
        <f t="shared" ca="1" si="12"/>
        <v>0.1866359503614092</v>
      </c>
      <c r="P88" s="147">
        <f t="shared" ca="1" si="12"/>
        <v>-0.2326736595069635</v>
      </c>
      <c r="R88" s="147">
        <f t="shared" ca="1" si="11"/>
        <v>0.20072820034046768</v>
      </c>
    </row>
    <row r="89" spans="1:18" x14ac:dyDescent="0.2">
      <c r="A89" t="s">
        <v>1894</v>
      </c>
      <c r="B89" t="str">
        <f t="array" aca="1" ref="B89" ca="1">INDIRECT("NumericMain!"&amp;$A89&amp;1)</f>
        <v>Q46 Stepwise</v>
      </c>
      <c r="C89" s="147">
        <f t="shared" ca="1" si="10"/>
        <v>0.12962806814789415</v>
      </c>
      <c r="D89" s="147">
        <f t="shared" ca="1" si="10"/>
        <v>8.0095470655776865E-2</v>
      </c>
      <c r="E89" s="147">
        <f t="shared" ca="1" si="10"/>
        <v>-0.19753193980534528</v>
      </c>
      <c r="F89" s="147">
        <f t="shared" ca="1" si="10"/>
        <v>0.18304107966165387</v>
      </c>
      <c r="G89" s="147">
        <f t="shared" ca="1" si="10"/>
        <v>1.1192627431827912E-2</v>
      </c>
      <c r="I89" s="147">
        <f t="shared" ca="1" si="12"/>
        <v>0.1112617364969318</v>
      </c>
      <c r="J89" s="147">
        <f t="shared" ca="1" si="12"/>
        <v>-7.8782603279162228E-2</v>
      </c>
      <c r="K89" s="147">
        <f t="shared" ca="1" si="12"/>
        <v>-3.1608434404147359E-2</v>
      </c>
      <c r="L89" s="147">
        <f t="shared" ca="1" si="12"/>
        <v>-7.7084953325294261E-2</v>
      </c>
      <c r="M89" s="147">
        <f t="shared" ca="1" si="12"/>
        <v>0.36628201084091583</v>
      </c>
      <c r="N89" s="147">
        <f t="shared" ca="1" si="12"/>
        <v>0.1315779796155587</v>
      </c>
      <c r="O89" s="147">
        <f t="shared" ca="1" si="12"/>
        <v>1.3527533519352737E-2</v>
      </c>
      <c r="P89" s="147">
        <f t="shared" ca="1" si="12"/>
        <v>-0.31145091888323245</v>
      </c>
      <c r="R89" s="147">
        <f t="shared" ca="1" si="11"/>
        <v>0.45536150771098122</v>
      </c>
    </row>
    <row r="90" spans="1:18" x14ac:dyDescent="0.2">
      <c r="A90" t="s">
        <v>1899</v>
      </c>
      <c r="B90" t="str">
        <f t="array" aca="1" ref="B90" ca="1">INDIRECT("NumericMain!"&amp;$A90&amp;1)</f>
        <v>Q46 RespoBusiness</v>
      </c>
      <c r="C90" s="147">
        <f t="shared" ca="1" si="10"/>
        <v>0.18203630165818699</v>
      </c>
      <c r="D90" s="147">
        <f t="shared" ca="1" si="10"/>
        <v>9.6065966874059133E-2</v>
      </c>
      <c r="E90" s="147">
        <f t="shared" ca="1" si="10"/>
        <v>-8.5159160763248073E-2</v>
      </c>
      <c r="F90" s="147">
        <f t="shared" ca="1" si="10"/>
        <v>0.2798632462123925</v>
      </c>
      <c r="G90" s="147">
        <f t="shared" ca="1" si="10"/>
        <v>4.7190741202478466E-2</v>
      </c>
      <c r="I90" s="147">
        <f t="shared" ca="1" si="12"/>
        <v>0.18736464865421051</v>
      </c>
      <c r="J90" s="147">
        <f t="shared" ca="1" si="12"/>
        <v>9.3900751837897589E-2</v>
      </c>
      <c r="K90" s="147">
        <f t="shared" ca="1" si="12"/>
        <v>0.18217805637290299</v>
      </c>
      <c r="L90" s="147">
        <f t="shared" ca="1" si="12"/>
        <v>2.5095692879164661E-2</v>
      </c>
      <c r="M90" s="147">
        <f t="shared" ca="1" si="12"/>
        <v>0.32491465415942827</v>
      </c>
      <c r="N90" s="147">
        <f t="shared" ca="1" si="12"/>
        <v>0.11111375615254176</v>
      </c>
      <c r="O90" s="147">
        <f t="shared" ca="1" si="12"/>
        <v>-3.9485944144039886E-2</v>
      </c>
      <c r="P90" s="147">
        <f t="shared" ca="1" si="12"/>
        <v>-0.19311030723274031</v>
      </c>
      <c r="R90" s="147">
        <f t="shared" ca="1" si="11"/>
        <v>0.28432356606789561</v>
      </c>
    </row>
    <row r="91" spans="1:18" x14ac:dyDescent="0.2">
      <c r="A91" t="s">
        <v>1901</v>
      </c>
      <c r="B91" t="str">
        <f t="array" aca="1" ref="B91" ca="1">INDIRECT("NumericMain!"&amp;$A91&amp;1)</f>
        <v>Q46 LooseFramework</v>
      </c>
      <c r="C91" s="147">
        <f t="shared" ca="1" si="10"/>
        <v>0.1285288816930491</v>
      </c>
      <c r="D91" s="147">
        <f t="shared" ca="1" si="10"/>
        <v>4.2282708161537785E-2</v>
      </c>
      <c r="E91" s="147">
        <f t="shared" ca="1" si="10"/>
        <v>0.17692267270505269</v>
      </c>
      <c r="F91" s="147">
        <f t="shared" ca="1" si="10"/>
        <v>-1.7666783970154545E-2</v>
      </c>
      <c r="G91" s="147">
        <f t="shared" ca="1" si="10"/>
        <v>7.6114659241542745E-2</v>
      </c>
      <c r="I91" s="147">
        <f t="shared" ca="1" si="12"/>
        <v>-0.10990845179774898</v>
      </c>
      <c r="J91" s="147">
        <f t="shared" ca="1" si="12"/>
        <v>-0.22501728360896892</v>
      </c>
      <c r="K91" s="147">
        <f t="shared" ca="1" si="12"/>
        <v>-0.18775971851952314</v>
      </c>
      <c r="L91" s="147">
        <f t="shared" ca="1" si="12"/>
        <v>-3.5365001501995723E-2</v>
      </c>
      <c r="M91" s="147">
        <f t="shared" ca="1" si="12"/>
        <v>1.1118297032757537E-2</v>
      </c>
      <c r="N91" s="147">
        <f t="shared" ca="1" si="12"/>
        <v>0.128212549415994</v>
      </c>
      <c r="O91" s="147">
        <f t="shared" ca="1" si="12"/>
        <v>-7.0966044345675341E-2</v>
      </c>
      <c r="P91" s="147">
        <f t="shared" ca="1" si="12"/>
        <v>-2.2425878247913447E-2</v>
      </c>
      <c r="R91" s="147">
        <f t="shared" ca="1" si="11"/>
        <v>0.15204602237119372</v>
      </c>
    </row>
    <row r="92" spans="1:18" x14ac:dyDescent="0.2">
      <c r="A92" t="s">
        <v>1902</v>
      </c>
      <c r="B92" t="str">
        <f t="array" aca="1" ref="B92" ca="1">INDIRECT("NumericMain!"&amp;$A92&amp;1)</f>
        <v>Q46 AgileDev</v>
      </c>
      <c r="C92" s="147">
        <f t="shared" ca="1" si="10"/>
        <v>6.5600947273826926E-2</v>
      </c>
      <c r="D92" s="147">
        <f t="shared" ca="1" si="10"/>
        <v>0.26043597244106026</v>
      </c>
      <c r="E92" s="147">
        <f t="shared" ca="1" si="10"/>
        <v>-7.4640951379776499E-2</v>
      </c>
      <c r="F92" s="147">
        <f t="shared" ca="1" si="10"/>
        <v>0.53132047855142617</v>
      </c>
      <c r="G92" s="147">
        <f t="shared" ca="1" si="10"/>
        <v>6.6243710799169353E-2</v>
      </c>
      <c r="I92" s="147">
        <f t="shared" ca="1" si="12"/>
        <v>0.18324885965789339</v>
      </c>
      <c r="J92" s="147">
        <f t="shared" ca="1" si="12"/>
        <v>-0.18788174381127298</v>
      </c>
      <c r="K92" s="147">
        <f t="shared" ca="1" si="12"/>
        <v>3.7045372204671349E-2</v>
      </c>
      <c r="L92" s="147">
        <f t="shared" ca="1" si="12"/>
        <v>0.18887912731416326</v>
      </c>
      <c r="M92" s="147">
        <f t="shared" ca="1" si="12"/>
        <v>8.575137626135082E-2</v>
      </c>
      <c r="N92" s="147">
        <f t="shared" ca="1" si="12"/>
        <v>0.24736637043034948</v>
      </c>
      <c r="O92" s="147">
        <f t="shared" ca="1" si="12"/>
        <v>-2.8257488046540744E-2</v>
      </c>
      <c r="P92" s="147">
        <f t="shared" ca="1" si="12"/>
        <v>-8.6106938254234877E-2</v>
      </c>
      <c r="R92" s="147">
        <f t="shared" ca="1" si="11"/>
        <v>0.32393184233864558</v>
      </c>
    </row>
    <row r="93" spans="1:18" x14ac:dyDescent="0.2">
      <c r="A93" t="s">
        <v>1898</v>
      </c>
      <c r="B93" t="str">
        <f t="array" aca="1" ref="B93" ca="1">INDIRECT("NumericMain!"&amp;$A93&amp;1)</f>
        <v>Q46 JustEnough</v>
      </c>
      <c r="C93" s="147">
        <f t="shared" ca="1" si="10"/>
        <v>0.21516194082319429</v>
      </c>
      <c r="D93" s="147">
        <f t="shared" ca="1" si="10"/>
        <v>0.11860552815897804</v>
      </c>
      <c r="E93" s="147">
        <f t="shared" ca="1" si="10"/>
        <v>-0.24952948166505726</v>
      </c>
      <c r="F93" s="147">
        <f t="shared" ca="1" si="10"/>
        <v>0.24383800045689125</v>
      </c>
      <c r="G93" s="147">
        <f t="shared" ca="1" si="10"/>
        <v>6.7819609068600309E-2</v>
      </c>
      <c r="I93" s="147">
        <f t="shared" ca="1" si="12"/>
        <v>8.3345124244100816E-2</v>
      </c>
      <c r="J93" s="147">
        <f t="shared" ca="1" si="12"/>
        <v>-8.183456305132436E-2</v>
      </c>
      <c r="K93" s="147">
        <f t="shared" ca="1" si="12"/>
        <v>3.25822808172683E-2</v>
      </c>
      <c r="L93" s="147">
        <f t="shared" ca="1" si="12"/>
        <v>0.14360034749357409</v>
      </c>
      <c r="M93" s="147">
        <f t="shared" ca="1" si="12"/>
        <v>0.24168309818922859</v>
      </c>
      <c r="N93" s="147">
        <f t="shared" ca="1" si="12"/>
        <v>0.23638788960708365</v>
      </c>
      <c r="O93" s="147">
        <f t="shared" ca="1" si="12"/>
        <v>-5.8548236361887655E-2</v>
      </c>
      <c r="P93" s="147">
        <f t="shared" ca="1" si="12"/>
        <v>-0.15488603248402794</v>
      </c>
      <c r="R93" s="147">
        <f t="shared" ca="1" si="11"/>
        <v>0.41899762210902863</v>
      </c>
    </row>
  </sheetData>
  <conditionalFormatting sqref="I26:P34 C3:P8 C10:P23 H9">
    <cfRule type="colorScale" priority="17">
      <colorScale>
        <cfvo type="num" val="-1"/>
        <cfvo type="num" val="0"/>
        <cfvo type="num" val="1"/>
        <color rgb="FFFF7128"/>
        <color theme="0"/>
        <color rgb="FF00B050"/>
      </colorScale>
    </cfRule>
  </conditionalFormatting>
  <conditionalFormatting sqref="H25:P25">
    <cfRule type="colorScale" priority="16">
      <colorScale>
        <cfvo type="num" val="-1"/>
        <cfvo type="num" val="0"/>
        <cfvo type="num" val="1"/>
        <color rgb="FFFF7128"/>
        <color theme="0"/>
        <color rgb="FF00B050"/>
      </colorScale>
    </cfRule>
  </conditionalFormatting>
  <conditionalFormatting sqref="I35:P35">
    <cfRule type="colorScale" priority="15">
      <colorScale>
        <cfvo type="num" val="-1"/>
        <cfvo type="num" val="0"/>
        <cfvo type="num" val="1"/>
        <color rgb="FFFF7128"/>
        <color theme="0"/>
        <color rgb="FF00B050"/>
      </colorScale>
    </cfRule>
  </conditionalFormatting>
  <conditionalFormatting sqref="I36:P60">
    <cfRule type="colorScale" priority="14">
      <colorScale>
        <cfvo type="num" val="-1"/>
        <cfvo type="num" val="0"/>
        <cfvo type="num" val="1"/>
        <color rgb="FFFF7128"/>
        <color theme="0"/>
        <color rgb="FF00B050"/>
      </colorScale>
    </cfRule>
  </conditionalFormatting>
  <conditionalFormatting sqref="R11:R23">
    <cfRule type="colorScale" priority="10">
      <colorScale>
        <cfvo type="num" val="-1"/>
        <cfvo type="num" val="0"/>
        <cfvo type="num" val="1"/>
        <color rgb="FFFF7128"/>
        <color theme="0"/>
        <color rgb="FF00B050"/>
      </colorScale>
    </cfRule>
  </conditionalFormatting>
  <conditionalFormatting sqref="C25:G61">
    <cfRule type="colorScale" priority="12">
      <colorScale>
        <cfvo type="num" val="-1"/>
        <cfvo type="num" val="0"/>
        <cfvo type="num" val="1"/>
        <color rgb="FFFF7128"/>
        <color theme="0"/>
        <color rgb="FF00B050"/>
      </colorScale>
    </cfRule>
  </conditionalFormatting>
  <conditionalFormatting sqref="R3:R7">
    <cfRule type="colorScale" priority="11">
      <colorScale>
        <cfvo type="num" val="-1"/>
        <cfvo type="num" val="0"/>
        <cfvo type="num" val="1"/>
        <color rgb="FFFF7128"/>
        <color theme="0"/>
        <color rgb="FF00B050"/>
      </colorScale>
    </cfRule>
  </conditionalFormatting>
  <conditionalFormatting sqref="R9">
    <cfRule type="colorScale" priority="8">
      <colorScale>
        <cfvo type="num" val="-1"/>
        <cfvo type="num" val="0"/>
        <cfvo type="num" val="1"/>
        <color rgb="FFFF7128"/>
        <color theme="0"/>
        <color rgb="FF00B050"/>
      </colorScale>
    </cfRule>
  </conditionalFormatting>
  <conditionalFormatting sqref="R25:R60">
    <cfRule type="colorScale" priority="9">
      <colorScale>
        <cfvo type="num" val="-1"/>
        <cfvo type="num" val="0"/>
        <cfvo type="num" val="1"/>
        <color rgb="FFFF7128"/>
        <color theme="0"/>
        <color rgb="FF00B050"/>
      </colorScale>
    </cfRule>
  </conditionalFormatting>
  <conditionalFormatting sqref="I9:P9">
    <cfRule type="colorScale" priority="7">
      <colorScale>
        <cfvo type="num" val="-1"/>
        <cfvo type="num" val="0"/>
        <cfvo type="num" val="1"/>
        <color rgb="FFFF7128"/>
        <color theme="0"/>
        <color rgb="FF00B050"/>
      </colorScale>
    </cfRule>
  </conditionalFormatting>
  <conditionalFormatting sqref="C9:G9">
    <cfRule type="colorScale" priority="6">
      <colorScale>
        <cfvo type="num" val="-1"/>
        <cfvo type="num" val="0"/>
        <cfvo type="num" val="1"/>
        <color rgb="FFFF7128"/>
        <color theme="0"/>
        <color rgb="FF00B050"/>
      </colorScale>
    </cfRule>
  </conditionalFormatting>
  <conditionalFormatting sqref="C64:G93">
    <cfRule type="colorScale" priority="5">
      <colorScale>
        <cfvo type="num" val="-1"/>
        <cfvo type="num" val="0"/>
        <cfvo type="num" val="1"/>
        <color rgb="FFFF7128"/>
        <color theme="0"/>
        <color rgb="FF00B050"/>
      </colorScale>
    </cfRule>
  </conditionalFormatting>
  <conditionalFormatting sqref="I64:P93">
    <cfRule type="colorScale" priority="4">
      <colorScale>
        <cfvo type="num" val="-1"/>
        <cfvo type="num" val="0"/>
        <cfvo type="num" val="1"/>
        <color rgb="FFFF7128"/>
        <color theme="0"/>
        <color rgb="FF00B050"/>
      </colorScale>
    </cfRule>
  </conditionalFormatting>
  <conditionalFormatting sqref="R64:R93">
    <cfRule type="colorScale" priority="3">
      <colorScale>
        <cfvo type="num" val="-1"/>
        <cfvo type="num" val="0"/>
        <cfvo type="num" val="1"/>
        <color rgb="FFFF7128"/>
        <color theme="0"/>
        <color rgb="FF00B050"/>
      </colorScale>
    </cfRule>
  </conditionalFormatting>
  <conditionalFormatting sqref="I61:P61">
    <cfRule type="colorScale" priority="2">
      <colorScale>
        <cfvo type="num" val="-1"/>
        <cfvo type="num" val="0"/>
        <cfvo type="num" val="1"/>
        <color rgb="FFFF7128"/>
        <color theme="0"/>
        <color rgb="FF00B050"/>
      </colorScale>
    </cfRule>
  </conditionalFormatting>
  <conditionalFormatting sqref="R61">
    <cfRule type="colorScale" priority="1">
      <colorScale>
        <cfvo type="num" val="-1"/>
        <cfvo type="num" val="0"/>
        <cfvo type="num" val="1"/>
        <color rgb="FFFF7128"/>
        <color theme="0"/>
        <color rgb="FF00B05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workbookViewId="0">
      <pane xSplit="4" ySplit="2" topLeftCell="E3" activePane="bottomRight" state="frozenSplit"/>
      <selection pane="topRight" activeCell="C1" sqref="C1"/>
      <selection pane="bottomLeft" activeCell="A3" sqref="A3"/>
      <selection pane="bottomRight" activeCell="H12" sqref="H12"/>
    </sheetView>
  </sheetViews>
  <sheetFormatPr baseColWidth="10" defaultRowHeight="15" x14ac:dyDescent="0.2"/>
  <cols>
    <col min="4" max="5" width="38.1640625" customWidth="1"/>
    <col min="6" max="10" width="15.1640625" customWidth="1"/>
    <col min="11" max="11" width="11.1640625" bestFit="1" customWidth="1"/>
  </cols>
  <sheetData>
    <row r="1" spans="1:11" x14ac:dyDescent="0.2">
      <c r="D1" t="s">
        <v>1815</v>
      </c>
      <c r="F1" t="s">
        <v>1810</v>
      </c>
      <c r="G1" t="s">
        <v>1809</v>
      </c>
      <c r="H1" t="s">
        <v>1814</v>
      </c>
      <c r="I1" t="s">
        <v>1813</v>
      </c>
      <c r="J1" t="s">
        <v>1811</v>
      </c>
      <c r="K1" t="s">
        <v>1812</v>
      </c>
    </row>
    <row r="2" spans="1:11" x14ac:dyDescent="0.2">
      <c r="B2" t="s">
        <v>1914</v>
      </c>
      <c r="C2" t="s">
        <v>1457</v>
      </c>
      <c r="D2" s="40" t="s">
        <v>1911</v>
      </c>
      <c r="E2" s="40"/>
      <c r="F2" s="40" t="str">
        <f t="array" aca="1" ref="F2" ca="1">INDIRECT("NumericMain!"&amp;F$1&amp;1)</f>
        <v>Q26 procund</v>
      </c>
      <c r="G2" t="str">
        <f t="array" aca="1" ref="G2" ca="1">INDIRECT("NumericMain!"&amp;G$1&amp;1)</f>
        <v>Q26 digrep</v>
      </c>
      <c r="H2" t="str">
        <f t="array" aca="1" ref="H2" ca="1">INDIRECT("NumericMain!"&amp;H$1&amp;1)</f>
        <v>Q26 Defin formal</v>
      </c>
      <c r="I2" t="str">
        <f t="array" aca="1" ref="I2" ca="1">INDIRECT("NumericMain!"&amp;I$1&amp;1)</f>
        <v>Q26 stratasset</v>
      </c>
      <c r="J2" t="str">
        <f t="array" aca="1" ref="J2" ca="1">INDIRECT("NumericMain!"&amp;J$1&amp;1)</f>
        <v>Q26 masterplan</v>
      </c>
      <c r="K2" t="str">
        <f t="array" aca="1" ref="K2" ca="1">INDIRECT("NumericMain!"&amp;K$1&amp;1)</f>
        <v>Q26 disclead</v>
      </c>
    </row>
    <row r="3" spans="1:11" x14ac:dyDescent="0.2">
      <c r="A3" t="s">
        <v>1810</v>
      </c>
      <c r="B3" s="151" cm="1">
        <f t="array" aca="1" ref="B3" ca="1">INDIRECT("NumericMain!"&amp;$A3&amp;"3")</f>
        <v>1.2048192771084338</v>
      </c>
      <c r="C3" s="151" cm="1">
        <f t="array" aca="1" ref="C3" ca="1">INDIRECT("NumericMain!"&amp;$A3&amp;"4")</f>
        <v>0.59998040912281325</v>
      </c>
      <c r="D3" t="str">
        <f t="array" aca="1" ref="D3" ca="1">INDIRECT("NumericMain!"&amp;$A3&amp;1)</f>
        <v>Q26 procund</v>
      </c>
      <c r="E3" t="str" cm="1">
        <f t="array" aca="1" ref="E3" ca="1">INDIRECT("NumericMain!"&amp;$A3&amp;"21")</f>
        <v>A process of understanding the different elements that go to make up the enterprise and how those elements are inter-related.</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row>
    <row r="4" spans="1:11" x14ac:dyDescent="0.2">
      <c r="A4" t="s">
        <v>1809</v>
      </c>
      <c r="B4" s="151" cm="1">
        <f t="array" aca="1" ref="B4" ca="1">INDIRECT("NumericMain!"&amp;$A4&amp;"3")</f>
        <v>1.1084337349397591</v>
      </c>
      <c r="C4" s="151" cm="1">
        <f t="array" aca="1" ref="C4" ca="1">INDIRECT("NumericMain!"&amp;$A4&amp;"4")</f>
        <v>0.60510124516220887</v>
      </c>
      <c r="D4" s="85" t="str">
        <f t="array" aca="1" ref="D4" ca="1">INDIRECT("NumericMain!"&amp;$A4&amp;1)</f>
        <v>Q26 digrep</v>
      </c>
      <c r="E4" t="str" cm="1">
        <f t="array" aca="1" ref="E4" ca="1">INDIRECT("NumericMain!"&amp;$A4&amp;"21")</f>
        <v>A digital representation of the organization’s business and information technology landscape</v>
      </c>
      <c r="F4" s="151">
        <f t="array" aca="1" ref="F4" ca="1">(INDIRECT("NumericMain!"&amp;$A4&amp;"3")-INDIRECT("NumericMain!"&amp;F$1&amp;"3"))/SQRT((((INDIRECT("NumericMain!"&amp;$A4&amp;"2")-1)*INDIRECT("NumericMain!"&amp;$A4&amp;"4")^2+(INDIRECT("NumericMain!"&amp;F$1&amp;"2")-1)*INDIRECT("NumericMain!"&amp;F$1&amp;"4")^2)/(INDIRECT("NumericMain!"&amp;$A4&amp;"2")+INDIRECT("NumericMain!"&amp;F$1&amp;"2"))))</f>
        <v>-0.16093615244531387</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row>
    <row r="5" spans="1:11" x14ac:dyDescent="0.2">
      <c r="A5" t="s">
        <v>1814</v>
      </c>
      <c r="B5" s="151" cm="1">
        <f t="array" aca="1" ref="B5" ca="1">INDIRECT("NumericMain!"&amp;$A5&amp;"3")</f>
        <v>1.0240963855421688</v>
      </c>
      <c r="C5" s="151" cm="1">
        <f t="array" aca="1" ref="C5" ca="1">INDIRECT("NumericMain!"&amp;$A5&amp;"4")</f>
        <v>0.71526736625591902</v>
      </c>
      <c r="D5" t="str">
        <f t="array" aca="1" ref="D5" ca="1">INDIRECT("NumericMain!"&amp;$A5&amp;1)</f>
        <v>Q26 Defin formal</v>
      </c>
      <c r="E5" t="str" cm="1">
        <f t="array" aca="1" ref="E5" ca="1">INDIRECT("NumericMain!"&amp;$A5&amp;"21")</f>
        <v>A formal description of the current and future state(s) of an organization, and of managed change between these states to meet organization’s stakeholders’ goals and to create value in the organization.</v>
      </c>
      <c r="F5" s="151">
        <f t="array" aca="1" ref="F5" ca="1">(INDIRECT("NumericMain!"&amp;$A5&amp;"3")-INDIRECT("NumericMain!"&amp;F$1&amp;"3"))/SQRT((((INDIRECT("NumericMain!"&amp;$A5&amp;"2")-1)*INDIRECT("NumericMain!"&amp;$A5&amp;"4")^2+(INDIRECT("NumericMain!"&amp;F$1&amp;"2")-1)*INDIRECT("NumericMain!"&amp;F$1&amp;"4")^2)/(INDIRECT("NumericMain!"&amp;$A5&amp;"2")+INDIRECT("NumericMain!"&amp;F$1&amp;"2"))))</f>
        <v>-0.2754264761467991</v>
      </c>
      <c r="G5" s="151">
        <f t="array" aca="1" ref="G5" ca="1">(INDIRECT("NumericMain!"&amp;$A5&amp;"3")-INDIRECT("NumericMain!"&amp;G$1&amp;"3"))/SQRT((((INDIRECT("NumericMain!"&amp;$A5&amp;"2")-1)*INDIRECT("NumericMain!"&amp;$A5&amp;"4")^2+(INDIRECT("NumericMain!"&amp;G$1&amp;"2")-1)*INDIRECT("NumericMain!"&amp;G$1&amp;"4")^2)/(INDIRECT("NumericMain!"&amp;$A5&amp;"2")+INDIRECT("NumericMain!"&amp;G$1&amp;"2"))))</f>
        <v>-0.12807973746712806</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row>
    <row r="6" spans="1:11" x14ac:dyDescent="0.2">
      <c r="A6" t="s">
        <v>1813</v>
      </c>
      <c r="B6" s="151" cm="1">
        <f t="array" aca="1" ref="B6" ca="1">INDIRECT("NumericMain!"&amp;$A6&amp;"3")</f>
        <v>0.97560975609756095</v>
      </c>
      <c r="C6" s="151" cm="1">
        <f t="array" aca="1" ref="C6" ca="1">INDIRECT("NumericMain!"&amp;$A6&amp;"4")</f>
        <v>0.62806010870820084</v>
      </c>
      <c r="D6" t="str">
        <f t="array" aca="1" ref="D6" ca="1">INDIRECT("NumericMain!"&amp;$A6&amp;1)</f>
        <v>Q26 stratasset</v>
      </c>
      <c r="E6" t="str" cm="1">
        <f t="array" aca="1" ref="E6" ca="1">INDIRECT("NumericMain!"&amp;$A6&amp;"21")</f>
        <v>A strategic information asset base, which defines the mission, the information necessary to perform the mission, the technologies necessary to perform the mission, and the transitional processes for implementing new technologies in response to changing mission needs.</v>
      </c>
      <c r="F6" s="151">
        <f t="array" aca="1" ref="F6" ca="1">(INDIRECT("NumericMain!"&amp;$A6&amp;"3")-INDIRECT("NumericMain!"&amp;F$1&amp;"3"))/SQRT((((INDIRECT("NumericMain!"&amp;$A6&amp;"2")-1)*INDIRECT("NumericMain!"&amp;$A6&amp;"4")^2+(INDIRECT("NumericMain!"&amp;F$1&amp;"2")-1)*INDIRECT("NumericMain!"&amp;F$1&amp;"4")^2)/(INDIRECT("NumericMain!"&amp;$A6&amp;"2")+INDIRECT("NumericMain!"&amp;F$1&amp;"2"))))</f>
        <v>-0.3755307641003961</v>
      </c>
      <c r="G6" s="151">
        <f t="array" aca="1" ref="G6" ca="1">(INDIRECT("NumericMain!"&amp;$A6&amp;"3")-INDIRECT("NumericMain!"&amp;G$1&amp;"3"))/SQRT((((INDIRECT("NumericMain!"&amp;$A6&amp;"2")-1)*INDIRECT("NumericMain!"&amp;$A6&amp;"4")^2+(INDIRECT("NumericMain!"&amp;G$1&amp;"2")-1)*INDIRECT("NumericMain!"&amp;G$1&amp;"4")^2)/(INDIRECT("NumericMain!"&amp;$A6&amp;"2")+INDIRECT("NumericMain!"&amp;G$1&amp;"2"))))</f>
        <v>-0.2167250357520128</v>
      </c>
      <c r="H6" s="151">
        <f t="array" aca="1" ref="H6" ca="1">(INDIRECT("NumericMain!"&amp;$A6&amp;"3")-INDIRECT("NumericMain!"&amp;H$1&amp;"3"))/SQRT((((INDIRECT("NumericMain!"&amp;$A6&amp;"2")-1)*INDIRECT("NumericMain!"&amp;$A6&amp;"4")^2+(INDIRECT("NumericMain!"&amp;H$1&amp;"2")-1)*INDIRECT("NumericMain!"&amp;H$1&amp;"4")^2)/(INDIRECT("NumericMain!"&amp;$A6&amp;"2")+INDIRECT("NumericMain!"&amp;H$1&amp;"2"))))</f>
        <v>-7.2449076585746591E-2</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row>
    <row r="7" spans="1:11" x14ac:dyDescent="0.2">
      <c r="A7" t="s">
        <v>1811</v>
      </c>
      <c r="B7" s="151" cm="1">
        <f t="array" aca="1" ref="B7" ca="1">INDIRECT("NumericMain!"&amp;$A7&amp;"3")</f>
        <v>0.90361445783132532</v>
      </c>
      <c r="C7" s="151" cm="1">
        <f t="array" aca="1" ref="C7" ca="1">INDIRECT("NumericMain!"&amp;$A7&amp;"4")</f>
        <v>0.69166567828693748</v>
      </c>
      <c r="D7" t="str">
        <f t="array" aca="1" ref="D7" ca="1">INDIRECT("NumericMain!"&amp;$A7&amp;1)</f>
        <v>Q26 masterplan</v>
      </c>
      <c r="E7" t="str" cm="1">
        <f t="array" aca="1" ref="E7" ca="1">INDIRECT("NumericMain!"&amp;$A7&amp;"21")</f>
        <v>A master plan that "acts as a collaboration force" between aspects of business planning, business operations, automation, and enabling technological infrastructure.</v>
      </c>
      <c r="F7" s="151">
        <f t="array" aca="1" ref="F7" ca="1">(INDIRECT("NumericMain!"&amp;$A7&amp;"3")-INDIRECT("NumericMain!"&amp;F$1&amp;"3"))/SQRT((((INDIRECT("NumericMain!"&amp;$A7&amp;"2")-1)*INDIRECT("NumericMain!"&amp;$A7&amp;"4")^2+(INDIRECT("NumericMain!"&amp;F$1&amp;"2")-1)*INDIRECT("NumericMain!"&amp;F$1&amp;"4")^2)/(INDIRECT("NumericMain!"&amp;$A7&amp;"2")+INDIRECT("NumericMain!"&amp;F$1&amp;"2"))))</f>
        <v>-0.46804663025144216</v>
      </c>
      <c r="G7" s="151">
        <f t="array" aca="1" ref="G7" ca="1">(INDIRECT("NumericMain!"&amp;$A7&amp;"3")-INDIRECT("NumericMain!"&amp;G$1&amp;"3"))/SQRT((((INDIRECT("NumericMain!"&amp;$A7&amp;"2")-1)*INDIRECT("NumericMain!"&amp;$A7&amp;"4")^2+(INDIRECT("NumericMain!"&amp;G$1&amp;"2")-1)*INDIRECT("NumericMain!"&amp;G$1&amp;"4")^2)/(INDIRECT("NumericMain!"&amp;$A7&amp;"2")+INDIRECT("NumericMain!"&amp;G$1&amp;"2"))))</f>
        <v>-0.31710678860482056</v>
      </c>
      <c r="H7" s="151">
        <f t="array" aca="1" ref="H7" ca="1">(INDIRECT("NumericMain!"&amp;$A7&amp;"3")-INDIRECT("NumericMain!"&amp;H$1&amp;"3"))/SQRT((((INDIRECT("NumericMain!"&amp;$A7&amp;"2")-1)*INDIRECT("NumericMain!"&amp;$A7&amp;"4")^2+(INDIRECT("NumericMain!"&amp;H$1&amp;"2")-1)*INDIRECT("NumericMain!"&amp;H$1&amp;"4")^2)/(INDIRECT("NumericMain!"&amp;$A7&amp;"2")+INDIRECT("NumericMain!"&amp;H$1&amp;"2"))))</f>
        <v>-0.17228580422595968</v>
      </c>
      <c r="I7" s="151">
        <f t="array" aca="1" ref="I7" ca="1">(INDIRECT("NumericMain!"&amp;$A7&amp;"3")-INDIRECT("NumericMain!"&amp;I$1&amp;"3"))/SQRT((((INDIRECT("NumericMain!"&amp;$A7&amp;"2")-1)*INDIRECT("NumericMain!"&amp;$A7&amp;"4")^2+(INDIRECT("NumericMain!"&amp;I$1&amp;"2")-1)*INDIRECT("NumericMain!"&amp;I$1&amp;"4")^2)/(INDIRECT("NumericMain!"&amp;$A7&amp;"2")+INDIRECT("NumericMain!"&amp;I$1&amp;"2"))))</f>
        <v>-0.1096141708692162</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row>
    <row r="8" spans="1:11" x14ac:dyDescent="0.2">
      <c r="A8" t="s">
        <v>1812</v>
      </c>
      <c r="B8" s="151" cm="1">
        <f t="array" aca="1" ref="B8" ca="1">INDIRECT("NumericMain!"&amp;$A8&amp;"3")</f>
        <v>0.85542168674698793</v>
      </c>
      <c r="C8" s="151" cm="1">
        <f t="array" aca="1" ref="C8" ca="1">INDIRECT("NumericMain!"&amp;$A8&amp;"4")</f>
        <v>0.70074055113983114</v>
      </c>
      <c r="D8" t="str">
        <f t="array" aca="1" ref="D8" ca="1">INDIRECT("NumericMain!"&amp;$A8&amp;1)</f>
        <v>Q26 disclead</v>
      </c>
      <c r="E8" t="str" cm="1">
        <f t="array" aca="1" ref="E8" ca="1">INDIRECT("NumericMain!"&amp;$A8&amp;"21")</f>
        <v>A discipline for proactively and holistically leading enterprise responses to disruptive forces by identifying and analyzing the execution of change toward desired business vision and outcomes.</v>
      </c>
      <c r="F8" s="151">
        <f t="array" aca="1" ref="F8" ca="1">(INDIRECT("NumericMain!"&amp;$A8&amp;"3")-INDIRECT("NumericMain!"&amp;F$1&amp;"3"))/SQRT((((INDIRECT("NumericMain!"&amp;$A8&amp;"2")-1)*INDIRECT("NumericMain!"&amp;$A8&amp;"4")^2+(INDIRECT("NumericMain!"&amp;F$1&amp;"2")-1)*INDIRECT("NumericMain!"&amp;F$1&amp;"4")^2)/(INDIRECT("NumericMain!"&amp;$A8&amp;"2")+INDIRECT("NumericMain!"&amp;F$1&amp;"2"))))</f>
        <v>-0.53888825602919577</v>
      </c>
      <c r="G8" s="151">
        <f t="array" aca="1" ref="G8" ca="1">(INDIRECT("NumericMain!"&amp;$A8&amp;"3")-INDIRECT("NumericMain!"&amp;G$1&amp;"3"))/SQRT((((INDIRECT("NumericMain!"&amp;$A8&amp;"2")-1)*INDIRECT("NumericMain!"&amp;$A8&amp;"4")^2+(INDIRECT("NumericMain!"&amp;G$1&amp;"2")-1)*INDIRECT("NumericMain!"&amp;G$1&amp;"4")^2)/(INDIRECT("NumericMain!"&amp;$A8&amp;"2")+INDIRECT("NumericMain!"&amp;G$1&amp;"2"))))</f>
        <v>-0.38882222412644002</v>
      </c>
      <c r="H8" s="151">
        <f t="array" aca="1" ref="H8" ca="1">(INDIRECT("NumericMain!"&amp;$A8&amp;"3")-INDIRECT("NumericMain!"&amp;H$1&amp;"3"))/SQRT((((INDIRECT("NumericMain!"&amp;$A8&amp;"2")-1)*INDIRECT("NumericMain!"&amp;$A8&amp;"4")^2+(INDIRECT("NumericMain!"&amp;H$1&amp;"2")-1)*INDIRECT("NumericMain!"&amp;H$1&amp;"4")^2)/(INDIRECT("NumericMain!"&amp;$A8&amp;"2")+INDIRECT("NumericMain!"&amp;H$1&amp;"2"))))</f>
        <v>-0.23967543508926537</v>
      </c>
      <c r="I8" s="151">
        <f t="array" aca="1" ref="I8" ca="1">(INDIRECT("NumericMain!"&amp;$A8&amp;"3")-INDIRECT("NumericMain!"&amp;I$1&amp;"3"))/SQRT((((INDIRECT("NumericMain!"&amp;$A8&amp;"2")-1)*INDIRECT("NumericMain!"&amp;$A8&amp;"4")^2+(INDIRECT("NumericMain!"&amp;I$1&amp;"2")-1)*INDIRECT("NumericMain!"&amp;I$1&amp;"4")^2)/(INDIRECT("NumericMain!"&amp;$A8&amp;"2")+INDIRECT("NumericMain!"&amp;I$1&amp;"2"))))</f>
        <v>-0.18167107042277403</v>
      </c>
      <c r="J8" s="151">
        <f t="array" aca="1" ref="J8" ca="1">(INDIRECT("NumericMain!"&amp;$A8&amp;"3")-INDIRECT("NumericMain!"&amp;J$1&amp;"3"))/SQRT((((INDIRECT("NumericMain!"&amp;$A8&amp;"2")-1)*INDIRECT("NumericMain!"&amp;$A8&amp;"4")^2+(INDIRECT("NumericMain!"&amp;J$1&amp;"2")-1)*INDIRECT("NumericMain!"&amp;J$1&amp;"4")^2)/(INDIRECT("NumericMain!"&amp;$A8&amp;"2")+INDIRECT("NumericMain!"&amp;J$1&amp;"2"))))</f>
        <v>-6.964161494161572E-2</v>
      </c>
      <c r="K8" s="151">
        <f t="array" aca="1" ref="K8" ca="1">(INDIRECT("NumericMain!"&amp;$A8&amp;"3")-INDIRECT("NumericMain!"&amp;K$1&amp;"3"))/SQRT((((INDIRECT("NumericMain!"&amp;$A8&amp;"2")-1)*INDIRECT("NumericMain!"&amp;$A8&amp;"4")^2+(INDIRECT("NumericMain!"&amp;K$1&amp;"2")-1)*INDIRECT("NumericMain!"&amp;K$1&amp;"4")^2)/(INDIRECT("NumericMain!"&amp;$A8&amp;"2")+INDIRECT("NumericMain!"&amp;K$1&amp;"2"))))</f>
        <v>0</v>
      </c>
    </row>
    <row r="14" spans="1:11" x14ac:dyDescent="0.2">
      <c r="D14" t="s">
        <v>1816</v>
      </c>
    </row>
  </sheetData>
  <sortState xmlns:xlrd2="http://schemas.microsoft.com/office/spreadsheetml/2017/richdata2" ref="A3:B8">
    <sortCondition descending="1" ref="B3:B8"/>
  </sortState>
  <conditionalFormatting sqref="F9:K9">
    <cfRule type="colorScale" priority="10">
      <colorScale>
        <cfvo type="num" val="-1"/>
        <cfvo type="num" val="0"/>
        <cfvo type="num" val="1"/>
        <color rgb="FFFF7128"/>
        <color theme="0"/>
        <color rgb="FF00B050"/>
      </colorScale>
    </cfRule>
  </conditionalFormatting>
  <conditionalFormatting sqref="F8">
    <cfRule type="colorScale" priority="5">
      <colorScale>
        <cfvo type="num" val="-2"/>
        <cfvo type="num" val="0"/>
        <cfvo type="num" val="2"/>
        <color rgb="FFFF0000"/>
        <color theme="0"/>
        <color rgb="FF00B050"/>
      </colorScale>
    </cfRule>
  </conditionalFormatting>
  <conditionalFormatting sqref="G3:K8">
    <cfRule type="colorScale" priority="4">
      <colorScale>
        <cfvo type="num" val="-2"/>
        <cfvo type="num" val="0"/>
        <cfvo type="num" val="2"/>
        <color rgb="FFFF0000"/>
        <color theme="0"/>
        <color rgb="FF00B050"/>
      </colorScale>
    </cfRule>
  </conditionalFormatting>
  <conditionalFormatting sqref="F3:F7">
    <cfRule type="colorScale" priority="3">
      <colorScale>
        <cfvo type="num" val="-2"/>
        <cfvo type="num" val="0"/>
        <cfvo type="num" val="2"/>
        <color rgb="FFFF0000"/>
        <color theme="0"/>
        <color rgb="FF00B050"/>
      </colorScale>
    </cfRule>
  </conditionalFormatting>
  <conditionalFormatting sqref="B3:B8">
    <cfRule type="colorScale" priority="2">
      <colorScale>
        <cfvo type="num" val="-3"/>
        <cfvo type="num" val="0"/>
        <cfvo type="num" val="3"/>
        <color rgb="FF00B0F0"/>
        <color theme="0"/>
        <color rgb="FFFFFF00"/>
      </colorScale>
    </cfRule>
  </conditionalFormatting>
  <conditionalFormatting sqref="C3:C8">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4"/>
  <sheetViews>
    <sheetView workbookViewId="0">
      <pane xSplit="4" ySplit="2" topLeftCell="E3" activePane="bottomRight" state="frozenSplit"/>
      <selection pane="topRight" activeCell="C1" sqref="C1"/>
      <selection pane="bottomLeft" activeCell="A3" sqref="A3"/>
      <selection pane="bottomRight" activeCell="F5" sqref="F5"/>
    </sheetView>
  </sheetViews>
  <sheetFormatPr baseColWidth="10" defaultRowHeight="15" x14ac:dyDescent="0.2"/>
  <cols>
    <col min="4" max="5" width="38.1640625" customWidth="1"/>
    <col min="6" max="10" width="15.1640625" customWidth="1"/>
    <col min="11" max="11" width="11.1640625" bestFit="1" customWidth="1"/>
  </cols>
  <sheetData>
    <row r="1" spans="1:14" x14ac:dyDescent="0.2">
      <c r="D1" t="s">
        <v>1815</v>
      </c>
      <c r="F1" t="s">
        <v>1817</v>
      </c>
      <c r="G1" t="s">
        <v>1818</v>
      </c>
      <c r="H1" t="s">
        <v>1819</v>
      </c>
      <c r="I1" t="s">
        <v>1820</v>
      </c>
      <c r="J1" t="s">
        <v>1821</v>
      </c>
      <c r="K1" t="s">
        <v>1822</v>
      </c>
      <c r="L1" t="s">
        <v>1823</v>
      </c>
      <c r="M1" t="s">
        <v>1824</v>
      </c>
      <c r="N1" t="s">
        <v>1825</v>
      </c>
    </row>
    <row r="2" spans="1:14" x14ac:dyDescent="0.2">
      <c r="D2" s="40" t="s">
        <v>1912</v>
      </c>
      <c r="E2" s="40"/>
      <c r="F2" s="40" t="str">
        <f t="array" aca="1" ref="F2" ca="1">INDIRECT("NumericMain!"&amp;F$1&amp;1)</f>
        <v>Q27 mand</v>
      </c>
      <c r="G2" t="str">
        <f t="array" aca="1" ref="G2" ca="1">INDIRECT("NumericMain!"&amp;G$1&amp;1)</f>
        <v>Q27 busITalign</v>
      </c>
      <c r="H2" t="str">
        <f t="array" aca="1" ref="H2" ca="1">INDIRECT("NumericMain!"&amp;H$1&amp;1)</f>
        <v>Q27 simplif</v>
      </c>
      <c r="I2" t="str">
        <f t="array" aca="1" ref="I2" ca="1">INDIRECT("NumericMain!"&amp;I$1&amp;1)</f>
        <v>Q27 costs</v>
      </c>
      <c r="J2" t="str">
        <f t="array" aca="1" ref="J2" ca="1">INDIRECT("NumericMain!"&amp;J$1&amp;1)</f>
        <v>Q27 decisiondata</v>
      </c>
      <c r="K2" t="str">
        <f t="array" aca="1" ref="K2" ca="1">INDIRECT("NumericMain!"&amp;K$1&amp;1)</f>
        <v>Q27 adaptable</v>
      </c>
      <c r="L2" t="str">
        <f t="array" aca="1" ref="L2" ca="1">INDIRECT("NumericMain!"&amp;L$1&amp;1)</f>
        <v>Q27 digtran</v>
      </c>
      <c r="M2" t="str">
        <f t="array" aca="1" ref="M2" ca="1">INDIRECT("NumericMain!"&amp;M$1&amp;1)</f>
        <v>Q27 goalAlign</v>
      </c>
      <c r="N2" t="str">
        <f t="array" aca="1" ref="N2" ca="1">INDIRECT("NumericMain!"&amp;N$1&amp;1)</f>
        <v>Q27 assets</v>
      </c>
    </row>
    <row r="3" spans="1:14" x14ac:dyDescent="0.2">
      <c r="A3" t="s">
        <v>1817</v>
      </c>
      <c r="B3" s="151" cm="1">
        <f t="array" aca="1" ref="B3" ca="1">INDIRECT("NumericMain!"&amp;$A3&amp;"3")</f>
        <v>0.6987951807228916</v>
      </c>
      <c r="C3" s="151" cm="1">
        <f t="array" aca="1" ref="C3" ca="1">INDIRECT("NumericMain!"&amp;$A3&amp;"4")</f>
        <v>1.1233110873666661</v>
      </c>
      <c r="D3" t="str">
        <f t="array" aca="1" ref="D3" ca="1">INDIRECT("NumericMain!"&amp;$A3&amp;1)</f>
        <v>Q27 mand</v>
      </c>
      <c r="E3" t="str" cm="1">
        <f t="array" aca="1" ref="E3" ca="1">INDIRECT("NumericMain!"&amp;$A3&amp;"21")</f>
        <v>EA is mandated by government for public sector organizations</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row>
    <row r="4" spans="1:14" x14ac:dyDescent="0.2">
      <c r="A4" t="s">
        <v>1818</v>
      </c>
      <c r="B4" s="151" cm="1">
        <f t="array" aca="1" ref="B4" ca="1">INDIRECT("NumericMain!"&amp;$A4&amp;"3")</f>
        <v>2.8072289156626504</v>
      </c>
      <c r="C4" s="151" cm="1">
        <f t="array" aca="1" ref="C4" ca="1">INDIRECT("NumericMain!"&amp;$A4&amp;"4")</f>
        <v>1.0055678085988398</v>
      </c>
      <c r="D4" s="85" t="str">
        <f t="array" aca="1" ref="D4" ca="1">INDIRECT("NumericMain!"&amp;$A4&amp;1)</f>
        <v>Q27 busITalign</v>
      </c>
      <c r="E4" t="str" cm="1">
        <f t="array" aca="1" ref="E4" ca="1">INDIRECT("NumericMain!"&amp;$A4&amp;"21")</f>
        <v>To align the university’s business and IT sectors.</v>
      </c>
      <c r="F4" s="151">
        <f t="array" aca="1" ref="F4" ca="1">(INDIRECT("NumericMain!"&amp;$A4&amp;"3")-INDIRECT("NumericMain!"&amp;F$1&amp;"3"))/SQRT((((INDIRECT("NumericMain!"&amp;$A4&amp;"2")-1)*INDIRECT("NumericMain!"&amp;$A4&amp;"4")^2+(INDIRECT("NumericMain!"&amp;F$1&amp;"2")-1)*INDIRECT("NumericMain!"&amp;F$1&amp;"4")^2)/(INDIRECT("NumericMain!"&amp;$A4&amp;"2")+INDIRECT("NumericMain!"&amp;F$1&amp;"2"))))</f>
        <v>1.9897929586013579</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row>
    <row r="5" spans="1:14" x14ac:dyDescent="0.2">
      <c r="A5" t="s">
        <v>1819</v>
      </c>
      <c r="B5" s="151" cm="1">
        <f t="array" aca="1" ref="B5" ca="1">INDIRECT("NumericMain!"&amp;$A5&amp;"3")</f>
        <v>2.7710843373493974</v>
      </c>
      <c r="C5" s="151" cm="1">
        <f t="array" aca="1" ref="C5" ca="1">INDIRECT("NumericMain!"&amp;$A5&amp;"4")</f>
        <v>1.0160336705197017</v>
      </c>
      <c r="D5" t="str">
        <f t="array" aca="1" ref="D5" ca="1">INDIRECT("NumericMain!"&amp;$A5&amp;1)</f>
        <v>Q27 simplif</v>
      </c>
      <c r="E5" t="str" cm="1">
        <f t="array" aca="1" ref="E5" ca="1">INDIRECT("NumericMain!"&amp;$A5&amp;"21")</f>
        <v>To rationalize and simplify, including reducing duplication</v>
      </c>
      <c r="F5" s="151">
        <f t="array" aca="1" ref="F5" ca="1">(INDIRECT("NumericMain!"&amp;$A5&amp;"3")-INDIRECT("NumericMain!"&amp;F$1&amp;"3"))/SQRT((((INDIRECT("NumericMain!"&amp;$A5&amp;"2")-1)*INDIRECT("NumericMain!"&amp;$A5&amp;"4")^2+(INDIRECT("NumericMain!"&amp;F$1&amp;"2")-1)*INDIRECT("NumericMain!"&amp;F$1&amp;"4")^2)/(INDIRECT("NumericMain!"&amp;$A5&amp;"2")+INDIRECT("NumericMain!"&amp;F$1&amp;"2"))))</f>
        <v>1.9466432008729952</v>
      </c>
      <c r="G5" s="151">
        <f t="array" aca="1" ref="G5" ca="1">(INDIRECT("NumericMain!"&amp;$A5&amp;"3")-INDIRECT("NumericMain!"&amp;G$1&amp;"3"))/SQRT((((INDIRECT("NumericMain!"&amp;$A5&amp;"2")-1)*INDIRECT("NumericMain!"&amp;$A5&amp;"4")^2+(INDIRECT("NumericMain!"&amp;G$1&amp;"2")-1)*INDIRECT("NumericMain!"&amp;G$1&amp;"4")^2)/(INDIRECT("NumericMain!"&amp;$A5&amp;"2")+INDIRECT("NumericMain!"&amp;G$1&amp;"2"))))</f>
        <v>-3.5975257531301798E-2</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row>
    <row r="6" spans="1:14" x14ac:dyDescent="0.2">
      <c r="A6" t="s">
        <v>1820</v>
      </c>
      <c r="B6" s="151" cm="1">
        <f t="array" aca="1" ref="B6" ca="1">INDIRECT("NumericMain!"&amp;$A6&amp;"3")</f>
        <v>2.2168674698795181</v>
      </c>
      <c r="C6" s="151" cm="1">
        <f t="array" aca="1" ref="C6" ca="1">INDIRECT("NumericMain!"&amp;$A6&amp;"4")</f>
        <v>1.0712221510292417</v>
      </c>
      <c r="D6" t="str">
        <f t="array" aca="1" ref="D6" ca="1">INDIRECT("NumericMain!"&amp;$A6&amp;1)</f>
        <v>Q27 costs</v>
      </c>
      <c r="E6" t="str" cm="1">
        <f t="array" aca="1" ref="E6" ca="1">INDIRECT("NumericMain!"&amp;$A6&amp;"21")</f>
        <v>To reduce costs</v>
      </c>
      <c r="F6" s="151">
        <f t="array" aca="1" ref="F6" ca="1">(INDIRECT("NumericMain!"&amp;$A6&amp;"3")-INDIRECT("NumericMain!"&amp;F$1&amp;"3"))/SQRT((((INDIRECT("NumericMain!"&amp;$A6&amp;"2")-1)*INDIRECT("NumericMain!"&amp;$A6&amp;"4")^2+(INDIRECT("NumericMain!"&amp;F$1&amp;"2")-1)*INDIRECT("NumericMain!"&amp;F$1&amp;"4")^2)/(INDIRECT("NumericMain!"&amp;$A6&amp;"2")+INDIRECT("NumericMain!"&amp;F$1&amp;"2"))))</f>
        <v>1.3915220800374004</v>
      </c>
      <c r="G6" s="151">
        <f t="array" aca="1" ref="G6" ca="1">(INDIRECT("NumericMain!"&amp;$A6&amp;"3")-INDIRECT("NumericMain!"&amp;G$1&amp;"3"))/SQRT((((INDIRECT("NumericMain!"&amp;$A6&amp;"2")-1)*INDIRECT("NumericMain!"&amp;$A6&amp;"4")^2+(INDIRECT("NumericMain!"&amp;G$1&amp;"2")-1)*INDIRECT("NumericMain!"&amp;G$1&amp;"4")^2)/(INDIRECT("NumericMain!"&amp;$A6&amp;"2")+INDIRECT("NumericMain!"&amp;G$1&amp;"2"))))</f>
        <v>-0.57170319331532249</v>
      </c>
      <c r="H6" s="151">
        <f t="array" aca="1" ref="H6" ca="1">(INDIRECT("NumericMain!"&amp;$A6&amp;"3")-INDIRECT("NumericMain!"&amp;H$1&amp;"3"))/SQRT((((INDIRECT("NumericMain!"&amp;$A6&amp;"2")-1)*INDIRECT("NumericMain!"&amp;$A6&amp;"4")^2+(INDIRECT("NumericMain!"&amp;H$1&amp;"2")-1)*INDIRECT("NumericMain!"&amp;H$1&amp;"4")^2)/(INDIRECT("NumericMain!"&amp;$A6&amp;"2")+INDIRECT("NumericMain!"&amp;H$1&amp;"2"))))</f>
        <v>-0.53408996387499907</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row>
    <row r="7" spans="1:14" x14ac:dyDescent="0.2">
      <c r="A7" t="s">
        <v>1821</v>
      </c>
      <c r="B7" s="151" cm="1">
        <f t="array" aca="1" ref="B7" ca="1">INDIRECT("NumericMain!"&amp;$A7&amp;"3")</f>
        <v>2.4939759036144578</v>
      </c>
      <c r="C7" s="151" cm="1">
        <f t="array" aca="1" ref="C7" ca="1">INDIRECT("NumericMain!"&amp;$A7&amp;"4")</f>
        <v>0.97996383676312404</v>
      </c>
      <c r="D7" t="str">
        <f t="array" aca="1" ref="D7" ca="1">INDIRECT("NumericMain!"&amp;$A7&amp;1)</f>
        <v>Q27 decisiondata</v>
      </c>
      <c r="E7" t="str" cm="1">
        <f t="array" aca="1" ref="E7" ca="1">INDIRECT("NumericMain!"&amp;$A7&amp;"21")</f>
        <v>To enable decision making to be data driven</v>
      </c>
      <c r="F7" s="151">
        <f t="array" aca="1" ref="F7" ca="1">(INDIRECT("NumericMain!"&amp;$A7&amp;"3")-INDIRECT("NumericMain!"&amp;F$1&amp;"3"))/SQRT((((INDIRECT("NumericMain!"&amp;$A7&amp;"2")-1)*INDIRECT("NumericMain!"&amp;$A7&amp;"4")^2+(INDIRECT("NumericMain!"&amp;F$1&amp;"2")-1)*INDIRECT("NumericMain!"&amp;F$1&amp;"4")^2)/(INDIRECT("NumericMain!"&amp;$A7&amp;"2")+INDIRECT("NumericMain!"&amp;F$1&amp;"2"))))</f>
        <v>1.7134361756911609</v>
      </c>
      <c r="G7" s="151">
        <f t="array" aca="1" ref="G7" ca="1">(INDIRECT("NumericMain!"&amp;$A7&amp;"3")-INDIRECT("NumericMain!"&amp;G$1&amp;"3"))/SQRT((((INDIRECT("NumericMain!"&amp;$A7&amp;"2")-1)*INDIRECT("NumericMain!"&amp;$A7&amp;"4")^2+(INDIRECT("NumericMain!"&amp;G$1&amp;"2")-1)*INDIRECT("NumericMain!"&amp;G$1&amp;"4")^2)/(INDIRECT("NumericMain!"&amp;$A7&amp;"2")+INDIRECT("NumericMain!"&amp;G$1&amp;"2"))))</f>
        <v>-0.31742742934735779</v>
      </c>
      <c r="H7" s="151">
        <f t="array" aca="1" ref="H7" ca="1">(INDIRECT("NumericMain!"&amp;$A7&amp;"3")-INDIRECT("NumericMain!"&amp;H$1&amp;"3"))/SQRT((((INDIRECT("NumericMain!"&amp;$A7&amp;"2")-1)*INDIRECT("NumericMain!"&amp;$A7&amp;"4")^2+(INDIRECT("NumericMain!"&amp;H$1&amp;"2")-1)*INDIRECT("NumericMain!"&amp;H$1&amp;"4")^2)/(INDIRECT("NumericMain!"&amp;$A7&amp;"2")+INDIRECT("NumericMain!"&amp;H$1&amp;"2"))))</f>
        <v>-0.27930644928413156</v>
      </c>
      <c r="I7" s="151">
        <f t="array" aca="1" ref="I7" ca="1">(INDIRECT("NumericMain!"&amp;$A7&amp;"3")-INDIRECT("NumericMain!"&amp;I$1&amp;"3"))/SQRT((((INDIRECT("NumericMain!"&amp;$A7&amp;"2")-1)*INDIRECT("NumericMain!"&amp;$A7&amp;"4")^2+(INDIRECT("NumericMain!"&amp;I$1&amp;"2")-1)*INDIRECT("NumericMain!"&amp;I$1&amp;"4")^2)/(INDIRECT("NumericMain!"&amp;$A7&amp;"2")+INDIRECT("NumericMain!"&amp;I$1&amp;"2"))))</f>
        <v>0.27156726634072881</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row>
    <row r="8" spans="1:14" x14ac:dyDescent="0.2">
      <c r="A8" t="s">
        <v>1822</v>
      </c>
      <c r="B8" s="151" cm="1">
        <f t="array" aca="1" ref="B8" ca="1">INDIRECT("NumericMain!"&amp;$A8&amp;"3")</f>
        <v>2.6265060240963853</v>
      </c>
      <c r="C8" s="151" cm="1">
        <f t="array" aca="1" ref="C8" ca="1">INDIRECT("NumericMain!"&amp;$A8&amp;"4")</f>
        <v>0.97168251581915022</v>
      </c>
      <c r="D8" t="str">
        <f t="array" aca="1" ref="D8" ca="1">INDIRECT("NumericMain!"&amp;$A8&amp;1)</f>
        <v>Q27 adaptable</v>
      </c>
      <c r="E8" t="str" cm="1">
        <f t="array" aca="1" ref="E8" ca="1">INDIRECT("NumericMain!"&amp;$A8&amp;"21")</f>
        <v>To enable the institution to be more adaptable</v>
      </c>
      <c r="F8" s="151">
        <f t="array" aca="1" ref="F8" ca="1">(INDIRECT("NumericMain!"&amp;$A8&amp;"3")-INDIRECT("NumericMain!"&amp;F$1&amp;"3"))/SQRT((((INDIRECT("NumericMain!"&amp;$A8&amp;"2")-1)*INDIRECT("NumericMain!"&amp;$A8&amp;"4")^2+(INDIRECT("NumericMain!"&amp;F$1&amp;"2")-1)*INDIRECT("NumericMain!"&amp;F$1&amp;"4")^2)/(INDIRECT("NumericMain!"&amp;$A8&amp;"2")+INDIRECT("NumericMain!"&amp;F$1&amp;"2"))))</f>
        <v>1.8466592880592696</v>
      </c>
      <c r="G8" s="151">
        <f t="array" aca="1" ref="G8" ca="1">(INDIRECT("NumericMain!"&amp;$A8&amp;"3")-INDIRECT("NumericMain!"&amp;G$1&amp;"3"))/SQRT((((INDIRECT("NumericMain!"&amp;$A8&amp;"2")-1)*INDIRECT("NumericMain!"&amp;$A8&amp;"4")^2+(INDIRECT("NumericMain!"&amp;G$1&amp;"2")-1)*INDIRECT("NumericMain!"&amp;G$1&amp;"4")^2)/(INDIRECT("NumericMain!"&amp;$A8&amp;"2")+INDIRECT("NumericMain!"&amp;G$1&amp;"2"))))</f>
        <v>-0.18388650594709754</v>
      </c>
      <c r="H8" s="151">
        <f t="array" aca="1" ref="H8" ca="1">(INDIRECT("NumericMain!"&amp;$A8&amp;"3")-INDIRECT("NumericMain!"&amp;H$1&amp;"3"))/SQRT((((INDIRECT("NumericMain!"&amp;$A8&amp;"2")-1)*INDIRECT("NumericMain!"&amp;$A8&amp;"4")^2+(INDIRECT("NumericMain!"&amp;H$1&amp;"2")-1)*INDIRECT("NumericMain!"&amp;H$1&amp;"4")^2)/(INDIRECT("NumericMain!"&amp;$A8&amp;"2")+INDIRECT("NumericMain!"&amp;H$1&amp;"2"))))</f>
        <v>-0.14631970421989426</v>
      </c>
      <c r="I8" s="151">
        <f t="array" aca="1" ref="I8" ca="1">(INDIRECT("NumericMain!"&amp;$A8&amp;"3")-INDIRECT("NumericMain!"&amp;I$1&amp;"3"))/SQRT((((INDIRECT("NumericMain!"&amp;$A8&amp;"2")-1)*INDIRECT("NumericMain!"&amp;$A8&amp;"4")^2+(INDIRECT("NumericMain!"&amp;I$1&amp;"2")-1)*INDIRECT("NumericMain!"&amp;I$1&amp;"4")^2)/(INDIRECT("NumericMain!"&amp;$A8&amp;"2")+INDIRECT("NumericMain!"&amp;I$1&amp;"2"))))</f>
        <v>0.40299524810048387</v>
      </c>
      <c r="J8" s="151">
        <f t="array" aca="1" ref="J8" ca="1">(INDIRECT("NumericMain!"&amp;$A8&amp;"3")-INDIRECT("NumericMain!"&amp;J$1&amp;"3"))/SQRT((((INDIRECT("NumericMain!"&amp;$A8&amp;"2")-1)*INDIRECT("NumericMain!"&amp;$A8&amp;"4")^2+(INDIRECT("NumericMain!"&amp;J$1&amp;"2")-1)*INDIRECT("NumericMain!"&amp;J$1&amp;"4")^2)/(INDIRECT("NumericMain!"&amp;$A8&amp;"2")+INDIRECT("NumericMain!"&amp;J$1&amp;"2"))))</f>
        <v>0.13663805597183512</v>
      </c>
      <c r="K8" s="151">
        <f t="array" aca="1" ref="K8" ca="1">(INDIRECT("NumericMain!"&amp;$A8&amp;"3")-INDIRECT("NumericMain!"&amp;K$1&amp;"3"))/SQRT((((INDIRECT("NumericMain!"&amp;$A8&amp;"2")-1)*INDIRECT("NumericMain!"&amp;$A8&amp;"4")^2+(INDIRECT("NumericMain!"&amp;K$1&amp;"2")-1)*INDIRECT("NumericMain!"&amp;K$1&amp;"4")^2)/(INDIRECT("NumericMain!"&amp;$A8&amp;"2")+INDIRECT("NumericMain!"&amp;K$1&amp;"2"))))</f>
        <v>0</v>
      </c>
    </row>
    <row r="9" spans="1:14" x14ac:dyDescent="0.2">
      <c r="A9" t="s">
        <v>1823</v>
      </c>
      <c r="B9" s="151" cm="1">
        <f t="array" aca="1" ref="B9" ca="1">INDIRECT("NumericMain!"&amp;$A9&amp;"3")</f>
        <v>2.7228915662650603</v>
      </c>
      <c r="C9" s="151" cm="1">
        <f t="array" aca="1" ref="C9" ca="1">INDIRECT("NumericMain!"&amp;$A9&amp;"4")</f>
        <v>1.0396206274763624</v>
      </c>
      <c r="D9" t="str">
        <f t="array" aca="1" ref="D9" ca="1">INDIRECT("NumericMain!"&amp;$A9&amp;1)</f>
        <v>Q27 digtran</v>
      </c>
      <c r="E9" t="str" cm="1">
        <f t="array" aca="1" ref="E9" ca="1">INDIRECT("NumericMain!"&amp;$A9&amp;"21")</f>
        <v>To be able to undertake digital transformation and to improve automation</v>
      </c>
      <c r="F9" s="151">
        <f t="array" aca="1" ref="F9" ca="1">(INDIRECT("NumericMain!"&amp;$A9&amp;"3")-INDIRECT("NumericMain!"&amp;F$1&amp;"3"))/SQRT((((INDIRECT("NumericMain!"&amp;$A9&amp;"2")-1)*INDIRECT("NumericMain!"&amp;$A9&amp;"4")^2+(INDIRECT("NumericMain!"&amp;F$1&amp;"2")-1)*INDIRECT("NumericMain!"&amp;F$1&amp;"4")^2)/(INDIRECT("NumericMain!"&amp;$A9&amp;"2")+INDIRECT("NumericMain!"&amp;F$1&amp;"2"))))</f>
        <v>1.8815927746976184</v>
      </c>
      <c r="G9" s="151">
        <f t="array" aca="1" ref="G9" ca="1">(INDIRECT("NumericMain!"&amp;$A9&amp;"3")-INDIRECT("NumericMain!"&amp;G$1&amp;"3"))/SQRT((((INDIRECT("NumericMain!"&amp;$A9&amp;"2")-1)*INDIRECT("NumericMain!"&amp;$A9&amp;"4")^2+(INDIRECT("NumericMain!"&amp;G$1&amp;"2")-1)*INDIRECT("NumericMain!"&amp;G$1&amp;"4")^2)/(INDIRECT("NumericMain!"&amp;$A9&amp;"2")+INDIRECT("NumericMain!"&amp;G$1&amp;"2"))))</f>
        <v>-8.2963782362390492E-2</v>
      </c>
      <c r="H9" s="151">
        <f t="array" aca="1" ref="H9" ca="1">(INDIRECT("NumericMain!"&amp;$A9&amp;"3")-INDIRECT("NumericMain!"&amp;H$1&amp;"3"))/SQRT((((INDIRECT("NumericMain!"&amp;$A9&amp;"2")-1)*INDIRECT("NumericMain!"&amp;$A9&amp;"4")^2+(INDIRECT("NumericMain!"&amp;H$1&amp;"2")-1)*INDIRECT("NumericMain!"&amp;H$1&amp;"4")^2)/(INDIRECT("NumericMain!"&amp;$A9&amp;"2")+INDIRECT("NumericMain!"&amp;H$1&amp;"2"))))</f>
        <v>-4.7169942511814729E-2</v>
      </c>
      <c r="I9" s="151">
        <f t="array" aca="1" ref="I9" ca="1">(INDIRECT("NumericMain!"&amp;$A9&amp;"3")-INDIRECT("NumericMain!"&amp;I$1&amp;"3"))/SQRT((((INDIRECT("NumericMain!"&amp;$A9&amp;"2")-1)*INDIRECT("NumericMain!"&amp;$A9&amp;"4")^2+(INDIRECT("NumericMain!"&amp;I$1&amp;"2")-1)*INDIRECT("NumericMain!"&amp;I$1&amp;"4")^2)/(INDIRECT("NumericMain!"&amp;$A9&amp;"2")+INDIRECT("NumericMain!"&amp;I$1&amp;"2"))))</f>
        <v>0.48231277187829014</v>
      </c>
      <c r="J9" s="151">
        <f t="array" aca="1" ref="J9" ca="1">(INDIRECT("NumericMain!"&amp;$A9&amp;"3")-INDIRECT("NumericMain!"&amp;J$1&amp;"3"))/SQRT((((INDIRECT("NumericMain!"&amp;$A9&amp;"2")-1)*INDIRECT("NumericMain!"&amp;$A9&amp;"4")^2+(INDIRECT("NumericMain!"&amp;J$1&amp;"2")-1)*INDIRECT("NumericMain!"&amp;J$1&amp;"4")^2)/(INDIRECT("NumericMain!"&amp;$A9&amp;"2")+INDIRECT("NumericMain!"&amp;J$1&amp;"2"))))</f>
        <v>0.22797446828924756</v>
      </c>
      <c r="K9" s="151">
        <f t="array" aca="1" ref="K9" ca="1">(INDIRECT("NumericMain!"&amp;$A9&amp;"3")-INDIRECT("NumericMain!"&amp;K$1&amp;"3"))/SQRT((((INDIRECT("NumericMain!"&amp;$A9&amp;"2")-1)*INDIRECT("NumericMain!"&amp;$A9&amp;"4")^2+(INDIRECT("NumericMain!"&amp;K$1&amp;"2")-1)*INDIRECT("NumericMain!"&amp;K$1&amp;"4")^2)/(INDIRECT("NumericMain!"&amp;$A9&amp;"2")+INDIRECT("NumericMain!"&amp;K$1&amp;"2"))))</f>
        <v>9.6371553990360501E-2</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row>
    <row r="10" spans="1:14" x14ac:dyDescent="0.2">
      <c r="A10" t="s">
        <v>1824</v>
      </c>
      <c r="B10" s="151" cm="1">
        <f t="array" aca="1" ref="B10" ca="1">INDIRECT("NumericMain!"&amp;$A10&amp;"3")</f>
        <v>2.8915662650602409</v>
      </c>
      <c r="C10" s="151" cm="1">
        <f t="array" aca="1" ref="C10" ca="1">INDIRECT("NumericMain!"&amp;$A10&amp;"4")</f>
        <v>1.0122668137713049</v>
      </c>
      <c r="D10" t="str">
        <f t="array" aca="1" ref="D10" ca="1">INDIRECT("NumericMain!"&amp;$A10&amp;1)</f>
        <v>Q27 goalAlign</v>
      </c>
      <c r="E10" t="str" cm="1">
        <f t="array" aca="1" ref="E10" ca="1">INDIRECT("NumericMain!"&amp;$A10&amp;"21")</f>
        <v>To align projects with the university’s goals</v>
      </c>
      <c r="F10" s="151">
        <f t="array" aca="1" ref="F10" ca="1">(INDIRECT("NumericMain!"&amp;$A10&amp;"3")-INDIRECT("NumericMain!"&amp;F$1&amp;"3"))/SQRT((((INDIRECT("NumericMain!"&amp;$A10&amp;"2")-1)*INDIRECT("NumericMain!"&amp;$A10&amp;"4")^2+(INDIRECT("NumericMain!"&amp;F$1&amp;"2")-1)*INDIRECT("NumericMain!"&amp;F$1&amp;"4")^2)/(INDIRECT("NumericMain!"&amp;$A10&amp;"2")+INDIRECT("NumericMain!"&amp;F$1&amp;"2"))))</f>
        <v>2.0632586775890327</v>
      </c>
      <c r="G10" s="151">
        <f t="array" aca="1" ref="G10" ca="1">(INDIRECT("NumericMain!"&amp;$A10&amp;"3")-INDIRECT("NumericMain!"&amp;G$1&amp;"3"))/SQRT((((INDIRECT("NumericMain!"&amp;$A10&amp;"2")-1)*INDIRECT("NumericMain!"&amp;$A10&amp;"4")^2+(INDIRECT("NumericMain!"&amp;G$1&amp;"2")-1)*INDIRECT("NumericMain!"&amp;G$1&amp;"4")^2)/(INDIRECT("NumericMain!"&amp;$A10&amp;"2")+INDIRECT("NumericMain!"&amp;G$1&amp;"2"))))</f>
        <v>8.4099632983137398E-2</v>
      </c>
      <c r="H10" s="151">
        <f t="array" aca="1" ref="H10" ca="1">(INDIRECT("NumericMain!"&amp;$A10&amp;"3")-INDIRECT("NumericMain!"&amp;H$1&amp;"3"))/SQRT((((INDIRECT("NumericMain!"&amp;$A10&amp;"2")-1)*INDIRECT("NumericMain!"&amp;$A10&amp;"4")^2+(INDIRECT("NumericMain!"&amp;H$1&amp;"2")-1)*INDIRECT("NumericMain!"&amp;H$1&amp;"4")^2)/(INDIRECT("NumericMain!"&amp;$A10&amp;"2")+INDIRECT("NumericMain!"&amp;H$1&amp;"2"))))</f>
        <v>0.11952286093343953</v>
      </c>
      <c r="I10" s="151">
        <f t="array" aca="1" ref="I10" ca="1">(INDIRECT("NumericMain!"&amp;$A10&amp;"3")-INDIRECT("NumericMain!"&amp;I$1&amp;"3"))/SQRT((((INDIRECT("NumericMain!"&amp;$A10&amp;"2")-1)*INDIRECT("NumericMain!"&amp;$A10&amp;"4")^2+(INDIRECT("NumericMain!"&amp;I$1&amp;"2")-1)*INDIRECT("NumericMain!"&amp;I$1&amp;"4")^2)/(INDIRECT("NumericMain!"&amp;$A10&amp;"2")+INDIRECT("NumericMain!"&amp;I$1&amp;"2"))))</f>
        <v>0.6513389472789296</v>
      </c>
      <c r="J10" s="151">
        <f t="array" aca="1" ref="J10" ca="1">(INDIRECT("NumericMain!"&amp;$A10&amp;"3")-INDIRECT("NumericMain!"&amp;J$1&amp;"3"))/SQRT((((INDIRECT("NumericMain!"&amp;$A10&amp;"2")-1)*INDIRECT("NumericMain!"&amp;$A10&amp;"4")^2+(INDIRECT("NumericMain!"&amp;J$1&amp;"2")-1)*INDIRECT("NumericMain!"&amp;J$1&amp;"4")^2)/(INDIRECT("NumericMain!"&amp;$A10&amp;"2")+INDIRECT("NumericMain!"&amp;J$1&amp;"2"))))</f>
        <v>0.40151452728146803</v>
      </c>
      <c r="K10" s="151">
        <f t="array" aca="1" ref="K10" ca="1">(INDIRECT("NumericMain!"&amp;$A10&amp;"3")-INDIRECT("NumericMain!"&amp;K$1&amp;"3"))/SQRT((((INDIRECT("NumericMain!"&amp;$A10&amp;"2")-1)*INDIRECT("NumericMain!"&amp;$A10&amp;"4")^2+(INDIRECT("NumericMain!"&amp;K$1&amp;"2")-1)*INDIRECT("NumericMain!"&amp;K$1&amp;"4")^2)/(INDIRECT("NumericMain!"&amp;$A10&amp;"2")+INDIRECT("NumericMain!"&amp;K$1&amp;"2"))))</f>
        <v>0.26877277758387169</v>
      </c>
      <c r="L10" s="151">
        <f t="array" aca="1" ref="L10" ca="1">(INDIRECT("NumericMain!"&amp;$A10&amp;"3")-INDIRECT("NumericMain!"&amp;L$1&amp;"3"))/SQRT((((INDIRECT("NumericMain!"&amp;$A10&amp;"2")-1)*INDIRECT("NumericMain!"&amp;$A10&amp;"4")^2+(INDIRECT("NumericMain!"&amp;L$1&amp;"2")-1)*INDIRECT("NumericMain!"&amp;L$1&amp;"4")^2)/(INDIRECT("NumericMain!"&amp;$A10&amp;"2")+INDIRECT("NumericMain!"&amp;L$1&amp;"2"))))</f>
        <v>0.16539407148825266</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row>
    <row r="11" spans="1:14" x14ac:dyDescent="0.2">
      <c r="A11" t="s">
        <v>1825</v>
      </c>
      <c r="B11" s="151" cm="1">
        <f t="array" aca="1" ref="B11" ca="1">INDIRECT("NumericMain!"&amp;$A11&amp;"3")</f>
        <v>2.7108433734939759</v>
      </c>
      <c r="C11" s="151" cm="1">
        <f t="array" aca="1" ref="C11" ca="1">INDIRECT("NumericMain!"&amp;$A11&amp;"4")</f>
        <v>0.89073990184000651</v>
      </c>
      <c r="D11" t="str">
        <f t="array" aca="1" ref="D11" ca="1">INDIRECT("NumericMain!"&amp;$A11&amp;1)</f>
        <v>Q27 assets</v>
      </c>
      <c r="E11" t="str" cm="1">
        <f t="array" aca="1" ref="E11" ca="1">INDIRECT("NumericMain!"&amp;$A11&amp;"21")</f>
        <v>To better leverage university assets</v>
      </c>
      <c r="F11" s="151">
        <f t="array" aca="1" ref="F11" ca="1">(INDIRECT("NumericMain!"&amp;$A11&amp;"3")-INDIRECT("NumericMain!"&amp;F$1&amp;"3"))/SQRT((((INDIRECT("NumericMain!"&amp;$A11&amp;"2")-1)*INDIRECT("NumericMain!"&amp;$A11&amp;"4")^2+(INDIRECT("NumericMain!"&amp;F$1&amp;"2")-1)*INDIRECT("NumericMain!"&amp;F$1&amp;"4")^2)/(INDIRECT("NumericMain!"&amp;$A11&amp;"2")+INDIRECT("NumericMain!"&amp;F$1&amp;"2"))))</f>
        <v>1.9968877700990546</v>
      </c>
      <c r="G11" s="151">
        <f t="array" aca="1" ref="G11" ca="1">(INDIRECT("NumericMain!"&amp;$A11&amp;"3")-INDIRECT("NumericMain!"&amp;G$1&amp;"3"))/SQRT((((INDIRECT("NumericMain!"&amp;$A11&amp;"2")-1)*INDIRECT("NumericMain!"&amp;$A11&amp;"4")^2+(INDIRECT("NumericMain!"&amp;G$1&amp;"2")-1)*INDIRECT("NumericMain!"&amp;G$1&amp;"4")^2)/(INDIRECT("NumericMain!"&amp;$A11&amp;"2")+INDIRECT("NumericMain!"&amp;G$1&amp;"2"))))</f>
        <v>-0.10208699924293783</v>
      </c>
      <c r="H11" s="151">
        <f t="array" aca="1" ref="H11" ca="1">(INDIRECT("NumericMain!"&amp;$A11&amp;"3")-INDIRECT("NumericMain!"&amp;H$1&amp;"3"))/SQRT((((INDIRECT("NumericMain!"&amp;$A11&amp;"2")-1)*INDIRECT("NumericMain!"&amp;$A11&amp;"4")^2+(INDIRECT("NumericMain!"&amp;H$1&amp;"2")-1)*INDIRECT("NumericMain!"&amp;H$1&amp;"4")^2)/(INDIRECT("NumericMain!"&amp;$A11&amp;"2")+INDIRECT("NumericMain!"&amp;H$1&amp;"2"))))</f>
        <v>-6.3433595361141182E-2</v>
      </c>
      <c r="I11" s="151">
        <f t="array" aca="1" ref="I11" ca="1">(INDIRECT("NumericMain!"&amp;$A11&amp;"3")-INDIRECT("NumericMain!"&amp;I$1&amp;"3"))/SQRT((((INDIRECT("NumericMain!"&amp;$A11&amp;"2")-1)*INDIRECT("NumericMain!"&amp;$A11&amp;"4")^2+(INDIRECT("NumericMain!"&amp;I$1&amp;"2")-1)*INDIRECT("NumericMain!"&amp;I$1&amp;"4")^2)/(INDIRECT("NumericMain!"&amp;$A11&amp;"2")+INDIRECT("NumericMain!"&amp;I$1&amp;"2"))))</f>
        <v>0.5044840567475749</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0.23300116788532402</v>
      </c>
      <c r="K11" s="151">
        <f t="array" aca="1" ref="K11" ca="1">(INDIRECT("NumericMain!"&amp;$A11&amp;"3")-INDIRECT("NumericMain!"&amp;K$1&amp;"3"))/SQRT((((INDIRECT("NumericMain!"&amp;$A11&amp;"2")-1)*INDIRECT("NumericMain!"&amp;$A11&amp;"4")^2+(INDIRECT("NumericMain!"&amp;K$1&amp;"2")-1)*INDIRECT("NumericMain!"&amp;K$1&amp;"4")^2)/(INDIRECT("NumericMain!"&amp;$A11&amp;"2")+INDIRECT("NumericMain!"&amp;K$1&amp;"2"))))</f>
        <v>9.1032003374768397E-2</v>
      </c>
      <c r="L11" s="151">
        <f t="array" aca="1" ref="L11" ca="1">(INDIRECT("NumericMain!"&amp;$A11&amp;"3")-INDIRECT("NumericMain!"&amp;L$1&amp;"3"))/SQRT((((INDIRECT("NumericMain!"&amp;$A11&amp;"2")-1)*INDIRECT("NumericMain!"&amp;$A11&amp;"4")^2+(INDIRECT("NumericMain!"&amp;L$1&amp;"2")-1)*INDIRECT("NumericMain!"&amp;L$1&amp;"4")^2)/(INDIRECT("NumericMain!"&amp;$A11&amp;"2")+INDIRECT("NumericMain!"&amp;L$1&amp;"2"))))</f>
        <v>-1.2521539923550741E-2</v>
      </c>
      <c r="M11" s="151">
        <f t="array" aca="1" ref="M11" ca="1">(INDIRECT("NumericMain!"&amp;$A11&amp;"3")-INDIRECT("NumericMain!"&amp;M$1&amp;"3"))/SQRT((((INDIRECT("NumericMain!"&amp;$A11&amp;"2")-1)*INDIRECT("NumericMain!"&amp;$A11&amp;"4")^2+(INDIRECT("NumericMain!"&amp;M$1&amp;"2")-1)*INDIRECT("NumericMain!"&amp;M$1&amp;"4")^2)/(INDIRECT("NumericMain!"&amp;$A11&amp;"2")+INDIRECT("NumericMain!"&amp;M$1&amp;"2"))))</f>
        <v>-0.19070022306430026</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row>
    <row r="14" spans="1:14" x14ac:dyDescent="0.2">
      <c r="D14" t="s">
        <v>1816</v>
      </c>
    </row>
  </sheetData>
  <conditionalFormatting sqref="F9:H9">
    <cfRule type="colorScale" priority="7">
      <colorScale>
        <cfvo type="num" val="-1"/>
        <cfvo type="num" val="0"/>
        <cfvo type="num" val="1"/>
        <color rgb="FFFF7128"/>
        <color theme="0"/>
        <color rgb="FF00B050"/>
      </colorScale>
    </cfRule>
  </conditionalFormatting>
  <conditionalFormatting sqref="F8">
    <cfRule type="colorScale" priority="6">
      <colorScale>
        <cfvo type="num" val="-2"/>
        <cfvo type="num" val="0"/>
        <cfvo type="num" val="2"/>
        <color rgb="FFFF0000"/>
        <color theme="0"/>
        <color rgb="FF00B050"/>
      </colorScale>
    </cfRule>
  </conditionalFormatting>
  <conditionalFormatting sqref="G3:K8 G10:H11">
    <cfRule type="colorScale" priority="5">
      <colorScale>
        <cfvo type="num" val="-2"/>
        <cfvo type="num" val="0"/>
        <cfvo type="num" val="2"/>
        <color rgb="FFFF0000"/>
        <color theme="0"/>
        <color rgb="FF00B050"/>
      </colorScale>
    </cfRule>
  </conditionalFormatting>
  <conditionalFormatting sqref="F3:F7 F10:F11">
    <cfRule type="colorScale" priority="4">
      <colorScale>
        <cfvo type="num" val="-2"/>
        <cfvo type="num" val="0"/>
        <cfvo type="num" val="2"/>
        <color rgb="FFFF0000"/>
        <color theme="0"/>
        <color rgb="FF00B050"/>
      </colorScale>
    </cfRule>
  </conditionalFormatting>
  <conditionalFormatting sqref="I9:N11">
    <cfRule type="colorScale" priority="3">
      <colorScale>
        <cfvo type="num" val="-1"/>
        <cfvo type="num" val="0"/>
        <cfvo type="num" val="1"/>
        <color rgb="FFFF7128"/>
        <color theme="0"/>
        <color rgb="FF00B050"/>
      </colorScale>
    </cfRule>
  </conditionalFormatting>
  <conditionalFormatting sqref="B3:B11">
    <cfRule type="colorScale" priority="2">
      <colorScale>
        <cfvo type="num" val="-3"/>
        <cfvo type="num" val="0"/>
        <cfvo type="num" val="3"/>
        <color rgb="FF00B0F0"/>
        <color theme="0"/>
        <color rgb="FFFFFF00"/>
      </colorScale>
    </cfRule>
  </conditionalFormatting>
  <conditionalFormatting sqref="C3:C11">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4"/>
  <sheetViews>
    <sheetView workbookViewId="0">
      <pane xSplit="4" ySplit="2" topLeftCell="E3" activePane="bottomRight" state="frozenSplit"/>
      <selection pane="topRight" activeCell="C1" sqref="C1"/>
      <selection pane="bottomLeft" activeCell="A3" sqref="A3"/>
      <selection pane="bottomRight" activeCell="E3" sqref="E3:E10"/>
    </sheetView>
  </sheetViews>
  <sheetFormatPr baseColWidth="10" defaultRowHeight="15" x14ac:dyDescent="0.2"/>
  <cols>
    <col min="4" max="5" width="38.1640625" customWidth="1"/>
    <col min="6" max="10" width="15.1640625" customWidth="1"/>
    <col min="11" max="11" width="11.1640625" bestFit="1" customWidth="1"/>
  </cols>
  <sheetData>
    <row r="1" spans="1:14" x14ac:dyDescent="0.2">
      <c r="D1" t="s">
        <v>1815</v>
      </c>
      <c r="F1" t="s">
        <v>1706</v>
      </c>
      <c r="G1" t="s">
        <v>1707</v>
      </c>
      <c r="H1" t="s">
        <v>1708</v>
      </c>
      <c r="I1" t="s">
        <v>1709</v>
      </c>
      <c r="J1" t="s">
        <v>1710</v>
      </c>
      <c r="K1" t="s">
        <v>1711</v>
      </c>
      <c r="L1" t="s">
        <v>1712</v>
      </c>
      <c r="M1" t="s">
        <v>1713</v>
      </c>
    </row>
    <row r="2" spans="1:14" x14ac:dyDescent="0.2">
      <c r="D2" s="40" t="s">
        <v>1910</v>
      </c>
      <c r="E2" s="40"/>
      <c r="F2" s="40" t="str">
        <f t="array" aca="1" ref="F2" ca="1">INDIRECT("NumericMain!"&amp;F$1&amp;1)</f>
        <v>Q28 TOGAF</v>
      </c>
      <c r="G2" t="str">
        <f t="array" aca="1" ref="G2" ca="1">INDIRECT("NumericMain!"&amp;G$1&amp;1)</f>
        <v>Q28 KPMG</v>
      </c>
      <c r="H2" t="str">
        <f t="array" aca="1" ref="H2" ca="1">INDIRECT("NumericMain!"&amp;H$1&amp;1)</f>
        <v>Q28 Zach</v>
      </c>
      <c r="I2" t="str">
        <f t="array" aca="1" ref="I2" ca="1">INDIRECT("NumericMain!"&amp;I$1&amp;1)</f>
        <v>Q28 APQC</v>
      </c>
      <c r="J2" t="str">
        <f t="array" aca="1" ref="J2" ca="1">INDIRECT("NumericMain!"&amp;J$1&amp;1)</f>
        <v>Q28 Gart</v>
      </c>
      <c r="K2" t="str">
        <f t="array" aca="1" ref="K2" ca="1">INDIRECT("NumericMain!"&amp;K$1&amp;1)</f>
        <v>Q28 CAUDIT</v>
      </c>
      <c r="L2" t="str">
        <f t="array" aca="1" ref="L2" ca="1">INDIRECT("NumericMain!"&amp;L$1&amp;1)</f>
        <v>Q28 NORA</v>
      </c>
      <c r="M2" t="str">
        <f t="array" aca="1" ref="M2" ca="1">INDIRECT("NumericMain!"&amp;M$1&amp;1)</f>
        <v>Q28 ITANA</v>
      </c>
    </row>
    <row r="3" spans="1:14" x14ac:dyDescent="0.2">
      <c r="A3" t="s">
        <v>1706</v>
      </c>
      <c r="B3" s="151" cm="1">
        <f t="array" aca="1" ref="B3" ca="1">INDIRECT("NumericMain!"&amp;$A3&amp;"3")</f>
        <v>3.4634146341463414</v>
      </c>
      <c r="C3" s="151" cm="1">
        <f t="array" aca="1" ref="C3" ca="1">INDIRECT("NumericMain!"&amp;$A3&amp;"4")</f>
        <v>1.4923270580466801</v>
      </c>
      <c r="D3" t="str">
        <f t="array" aca="1" ref="D3" ca="1">INDIRECT("NumericMain!"&amp;$A3&amp;1)</f>
        <v>Q28 TOGAF</v>
      </c>
      <c r="E3" t="str" cm="1">
        <f t="array" aca="1" ref="E3" ca="1">INDIRECT("NumericMain!"&amp;$A3&amp;"21")</f>
        <v>TOGAF (The Open Group Architecture Framework)</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row>
    <row r="4" spans="1:14" x14ac:dyDescent="0.2">
      <c r="A4" t="s">
        <v>1707</v>
      </c>
      <c r="B4" s="151" cm="1">
        <f t="array" aca="1" ref="B4" ca="1">INDIRECT("NumericMain!"&amp;$A4&amp;"3")</f>
        <v>0.90243902439024393</v>
      </c>
      <c r="C4" s="151" cm="1">
        <f t="array" aca="1" ref="C4" ca="1">INDIRECT("NumericMain!"&amp;$A4&amp;"4")</f>
        <v>1.1067665739994559</v>
      </c>
      <c r="D4" s="85" t="str">
        <f t="array" aca="1" ref="D4" ca="1">INDIRECT("NumericMain!"&amp;$A4&amp;1)</f>
        <v>Q28 KPMG</v>
      </c>
      <c r="E4" t="str" cm="1">
        <f t="array" aca="1" ref="E4" ca="1">INDIRECT("NumericMain!"&amp;$A4&amp;"21")</f>
        <v>KPMG EA approach</v>
      </c>
      <c r="F4" s="151">
        <f t="array" aca="1" ref="F4" ca="1">(INDIRECT("NumericMain!"&amp;$A4&amp;"3")-INDIRECT("NumericMain!"&amp;F$1&amp;"3"))/SQRT((((INDIRECT("NumericMain!"&amp;$A4&amp;"2")-1)*INDIRECT("NumericMain!"&amp;$A4&amp;"4")^2+(INDIRECT("NumericMain!"&amp;F$1&amp;"2")-1)*INDIRECT("NumericMain!"&amp;F$1&amp;"4")^2)/(INDIRECT("NumericMain!"&amp;$A4&amp;"2")+INDIRECT("NumericMain!"&amp;F$1&amp;"2"))))</f>
        <v>-1.9613324152184763</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row>
    <row r="5" spans="1:14" x14ac:dyDescent="0.2">
      <c r="A5" t="s">
        <v>1708</v>
      </c>
      <c r="B5" s="151" cm="1">
        <f t="array" aca="1" ref="B5" ca="1">INDIRECT("NumericMain!"&amp;$A5&amp;"3")</f>
        <v>1.9634146341463414</v>
      </c>
      <c r="C5" s="151" cm="1">
        <f t="array" aca="1" ref="C5" ca="1">INDIRECT("NumericMain!"&amp;$A5&amp;"4")</f>
        <v>1.5431659132551434</v>
      </c>
      <c r="D5" t="str">
        <f t="array" aca="1" ref="D5" ca="1">INDIRECT("NumericMain!"&amp;$A5&amp;1)</f>
        <v>Q28 Zach</v>
      </c>
      <c r="E5" t="str" cm="1">
        <f t="array" aca="1" ref="E5" ca="1">INDIRECT("NumericMain!"&amp;$A5&amp;"21")</f>
        <v>Zachman Framework</v>
      </c>
      <c r="F5" s="151">
        <f t="array" aca="1" ref="F5" ca="1">(INDIRECT("NumericMain!"&amp;$A5&amp;"3")-INDIRECT("NumericMain!"&amp;F$1&amp;"3"))/SQRT((((INDIRECT("NumericMain!"&amp;$A5&amp;"2")-1)*INDIRECT("NumericMain!"&amp;$A5&amp;"4")^2+(INDIRECT("NumericMain!"&amp;F$1&amp;"2")-1)*INDIRECT("NumericMain!"&amp;F$1&amp;"4")^2)/(INDIRECT("NumericMain!"&amp;$A5&amp;"2")+INDIRECT("NumericMain!"&amp;F$1&amp;"2"))))</f>
        <v>-0.99424986018362316</v>
      </c>
      <c r="G5" s="151">
        <f t="array" aca="1" ref="G5" ca="1">(INDIRECT("NumericMain!"&amp;$A5&amp;"3")-INDIRECT("NumericMain!"&amp;G$1&amp;"3"))/SQRT((((INDIRECT("NumericMain!"&amp;$A5&amp;"2")-1)*INDIRECT("NumericMain!"&amp;$A5&amp;"4")^2+(INDIRECT("NumericMain!"&amp;G$1&amp;"2")-1)*INDIRECT("NumericMain!"&amp;G$1&amp;"4")^2)/(INDIRECT("NumericMain!"&amp;$A5&amp;"2")+INDIRECT("NumericMain!"&amp;G$1&amp;"2"))))</f>
        <v>0.79497650434871148</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row>
    <row r="6" spans="1:14" x14ac:dyDescent="0.2">
      <c r="A6" t="s">
        <v>1709</v>
      </c>
      <c r="B6" s="151" cm="1">
        <f t="array" aca="1" ref="B6" ca="1">INDIRECT("NumericMain!"&amp;$A6&amp;"3")</f>
        <v>0.91463414634146345</v>
      </c>
      <c r="C6" s="151" cm="1">
        <f t="array" aca="1" ref="C6" ca="1">INDIRECT("NumericMain!"&amp;$A6&amp;"4")</f>
        <v>1.2392871259510556</v>
      </c>
      <c r="D6" t="str">
        <f t="array" aca="1" ref="D6" ca="1">INDIRECT("NumericMain!"&amp;$A6&amp;1)</f>
        <v>Q28 APQC</v>
      </c>
      <c r="E6" t="str" cm="1">
        <f t="array" aca="1" ref="E6" ca="1">INDIRECT("NumericMain!"&amp;$A6&amp;"21")</f>
        <v>APQC Framework</v>
      </c>
      <c r="F6" s="151">
        <f t="array" aca="1" ref="F6" ca="1">(INDIRECT("NumericMain!"&amp;$A6&amp;"3")-INDIRECT("NumericMain!"&amp;F$1&amp;"3"))/SQRT((((INDIRECT("NumericMain!"&amp;$A6&amp;"2")-1)*INDIRECT("NumericMain!"&amp;$A6&amp;"4")^2+(INDIRECT("NumericMain!"&amp;F$1&amp;"2")-1)*INDIRECT("NumericMain!"&amp;F$1&amp;"4")^2)/(INDIRECT("NumericMain!"&amp;$A6&amp;"2")+INDIRECT("NumericMain!"&amp;F$1&amp;"2"))))</f>
        <v>-1.8696145935577109</v>
      </c>
      <c r="G6" s="151">
        <f t="array" aca="1" ref="G6" ca="1">(INDIRECT("NumericMain!"&amp;$A6&amp;"3")-INDIRECT("NumericMain!"&amp;G$1&amp;"3"))/SQRT((((INDIRECT("NumericMain!"&amp;$A6&amp;"2")-1)*INDIRECT("NumericMain!"&amp;$A6&amp;"4")^2+(INDIRECT("NumericMain!"&amp;G$1&amp;"2")-1)*INDIRECT("NumericMain!"&amp;G$1&amp;"4")^2)/(INDIRECT("NumericMain!"&amp;$A6&amp;"2")+INDIRECT("NumericMain!"&amp;G$1&amp;"2"))))</f>
        <v>1.0443615048049928E-2</v>
      </c>
      <c r="H6" s="151">
        <f t="array" aca="1" ref="H6" ca="1">(INDIRECT("NumericMain!"&amp;$A6&amp;"3")-INDIRECT("NumericMain!"&amp;H$1&amp;"3"))/SQRT((((INDIRECT("NumericMain!"&amp;$A6&amp;"2")-1)*INDIRECT("NumericMain!"&amp;$A6&amp;"4")^2+(INDIRECT("NumericMain!"&amp;H$1&amp;"2")-1)*INDIRECT("NumericMain!"&amp;H$1&amp;"4")^2)/(INDIRECT("NumericMain!"&amp;$A6&amp;"2")+INDIRECT("NumericMain!"&amp;H$1&amp;"2"))))</f>
        <v>-0.754008938667873</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row>
    <row r="7" spans="1:14" x14ac:dyDescent="0.2">
      <c r="A7" t="s">
        <v>1710</v>
      </c>
      <c r="B7" s="151" cm="1">
        <f t="array" aca="1" ref="B7" ca="1">INDIRECT("NumericMain!"&amp;$A7&amp;"3")</f>
        <v>2.6463414634146343</v>
      </c>
      <c r="C7" s="151" cm="1">
        <f t="array" aca="1" ref="C7" ca="1">INDIRECT("NumericMain!"&amp;$A7&amp;"4")</f>
        <v>1.426140013727049</v>
      </c>
      <c r="D7" t="str">
        <f t="array" aca="1" ref="D7" ca="1">INDIRECT("NumericMain!"&amp;$A7&amp;1)</f>
        <v>Q28 Gart</v>
      </c>
      <c r="E7" t="str" cm="1">
        <f t="array" aca="1" ref="E7" ca="1">INDIRECT("NumericMain!"&amp;$A7&amp;"21")</f>
        <v>Gartner EA approach</v>
      </c>
      <c r="F7" s="151">
        <f t="array" aca="1" ref="F7" ca="1">(INDIRECT("NumericMain!"&amp;$A7&amp;"3")-INDIRECT("NumericMain!"&amp;F$1&amp;"3"))/SQRT((((INDIRECT("NumericMain!"&amp;$A7&amp;"2")-1)*INDIRECT("NumericMain!"&amp;$A7&amp;"4")^2+(INDIRECT("NumericMain!"&amp;F$1&amp;"2")-1)*INDIRECT("NumericMain!"&amp;F$1&amp;"4")^2)/(INDIRECT("NumericMain!"&amp;$A7&amp;"2")+INDIRECT("NumericMain!"&amp;F$1&amp;"2"))))</f>
        <v>-0.56323406024642542</v>
      </c>
      <c r="G7" s="151">
        <f t="array" aca="1" ref="G7" ca="1">(INDIRECT("NumericMain!"&amp;$A7&amp;"3")-INDIRECT("NumericMain!"&amp;G$1&amp;"3"))/SQRT((((INDIRECT("NumericMain!"&amp;$A7&amp;"2")-1)*INDIRECT("NumericMain!"&amp;$A7&amp;"4")^2+(INDIRECT("NumericMain!"&amp;G$1&amp;"2")-1)*INDIRECT("NumericMain!"&amp;G$1&amp;"4")^2)/(INDIRECT("NumericMain!"&amp;$A7&amp;"2")+INDIRECT("NumericMain!"&amp;G$1&amp;"2"))))</f>
        <v>1.3745870250695262</v>
      </c>
      <c r="H7" s="151">
        <f t="array" aca="1" ref="H7" ca="1">(INDIRECT("NumericMain!"&amp;$A7&amp;"3")-INDIRECT("NumericMain!"&amp;H$1&amp;"3"))/SQRT((((INDIRECT("NumericMain!"&amp;$A7&amp;"2")-1)*INDIRECT("NumericMain!"&amp;$A7&amp;"4")^2+(INDIRECT("NumericMain!"&amp;H$1&amp;"2")-1)*INDIRECT("NumericMain!"&amp;H$1&amp;"4")^2)/(INDIRECT("NumericMain!"&amp;$A7&amp;"2")+INDIRECT("NumericMain!"&amp;H$1&amp;"2"))))</f>
        <v>0.46246259279061108</v>
      </c>
      <c r="I7" s="151">
        <f t="array" aca="1" ref="I7" ca="1">(INDIRECT("NumericMain!"&amp;$A7&amp;"3")-INDIRECT("NumericMain!"&amp;I$1&amp;"3"))/SQRT((((INDIRECT("NumericMain!"&amp;$A7&amp;"2")-1)*INDIRECT("NumericMain!"&amp;$A7&amp;"4")^2+(INDIRECT("NumericMain!"&amp;I$1&amp;"2")-1)*INDIRECT("NumericMain!"&amp;I$1&amp;"4")^2)/(INDIRECT("NumericMain!"&amp;$A7&amp;"2")+INDIRECT("NumericMain!"&amp;I$1&amp;"2"))))</f>
        <v>1.3041800881148831</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row>
    <row r="8" spans="1:14" x14ac:dyDescent="0.2">
      <c r="A8" t="s">
        <v>1711</v>
      </c>
      <c r="B8" s="151" cm="1">
        <f t="array" aca="1" ref="B8" ca="1">INDIRECT("NumericMain!"&amp;$A8&amp;"3")</f>
        <v>2.4634146341463414</v>
      </c>
      <c r="C8" s="151" cm="1">
        <f t="array" aca="1" ref="C8" ca="1">INDIRECT("NumericMain!"&amp;$A8&amp;"4")</f>
        <v>2.2065845455862858</v>
      </c>
      <c r="D8" t="str">
        <f t="array" aca="1" ref="D8" ca="1">INDIRECT("NumericMain!"&amp;$A8&amp;1)</f>
        <v>Q28 CAUDIT</v>
      </c>
      <c r="E8" t="str" cm="1">
        <f t="array" aca="1" ref="E8" ca="1">INDIRECT("NumericMain!"&amp;$A8&amp;"21")</f>
        <v>CAUDIT Enterprise Architecture Commons for Higher Education</v>
      </c>
      <c r="F8" s="151">
        <f t="array" aca="1" ref="F8" ca="1">(INDIRECT("NumericMain!"&amp;$A8&amp;"3")-INDIRECT("NumericMain!"&amp;F$1&amp;"3"))/SQRT((((INDIRECT("NumericMain!"&amp;$A8&amp;"2")-1)*INDIRECT("NumericMain!"&amp;$A8&amp;"4")^2+(INDIRECT("NumericMain!"&amp;F$1&amp;"2")-1)*INDIRECT("NumericMain!"&amp;F$1&amp;"4")^2)/(INDIRECT("NumericMain!"&amp;$A8&amp;"2")+INDIRECT("NumericMain!"&amp;F$1&amp;"2"))))</f>
        <v>-0.53415944958052464</v>
      </c>
      <c r="G8" s="151">
        <f t="array" aca="1" ref="G8" ca="1">(INDIRECT("NumericMain!"&amp;$A8&amp;"3")-INDIRECT("NumericMain!"&amp;G$1&amp;"3"))/SQRT((((INDIRECT("NumericMain!"&amp;$A8&amp;"2")-1)*INDIRECT("NumericMain!"&amp;$A8&amp;"4")^2+(INDIRECT("NumericMain!"&amp;G$1&amp;"2")-1)*INDIRECT("NumericMain!"&amp;G$1&amp;"4")^2)/(INDIRECT("NumericMain!"&amp;$A8&amp;"2")+INDIRECT("NumericMain!"&amp;G$1&amp;"2"))))</f>
        <v>0.89975894697651937</v>
      </c>
      <c r="H8" s="151">
        <f t="array" aca="1" ref="H8" ca="1">(INDIRECT("NumericMain!"&amp;$A8&amp;"3")-INDIRECT("NumericMain!"&amp;H$1&amp;"3"))/SQRT((((INDIRECT("NumericMain!"&amp;$A8&amp;"2")-1)*INDIRECT("NumericMain!"&amp;$A8&amp;"4")^2+(INDIRECT("NumericMain!"&amp;H$1&amp;"2")-1)*INDIRECT("NumericMain!"&amp;H$1&amp;"4")^2)/(INDIRECT("NumericMain!"&amp;$A8&amp;"2")+INDIRECT("NumericMain!"&amp;H$1&amp;"2"))))</f>
        <v>0.26422210152820336</v>
      </c>
      <c r="I8" s="151">
        <f t="array" aca="1" ref="I8" ca="1">(INDIRECT("NumericMain!"&amp;$A8&amp;"3")-INDIRECT("NumericMain!"&amp;I$1&amp;"3"))/SQRT((((INDIRECT("NumericMain!"&amp;$A8&amp;"2")-1)*INDIRECT("NumericMain!"&amp;$A8&amp;"4")^2+(INDIRECT("NumericMain!"&amp;I$1&amp;"2")-1)*INDIRECT("NumericMain!"&amp;I$1&amp;"4")^2)/(INDIRECT("NumericMain!"&amp;$A8&amp;"2")+INDIRECT("NumericMain!"&amp;I$1&amp;"2"))))</f>
        <v>0.87079288426746393</v>
      </c>
      <c r="J8" s="151">
        <f t="array" aca="1" ref="J8" ca="1">(INDIRECT("NumericMain!"&amp;$A8&amp;"3")-INDIRECT("NumericMain!"&amp;J$1&amp;"3"))/SQRT((((INDIRECT("NumericMain!"&amp;$A8&amp;"2")-1)*INDIRECT("NumericMain!"&amp;$A8&amp;"4")^2+(INDIRECT("NumericMain!"&amp;J$1&amp;"2")-1)*INDIRECT("NumericMain!"&amp;J$1&amp;"4")^2)/(INDIRECT("NumericMain!"&amp;$A8&amp;"2")+INDIRECT("NumericMain!"&amp;J$1&amp;"2"))))</f>
        <v>-9.9069808377149474E-2</v>
      </c>
      <c r="K8" s="151">
        <f t="array" aca="1" ref="K8" ca="1">(INDIRECT("NumericMain!"&amp;$A8&amp;"3")-INDIRECT("NumericMain!"&amp;K$1&amp;"3"))/SQRT((((INDIRECT("NumericMain!"&amp;$A8&amp;"2")-1)*INDIRECT("NumericMain!"&amp;$A8&amp;"4")^2+(INDIRECT("NumericMain!"&amp;K$1&amp;"2")-1)*INDIRECT("NumericMain!"&amp;K$1&amp;"4")^2)/(INDIRECT("NumericMain!"&amp;$A8&amp;"2")+INDIRECT("NumericMain!"&amp;K$1&amp;"2"))))</f>
        <v>0</v>
      </c>
    </row>
    <row r="9" spans="1:14" x14ac:dyDescent="0.2">
      <c r="A9" t="s">
        <v>1712</v>
      </c>
      <c r="B9" s="151" cm="1">
        <f t="array" aca="1" ref="B9" ca="1">INDIRECT("NumericMain!"&amp;$A9&amp;"3")</f>
        <v>1</v>
      </c>
      <c r="C9" s="151" cm="1">
        <f t="array" aca="1" ref="C9" ca="1">INDIRECT("NumericMain!"&amp;$A9&amp;"4")</f>
        <v>1.5869840952317444</v>
      </c>
      <c r="D9" t="str">
        <f t="array" aca="1" ref="D9" ca="1">INDIRECT("NumericMain!"&amp;$A9&amp;1)</f>
        <v>Q28 NORA</v>
      </c>
      <c r="E9" t="str" cm="1">
        <f t="array" aca="1" ref="E9" ca="1">INDIRECT("NumericMain!"&amp;$A9&amp;"21")</f>
        <v>National Overall Reference Architecture (NORA)</v>
      </c>
      <c r="F9" s="151">
        <f t="array" aca="1" ref="F9" ca="1">(INDIRECT("NumericMain!"&amp;$A9&amp;"3")-INDIRECT("NumericMain!"&amp;F$1&amp;"3"))/SQRT((((INDIRECT("NumericMain!"&amp;$A9&amp;"2")-1)*INDIRECT("NumericMain!"&amp;$A9&amp;"4")^2+(INDIRECT("NumericMain!"&amp;F$1&amp;"2")-1)*INDIRECT("NumericMain!"&amp;F$1&amp;"4")^2)/(INDIRECT("NumericMain!"&amp;$A9&amp;"2")+INDIRECT("NumericMain!"&amp;F$1&amp;"2"))))</f>
        <v>-1.6090637943898445</v>
      </c>
      <c r="G9" s="151">
        <f t="array" aca="1" ref="G9" ca="1">(INDIRECT("NumericMain!"&amp;$A9&amp;"3")-INDIRECT("NumericMain!"&amp;G$1&amp;"3"))/SQRT((((INDIRECT("NumericMain!"&amp;$A9&amp;"2")-1)*INDIRECT("NumericMain!"&amp;$A9&amp;"4")^2+(INDIRECT("NumericMain!"&amp;G$1&amp;"2")-1)*INDIRECT("NumericMain!"&amp;G$1&amp;"4")^2)/(INDIRECT("NumericMain!"&amp;$A9&amp;"2")+INDIRECT("NumericMain!"&amp;G$1&amp;"2"))))</f>
        <v>7.1749600333417513E-2</v>
      </c>
      <c r="H9" s="151">
        <f t="array" aca="1" ref="H9" ca="1">(INDIRECT("NumericMain!"&amp;$A9&amp;"3")-INDIRECT("NumericMain!"&amp;H$1&amp;"3"))/SQRT((((INDIRECT("NumericMain!"&amp;$A9&amp;"2")-1)*INDIRECT("NumericMain!"&amp;$A9&amp;"4")^2+(INDIRECT("NumericMain!"&amp;H$1&amp;"2")-1)*INDIRECT("NumericMain!"&amp;H$1&amp;"4")^2)/(INDIRECT("NumericMain!"&amp;$A9&amp;"2")+INDIRECT("NumericMain!"&amp;H$1&amp;"2"))))</f>
        <v>-0.6192983903063054</v>
      </c>
      <c r="I9" s="151">
        <f t="array" aca="1" ref="I9" ca="1">(INDIRECT("NumericMain!"&amp;$A9&amp;"3")-INDIRECT("NumericMain!"&amp;I$1&amp;"3"))/SQRT((((INDIRECT("NumericMain!"&amp;$A9&amp;"2")-1)*INDIRECT("NumericMain!"&amp;$A9&amp;"4")^2+(INDIRECT("NumericMain!"&amp;I$1&amp;"2")-1)*INDIRECT("NumericMain!"&amp;I$1&amp;"4")^2)/(INDIRECT("NumericMain!"&amp;$A9&amp;"2")+INDIRECT("NumericMain!"&amp;I$1&amp;"2"))))</f>
        <v>6.0325777045449218E-2</v>
      </c>
      <c r="J9" s="151">
        <f t="array" aca="1" ref="J9" ca="1">(INDIRECT("NumericMain!"&amp;$A9&amp;"3")-INDIRECT("NumericMain!"&amp;J$1&amp;"3"))/SQRT((((INDIRECT("NumericMain!"&amp;$A9&amp;"2")-1)*INDIRECT("NumericMain!"&amp;$A9&amp;"4")^2+(INDIRECT("NumericMain!"&amp;J$1&amp;"2")-1)*INDIRECT("NumericMain!"&amp;J$1&amp;"4")^2)/(INDIRECT("NumericMain!"&amp;$A9&amp;"2")+INDIRECT("NumericMain!"&amp;J$1&amp;"2"))))</f>
        <v>-1.0979420448288502</v>
      </c>
      <c r="K9" s="151">
        <f t="array" aca="1" ref="K9" ca="1">(INDIRECT("NumericMain!"&amp;$A9&amp;"3")-INDIRECT("NumericMain!"&amp;K$1&amp;"3"))/SQRT((((INDIRECT("NumericMain!"&amp;$A9&amp;"2")-1)*INDIRECT("NumericMain!"&amp;$A9&amp;"4")^2+(INDIRECT("NumericMain!"&amp;K$1&amp;"2")-1)*INDIRECT("NumericMain!"&amp;K$1&amp;"4")^2)/(INDIRECT("NumericMain!"&amp;$A9&amp;"2")+INDIRECT("NumericMain!"&amp;K$1&amp;"2"))))</f>
        <v>-0.76612046850809168</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row>
    <row r="10" spans="1:14" x14ac:dyDescent="0.2">
      <c r="A10" t="s">
        <v>1713</v>
      </c>
      <c r="B10" s="151" cm="1">
        <f t="array" aca="1" ref="B10" ca="1">INDIRECT("NumericMain!"&amp;$A10&amp;"3")</f>
        <v>1.1951219512195121</v>
      </c>
      <c r="C10" s="151" cm="1">
        <f t="array" aca="1" ref="C10" ca="1">INDIRECT("NumericMain!"&amp;$A10&amp;"4")</f>
        <v>1.2515572955149274</v>
      </c>
      <c r="D10" t="str">
        <f t="array" aca="1" ref="D10" ca="1">INDIRECT("NumericMain!"&amp;$A10&amp;1)</f>
        <v>Q28 ITANA</v>
      </c>
      <c r="E10" t="str" cm="1">
        <f t="array" aca="1" ref="E10" ca="1">INDIRECT("NumericMain!"&amp;$A10&amp;"21")</f>
        <v>ITANA Reference Architecture for Teaching and Learning</v>
      </c>
      <c r="F10" s="151">
        <f t="array" aca="1" ref="F10" ca="1">(INDIRECT("NumericMain!"&amp;$A10&amp;"3")-INDIRECT("NumericMain!"&amp;F$1&amp;"3"))/SQRT((((INDIRECT("NumericMain!"&amp;$A10&amp;"2")-1)*INDIRECT("NumericMain!"&amp;$A10&amp;"4")^2+(INDIRECT("NumericMain!"&amp;F$1&amp;"2")-1)*INDIRECT("NumericMain!"&amp;F$1&amp;"4")^2)/(INDIRECT("NumericMain!"&amp;$A10&amp;"2")+INDIRECT("NumericMain!"&amp;F$1&amp;"2"))))</f>
        <v>-1.657151225014984</v>
      </c>
      <c r="G10" s="151">
        <f t="array" aca="1" ref="G10" ca="1">(INDIRECT("NumericMain!"&amp;$A10&amp;"3")-INDIRECT("NumericMain!"&amp;G$1&amp;"3"))/SQRT((((INDIRECT("NumericMain!"&amp;$A10&amp;"2")-1)*INDIRECT("NumericMain!"&amp;$A10&amp;"4")^2+(INDIRECT("NumericMain!"&amp;G$1&amp;"2")-1)*INDIRECT("NumericMain!"&amp;G$1&amp;"4")^2)/(INDIRECT("NumericMain!"&amp;$A10&amp;"2")+INDIRECT("NumericMain!"&amp;G$1&amp;"2"))))</f>
        <v>0.24927078113990228</v>
      </c>
      <c r="H10" s="151">
        <f t="array" aca="1" ref="H10" ca="1">(INDIRECT("NumericMain!"&amp;$A10&amp;"3")-INDIRECT("NumericMain!"&amp;H$1&amp;"3"))/SQRT((((INDIRECT("NumericMain!"&amp;$A10&amp;"2")-1)*INDIRECT("NumericMain!"&amp;$A10&amp;"4")^2+(INDIRECT("NumericMain!"&amp;H$1&amp;"2")-1)*INDIRECT("NumericMain!"&amp;H$1&amp;"4")^2)/(INDIRECT("NumericMain!"&amp;$A10&amp;"2")+INDIRECT("NumericMain!"&amp;H$1&amp;"2"))))</f>
        <v>-0.55021309461612444</v>
      </c>
      <c r="I10" s="151">
        <f t="array" aca="1" ref="I10" ca="1">(INDIRECT("NumericMain!"&amp;$A10&amp;"3")-INDIRECT("NumericMain!"&amp;I$1&amp;"3"))/SQRT((((INDIRECT("NumericMain!"&amp;$A10&amp;"2")-1)*INDIRECT("NumericMain!"&amp;$A10&amp;"4")^2+(INDIRECT("NumericMain!"&amp;I$1&amp;"2")-1)*INDIRECT("NumericMain!"&amp;I$1&amp;"4")^2)/(INDIRECT("NumericMain!"&amp;$A10&amp;"2")+INDIRECT("NumericMain!"&amp;I$1&amp;"2"))))</f>
        <v>0.22659823586035585</v>
      </c>
      <c r="J10" s="151">
        <f t="array" aca="1" ref="J10" ca="1">(INDIRECT("NumericMain!"&amp;$A10&amp;"3")-INDIRECT("NumericMain!"&amp;J$1&amp;"3"))/SQRT((((INDIRECT("NumericMain!"&amp;$A10&amp;"2")-1)*INDIRECT("NumericMain!"&amp;$A10&amp;"4")^2+(INDIRECT("NumericMain!"&amp;J$1&amp;"2")-1)*INDIRECT("NumericMain!"&amp;J$1&amp;"4")^2)/(INDIRECT("NumericMain!"&amp;$A10&amp;"2")+INDIRECT("NumericMain!"&amp;J$1&amp;"2"))))</f>
        <v>-1.0882907235048571</v>
      </c>
      <c r="K10" s="151">
        <f t="array" aca="1" ref="K10" ca="1">(INDIRECT("NumericMain!"&amp;$A10&amp;"3")-INDIRECT("NumericMain!"&amp;K$1&amp;"3"))/SQRT((((INDIRECT("NumericMain!"&amp;$A10&amp;"2")-1)*INDIRECT("NumericMain!"&amp;$A10&amp;"4")^2+(INDIRECT("NumericMain!"&amp;K$1&amp;"2")-1)*INDIRECT("NumericMain!"&amp;K$1&amp;"4")^2)/(INDIRECT("NumericMain!"&amp;$A10&amp;"2")+INDIRECT("NumericMain!"&amp;K$1&amp;"2"))))</f>
        <v>-0.71139491498100205</v>
      </c>
      <c r="L10" s="151">
        <f t="array" aca="1" ref="L10" ca="1">(INDIRECT("NumericMain!"&amp;$A10&amp;"3")-INDIRECT("NumericMain!"&amp;L$1&amp;"3"))/SQRT((((INDIRECT("NumericMain!"&amp;$A10&amp;"2")-1)*INDIRECT("NumericMain!"&amp;$A10&amp;"4")^2+(INDIRECT("NumericMain!"&amp;L$1&amp;"2")-1)*INDIRECT("NumericMain!"&amp;L$1&amp;"4")^2)/(INDIRECT("NumericMain!"&amp;$A10&amp;"2")+INDIRECT("NumericMain!"&amp;L$1&amp;"2"))))</f>
        <v>0.13737068893038179</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row>
    <row r="11" spans="1:14" x14ac:dyDescent="0.2">
      <c r="F11" s="151"/>
      <c r="G11" s="151"/>
      <c r="H11" s="151"/>
      <c r="I11" s="151"/>
      <c r="J11" s="151"/>
      <c r="K11" s="151"/>
      <c r="L11" s="151"/>
      <c r="M11" s="151"/>
      <c r="N11" s="151"/>
    </row>
    <row r="14" spans="1:14" x14ac:dyDescent="0.2">
      <c r="D14" t="s">
        <v>1816</v>
      </c>
    </row>
  </sheetData>
  <conditionalFormatting sqref="F9:H9">
    <cfRule type="colorScale" priority="9">
      <colorScale>
        <cfvo type="num" val="-1"/>
        <cfvo type="num" val="0"/>
        <cfvo type="num" val="1"/>
        <color rgb="FFFF7128"/>
        <color theme="0"/>
        <color rgb="FF00B050"/>
      </colorScale>
    </cfRule>
  </conditionalFormatting>
  <conditionalFormatting sqref="F8">
    <cfRule type="colorScale" priority="8">
      <colorScale>
        <cfvo type="num" val="-2"/>
        <cfvo type="num" val="0"/>
        <cfvo type="num" val="2"/>
        <color rgb="FFFF0000"/>
        <color theme="0"/>
        <color rgb="FF00B050"/>
      </colorScale>
    </cfRule>
  </conditionalFormatting>
  <conditionalFormatting sqref="G3:K8 G10:H11">
    <cfRule type="colorScale" priority="7">
      <colorScale>
        <cfvo type="num" val="-2"/>
        <cfvo type="num" val="0"/>
        <cfvo type="num" val="2"/>
        <color rgb="FFFF0000"/>
        <color theme="0"/>
        <color rgb="FF00B050"/>
      </colorScale>
    </cfRule>
  </conditionalFormatting>
  <conditionalFormatting sqref="F3:F7 F10:F11">
    <cfRule type="colorScale" priority="6">
      <colorScale>
        <cfvo type="num" val="-2"/>
        <cfvo type="num" val="0"/>
        <cfvo type="num" val="2"/>
        <color rgb="FFFF0000"/>
        <color theme="0"/>
        <color rgb="FF00B050"/>
      </colorScale>
    </cfRule>
  </conditionalFormatting>
  <conditionalFormatting sqref="I9:N9 I11:N11 I10:K10 M10:N10">
    <cfRule type="colorScale" priority="5">
      <colorScale>
        <cfvo type="num" val="-1"/>
        <cfvo type="num" val="0"/>
        <cfvo type="num" val="1"/>
        <color rgb="FFFF7128"/>
        <color theme="0"/>
        <color rgb="FF00B050"/>
      </colorScale>
    </cfRule>
  </conditionalFormatting>
  <conditionalFormatting sqref="L10">
    <cfRule type="colorScale" priority="3">
      <colorScale>
        <cfvo type="num" val="-2"/>
        <cfvo type="num" val="0"/>
        <cfvo type="num" val="2"/>
        <color rgb="FFFF0000"/>
        <color theme="0"/>
        <color rgb="FF008000"/>
      </colorScale>
    </cfRule>
  </conditionalFormatting>
  <conditionalFormatting sqref="B3:B10">
    <cfRule type="colorScale" priority="2">
      <colorScale>
        <cfvo type="num" val="-3"/>
        <cfvo type="num" val="0"/>
        <cfvo type="num" val="3"/>
        <color rgb="FF00B0F0"/>
        <color theme="0"/>
        <color rgb="FFFFFF00"/>
      </colorScale>
    </cfRule>
  </conditionalFormatting>
  <conditionalFormatting sqref="C3:C10">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6"/>
  <sheetViews>
    <sheetView workbookViewId="0">
      <pane xSplit="4" ySplit="2" topLeftCell="E5" activePane="bottomRight" state="frozenSplit"/>
      <selection pane="topRight" activeCell="C1" sqref="C1"/>
      <selection pane="bottomLeft" activeCell="A3" sqref="A3"/>
      <selection pane="bottomRight" activeCell="E11" sqref="E11"/>
    </sheetView>
  </sheetViews>
  <sheetFormatPr baseColWidth="10" defaultRowHeight="15" x14ac:dyDescent="0.2"/>
  <cols>
    <col min="4" max="5" width="38.1640625" customWidth="1"/>
    <col min="6" max="10" width="15.1640625" customWidth="1"/>
    <col min="11" max="11" width="11.1640625" bestFit="1" customWidth="1"/>
  </cols>
  <sheetData>
    <row r="1" spans="1:24" x14ac:dyDescent="0.2">
      <c r="D1" t="s">
        <v>1815</v>
      </c>
      <c r="F1" t="s">
        <v>1826</v>
      </c>
      <c r="G1" t="s">
        <v>1827</v>
      </c>
      <c r="H1" t="s">
        <v>1828</v>
      </c>
      <c r="I1" t="s">
        <v>1829</v>
      </c>
      <c r="J1" t="s">
        <v>1830</v>
      </c>
      <c r="K1" t="s">
        <v>1831</v>
      </c>
      <c r="L1" t="s">
        <v>1832</v>
      </c>
      <c r="M1" t="s">
        <v>1833</v>
      </c>
      <c r="N1" t="s">
        <v>1834</v>
      </c>
      <c r="O1" t="s">
        <v>1835</v>
      </c>
      <c r="P1" t="s">
        <v>1836</v>
      </c>
      <c r="Q1" t="s">
        <v>1837</v>
      </c>
      <c r="R1" t="s">
        <v>1838</v>
      </c>
      <c r="S1" t="s">
        <v>1839</v>
      </c>
      <c r="T1" t="s">
        <v>1840</v>
      </c>
      <c r="U1" t="s">
        <v>1841</v>
      </c>
      <c r="V1" t="s">
        <v>1842</v>
      </c>
      <c r="W1" t="s">
        <v>1843</v>
      </c>
    </row>
    <row r="2" spans="1:24" x14ac:dyDescent="0.2">
      <c r="D2" s="40" t="s">
        <v>1909</v>
      </c>
      <c r="E2" s="40"/>
      <c r="F2" s="85" t="str">
        <f t="array" aca="1" ref="F2" ca="1">INDIRECT("NumericMain!"&amp;F$1&amp;1)</f>
        <v>Q31 Draw</v>
      </c>
      <c r="G2" t="str">
        <f t="array" aca="1" ref="G2" ca="1">INDIRECT("NumericMain!"&amp;G$1&amp;1)</f>
        <v>Q31 Spread</v>
      </c>
      <c r="H2" t="str">
        <f t="array" aca="1" ref="H2" ca="1">INDIRECT("NumericMain!"&amp;H$1&amp;1)</f>
        <v>Q31 Text</v>
      </c>
      <c r="I2" t="str">
        <f t="array" aca="1" ref="I2" ca="1">INDIRECT("NumericMain!"&amp;I$1&amp;1)</f>
        <v>Q31 Pres</v>
      </c>
      <c r="J2" t="str">
        <f t="array" aca="1" ref="J2" ca="1">INDIRECT("NumericMain!"&amp;J$1&amp;1)</f>
        <v>Q31 Arch</v>
      </c>
      <c r="K2" t="str">
        <f t="array" aca="1" ref="K2" ca="1">INDIRECT("NumericMain!"&amp;K$1&amp;1)</f>
        <v>Q31 Serv</v>
      </c>
      <c r="L2" t="str">
        <f t="array" aca="1" ref="L2" ca="1">INDIRECT("NumericMain!"&amp;L$1&amp;1)</f>
        <v>Q31 EntArch</v>
      </c>
      <c r="M2" t="str">
        <f t="array" aca="1" ref="M2" ca="1">INDIRECT("NumericMain!"&amp;M$1&amp;1)</f>
        <v>Q31 Abacus</v>
      </c>
      <c r="N2" t="str">
        <f t="array" aca="1" ref="N2" ca="1">INDIRECT("NumericMain!"&amp;N$1&amp;1)</f>
        <v>Q31 Erwin</v>
      </c>
      <c r="O2" t="str">
        <f t="array" aca="1" ref="O2" ca="1">INDIRECT("NumericMain!"&amp;O$1&amp;1)</f>
        <v>Q31 Insight</v>
      </c>
      <c r="P2" t="str">
        <f t="array" aca="1" ref="P2" ca="1">INDIRECT("NumericMain!"&amp;P$1&amp;1)</f>
        <v>Q31 Cameo</v>
      </c>
      <c r="Q2" t="str">
        <f t="array" aca="1" ref="Q2" ca="1">INDIRECT("NumericMain!"&amp;Q$1&amp;1)</f>
        <v>Q31 Casewise</v>
      </c>
      <c r="R2" t="str">
        <f t="array" aca="1" ref="R2" ca="1">INDIRECT("NumericMain!"&amp;R$1&amp;1)</f>
        <v>Q31 Bizz</v>
      </c>
      <c r="S2" t="str">
        <f t="array" aca="1" ref="S2" ca="1">INDIRECT("NumericMain!"&amp;S$1&amp;1)</f>
        <v>Q31 Hopex</v>
      </c>
      <c r="T2" t="str">
        <f t="array" aca="1" ref="T2" ca="1">INDIRECT("NumericMain!"&amp;T$1&amp;1)</f>
        <v>Q31 IBMRsa</v>
      </c>
      <c r="U2" t="str">
        <f t="array" aca="1" ref="U2" ca="1">INDIRECT("NumericMain!"&amp;U$1&amp;1)</f>
        <v>Q31 Swmod</v>
      </c>
      <c r="V2" t="str">
        <f t="array" aca="1" ref="V2" ca="1">INDIRECT("NumericMain!"&amp;V$1&amp;1)</f>
        <v>Q31 Datamgt</v>
      </c>
      <c r="W2" t="str">
        <f t="array" aca="1" ref="W2" ca="1">INDIRECT("NumericMain!"&amp;W$1&amp;1)</f>
        <v>Q31 other</v>
      </c>
    </row>
    <row r="3" spans="1:24" x14ac:dyDescent="0.2">
      <c r="A3" t="s">
        <v>1826</v>
      </c>
      <c r="B3" s="151" cm="1">
        <f t="array" aca="1" ref="B3" ca="1">INDIRECT("NumericMain!"&amp;$A3&amp;"3")</f>
        <v>2.1728395061728394</v>
      </c>
      <c r="C3" s="151" cm="1">
        <f t="array" aca="1" ref="C3" ca="1">INDIRECT("NumericMain!"&amp;$A3&amp;"4")</f>
        <v>0.87735573538887468</v>
      </c>
      <c r="D3" t="str">
        <f t="array" aca="1" ref="D3" ca="1">INDIRECT("NumericMain!"&amp;$A3&amp;1)</f>
        <v>Q31 Draw</v>
      </c>
      <c r="E3" t="str" cm="1">
        <f t="array" aca="1" ref="E3" ca="1">INDIRECT("NumericMain!"&amp;$A3&amp;"21")</f>
        <v>Generic drawing or diagramming tools (e.g. Visio, Lucidchart)</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c r="L3" s="151"/>
      <c r="M3" s="151"/>
      <c r="N3" s="151"/>
      <c r="O3" s="151"/>
      <c r="P3" s="151"/>
      <c r="Q3" s="151"/>
      <c r="R3" s="151"/>
      <c r="S3" s="151"/>
      <c r="T3" s="151"/>
      <c r="U3" s="151"/>
      <c r="V3" s="151"/>
      <c r="W3" s="151"/>
      <c r="X3" s="151"/>
    </row>
    <row r="4" spans="1:24" x14ac:dyDescent="0.2">
      <c r="A4" t="s">
        <v>1827</v>
      </c>
      <c r="B4" s="151" cm="1">
        <f t="array" aca="1" ref="B4" ca="1">INDIRECT("NumericMain!"&amp;$A4&amp;"3")</f>
        <v>2.2962962962962963</v>
      </c>
      <c r="C4" s="151" cm="1">
        <f t="array" aca="1" ref="C4" ca="1">INDIRECT("NumericMain!"&amp;$A4&amp;"4")</f>
        <v>0.78173595997057177</v>
      </c>
      <c r="D4" s="85" t="str">
        <f t="array" aca="1" ref="D4" ca="1">INDIRECT("NumericMain!"&amp;$A4&amp;1)</f>
        <v>Q31 Spread</v>
      </c>
      <c r="E4" t="str" cm="1">
        <f t="array" aca="1" ref="E4" ca="1">INDIRECT("NumericMain!"&amp;$A4&amp;"21")</f>
        <v>Spreadsheet tools (e.g. Excel, Google sheets)</v>
      </c>
      <c r="F4" s="151">
        <f t="array" aca="1" ref="F4" ca="1">(INDIRECT("NumericMain!"&amp;$A4&amp;"3")-INDIRECT("NumericMain!"&amp;F$1&amp;"3"))/SQRT((((INDIRECT("NumericMain!"&amp;$A4&amp;"2")-1)*INDIRECT("NumericMain!"&amp;$A4&amp;"4")^2+(INDIRECT("NumericMain!"&amp;F$1&amp;"2")-1)*INDIRECT("NumericMain!"&amp;F$1&amp;"4")^2)/(INDIRECT("NumericMain!"&amp;$A4&amp;"2")+INDIRECT("NumericMain!"&amp;F$1&amp;"2"))))</f>
        <v>0.14950372381037691</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c r="L4" s="151"/>
      <c r="M4" s="151"/>
      <c r="N4" s="151"/>
      <c r="O4" s="151"/>
      <c r="P4" s="151"/>
      <c r="Q4" s="151"/>
      <c r="R4" s="151"/>
      <c r="S4" s="151"/>
      <c r="T4" s="151"/>
      <c r="U4" s="151"/>
      <c r="V4" s="151"/>
      <c r="W4" s="151"/>
      <c r="X4" s="151"/>
    </row>
    <row r="5" spans="1:24" x14ac:dyDescent="0.2">
      <c r="A5" t="s">
        <v>1828</v>
      </c>
      <c r="B5" s="151" cm="1">
        <f t="array" aca="1" ref="B5" ca="1">INDIRECT("NumericMain!"&amp;$A5&amp;"3")</f>
        <v>2.2592592592592591</v>
      </c>
      <c r="C5" s="151" cm="1">
        <f t="array" aca="1" ref="C5" ca="1">INDIRECT("NumericMain!"&amp;$A5&amp;"4")</f>
        <v>0.81819584724223837</v>
      </c>
      <c r="D5" t="str">
        <f t="array" aca="1" ref="D5" ca="1">INDIRECT("NumericMain!"&amp;$A5&amp;1)</f>
        <v>Q31 Text</v>
      </c>
      <c r="E5" t="str" cm="1">
        <f t="array" aca="1" ref="E5" ca="1">INDIRECT("NumericMain!"&amp;$A5&amp;"21")</f>
        <v>Text editors or word processors (e.g. Word, Google docs, Wikis)</v>
      </c>
      <c r="F5" s="151">
        <f t="array" aca="1" ref="F5" ca="1">(INDIRECT("NumericMain!"&amp;$A5&amp;"3")-INDIRECT("NumericMain!"&amp;F$1&amp;"3"))/SQRT((((INDIRECT("NumericMain!"&amp;$A5&amp;"2")-1)*INDIRECT("NumericMain!"&amp;$A5&amp;"4")^2+(INDIRECT("NumericMain!"&amp;F$1&amp;"2")-1)*INDIRECT("NumericMain!"&amp;F$1&amp;"4")^2)/(INDIRECT("NumericMain!"&amp;$A5&amp;"2")+INDIRECT("NumericMain!"&amp;F$1&amp;"2"))))</f>
        <v>0.10250978727536197</v>
      </c>
      <c r="G5" s="151">
        <f t="array" aca="1" ref="G5" ca="1">(INDIRECT("NumericMain!"&amp;$A5&amp;"3")-INDIRECT("NumericMain!"&amp;G$1&amp;"3"))/SQRT((((INDIRECT("NumericMain!"&amp;$A5&amp;"2")-1)*INDIRECT("NumericMain!"&amp;$A5&amp;"4")^2+(INDIRECT("NumericMain!"&amp;G$1&amp;"2")-1)*INDIRECT("NumericMain!"&amp;G$1&amp;"4")^2)/(INDIRECT("NumericMain!"&amp;$A5&amp;"2")+INDIRECT("NumericMain!"&amp;G$1&amp;"2"))))</f>
        <v>-4.6574643283262433E-2</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c r="L5" s="151"/>
      <c r="M5" s="151"/>
      <c r="N5" s="151"/>
      <c r="O5" s="151"/>
      <c r="P5" s="151"/>
      <c r="Q5" s="151"/>
      <c r="R5" s="151"/>
      <c r="S5" s="151"/>
      <c r="T5" s="151"/>
      <c r="U5" s="151"/>
      <c r="V5" s="151"/>
      <c r="W5" s="151"/>
      <c r="X5" s="151"/>
    </row>
    <row r="6" spans="1:24" x14ac:dyDescent="0.2">
      <c r="A6" t="s">
        <v>1829</v>
      </c>
      <c r="B6" s="151" cm="1">
        <f t="array" aca="1" ref="B6" ca="1">INDIRECT("NumericMain!"&amp;$A6&amp;"3")</f>
        <v>2.308641975308642</v>
      </c>
      <c r="C6" s="151" cm="1">
        <f t="array" aca="1" ref="C6" ca="1">INDIRECT("NumericMain!"&amp;$A6&amp;"4")</f>
        <v>0.81611848570906009</v>
      </c>
      <c r="D6" t="str">
        <f t="array" aca="1" ref="D6" ca="1">INDIRECT("NumericMain!"&amp;$A6&amp;1)</f>
        <v>Q31 Pres</v>
      </c>
      <c r="E6" t="str" cm="1">
        <f t="array" aca="1" ref="E6" ca="1">INDIRECT("NumericMain!"&amp;$A6&amp;"21")</f>
        <v>Presentation tools (e.g. Powerpoint)</v>
      </c>
      <c r="F6" s="151">
        <f t="array" aca="1" ref="F6" ca="1">(INDIRECT("NumericMain!"&amp;$A6&amp;"3")-INDIRECT("NumericMain!"&amp;F$1&amp;"3"))/SQRT((((INDIRECT("NumericMain!"&amp;$A6&amp;"2")-1)*INDIRECT("NumericMain!"&amp;$A6&amp;"4")^2+(INDIRECT("NumericMain!"&amp;F$1&amp;"2")-1)*INDIRECT("NumericMain!"&amp;F$1&amp;"4")^2)/(INDIRECT("NumericMain!"&amp;$A6&amp;"2")+INDIRECT("NumericMain!"&amp;F$1&amp;"2"))))</f>
        <v>0.16127714699465134</v>
      </c>
      <c r="G6" s="151">
        <f t="array" aca="1" ref="G6" ca="1">(INDIRECT("NumericMain!"&amp;$A6&amp;"3")-INDIRECT("NumericMain!"&amp;G$1&amp;"3"))/SQRT((((INDIRECT("NumericMain!"&amp;$A6&amp;"2")-1)*INDIRECT("NumericMain!"&amp;$A6&amp;"4")^2+(INDIRECT("NumericMain!"&amp;G$1&amp;"2")-1)*INDIRECT("NumericMain!"&amp;G$1&amp;"4")^2)/(INDIRECT("NumericMain!"&amp;$A6&amp;"2")+INDIRECT("NumericMain!"&amp;G$1&amp;"2"))))</f>
        <v>1.5545502209836115E-2</v>
      </c>
      <c r="H6" s="151">
        <f t="array" aca="1" ref="H6" ca="1">(INDIRECT("NumericMain!"&amp;$A6&amp;"3")-INDIRECT("NumericMain!"&amp;H$1&amp;"3"))/SQRT((((INDIRECT("NumericMain!"&amp;$A6&amp;"2")-1)*INDIRECT("NumericMain!"&amp;$A6&amp;"4")^2+(INDIRECT("NumericMain!"&amp;H$1&amp;"2")-1)*INDIRECT("NumericMain!"&amp;H$1&amp;"4")^2)/(INDIRECT("NumericMain!"&amp;$A6&amp;"2")+INDIRECT("NumericMain!"&amp;H$1&amp;"2"))))</f>
        <v>6.0808815484885627E-2</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c r="L6" s="151"/>
      <c r="M6" s="151"/>
      <c r="N6" s="151"/>
      <c r="O6" s="151"/>
      <c r="P6" s="151"/>
      <c r="Q6" s="151"/>
      <c r="R6" s="151"/>
      <c r="S6" s="151"/>
      <c r="T6" s="151"/>
      <c r="U6" s="151"/>
      <c r="V6" s="151"/>
      <c r="W6" s="151"/>
      <c r="X6" s="151"/>
    </row>
    <row r="7" spans="1:24" x14ac:dyDescent="0.2">
      <c r="A7" t="s">
        <v>1830</v>
      </c>
      <c r="B7" s="151" cm="1">
        <f t="array" aca="1" ref="B7" ca="1">INDIRECT("NumericMain!"&amp;$A7&amp;"3")</f>
        <v>0.7407407407407407</v>
      </c>
      <c r="C7" s="151" cm="1">
        <f t="array" aca="1" ref="C7" ca="1">INDIRECT("NumericMain!"&amp;$A7&amp;"4")</f>
        <v>1.0697871023920809</v>
      </c>
      <c r="D7" t="str">
        <f t="array" aca="1" ref="D7" ca="1">INDIRECT("NumericMain!"&amp;$A7&amp;1)</f>
        <v>Q31 Arch</v>
      </c>
      <c r="E7" t="str" cm="1">
        <f t="array" aca="1" ref="E7" ca="1">INDIRECT("NumericMain!"&amp;$A7&amp;"21")</f>
        <v>Archimate</v>
      </c>
      <c r="F7" s="151">
        <f t="array" aca="1" ref="F7" ca="1">(INDIRECT("NumericMain!"&amp;$A7&amp;"3")-INDIRECT("NumericMain!"&amp;F$1&amp;"3"))/SQRT((((INDIRECT("NumericMain!"&amp;$A7&amp;"2")-1)*INDIRECT("NumericMain!"&amp;$A7&amp;"4")^2+(INDIRECT("NumericMain!"&amp;F$1&amp;"2")-1)*INDIRECT("NumericMain!"&amp;F$1&amp;"4")^2)/(INDIRECT("NumericMain!"&amp;$A7&amp;"2")+INDIRECT("NumericMain!"&amp;F$1&amp;"2"))))</f>
        <v>-1.4729639175329718</v>
      </c>
      <c r="G7" s="151">
        <f t="array" aca="1" ref="G7" ca="1">(INDIRECT("NumericMain!"&amp;$A7&amp;"3")-INDIRECT("NumericMain!"&amp;G$1&amp;"3"))/SQRT((((INDIRECT("NumericMain!"&amp;$A7&amp;"2")-1)*INDIRECT("NumericMain!"&amp;$A7&amp;"4")^2+(INDIRECT("NumericMain!"&amp;G$1&amp;"2")-1)*INDIRECT("NumericMain!"&amp;G$1&amp;"4")^2)/(INDIRECT("NumericMain!"&amp;$A7&amp;"2")+INDIRECT("NumericMain!"&amp;G$1&amp;"2"))))</f>
        <v>-1.6706702967690328</v>
      </c>
      <c r="H7" s="151">
        <f t="array" aca="1" ref="H7" ca="1">(INDIRECT("NumericMain!"&amp;$A7&amp;"3")-INDIRECT("NumericMain!"&amp;H$1&amp;"3"))/SQRT((((INDIRECT("NumericMain!"&amp;$A7&amp;"2")-1)*INDIRECT("NumericMain!"&amp;$A7&amp;"4")^2+(INDIRECT("NumericMain!"&amp;H$1&amp;"2")-1)*INDIRECT("NumericMain!"&amp;H$1&amp;"4")^2)/(INDIRECT("NumericMain!"&amp;$A7&amp;"2")+INDIRECT("NumericMain!"&amp;H$1&amp;"2"))))</f>
        <v>-1.6044539843994061</v>
      </c>
      <c r="I7" s="151">
        <f t="array" aca="1" ref="I7" ca="1">(INDIRECT("NumericMain!"&amp;$A7&amp;"3")-INDIRECT("NumericMain!"&amp;I$1&amp;"3"))/SQRT((((INDIRECT("NumericMain!"&amp;$A7&amp;"2")-1)*INDIRECT("NumericMain!"&amp;$A7&amp;"4")^2+(INDIRECT("NumericMain!"&amp;I$1&amp;"2")-1)*INDIRECT("NumericMain!"&amp;I$1&amp;"4")^2)/(INDIRECT("NumericMain!"&amp;$A7&amp;"2")+INDIRECT("NumericMain!"&amp;I$1&amp;"2"))))</f>
        <v>-1.6581838906485231</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c r="L7" s="151"/>
      <c r="M7" s="151"/>
      <c r="N7" s="151"/>
      <c r="O7" s="151"/>
      <c r="P7" s="151"/>
      <c r="Q7" s="151"/>
      <c r="R7" s="151"/>
      <c r="S7" s="151"/>
      <c r="T7" s="151"/>
      <c r="U7" s="151"/>
      <c r="V7" s="151"/>
      <c r="W7" s="151"/>
      <c r="X7" s="151"/>
    </row>
    <row r="8" spans="1:24" x14ac:dyDescent="0.2">
      <c r="A8" t="s">
        <v>1831</v>
      </c>
      <c r="B8" s="151" cm="1">
        <f t="array" aca="1" ref="B8" ca="1">INDIRECT("NumericMain!"&amp;$A8&amp;"3")</f>
        <v>0.13580246913580246</v>
      </c>
      <c r="C8" s="151" cm="1">
        <f t="array" aca="1" ref="C8" ca="1">INDIRECT("NumericMain!"&amp;$A8&amp;"4")</f>
        <v>0.49378857873975496</v>
      </c>
      <c r="D8" t="str">
        <f t="array" aca="1" ref="D8" ca="1">INDIRECT("NumericMain!"&amp;$A8&amp;1)</f>
        <v>Q31 Serv</v>
      </c>
      <c r="E8" t="str" cm="1">
        <f t="array" aca="1" ref="E8" ca="1">INDIRECT("NumericMain!"&amp;$A8&amp;"21")</f>
        <v>iServer by Orbus Software</v>
      </c>
      <c r="F8" s="151">
        <f t="array" aca="1" ref="F8" ca="1">(INDIRECT("NumericMain!"&amp;$A8&amp;"3")-INDIRECT("NumericMain!"&amp;F$1&amp;"3"))/SQRT((((INDIRECT("NumericMain!"&amp;$A8&amp;"2")-1)*INDIRECT("NumericMain!"&amp;$A8&amp;"4")^2+(INDIRECT("NumericMain!"&amp;F$1&amp;"2")-1)*INDIRECT("NumericMain!"&amp;F$1&amp;"4")^2)/(INDIRECT("NumericMain!"&amp;$A8&amp;"2")+INDIRECT("NumericMain!"&amp;F$1&amp;"2"))))</f>
        <v>-2.8792698526340756</v>
      </c>
      <c r="G8" s="151">
        <f t="array" aca="1" ref="G8" ca="1">(INDIRECT("NumericMain!"&amp;$A8&amp;"3")-INDIRECT("NumericMain!"&amp;G$1&amp;"3"))/SQRT((((INDIRECT("NumericMain!"&amp;$A8&amp;"2")-1)*INDIRECT("NumericMain!"&amp;$A8&amp;"4")^2+(INDIRECT("NumericMain!"&amp;G$1&amp;"2")-1)*INDIRECT("NumericMain!"&amp;G$1&amp;"4")^2)/(INDIRECT("NumericMain!"&amp;$A8&amp;"2")+INDIRECT("NumericMain!"&amp;G$1&amp;"2"))))</f>
        <v>-3.3250498761222147</v>
      </c>
      <c r="H8" s="151">
        <f t="array" aca="1" ref="H8" ca="1">(INDIRECT("NumericMain!"&amp;$A8&amp;"3")-INDIRECT("NumericMain!"&amp;H$1&amp;"3"))/SQRT((((INDIRECT("NumericMain!"&amp;$A8&amp;"2")-1)*INDIRECT("NumericMain!"&amp;$A8&amp;"4")^2+(INDIRECT("NumericMain!"&amp;H$1&amp;"2")-1)*INDIRECT("NumericMain!"&amp;H$1&amp;"4")^2)/(INDIRECT("NumericMain!"&amp;$A8&amp;"2")+INDIRECT("NumericMain!"&amp;H$1&amp;"2"))))</f>
        <v>-3.1619570344859387</v>
      </c>
      <c r="I8" s="151">
        <f t="array" aca="1" ref="I8" ca="1">(INDIRECT("NumericMain!"&amp;$A8&amp;"3")-INDIRECT("NumericMain!"&amp;I$1&amp;"3"))/SQRT((((INDIRECT("NumericMain!"&amp;$A8&amp;"2")-1)*INDIRECT("NumericMain!"&amp;$A8&amp;"4")^2+(INDIRECT("NumericMain!"&amp;I$1&amp;"2")-1)*INDIRECT("NumericMain!"&amp;I$1&amp;"4")^2)/(INDIRECT("NumericMain!"&amp;$A8&amp;"2")+INDIRECT("NumericMain!"&amp;I$1&amp;"2"))))</f>
        <v>-3.2415216622085321</v>
      </c>
      <c r="J8" s="151">
        <f t="array" aca="1" ref="J8" ca="1">(INDIRECT("NumericMain!"&amp;$A8&amp;"3")-INDIRECT("NumericMain!"&amp;J$1&amp;"3"))/SQRT((((INDIRECT("NumericMain!"&amp;$A8&amp;"2")-1)*INDIRECT("NumericMain!"&amp;$A8&amp;"4")^2+(INDIRECT("NumericMain!"&amp;J$1&amp;"2")-1)*INDIRECT("NumericMain!"&amp;J$1&amp;"4")^2)/(INDIRECT("NumericMain!"&amp;$A8&amp;"2")+INDIRECT("NumericMain!"&amp;J$1&amp;"2"))))</f>
        <v>-0.73061124874900274</v>
      </c>
      <c r="K8" s="151">
        <f t="array" aca="1" ref="K8" ca="1">(INDIRECT("NumericMain!"&amp;$A8&amp;"3")-INDIRECT("NumericMain!"&amp;K$1&amp;"3"))/SQRT((((INDIRECT("NumericMain!"&amp;$A8&amp;"2")-1)*INDIRECT("NumericMain!"&amp;$A8&amp;"4")^2+(INDIRECT("NumericMain!"&amp;K$1&amp;"2")-1)*INDIRECT("NumericMain!"&amp;K$1&amp;"4")^2)/(INDIRECT("NumericMain!"&amp;$A8&amp;"2")+INDIRECT("NumericMain!"&amp;K$1&amp;"2"))))</f>
        <v>0</v>
      </c>
      <c r="L8" s="151"/>
      <c r="M8" s="151"/>
      <c r="N8" s="151"/>
      <c r="O8" s="151"/>
      <c r="P8" s="151"/>
      <c r="Q8" s="151"/>
      <c r="R8" s="151"/>
      <c r="S8" s="151"/>
      <c r="T8" s="151"/>
      <c r="U8" s="151"/>
      <c r="V8" s="151"/>
      <c r="W8" s="151"/>
      <c r="X8" s="151"/>
    </row>
    <row r="9" spans="1:24" x14ac:dyDescent="0.2">
      <c r="A9" t="s">
        <v>1832</v>
      </c>
      <c r="B9" s="151" cm="1">
        <f t="array" aca="1" ref="B9" ca="1">INDIRECT("NumericMain!"&amp;$A9&amp;"3")</f>
        <v>0.20987654320987653</v>
      </c>
      <c r="C9" s="151" cm="1">
        <f t="array" aca="1" ref="C9" ca="1">INDIRECT("NumericMain!"&amp;$A9&amp;"4")</f>
        <v>0.68403306540539488</v>
      </c>
      <c r="D9" t="str">
        <f t="array" aca="1" ref="D9" ca="1">INDIRECT("NumericMain!"&amp;$A9&amp;1)</f>
        <v>Q31 EntArch</v>
      </c>
      <c r="E9" t="str" cm="1">
        <f t="array" aca="1" ref="E9" ca="1">INDIRECT("NumericMain!"&amp;$A9&amp;"21")</f>
        <v>Enterprise Architect by Sparx Systems</v>
      </c>
      <c r="F9" s="151">
        <f t="array" aca="1" ref="F9" ca="1">(INDIRECT("NumericMain!"&amp;$A9&amp;"3")-INDIRECT("NumericMain!"&amp;F$1&amp;"3"))/SQRT((((INDIRECT("NumericMain!"&amp;$A9&amp;"2")-1)*INDIRECT("NumericMain!"&amp;$A9&amp;"4")^2+(INDIRECT("NumericMain!"&amp;F$1&amp;"2")-1)*INDIRECT("NumericMain!"&amp;F$1&amp;"4")^2)/(INDIRECT("NumericMain!"&amp;$A9&amp;"2")+INDIRECT("NumericMain!"&amp;F$1&amp;"2"))))</f>
        <v>-2.5108741063730897</v>
      </c>
      <c r="G9" s="151">
        <f t="array" aca="1" ref="G9" ca="1">(INDIRECT("NumericMain!"&amp;$A9&amp;"3")-INDIRECT("NumericMain!"&amp;G$1&amp;"3"))/SQRT((((INDIRECT("NumericMain!"&amp;$A9&amp;"2")-1)*INDIRECT("NumericMain!"&amp;$A9&amp;"4")^2+(INDIRECT("NumericMain!"&amp;G$1&amp;"2")-1)*INDIRECT("NumericMain!"&amp;G$1&amp;"4")^2)/(INDIRECT("NumericMain!"&amp;$A9&amp;"2")+INDIRECT("NumericMain!"&amp;G$1&amp;"2"))))</f>
        <v>-2.8582551365525939</v>
      </c>
      <c r="H9" s="151">
        <f t="array" aca="1" ref="H9" ca="1">(INDIRECT("NumericMain!"&amp;$A9&amp;"3")-INDIRECT("NumericMain!"&amp;H$1&amp;"3"))/SQRT((((INDIRECT("NumericMain!"&amp;$A9&amp;"2")-1)*INDIRECT("NumericMain!"&amp;$A9&amp;"4")^2+(INDIRECT("NumericMain!"&amp;H$1&amp;"2")-1)*INDIRECT("NumericMain!"&amp;H$1&amp;"4")^2)/(INDIRECT("NumericMain!"&amp;$A9&amp;"2")+INDIRECT("NumericMain!"&amp;H$1&amp;"2"))))</f>
        <v>-2.7345718697300918</v>
      </c>
      <c r="I9" s="151">
        <f t="array" aca="1" ref="I9" ca="1">(INDIRECT("NumericMain!"&amp;$A9&amp;"3")-INDIRECT("NumericMain!"&amp;I$1&amp;"3"))/SQRT((((INDIRECT("NumericMain!"&amp;$A9&amp;"2")-1)*INDIRECT("NumericMain!"&amp;$A9&amp;"4")^2+(INDIRECT("NumericMain!"&amp;I$1&amp;"2")-1)*INDIRECT("NumericMain!"&amp;I$1&amp;"4")^2)/(INDIRECT("NumericMain!"&amp;$A9&amp;"2")+INDIRECT("NumericMain!"&amp;I$1&amp;"2"))))</f>
        <v>-2.8046543476511654</v>
      </c>
      <c r="J9" s="151">
        <f t="array" aca="1" ref="J9" ca="1">(INDIRECT("NumericMain!"&amp;$A9&amp;"3")-INDIRECT("NumericMain!"&amp;J$1&amp;"3"))/SQRT((((INDIRECT("NumericMain!"&amp;$A9&amp;"2")-1)*INDIRECT("NumericMain!"&amp;$A9&amp;"4")^2+(INDIRECT("NumericMain!"&amp;J$1&amp;"2")-1)*INDIRECT("NumericMain!"&amp;J$1&amp;"4")^2)/(INDIRECT("NumericMain!"&amp;$A9&amp;"2")+INDIRECT("NumericMain!"&amp;J$1&amp;"2"))))</f>
        <v>-0.59493137288092179</v>
      </c>
      <c r="K9" s="151">
        <f t="array" aca="1" ref="K9" ca="1">(INDIRECT("NumericMain!"&amp;$A9&amp;"3")-INDIRECT("NumericMain!"&amp;K$1&amp;"3"))/SQRT((((INDIRECT("NumericMain!"&amp;$A9&amp;"2")-1)*INDIRECT("NumericMain!"&amp;$A9&amp;"4")^2+(INDIRECT("NumericMain!"&amp;K$1&amp;"2")-1)*INDIRECT("NumericMain!"&amp;K$1&amp;"4")^2)/(INDIRECT("NumericMain!"&amp;$A9&amp;"2")+INDIRECT("NumericMain!"&amp;K$1&amp;"2"))))</f>
        <v>0.12494578182351744</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c r="O9" s="151"/>
      <c r="P9" s="151"/>
      <c r="Q9" s="151"/>
      <c r="R9" s="151"/>
      <c r="S9" s="151"/>
      <c r="T9" s="151"/>
      <c r="U9" s="151"/>
      <c r="V9" s="151"/>
      <c r="W9" s="151"/>
      <c r="X9" s="151"/>
    </row>
    <row r="10" spans="1:24" x14ac:dyDescent="0.2">
      <c r="A10" t="s">
        <v>1833</v>
      </c>
      <c r="B10" s="151" cm="1">
        <f t="array" aca="1" ref="B10" ca="1">INDIRECT("NumericMain!"&amp;$A10&amp;"3")</f>
        <v>0.1111111111111111</v>
      </c>
      <c r="C10" s="151" cm="1">
        <f t="array" aca="1" ref="C10" ca="1">INDIRECT("NumericMain!"&amp;$A10&amp;"4")</f>
        <v>0.5</v>
      </c>
      <c r="D10" t="str">
        <f t="array" aca="1" ref="D10" ca="1">INDIRECT("NumericMain!"&amp;$A10&amp;1)</f>
        <v>Q31 Abacus</v>
      </c>
      <c r="E10" t="str" cm="1">
        <f t="array" aca="1" ref="E10" ca="1">INDIRECT("NumericMain!"&amp;$A10&amp;"21")</f>
        <v>Abacus by Avolution</v>
      </c>
      <c r="F10" s="151">
        <f t="array" aca="1" ref="F10" ca="1">(INDIRECT("NumericMain!"&amp;$A10&amp;"3")-INDIRECT("NumericMain!"&amp;F$1&amp;"3"))/SQRT((((INDIRECT("NumericMain!"&amp;$A10&amp;"2")-1)*INDIRECT("NumericMain!"&amp;$A10&amp;"4")^2+(INDIRECT("NumericMain!"&amp;F$1&amp;"2")-1)*INDIRECT("NumericMain!"&amp;F$1&amp;"4")^2)/(INDIRECT("NumericMain!"&amp;$A10&amp;"2")+INDIRECT("NumericMain!"&amp;F$1&amp;"2"))))</f>
        <v>-2.9053365776687476</v>
      </c>
      <c r="G10" s="151">
        <f t="array" aca="1" ref="G10" ca="1">(INDIRECT("NumericMain!"&amp;$A10&amp;"3")-INDIRECT("NumericMain!"&amp;G$1&amp;"3"))/SQRT((((INDIRECT("NumericMain!"&amp;$A10&amp;"2")-1)*INDIRECT("NumericMain!"&amp;$A10&amp;"4")^2+(INDIRECT("NumericMain!"&amp;G$1&amp;"2")-1)*INDIRECT("NumericMain!"&amp;G$1&amp;"4")^2)/(INDIRECT("NumericMain!"&amp;$A10&amp;"2")+INDIRECT("NumericMain!"&amp;G$1&amp;"2"))))</f>
        <v>-3.3509748220576814</v>
      </c>
      <c r="H10" s="151">
        <f t="array" aca="1" ref="H10" ca="1">(INDIRECT("NumericMain!"&amp;$A10&amp;"3")-INDIRECT("NumericMain!"&amp;H$1&amp;"3"))/SQRT((((INDIRECT("NumericMain!"&amp;$A10&amp;"2")-1)*INDIRECT("NumericMain!"&amp;$A10&amp;"4")^2+(INDIRECT("NumericMain!"&amp;H$1&amp;"2")-1)*INDIRECT("NumericMain!"&amp;H$1&amp;"4")^2)/(INDIRECT("NumericMain!"&amp;$A10&amp;"2")+INDIRECT("NumericMain!"&amp;H$1&amp;"2"))))</f>
        <v>-3.187968317590014</v>
      </c>
      <c r="I10" s="151">
        <f t="array" aca="1" ref="I10" ca="1">(INDIRECT("NumericMain!"&amp;$A10&amp;"3")-INDIRECT("NumericMain!"&amp;I$1&amp;"3"))/SQRT((((INDIRECT("NumericMain!"&amp;$A10&amp;"2")-1)*INDIRECT("NumericMain!"&amp;$A10&amp;"4")^2+(INDIRECT("NumericMain!"&amp;I$1&amp;"2")-1)*INDIRECT("NumericMain!"&amp;I$1&amp;"4")^2)/(INDIRECT("NumericMain!"&amp;$A10&amp;"2")+INDIRECT("NumericMain!"&amp;I$1&amp;"2"))))</f>
        <v>-3.2672927870538677</v>
      </c>
      <c r="J10" s="151">
        <f t="array" aca="1" ref="J10" ca="1">(INDIRECT("NumericMain!"&amp;$A10&amp;"3")-INDIRECT("NumericMain!"&amp;J$1&amp;"3"))/SQRT((((INDIRECT("NumericMain!"&amp;$A10&amp;"2")-1)*INDIRECT("NumericMain!"&amp;$A10&amp;"4")^2+(INDIRECT("NumericMain!"&amp;J$1&amp;"2")-1)*INDIRECT("NumericMain!"&amp;J$1&amp;"4")^2)/(INDIRECT("NumericMain!"&amp;$A10&amp;"2")+INDIRECT("NumericMain!"&amp;J$1&amp;"2"))))</f>
        <v>-0.75874713255166781</v>
      </c>
      <c r="K10" s="151">
        <f t="array" aca="1" ref="K10" ca="1">(INDIRECT("NumericMain!"&amp;$A10&amp;"3")-INDIRECT("NumericMain!"&amp;K$1&amp;"3"))/SQRT((((INDIRECT("NumericMain!"&amp;$A10&amp;"2")-1)*INDIRECT("NumericMain!"&amp;$A10&amp;"4")^2+(INDIRECT("NumericMain!"&amp;K$1&amp;"2")-1)*INDIRECT("NumericMain!"&amp;K$1&amp;"4")^2)/(INDIRECT("NumericMain!"&amp;$A10&amp;"2")+INDIRECT("NumericMain!"&amp;K$1&amp;"2"))))</f>
        <v>-4.9999999999999996E-2</v>
      </c>
      <c r="L10" s="151">
        <f t="array" aca="1" ref="L10" ca="1">(INDIRECT("NumericMain!"&amp;$A10&amp;"3")-INDIRECT("NumericMain!"&amp;L$1&amp;"3"))/SQRT((((INDIRECT("NumericMain!"&amp;$A10&amp;"2")-1)*INDIRECT("NumericMain!"&amp;$A10&amp;"4")^2+(INDIRECT("NumericMain!"&amp;L$1&amp;"2")-1)*INDIRECT("NumericMain!"&amp;L$1&amp;"4")^2)/(INDIRECT("NumericMain!"&amp;$A10&amp;"2")+INDIRECT("NumericMain!"&amp;L$1&amp;"2"))))</f>
        <v>-0.16587660260412718</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c r="O10" s="151"/>
      <c r="P10" s="151"/>
      <c r="Q10" s="151"/>
      <c r="R10" s="151"/>
      <c r="S10" s="151"/>
      <c r="T10" s="151"/>
      <c r="U10" s="151"/>
      <c r="V10" s="151"/>
      <c r="W10" s="151"/>
      <c r="X10" s="151"/>
    </row>
    <row r="11" spans="1:24" x14ac:dyDescent="0.2">
      <c r="A11" t="s">
        <v>1834</v>
      </c>
      <c r="B11" s="151" cm="1">
        <f t="array" aca="1" ref="B11" ca="1">INDIRECT("NumericMain!"&amp;$A11&amp;"3")</f>
        <v>0.18518518518518517</v>
      </c>
      <c r="C11" s="151" cm="1">
        <f t="array" aca="1" ref="C11" ca="1">INDIRECT("NumericMain!"&amp;$A11&amp;"4")</f>
        <v>0.57251880124392229</v>
      </c>
      <c r="D11" t="str">
        <f t="array" aca="1" ref="D11" ca="1">INDIRECT("NumericMain!"&amp;$A11&amp;1)</f>
        <v>Q31 Erwin</v>
      </c>
      <c r="E11" t="str" cm="1">
        <f t="array" aca="1" ref="E11" ca="1">INDIRECT("NumericMain!"&amp;$A11&amp;"21")</f>
        <v>erwin EA by erwin</v>
      </c>
      <c r="F11" s="151">
        <f t="array" aca="1" ref="F11" ca="1">(INDIRECT("NumericMain!"&amp;$A11&amp;"3")-INDIRECT("NumericMain!"&amp;F$1&amp;"3"))/SQRT((((INDIRECT("NumericMain!"&amp;$A11&amp;"2")-1)*INDIRECT("NumericMain!"&amp;$A11&amp;"4")^2+(INDIRECT("NumericMain!"&amp;F$1&amp;"2")-1)*INDIRECT("NumericMain!"&amp;F$1&amp;"4")^2)/(INDIRECT("NumericMain!"&amp;$A11&amp;"2")+INDIRECT("NumericMain!"&amp;F$1&amp;"2"))))</f>
        <v>-2.699883345394789</v>
      </c>
      <c r="G11" s="151">
        <f t="array" aca="1" ref="G11" ca="1">(INDIRECT("NumericMain!"&amp;$A11&amp;"3")-INDIRECT("NumericMain!"&amp;G$1&amp;"3"))/SQRT((((INDIRECT("NumericMain!"&amp;$A11&amp;"2")-1)*INDIRECT("NumericMain!"&amp;$A11&amp;"4")^2+(INDIRECT("NumericMain!"&amp;G$1&amp;"2")-1)*INDIRECT("NumericMain!"&amp;G$1&amp;"4")^2)/(INDIRECT("NumericMain!"&amp;$A11&amp;"2")+INDIRECT("NumericMain!"&amp;G$1&amp;"2"))))</f>
        <v>-3.1003912713564001</v>
      </c>
      <c r="H11" s="151">
        <f t="array" aca="1" ref="H11" ca="1">(INDIRECT("NumericMain!"&amp;$A11&amp;"3")-INDIRECT("NumericMain!"&amp;H$1&amp;"3"))/SQRT((((INDIRECT("NumericMain!"&amp;$A11&amp;"2")-1)*INDIRECT("NumericMain!"&amp;$A11&amp;"4")^2+(INDIRECT("NumericMain!"&amp;H$1&amp;"2")-1)*INDIRECT("NumericMain!"&amp;H$1&amp;"4")^2)/(INDIRECT("NumericMain!"&amp;$A11&amp;"2")+INDIRECT("NumericMain!"&amp;H$1&amp;"2"))))</f>
        <v>-2.9555669582278532</v>
      </c>
      <c r="I11" s="151">
        <f t="array" aca="1" ref="I11" ca="1">(INDIRECT("NumericMain!"&amp;$A11&amp;"3")-INDIRECT("NumericMain!"&amp;I$1&amp;"3"))/SQRT((((INDIRECT("NumericMain!"&amp;$A11&amp;"2")-1)*INDIRECT("NumericMain!"&amp;$A11&amp;"4")^2+(INDIRECT("NumericMain!"&amp;I$1&amp;"2")-1)*INDIRECT("NumericMain!"&amp;I$1&amp;"4")^2)/(INDIRECT("NumericMain!"&amp;$A11&amp;"2")+INDIRECT("NumericMain!"&amp;I$1&amp;"2"))))</f>
        <v>-3.031101720456038</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-0.651558364144604</v>
      </c>
      <c r="K11" s="151">
        <f t="array" aca="1" ref="K11" ca="1">(INDIRECT("NumericMain!"&amp;$A11&amp;"3")-INDIRECT("NumericMain!"&amp;K$1&amp;"3"))/SQRT((((INDIRECT("NumericMain!"&amp;$A11&amp;"2")-1)*INDIRECT("NumericMain!"&amp;$A11&amp;"4")^2+(INDIRECT("NumericMain!"&amp;K$1&amp;"2")-1)*INDIRECT("NumericMain!"&amp;K$1&amp;"4")^2)/(INDIRECT("NumericMain!"&amp;$A11&amp;"2")+INDIRECT("NumericMain!"&amp;K$1&amp;"2"))))</f>
        <v>9.2947882468034621E-2</v>
      </c>
      <c r="L11" s="151">
        <f t="array" aca="1" ref="L11" ca="1">(INDIRECT("NumericMain!"&amp;$A11&amp;"3")-INDIRECT("NumericMain!"&amp;L$1&amp;"3"))/SQRT((((INDIRECT("NumericMain!"&amp;$A11&amp;"2")-1)*INDIRECT("NumericMain!"&amp;$A11&amp;"4")^2+(INDIRECT("NumericMain!"&amp;L$1&amp;"2")-1)*INDIRECT("NumericMain!"&amp;L$1&amp;"4")^2)/(INDIRECT("NumericMain!"&amp;$A11&amp;"2")+INDIRECT("NumericMain!"&amp;L$1&amp;"2"))))</f>
        <v>-3.9390232039677592E-2</v>
      </c>
      <c r="M11" s="151">
        <f t="array" aca="1" ref="M11" ca="1">(INDIRECT("NumericMain!"&amp;$A11&amp;"3")-INDIRECT("NumericMain!"&amp;M$1&amp;"3"))/SQRT((((INDIRECT("NumericMain!"&amp;$A11&amp;"2")-1)*INDIRECT("NumericMain!"&amp;$A11&amp;"4")^2+(INDIRECT("NumericMain!"&amp;M$1&amp;"2")-1)*INDIRECT("NumericMain!"&amp;M$1&amp;"4")^2)/(INDIRECT("NumericMain!"&amp;$A11&amp;"2")+INDIRECT("NumericMain!"&amp;M$1&amp;"2"))))</f>
        <v>0.13867504905630729</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c r="O11" s="151"/>
      <c r="P11" s="151"/>
      <c r="Q11" s="151"/>
      <c r="R11" s="151"/>
      <c r="S11" s="151"/>
      <c r="T11" s="151"/>
      <c r="U11" s="151"/>
      <c r="V11" s="151"/>
      <c r="W11" s="151"/>
      <c r="X11" s="151"/>
    </row>
    <row r="12" spans="1:24" x14ac:dyDescent="0.2">
      <c r="A12" t="s">
        <v>1835</v>
      </c>
      <c r="B12" s="151" cm="1">
        <f t="array" aca="1" ref="B12" ca="1">INDIRECT("NumericMain!"&amp;$A12&amp;"3")</f>
        <v>2.4691358024691357E-2</v>
      </c>
      <c r="C12" s="151" cm="1">
        <f t="array" aca="1" ref="C12" ca="1">INDIRECT("NumericMain!"&amp;$A12&amp;"4")</f>
        <v>0.22222222222222221</v>
      </c>
      <c r="D12" t="str">
        <f t="array" aca="1" ref="D12" ca="1">INDIRECT("NumericMain!"&amp;$A12&amp;1)</f>
        <v>Q31 Insight</v>
      </c>
      <c r="E12" t="str" cm="1">
        <f t="array" aca="1" ref="E12" ca="1">INDIRECT("NumericMain!"&amp;$A12&amp;"21")</f>
        <v>Insight EA by FIOS Insight</v>
      </c>
      <c r="F12" s="151">
        <f t="array" aca="1" ref="F12" ca="1">(INDIRECT("NumericMain!"&amp;$A12&amp;"3")-INDIRECT("NumericMain!"&amp;F$1&amp;"3"))/SQRT((((INDIRECT("NumericMain!"&amp;$A12&amp;"2")-1)*INDIRECT("NumericMain!"&amp;$A12&amp;"4")^2+(INDIRECT("NumericMain!"&amp;F$1&amp;"2")-1)*INDIRECT("NumericMain!"&amp;F$1&amp;"4")^2)/(INDIRECT("NumericMain!"&amp;$A12&amp;"2")+INDIRECT("NumericMain!"&amp;F$1&amp;"2"))))</f>
        <v>-3.3775266854500052</v>
      </c>
      <c r="G12" s="151">
        <f t="array" aca="1" ref="G12" ca="1">(INDIRECT("NumericMain!"&amp;$A12&amp;"3")-INDIRECT("NumericMain!"&amp;G$1&amp;"3"))/SQRT((((INDIRECT("NumericMain!"&amp;$A12&amp;"2")-1)*INDIRECT("NumericMain!"&amp;$A12&amp;"4")^2+(INDIRECT("NumericMain!"&amp;G$1&amp;"2")-1)*INDIRECT("NumericMain!"&amp;G$1&amp;"4")^2)/(INDIRECT("NumericMain!"&amp;$A12&amp;"2")+INDIRECT("NumericMain!"&amp;G$1&amp;"2"))))</f>
        <v>-3.9775068507374742</v>
      </c>
      <c r="H12" s="151">
        <f t="array" aca="1" ref="H12" ca="1">(INDIRECT("NumericMain!"&amp;$A12&amp;"3")-INDIRECT("NumericMain!"&amp;H$1&amp;"3"))/SQRT((((INDIRECT("NumericMain!"&amp;$A12&amp;"2")-1)*INDIRECT("NumericMain!"&amp;$A12&amp;"4")^2+(INDIRECT("NumericMain!"&amp;H$1&amp;"2")-1)*INDIRECT("NumericMain!"&amp;H$1&amp;"4")^2)/(INDIRECT("NumericMain!"&amp;$A12&amp;"2")+INDIRECT("NumericMain!"&amp;H$1&amp;"2"))))</f>
        <v>-3.7505402501923077</v>
      </c>
      <c r="I12" s="151">
        <f t="array" aca="1" ref="I12" ca="1">(INDIRECT("NumericMain!"&amp;$A12&amp;"3")-INDIRECT("NumericMain!"&amp;I$1&amp;"3"))/SQRT((((INDIRECT("NumericMain!"&amp;$A12&amp;"2")-1)*INDIRECT("NumericMain!"&amp;$A12&amp;"4")^2+(INDIRECT("NumericMain!"&amp;I$1&amp;"2")-1)*INDIRECT("NumericMain!"&amp;I$1&amp;"4")^2)/(INDIRECT("NumericMain!"&amp;$A12&amp;"2")+INDIRECT("NumericMain!"&amp;I$1&amp;"2"))))</f>
        <v>-3.8425100546746918</v>
      </c>
      <c r="J12" s="151">
        <f t="array" aca="1" ref="J12" ca="1">(INDIRECT("NumericMain!"&amp;$A12&amp;"3")-INDIRECT("NumericMain!"&amp;J$1&amp;"3"))/SQRT((((INDIRECT("NumericMain!"&amp;$A12&amp;"2")-1)*INDIRECT("NumericMain!"&amp;$A12&amp;"4")^2+(INDIRECT("NumericMain!"&amp;J$1&amp;"2")-1)*INDIRECT("NumericMain!"&amp;J$1&amp;"4")^2)/(INDIRECT("NumericMain!"&amp;$A12&amp;"2")+INDIRECT("NumericMain!"&amp;J$1&amp;"2"))))</f>
        <v>-0.93257713000728049</v>
      </c>
      <c r="K12" s="151">
        <f t="array" aca="1" ref="K12" ca="1">(INDIRECT("NumericMain!"&amp;$A12&amp;"3")-INDIRECT("NumericMain!"&amp;K$1&amp;"3"))/SQRT((((INDIRECT("NumericMain!"&amp;$A12&amp;"2")-1)*INDIRECT("NumericMain!"&amp;$A12&amp;"4")^2+(INDIRECT("NumericMain!"&amp;K$1&amp;"2")-1)*INDIRECT("NumericMain!"&amp;K$1&amp;"4")^2)/(INDIRECT("NumericMain!"&amp;$A12&amp;"2")+INDIRECT("NumericMain!"&amp;K$1&amp;"2"))))</f>
        <v>-0.29199855803537256</v>
      </c>
      <c r="L12" s="151">
        <f t="array" aca="1" ref="L12" ca="1">(INDIRECT("NumericMain!"&amp;$A12&amp;"3")-INDIRECT("NumericMain!"&amp;L$1&amp;"3"))/SQRT((((INDIRECT("NumericMain!"&amp;$A12&amp;"2")-1)*INDIRECT("NumericMain!"&amp;$A12&amp;"4")^2+(INDIRECT("NumericMain!"&amp;L$1&amp;"2")-1)*INDIRECT("NumericMain!"&amp;L$1&amp;"4")^2)/(INDIRECT("NumericMain!"&amp;$A12&amp;"2")+INDIRECT("NumericMain!"&amp;L$1&amp;"2"))))</f>
        <v>-0.36639897655952364</v>
      </c>
      <c r="M12" s="151">
        <f t="array" aca="1" ref="M12" ca="1">(INDIRECT("NumericMain!"&amp;$A12&amp;"3")-INDIRECT("NumericMain!"&amp;M$1&amp;"3"))/SQRT((((INDIRECT("NumericMain!"&amp;$A12&amp;"2")-1)*INDIRECT("NumericMain!"&amp;$A12&amp;"4")^2+(INDIRECT("NumericMain!"&amp;M$1&amp;"2")-1)*INDIRECT("NumericMain!"&amp;M$1&amp;"4")^2)/(INDIRECT("NumericMain!"&amp;$A12&amp;"2")+INDIRECT("NumericMain!"&amp;M$1&amp;"2"))))</f>
        <v>-0.22475645467377742</v>
      </c>
      <c r="N12" s="151">
        <f t="array" aca="1" ref="N12" ca="1">(INDIRECT("NumericMain!"&amp;$A12&amp;"3")-INDIRECT("NumericMain!"&amp;N$1&amp;"3"))/SQRT((((INDIRECT("NumericMain!"&amp;$A12&amp;"2")-1)*INDIRECT("NumericMain!"&amp;$A12&amp;"4")^2+(INDIRECT("NumericMain!"&amp;N$1&amp;"2")-1)*INDIRECT("NumericMain!"&amp;N$1&amp;"4")^2)/(INDIRECT("NumericMain!"&amp;$A12&amp;"2")+INDIRECT("NumericMain!"&amp;N$1&amp;"2"))))</f>
        <v>-0.371884218998905</v>
      </c>
      <c r="O12" s="151">
        <f t="array" aca="1" ref="O12" ca="1">(INDIRECT("NumericMain!"&amp;$A12&amp;"3")-INDIRECT("NumericMain!"&amp;O$1&amp;"3"))/SQRT((((INDIRECT("NumericMain!"&amp;$A12&amp;"2")-1)*INDIRECT("NumericMain!"&amp;$A12&amp;"4")^2+(INDIRECT("NumericMain!"&amp;O$1&amp;"2")-1)*INDIRECT("NumericMain!"&amp;O$1&amp;"4")^2)/(INDIRECT("NumericMain!"&amp;$A12&amp;"2")+INDIRECT("NumericMain!"&amp;O$1&amp;"2"))))</f>
        <v>0</v>
      </c>
      <c r="P12" s="151"/>
      <c r="Q12" s="151"/>
      <c r="R12" s="151"/>
      <c r="S12" s="151"/>
      <c r="T12" s="151"/>
      <c r="U12" s="151"/>
      <c r="V12" s="151"/>
      <c r="W12" s="151"/>
      <c r="X12" s="151"/>
    </row>
    <row r="13" spans="1:24" x14ac:dyDescent="0.2">
      <c r="A13" t="s">
        <v>1836</v>
      </c>
      <c r="B13" s="151" cm="1">
        <f t="array" aca="1" ref="B13" ca="1">INDIRECT("NumericMain!"&amp;$A13&amp;"3")</f>
        <v>2.4691358024691357E-2</v>
      </c>
      <c r="C13" s="151" cm="1">
        <f t="array" aca="1" ref="C13" ca="1">INDIRECT("NumericMain!"&amp;$A13&amp;"4")</f>
        <v>0.22222222222222221</v>
      </c>
      <c r="D13" t="str">
        <f t="array" aca="1" ref="D13" ca="1">INDIRECT("NumericMain!"&amp;$A13&amp;1)</f>
        <v>Q31 Cameo</v>
      </c>
      <c r="E13" t="str" cm="1">
        <f t="array" aca="1" ref="E13" ca="1">INDIRECT("NumericMain!"&amp;$A13&amp;"21")</f>
        <v>Cameo Enterprise Architecture by No Magic</v>
      </c>
      <c r="F13" s="151">
        <f t="array" aca="1" ref="F13" ca="1">(INDIRECT("NumericMain!"&amp;$A13&amp;"3")-INDIRECT("NumericMain!"&amp;F$1&amp;"3"))/SQRT((((INDIRECT("NumericMain!"&amp;$A13&amp;"2")-1)*INDIRECT("NumericMain!"&amp;$A13&amp;"4")^2+(INDIRECT("NumericMain!"&amp;F$1&amp;"2")-1)*INDIRECT("NumericMain!"&amp;F$1&amp;"4")^2)/(INDIRECT("NumericMain!"&amp;$A13&amp;"2")+INDIRECT("NumericMain!"&amp;F$1&amp;"2"))))</f>
        <v>-3.3775266854500052</v>
      </c>
      <c r="G13" s="151">
        <f t="array" aca="1" ref="G13" ca="1">(INDIRECT("NumericMain!"&amp;$A13&amp;"3")-INDIRECT("NumericMain!"&amp;G$1&amp;"3"))/SQRT((((INDIRECT("NumericMain!"&amp;$A13&amp;"2")-1)*INDIRECT("NumericMain!"&amp;$A13&amp;"4")^2+(INDIRECT("NumericMain!"&amp;G$1&amp;"2")-1)*INDIRECT("NumericMain!"&amp;G$1&amp;"4")^2)/(INDIRECT("NumericMain!"&amp;$A13&amp;"2")+INDIRECT("NumericMain!"&amp;G$1&amp;"2"))))</f>
        <v>-3.9775068507374742</v>
      </c>
      <c r="H13" s="151">
        <f t="array" aca="1" ref="H13" ca="1">(INDIRECT("NumericMain!"&amp;$A13&amp;"3")-INDIRECT("NumericMain!"&amp;H$1&amp;"3"))/SQRT((((INDIRECT("NumericMain!"&amp;$A13&amp;"2")-1)*INDIRECT("NumericMain!"&amp;$A13&amp;"4")^2+(INDIRECT("NumericMain!"&amp;H$1&amp;"2")-1)*INDIRECT("NumericMain!"&amp;H$1&amp;"4")^2)/(INDIRECT("NumericMain!"&amp;$A13&amp;"2")+INDIRECT("NumericMain!"&amp;H$1&amp;"2"))))</f>
        <v>-3.7505402501923077</v>
      </c>
      <c r="I13" s="151">
        <f t="array" aca="1" ref="I13" ca="1">(INDIRECT("NumericMain!"&amp;$A13&amp;"3")-INDIRECT("NumericMain!"&amp;I$1&amp;"3"))/SQRT((((INDIRECT("NumericMain!"&amp;$A13&amp;"2")-1)*INDIRECT("NumericMain!"&amp;$A13&amp;"4")^2+(INDIRECT("NumericMain!"&amp;I$1&amp;"2")-1)*INDIRECT("NumericMain!"&amp;I$1&amp;"4")^2)/(INDIRECT("NumericMain!"&amp;$A13&amp;"2")+INDIRECT("NumericMain!"&amp;I$1&amp;"2"))))</f>
        <v>-3.8425100546746918</v>
      </c>
      <c r="J13" s="151">
        <f t="array" aca="1" ref="J13" ca="1">(INDIRECT("NumericMain!"&amp;$A13&amp;"3")-INDIRECT("NumericMain!"&amp;J$1&amp;"3"))/SQRT((((INDIRECT("NumericMain!"&amp;$A13&amp;"2")-1)*INDIRECT("NumericMain!"&amp;$A13&amp;"4")^2+(INDIRECT("NumericMain!"&amp;J$1&amp;"2")-1)*INDIRECT("NumericMain!"&amp;J$1&amp;"4")^2)/(INDIRECT("NumericMain!"&amp;$A13&amp;"2")+INDIRECT("NumericMain!"&amp;J$1&amp;"2"))))</f>
        <v>-0.93257713000728049</v>
      </c>
      <c r="K13" s="151">
        <f t="array" aca="1" ref="K13" ca="1">(INDIRECT("NumericMain!"&amp;$A13&amp;"3")-INDIRECT("NumericMain!"&amp;K$1&amp;"3"))/SQRT((((INDIRECT("NumericMain!"&amp;$A13&amp;"2")-1)*INDIRECT("NumericMain!"&amp;$A13&amp;"4")^2+(INDIRECT("NumericMain!"&amp;K$1&amp;"2")-1)*INDIRECT("NumericMain!"&amp;K$1&amp;"4")^2)/(INDIRECT("NumericMain!"&amp;$A13&amp;"2")+INDIRECT("NumericMain!"&amp;K$1&amp;"2"))))</f>
        <v>-0.29199855803537256</v>
      </c>
      <c r="L13" s="151">
        <f t="array" aca="1" ref="L13" ca="1">(INDIRECT("NumericMain!"&amp;$A13&amp;"3")-INDIRECT("NumericMain!"&amp;L$1&amp;"3"))/SQRT((((INDIRECT("NumericMain!"&amp;$A13&amp;"2")-1)*INDIRECT("NumericMain!"&amp;$A13&amp;"4")^2+(INDIRECT("NumericMain!"&amp;L$1&amp;"2")-1)*INDIRECT("NumericMain!"&amp;L$1&amp;"4")^2)/(INDIRECT("NumericMain!"&amp;$A13&amp;"2")+INDIRECT("NumericMain!"&amp;L$1&amp;"2"))))</f>
        <v>-0.36639897655952364</v>
      </c>
      <c r="M13" s="151">
        <f t="array" aca="1" ref="M13" ca="1">(INDIRECT("NumericMain!"&amp;$A13&amp;"3")-INDIRECT("NumericMain!"&amp;M$1&amp;"3"))/SQRT((((INDIRECT("NumericMain!"&amp;$A13&amp;"2")-1)*INDIRECT("NumericMain!"&amp;$A13&amp;"4")^2+(INDIRECT("NumericMain!"&amp;M$1&amp;"2")-1)*INDIRECT("NumericMain!"&amp;M$1&amp;"4")^2)/(INDIRECT("NumericMain!"&amp;$A13&amp;"2")+INDIRECT("NumericMain!"&amp;M$1&amp;"2"))))</f>
        <v>-0.22475645467377742</v>
      </c>
      <c r="N13" s="151">
        <f t="array" aca="1" ref="N13" ca="1">(INDIRECT("NumericMain!"&amp;$A13&amp;"3")-INDIRECT("NumericMain!"&amp;N$1&amp;"3"))/SQRT((((INDIRECT("NumericMain!"&amp;$A13&amp;"2")-1)*INDIRECT("NumericMain!"&amp;$A13&amp;"4")^2+(INDIRECT("NumericMain!"&amp;N$1&amp;"2")-1)*INDIRECT("NumericMain!"&amp;N$1&amp;"4")^2)/(INDIRECT("NumericMain!"&amp;$A13&amp;"2")+INDIRECT("NumericMain!"&amp;N$1&amp;"2"))))</f>
        <v>-0.371884218998905</v>
      </c>
      <c r="O13" s="151">
        <f t="array" aca="1" ref="O13" ca="1">(INDIRECT("NumericMain!"&amp;$A13&amp;"3")-INDIRECT("NumericMain!"&amp;O$1&amp;"3"))/SQRT((((INDIRECT("NumericMain!"&amp;$A13&amp;"2")-1)*INDIRECT("NumericMain!"&amp;$A13&amp;"4")^2+(INDIRECT("NumericMain!"&amp;O$1&amp;"2")-1)*INDIRECT("NumericMain!"&amp;O$1&amp;"4")^2)/(INDIRECT("NumericMain!"&amp;$A13&amp;"2")+INDIRECT("NumericMain!"&amp;O$1&amp;"2"))))</f>
        <v>0</v>
      </c>
      <c r="P13" s="151">
        <f t="array" aca="1" ref="P13" ca="1">(INDIRECT("NumericMain!"&amp;$A13&amp;"3")-INDIRECT("NumericMain!"&amp;P$1&amp;"3"))/SQRT((((INDIRECT("NumericMain!"&amp;$A13&amp;"2")-1)*INDIRECT("NumericMain!"&amp;$A13&amp;"4")^2+(INDIRECT("NumericMain!"&amp;P$1&amp;"2")-1)*INDIRECT("NumericMain!"&amp;P$1&amp;"4")^2)/(INDIRECT("NumericMain!"&amp;$A13&amp;"2")+INDIRECT("NumericMain!"&amp;P$1&amp;"2"))))</f>
        <v>0</v>
      </c>
      <c r="Q13" s="151"/>
      <c r="R13" s="151"/>
      <c r="S13" s="151"/>
      <c r="T13" s="151"/>
      <c r="U13" s="151"/>
      <c r="V13" s="151"/>
      <c r="W13" s="151"/>
      <c r="X13" s="151"/>
    </row>
    <row r="14" spans="1:24" x14ac:dyDescent="0.2">
      <c r="A14" t="s">
        <v>1837</v>
      </c>
      <c r="B14" s="151" cm="1">
        <f t="array" aca="1" ref="B14" ca="1">INDIRECT("NumericMain!"&amp;$A14&amp;"3")</f>
        <v>9.8765432098765427E-2</v>
      </c>
      <c r="C14" s="151" cm="1">
        <f t="array" aca="1" ref="C14" ca="1">INDIRECT("NumericMain!"&amp;$A14&amp;"4")</f>
        <v>0.51490140492148928</v>
      </c>
      <c r="D14" t="str">
        <f t="array" aca="1" ref="D14" ca="1">INDIRECT("NumericMain!"&amp;$A14&amp;1)</f>
        <v>Q31 Casewise</v>
      </c>
      <c r="E14" t="str" cm="1">
        <f t="array" aca="1" ref="E14" ca="1">INDIRECT("NumericMain!"&amp;$A14&amp;"21")</f>
        <v>Casewise Modeler by Casewise</v>
      </c>
      <c r="F14" s="151">
        <f t="array" aca="1" ref="F14" ca="1">(INDIRECT("NumericMain!"&amp;$A14&amp;"3")-INDIRECT("NumericMain!"&amp;F$1&amp;"3"))/SQRT((((INDIRECT("NumericMain!"&amp;$A14&amp;"2")-1)*INDIRECT("NumericMain!"&amp;$A14&amp;"4")^2+(INDIRECT("NumericMain!"&amp;F$1&amp;"2")-1)*INDIRECT("NumericMain!"&amp;F$1&amp;"4")^2)/(INDIRECT("NumericMain!"&amp;$A14&amp;"2")+INDIRECT("NumericMain!"&amp;F$1&amp;"2"))))</f>
        <v>-2.901299111509664</v>
      </c>
      <c r="G14" s="151">
        <f t="array" aca="1" ref="G14" ca="1">(INDIRECT("NumericMain!"&amp;$A14&amp;"3")-INDIRECT("NumericMain!"&amp;G$1&amp;"3"))/SQRT((((INDIRECT("NumericMain!"&amp;$A14&amp;"2")-1)*INDIRECT("NumericMain!"&amp;$A14&amp;"4")^2+(INDIRECT("NumericMain!"&amp;G$1&amp;"2")-1)*INDIRECT("NumericMain!"&amp;G$1&amp;"4")^2)/(INDIRECT("NumericMain!"&amp;$A14&amp;"2")+INDIRECT("NumericMain!"&amp;G$1&amp;"2"))))</f>
        <v>-3.3406986843913842</v>
      </c>
      <c r="H14" s="151">
        <f t="array" aca="1" ref="H14" ca="1">(INDIRECT("NumericMain!"&amp;$A14&amp;"3")-INDIRECT("NumericMain!"&amp;H$1&amp;"3"))/SQRT((((INDIRECT("NumericMain!"&amp;$A14&amp;"2")-1)*INDIRECT("NumericMain!"&amp;$A14&amp;"4")^2+(INDIRECT("NumericMain!"&amp;H$1&amp;"2")-1)*INDIRECT("NumericMain!"&amp;H$1&amp;"4")^2)/(INDIRECT("NumericMain!"&amp;$A14&amp;"2")+INDIRECT("NumericMain!"&amp;H$1&amp;"2"))))</f>
        <v>-3.180241593308561</v>
      </c>
      <c r="I14" s="151">
        <f t="array" aca="1" ref="I14" ca="1">(INDIRECT("NumericMain!"&amp;$A14&amp;"3")-INDIRECT("NumericMain!"&amp;I$1&amp;"3"))/SQRT((((INDIRECT("NumericMain!"&amp;$A14&amp;"2")-1)*INDIRECT("NumericMain!"&amp;$A14&amp;"4")^2+(INDIRECT("NumericMain!"&amp;I$1&amp;"2")-1)*INDIRECT("NumericMain!"&amp;I$1&amp;"4")^2)/(INDIRECT("NumericMain!"&amp;$A14&amp;"2")+INDIRECT("NumericMain!"&amp;I$1&amp;"2"))))</f>
        <v>-3.2588575405102329</v>
      </c>
      <c r="J14" s="151">
        <f t="array" aca="1" ref="J14" ca="1">(INDIRECT("NumericMain!"&amp;$A14&amp;"3")-INDIRECT("NumericMain!"&amp;J$1&amp;"3"))/SQRT((((INDIRECT("NumericMain!"&amp;$A14&amp;"2")-1)*INDIRECT("NumericMain!"&amp;$A14&amp;"4")^2+(INDIRECT("NumericMain!"&amp;J$1&amp;"2")-1)*INDIRECT("NumericMain!"&amp;J$1&amp;"4")^2)/(INDIRECT("NumericMain!"&amp;$A14&amp;"2")+INDIRECT("NumericMain!"&amp;J$1&amp;"2"))))</f>
        <v>-0.76946317083546611</v>
      </c>
      <c r="K14" s="151">
        <f t="array" aca="1" ref="K14" ca="1">(INDIRECT("NumericMain!"&amp;$A14&amp;"3")-INDIRECT("NumericMain!"&amp;K$1&amp;"3"))/SQRT((((INDIRECT("NumericMain!"&amp;$A14&amp;"2")-1)*INDIRECT("NumericMain!"&amp;$A14&amp;"4")^2+(INDIRECT("NumericMain!"&amp;K$1&amp;"2")-1)*INDIRECT("NumericMain!"&amp;K$1&amp;"4")^2)/(INDIRECT("NumericMain!"&amp;$A14&amp;"2")+INDIRECT("NumericMain!"&amp;K$1&amp;"2"))))</f>
        <v>-7.3877285036677814E-2</v>
      </c>
      <c r="L14" s="151">
        <f t="array" aca="1" ref="L14" ca="1">(INDIRECT("NumericMain!"&amp;$A14&amp;"3")-INDIRECT("NumericMain!"&amp;L$1&amp;"3"))/SQRT((((INDIRECT("NumericMain!"&amp;$A14&amp;"2")-1)*INDIRECT("NumericMain!"&amp;$A14&amp;"4")^2+(INDIRECT("NumericMain!"&amp;L$1&amp;"2")-1)*INDIRECT("NumericMain!"&amp;L$1&amp;"4")^2)/(INDIRECT("NumericMain!"&amp;$A14&amp;"2")+INDIRECT("NumericMain!"&amp;L$1&amp;"2"))))</f>
        <v>-0.18467610337532775</v>
      </c>
      <c r="M14" s="151">
        <f t="array" aca="1" ref="M14" ca="1">(INDIRECT("NumericMain!"&amp;$A14&amp;"3")-INDIRECT("NumericMain!"&amp;M$1&amp;"3"))/SQRT((((INDIRECT("NumericMain!"&amp;$A14&amp;"2")-1)*INDIRECT("NumericMain!"&amp;$A14&amp;"4")^2+(INDIRECT("NumericMain!"&amp;M$1&amp;"2")-1)*INDIRECT("NumericMain!"&amp;M$1&amp;"4")^2)/(INDIRECT("NumericMain!"&amp;$A14&amp;"2")+INDIRECT("NumericMain!"&amp;M$1&amp;"2"))))</f>
        <v>-2.4477768982403229E-2</v>
      </c>
      <c r="N14" s="151">
        <f t="array" aca="1" ref="N14" ca="1">(INDIRECT("NumericMain!"&amp;$A14&amp;"3")-INDIRECT("NumericMain!"&amp;N$1&amp;"3"))/SQRT((((INDIRECT("NumericMain!"&amp;$A14&amp;"2")-1)*INDIRECT("NumericMain!"&amp;$A14&amp;"4")^2+(INDIRECT("NumericMain!"&amp;N$1&amp;"2")-1)*INDIRECT("NumericMain!"&amp;N$1&amp;"4")^2)/(INDIRECT("NumericMain!"&amp;$A14&amp;"2")+INDIRECT("NumericMain!"&amp;N$1&amp;"2"))))</f>
        <v>-0.15971082665869638</v>
      </c>
      <c r="O14" s="151">
        <f t="array" aca="1" ref="O14" ca="1">(INDIRECT("NumericMain!"&amp;$A14&amp;"3")-INDIRECT("NumericMain!"&amp;O$1&amp;"3"))/SQRT((((INDIRECT("NumericMain!"&amp;$A14&amp;"2")-1)*INDIRECT("NumericMain!"&amp;$A14&amp;"4")^2+(INDIRECT("NumericMain!"&amp;O$1&amp;"2")-1)*INDIRECT("NumericMain!"&amp;O$1&amp;"4")^2)/(INDIRECT("NumericMain!"&amp;$A14&amp;"2")+INDIRECT("NumericMain!"&amp;O$1&amp;"2"))))</f>
        <v>0.18795944690299154</v>
      </c>
      <c r="P14" s="151">
        <f t="array" aca="1" ref="P14" ca="1">(INDIRECT("NumericMain!"&amp;$A14&amp;"3")-INDIRECT("NumericMain!"&amp;P$1&amp;"3"))/SQRT((((INDIRECT("NumericMain!"&amp;$A14&amp;"2")-1)*INDIRECT("NumericMain!"&amp;$A14&amp;"4")^2+(INDIRECT("NumericMain!"&amp;P$1&amp;"2")-1)*INDIRECT("NumericMain!"&amp;P$1&amp;"4")^2)/(INDIRECT("NumericMain!"&amp;$A14&amp;"2")+INDIRECT("NumericMain!"&amp;P$1&amp;"2"))))</f>
        <v>0.18795944690299154</v>
      </c>
      <c r="Q14" s="151">
        <f t="array" aca="1" ref="Q14" ca="1">(INDIRECT("NumericMain!"&amp;$A14&amp;"3")-INDIRECT("NumericMain!"&amp;Q$1&amp;"3"))/SQRT((((INDIRECT("NumericMain!"&amp;$A14&amp;"2")-1)*INDIRECT("NumericMain!"&amp;$A14&amp;"4")^2+(INDIRECT("NumericMain!"&amp;Q$1&amp;"2")-1)*INDIRECT("NumericMain!"&amp;Q$1&amp;"4")^2)/(INDIRECT("NumericMain!"&amp;$A14&amp;"2")+INDIRECT("NumericMain!"&amp;Q$1&amp;"2"))))</f>
        <v>0</v>
      </c>
      <c r="R14" s="151"/>
      <c r="S14" s="151"/>
      <c r="T14" s="151"/>
      <c r="U14" s="151"/>
      <c r="V14" s="151"/>
      <c r="W14" s="151"/>
      <c r="X14" s="151"/>
    </row>
    <row r="15" spans="1:24" x14ac:dyDescent="0.2">
      <c r="A15" t="s">
        <v>1838</v>
      </c>
      <c r="B15" s="151" cm="1">
        <f t="array" aca="1" ref="B15" ca="1">INDIRECT("NumericMain!"&amp;$A15&amp;"3")</f>
        <v>0.23456790123456789</v>
      </c>
      <c r="C15" s="151" cm="1">
        <f t="array" aca="1" ref="C15" ca="1">INDIRECT("NumericMain!"&amp;$A15&amp;"4")</f>
        <v>0.69411103107268801</v>
      </c>
      <c r="D15" t="str">
        <f t="array" aca="1" ref="D15" ca="1">INDIRECT("NumericMain!"&amp;$A15&amp;1)</f>
        <v>Q31 Bizz</v>
      </c>
      <c r="E15" t="str" cm="1">
        <f t="array" aca="1" ref="E15" ca="1">INDIRECT("NumericMain!"&amp;$A15&amp;"21")</f>
        <v>BiZZDesign Enterprise Studio by BiZZDesign</v>
      </c>
      <c r="F15" s="151">
        <f t="array" aca="1" ref="F15" ca="1">(INDIRECT("NumericMain!"&amp;$A15&amp;"3")-INDIRECT("NumericMain!"&amp;F$1&amp;"3"))/SQRT((((INDIRECT("NumericMain!"&amp;$A15&amp;"2")-1)*INDIRECT("NumericMain!"&amp;$A15&amp;"4")^2+(INDIRECT("NumericMain!"&amp;F$1&amp;"2")-1)*INDIRECT("NumericMain!"&amp;F$1&amp;"4")^2)/(INDIRECT("NumericMain!"&amp;$A15&amp;"2")+INDIRECT("NumericMain!"&amp;F$1&amp;"2"))))</f>
        <v>-2.4654955507417768</v>
      </c>
      <c r="G15" s="151">
        <f t="array" aca="1" ref="G15" ca="1">(INDIRECT("NumericMain!"&amp;$A15&amp;"3")-INDIRECT("NumericMain!"&amp;G$1&amp;"3"))/SQRT((((INDIRECT("NumericMain!"&amp;$A15&amp;"2")-1)*INDIRECT("NumericMain!"&amp;$A15&amp;"4")^2+(INDIRECT("NumericMain!"&amp;G$1&amp;"2")-1)*INDIRECT("NumericMain!"&amp;G$1&amp;"4")^2)/(INDIRECT("NumericMain!"&amp;$A15&amp;"2")+INDIRECT("NumericMain!"&amp;G$1&amp;"2"))))</f>
        <v>-2.8064254349817306</v>
      </c>
      <c r="H15" s="151">
        <f t="array" aca="1" ref="H15" ca="1">(INDIRECT("NumericMain!"&amp;$A15&amp;"3")-INDIRECT("NumericMain!"&amp;H$1&amp;"3"))/SQRT((((INDIRECT("NumericMain!"&amp;$A15&amp;"2")-1)*INDIRECT("NumericMain!"&amp;$A15&amp;"4")^2+(INDIRECT("NumericMain!"&amp;H$1&amp;"2")-1)*INDIRECT("NumericMain!"&amp;H$1&amp;"4")^2)/(INDIRECT("NumericMain!"&amp;$A15&amp;"2")+INDIRECT("NumericMain!"&amp;H$1&amp;"2"))))</f>
        <v>-2.6852791029220429</v>
      </c>
      <c r="I15" s="151">
        <f t="array" aca="1" ref="I15" ca="1">(INDIRECT("NumericMain!"&amp;$A15&amp;"3")-INDIRECT("NumericMain!"&amp;I$1&amp;"3"))/SQRT((((INDIRECT("NumericMain!"&amp;$A15&amp;"2")-1)*INDIRECT("NumericMain!"&amp;$A15&amp;"4")^2+(INDIRECT("NumericMain!"&amp;I$1&amp;"2")-1)*INDIRECT("NumericMain!"&amp;I$1&amp;"4")^2)/(INDIRECT("NumericMain!"&amp;$A15&amp;"2")+INDIRECT("NumericMain!"&amp;I$1&amp;"2"))))</f>
        <v>-2.7548388092134517</v>
      </c>
      <c r="J15" s="151">
        <f t="array" aca="1" ref="J15" ca="1">(INDIRECT("NumericMain!"&amp;$A15&amp;"3")-INDIRECT("NumericMain!"&amp;J$1&amp;"3"))/SQRT((((INDIRECT("NumericMain!"&amp;$A15&amp;"2")-1)*INDIRECT("NumericMain!"&amp;$A15&amp;"4")^2+(INDIRECT("NumericMain!"&amp;J$1&amp;"2")-1)*INDIRECT("NumericMain!"&amp;J$1&amp;"4")^2)/(INDIRECT("NumericMain!"&amp;$A15&amp;"2")+INDIRECT("NumericMain!"&amp;J$1&amp;"2"))))</f>
        <v>-0.56483260368368926</v>
      </c>
      <c r="K15" s="151">
        <f t="array" aca="1" ref="K15" ca="1">(INDIRECT("NumericMain!"&amp;$A15&amp;"3")-INDIRECT("NumericMain!"&amp;K$1&amp;"3"))/SQRT((((INDIRECT("NumericMain!"&amp;$A15&amp;"2")-1)*INDIRECT("NumericMain!"&amp;$A15&amp;"4")^2+(INDIRECT("NumericMain!"&amp;K$1&amp;"2")-1)*INDIRECT("NumericMain!"&amp;K$1&amp;"4")^2)/(INDIRECT("NumericMain!"&amp;$A15&amp;"2")+INDIRECT("NumericMain!"&amp;K$1&amp;"2"))))</f>
        <v>0.16499229839082136</v>
      </c>
      <c r="L15" s="151">
        <f t="array" aca="1" ref="L15" ca="1">(INDIRECT("NumericMain!"&amp;$A15&amp;"3")-INDIRECT("NumericMain!"&amp;L$1&amp;"3"))/SQRT((((INDIRECT("NumericMain!"&amp;$A15&amp;"2")-1)*INDIRECT("NumericMain!"&amp;$A15&amp;"4")^2+(INDIRECT("NumericMain!"&amp;L$1&amp;"2")-1)*INDIRECT("NumericMain!"&amp;L$1&amp;"4")^2)/(INDIRECT("NumericMain!"&amp;$A15&amp;"2")+INDIRECT("NumericMain!"&amp;L$1&amp;"2"))))</f>
        <v>3.6055062069180792E-2</v>
      </c>
      <c r="M15" s="151">
        <f t="array" aca="1" ref="M15" ca="1">(INDIRECT("NumericMain!"&amp;$A15&amp;"3")-INDIRECT("NumericMain!"&amp;M$1&amp;"3"))/SQRT((((INDIRECT("NumericMain!"&amp;$A15&amp;"2")-1)*INDIRECT("NumericMain!"&amp;$A15&amp;"4")^2+(INDIRECT("NumericMain!"&amp;M$1&amp;"2")-1)*INDIRECT("NumericMain!"&amp;M$1&amp;"4")^2)/(INDIRECT("NumericMain!"&amp;$A15&amp;"2")+INDIRECT("NumericMain!"&amp;M$1&amp;"2"))))</f>
        <v>0.20536868534693969</v>
      </c>
      <c r="N15" s="151">
        <f t="array" aca="1" ref="N15" ca="1">(INDIRECT("NumericMain!"&amp;$A15&amp;"3")-INDIRECT("NumericMain!"&amp;N$1&amp;"3"))/SQRT((((INDIRECT("NumericMain!"&amp;$A15&amp;"2")-1)*INDIRECT("NumericMain!"&amp;$A15&amp;"4")^2+(INDIRECT("NumericMain!"&amp;N$1&amp;"2")-1)*INDIRECT("NumericMain!"&amp;N$1&amp;"4")^2)/(INDIRECT("NumericMain!"&amp;$A15&amp;"2")+INDIRECT("NumericMain!"&amp;N$1&amp;"2"))))</f>
        <v>7.8101764558455994E-2</v>
      </c>
      <c r="O15" s="151">
        <f t="array" aca="1" ref="O15" ca="1">(INDIRECT("NumericMain!"&amp;$A15&amp;"3")-INDIRECT("NumericMain!"&amp;O$1&amp;"3"))/SQRT((((INDIRECT("NumericMain!"&amp;$A15&amp;"2")-1)*INDIRECT("NumericMain!"&amp;$A15&amp;"4")^2+(INDIRECT("NumericMain!"&amp;O$1&amp;"2")-1)*INDIRECT("NumericMain!"&amp;O$1&amp;"4")^2)/(INDIRECT("NumericMain!"&amp;$A15&amp;"2")+INDIRECT("NumericMain!"&amp;O$1&amp;"2"))))</f>
        <v>0.4097872919416109</v>
      </c>
      <c r="P15" s="151">
        <f t="array" aca="1" ref="P15" ca="1">(INDIRECT("NumericMain!"&amp;$A15&amp;"3")-INDIRECT("NumericMain!"&amp;P$1&amp;"3"))/SQRT((((INDIRECT("NumericMain!"&amp;$A15&amp;"2")-1)*INDIRECT("NumericMain!"&amp;$A15&amp;"4")^2+(INDIRECT("NumericMain!"&amp;P$1&amp;"2")-1)*INDIRECT("NumericMain!"&amp;P$1&amp;"4")^2)/(INDIRECT("NumericMain!"&amp;$A15&amp;"2")+INDIRECT("NumericMain!"&amp;P$1&amp;"2"))))</f>
        <v>0.4097872919416109</v>
      </c>
      <c r="Q15" s="151">
        <f t="array" aca="1" ref="Q15" ca="1">(INDIRECT("NumericMain!"&amp;$A15&amp;"3")-INDIRECT("NumericMain!"&amp;Q$1&amp;"3"))/SQRT((((INDIRECT("NumericMain!"&amp;$A15&amp;"2")-1)*INDIRECT("NumericMain!"&amp;$A15&amp;"4")^2+(INDIRECT("NumericMain!"&amp;Q$1&amp;"2")-1)*INDIRECT("NumericMain!"&amp;Q$1&amp;"4")^2)/(INDIRECT("NumericMain!"&amp;$A15&amp;"2")+INDIRECT("NumericMain!"&amp;Q$1&amp;"2"))))</f>
        <v>0.22360679774997899</v>
      </c>
      <c r="R15" s="151">
        <f t="array" aca="1" ref="R15" ca="1">(INDIRECT("NumericMain!"&amp;$A15&amp;"3")-INDIRECT("NumericMain!"&amp;R$1&amp;"3"))/SQRT((((INDIRECT("NumericMain!"&amp;$A15&amp;"2")-1)*INDIRECT("NumericMain!"&amp;$A15&amp;"4")^2+(INDIRECT("NumericMain!"&amp;R$1&amp;"2")-1)*INDIRECT("NumericMain!"&amp;R$1&amp;"4")^2)/(INDIRECT("NumericMain!"&amp;$A15&amp;"2")+INDIRECT("NumericMain!"&amp;R$1&amp;"2"))))</f>
        <v>0</v>
      </c>
      <c r="S15" s="151"/>
      <c r="T15" s="151"/>
      <c r="U15" s="151"/>
      <c r="V15" s="151"/>
      <c r="W15" s="151"/>
      <c r="X15" s="151"/>
    </row>
    <row r="16" spans="1:24" x14ac:dyDescent="0.2">
      <c r="A16" t="s">
        <v>1839</v>
      </c>
      <c r="B16" s="151" cm="1">
        <f t="array" aca="1" ref="B16" ca="1">INDIRECT("NumericMain!"&amp;$A16&amp;"3")</f>
        <v>6.1728395061728392E-2</v>
      </c>
      <c r="C16" s="151" cm="1">
        <f t="array" aca="1" ref="C16" ca="1">INDIRECT("NumericMain!"&amp;$A16&amp;"4")</f>
        <v>0.39829885175410934</v>
      </c>
      <c r="D16" t="str">
        <f t="array" aca="1" ref="D16" ca="1">INDIRECT("NumericMain!"&amp;$A16&amp;1)</f>
        <v>Q31 Hopex</v>
      </c>
      <c r="E16" t="str" cm="1">
        <f t="array" aca="1" ref="E16" ca="1">INDIRECT("NumericMain!"&amp;$A16&amp;"21")</f>
        <v>HOPEX by MEGA International</v>
      </c>
      <c r="F16" s="151">
        <f t="array" aca="1" ref="F16" ca="1">(INDIRECT("NumericMain!"&amp;$A16&amp;"3")-INDIRECT("NumericMain!"&amp;F$1&amp;"3"))/SQRT((((INDIRECT("NumericMain!"&amp;$A16&amp;"2")-1)*INDIRECT("NumericMain!"&amp;$A16&amp;"4")^2+(INDIRECT("NumericMain!"&amp;F$1&amp;"2")-1)*INDIRECT("NumericMain!"&amp;F$1&amp;"4")^2)/(INDIRECT("NumericMain!"&amp;$A16&amp;"2")+INDIRECT("NumericMain!"&amp;F$1&amp;"2"))))</f>
        <v>-3.1178641932674966</v>
      </c>
      <c r="G16" s="151">
        <f t="array" aca="1" ref="G16" ca="1">(INDIRECT("NumericMain!"&amp;$A16&amp;"3")-INDIRECT("NumericMain!"&amp;G$1&amp;"3"))/SQRT((((INDIRECT("NumericMain!"&amp;$A16&amp;"2")-1)*INDIRECT("NumericMain!"&amp;$A16&amp;"4")^2+(INDIRECT("NumericMain!"&amp;G$1&amp;"2")-1)*INDIRECT("NumericMain!"&amp;G$1&amp;"4")^2)/(INDIRECT("NumericMain!"&amp;$A16&amp;"2")+INDIRECT("NumericMain!"&amp;G$1&amp;"2"))))</f>
        <v>-3.6243518348713111</v>
      </c>
      <c r="H16" s="151">
        <f t="array" aca="1" ref="H16" ca="1">(INDIRECT("NumericMain!"&amp;$A16&amp;"3")-INDIRECT("NumericMain!"&amp;H$1&amp;"3"))/SQRT((((INDIRECT("NumericMain!"&amp;$A16&amp;"2")-1)*INDIRECT("NumericMain!"&amp;$A16&amp;"4")^2+(INDIRECT("NumericMain!"&amp;H$1&amp;"2")-1)*INDIRECT("NumericMain!"&amp;H$1&amp;"4")^2)/(INDIRECT("NumericMain!"&amp;$A16&amp;"2")+INDIRECT("NumericMain!"&amp;H$1&amp;"2"))))</f>
        <v>-3.4364471246986761</v>
      </c>
      <c r="I16" s="151">
        <f t="array" aca="1" ref="I16" ca="1">(INDIRECT("NumericMain!"&amp;$A16&amp;"3")-INDIRECT("NumericMain!"&amp;I$1&amp;"3"))/SQRT((((INDIRECT("NumericMain!"&amp;$A16&amp;"2")-1)*INDIRECT("NumericMain!"&amp;$A16&amp;"4")^2+(INDIRECT("NumericMain!"&amp;I$1&amp;"2")-1)*INDIRECT("NumericMain!"&amp;I$1&amp;"4")^2)/(INDIRECT("NumericMain!"&amp;$A16&amp;"2")+INDIRECT("NumericMain!"&amp;I$1&amp;"2"))))</f>
        <v>-3.5208957080303231</v>
      </c>
      <c r="J16" s="151">
        <f t="array" aca="1" ref="J16" ca="1">(INDIRECT("NumericMain!"&amp;$A16&amp;"3")-INDIRECT("NumericMain!"&amp;J$1&amp;"3"))/SQRT((((INDIRECT("NumericMain!"&amp;$A16&amp;"2")-1)*INDIRECT("NumericMain!"&amp;$A16&amp;"4")^2+(INDIRECT("NumericMain!"&amp;J$1&amp;"2")-1)*INDIRECT("NumericMain!"&amp;J$1&amp;"4")^2)/(INDIRECT("NumericMain!"&amp;$A16&amp;"2")+INDIRECT("NumericMain!"&amp;J$1&amp;"2"))))</f>
        <v>-0.84645441587956061</v>
      </c>
      <c r="K16" s="151">
        <f t="array" aca="1" ref="K16" ca="1">(INDIRECT("NumericMain!"&amp;$A16&amp;"3")-INDIRECT("NumericMain!"&amp;K$1&amp;"3"))/SQRT((((INDIRECT("NumericMain!"&amp;$A16&amp;"2")-1)*INDIRECT("NumericMain!"&amp;$A16&amp;"4")^2+(INDIRECT("NumericMain!"&amp;K$1&amp;"2")-1)*INDIRECT("NumericMain!"&amp;K$1&amp;"4")^2)/(INDIRECT("NumericMain!"&amp;$A16&amp;"2")+INDIRECT("NumericMain!"&amp;K$1&amp;"2"))))</f>
        <v>-0.16615463268651337</v>
      </c>
      <c r="L16" s="151">
        <f t="array" aca="1" ref="L16" ca="1">(INDIRECT("NumericMain!"&amp;$A16&amp;"3")-INDIRECT("NumericMain!"&amp;L$1&amp;"3"))/SQRT((((INDIRECT("NumericMain!"&amp;$A16&amp;"2")-1)*INDIRECT("NumericMain!"&amp;$A16&amp;"4")^2+(INDIRECT("NumericMain!"&amp;L$1&amp;"2")-1)*INDIRECT("NumericMain!"&amp;L$1&amp;"4")^2)/(INDIRECT("NumericMain!"&amp;$A16&amp;"2")+INDIRECT("NumericMain!"&amp;L$1&amp;"2"))))</f>
        <v>-0.26633805697108515</v>
      </c>
      <c r="M16" s="151">
        <f t="array" aca="1" ref="M16" ca="1">(INDIRECT("NumericMain!"&amp;$A16&amp;"3")-INDIRECT("NumericMain!"&amp;M$1&amp;"3"))/SQRT((((INDIRECT("NumericMain!"&amp;$A16&amp;"2")-1)*INDIRECT("NumericMain!"&amp;$A16&amp;"4")^2+(INDIRECT("NumericMain!"&amp;M$1&amp;"2")-1)*INDIRECT("NumericMain!"&amp;M$1&amp;"4")^2)/(INDIRECT("NumericMain!"&amp;$A16&amp;"2")+INDIRECT("NumericMain!"&amp;M$1&amp;"2"))))</f>
        <v>-0.10992994198586255</v>
      </c>
      <c r="N16" s="151">
        <f t="array" aca="1" ref="N16" ca="1">(INDIRECT("NumericMain!"&amp;$A16&amp;"3")-INDIRECT("NumericMain!"&amp;N$1&amp;"3"))/SQRT((((INDIRECT("NumericMain!"&amp;$A16&amp;"2")-1)*INDIRECT("NumericMain!"&amp;$A16&amp;"4")^2+(INDIRECT("NumericMain!"&amp;N$1&amp;"2")-1)*INDIRECT("NumericMain!"&amp;N$1&amp;"4")^2)/(INDIRECT("NumericMain!"&amp;$A16&amp;"2")+INDIRECT("NumericMain!"&amp;N$1&amp;"2"))))</f>
        <v>-0.25189636092993917</v>
      </c>
      <c r="O16" s="151">
        <f t="array" aca="1" ref="O16" ca="1">(INDIRECT("NumericMain!"&amp;$A16&amp;"3")-INDIRECT("NumericMain!"&amp;O$1&amp;"3"))/SQRT((((INDIRECT("NumericMain!"&amp;$A16&amp;"2")-1)*INDIRECT("NumericMain!"&amp;$A16&amp;"4")^2+(INDIRECT("NumericMain!"&amp;O$1&amp;"2")-1)*INDIRECT("NumericMain!"&amp;O$1&amp;"4")^2)/(INDIRECT("NumericMain!"&amp;$A16&amp;"2")+INDIRECT("NumericMain!"&amp;O$1&amp;"2"))))</f>
        <v>0.1155556823657018</v>
      </c>
      <c r="P16" s="151">
        <f t="array" aca="1" ref="P16" ca="1">(INDIRECT("NumericMain!"&amp;$A16&amp;"3")-INDIRECT("NumericMain!"&amp;P$1&amp;"3"))/SQRT((((INDIRECT("NumericMain!"&amp;$A16&amp;"2")-1)*INDIRECT("NumericMain!"&amp;$A16&amp;"4")^2+(INDIRECT("NumericMain!"&amp;P$1&amp;"2")-1)*INDIRECT("NumericMain!"&amp;P$1&amp;"4")^2)/(INDIRECT("NumericMain!"&amp;$A16&amp;"2")+INDIRECT("NumericMain!"&amp;P$1&amp;"2"))))</f>
        <v>0.1155556823657018</v>
      </c>
      <c r="Q16" s="151">
        <f t="array" aca="1" ref="Q16" ca="1">(INDIRECT("NumericMain!"&amp;$A16&amp;"3")-INDIRECT("NumericMain!"&amp;Q$1&amp;"3"))/SQRT((((INDIRECT("NumericMain!"&amp;$A16&amp;"2")-1)*INDIRECT("NumericMain!"&amp;$A16&amp;"4")^2+(INDIRECT("NumericMain!"&amp;Q$1&amp;"2")-1)*INDIRECT("NumericMain!"&amp;Q$1&amp;"4")^2)/(INDIRECT("NumericMain!"&amp;$A16&amp;"2")+INDIRECT("NumericMain!"&amp;Q$1&amp;"2"))))</f>
        <v>-8.0962887022500679E-2</v>
      </c>
      <c r="R16" s="151">
        <f t="array" aca="1" ref="R16" ca="1">(INDIRECT("NumericMain!"&amp;$A16&amp;"3")-INDIRECT("NumericMain!"&amp;R$1&amp;"3"))/SQRT((((INDIRECT("NumericMain!"&amp;$A16&amp;"2")-1)*INDIRECT("NumericMain!"&amp;$A16&amp;"4")^2+(INDIRECT("NumericMain!"&amp;R$1&amp;"2")-1)*INDIRECT("NumericMain!"&amp;R$1&amp;"4")^2)/(INDIRECT("NumericMain!"&amp;$A16&amp;"2")+INDIRECT("NumericMain!"&amp;R$1&amp;"2"))))</f>
        <v>-0.30733992797113296</v>
      </c>
      <c r="S16" s="151">
        <f t="array" aca="1" ref="S16" ca="1">(INDIRECT("NumericMain!"&amp;$A16&amp;"3")-INDIRECT("NumericMain!"&amp;S$1&amp;"3"))/SQRT((((INDIRECT("NumericMain!"&amp;$A16&amp;"2")-1)*INDIRECT("NumericMain!"&amp;$A16&amp;"4")^2+(INDIRECT("NumericMain!"&amp;S$1&amp;"2")-1)*INDIRECT("NumericMain!"&amp;S$1&amp;"4")^2)/(INDIRECT("NumericMain!"&amp;$A16&amp;"2")+INDIRECT("NumericMain!"&amp;S$1&amp;"2"))))</f>
        <v>0</v>
      </c>
      <c r="T16" s="151"/>
      <c r="U16" s="151"/>
      <c r="V16" s="151"/>
      <c r="W16" s="151"/>
      <c r="X16" s="151"/>
    </row>
    <row r="17" spans="1:24" x14ac:dyDescent="0.2">
      <c r="A17" t="s">
        <v>1840</v>
      </c>
      <c r="B17" s="151" cm="1">
        <f t="array" aca="1" ref="B17" ca="1">INDIRECT("NumericMain!"&amp;$A17&amp;"3")</f>
        <v>7.407407407407407E-2</v>
      </c>
      <c r="C17" s="151" cm="1">
        <f t="array" aca="1" ref="C17" ca="1">INDIRECT("NumericMain!"&amp;$A17&amp;"4")</f>
        <v>0.34560735588879532</v>
      </c>
      <c r="D17" t="str">
        <f t="array" aca="1" ref="D17" ca="1">INDIRECT("NumericMain!"&amp;$A17&amp;1)</f>
        <v>Q31 IBMRsa</v>
      </c>
      <c r="E17" t="str" cm="1">
        <f t="array" aca="1" ref="E17" ca="1">INDIRECT("NumericMain!"&amp;$A17&amp;"21")</f>
        <v>IBM Rational System Architect</v>
      </c>
      <c r="F17" s="151">
        <f t="array" aca="1" ref="F17" ca="1">(INDIRECT("NumericMain!"&amp;$A17&amp;"3")-INDIRECT("NumericMain!"&amp;F$1&amp;"3"))/SQRT((((INDIRECT("NumericMain!"&amp;$A17&amp;"2")-1)*INDIRECT("NumericMain!"&amp;$A17&amp;"4")^2+(INDIRECT("NumericMain!"&amp;F$1&amp;"2")-1)*INDIRECT("NumericMain!"&amp;F$1&amp;"4")^2)/(INDIRECT("NumericMain!"&amp;$A17&amp;"2")+INDIRECT("NumericMain!"&amp;F$1&amp;"2"))))</f>
        <v>-3.1672131524530918</v>
      </c>
      <c r="G17" s="151">
        <f t="array" aca="1" ref="G17" ca="1">(INDIRECT("NumericMain!"&amp;$A17&amp;"3")-INDIRECT("NumericMain!"&amp;G$1&amp;"3"))/SQRT((((INDIRECT("NumericMain!"&amp;$A17&amp;"2")-1)*INDIRECT("NumericMain!"&amp;$A17&amp;"4")^2+(INDIRECT("NumericMain!"&amp;G$1&amp;"2")-1)*INDIRECT("NumericMain!"&amp;G$1&amp;"4")^2)/(INDIRECT("NumericMain!"&amp;$A17&amp;"2")+INDIRECT("NumericMain!"&amp;G$1&amp;"2"))))</f>
        <v>-3.6997584958692435</v>
      </c>
      <c r="H17" s="151">
        <f t="array" aca="1" ref="H17" ca="1">(INDIRECT("NumericMain!"&amp;$A17&amp;"3")-INDIRECT("NumericMain!"&amp;H$1&amp;"3"))/SQRT((((INDIRECT("NumericMain!"&amp;$A17&amp;"2")-1)*INDIRECT("NumericMain!"&amp;$A17&amp;"4")^2+(INDIRECT("NumericMain!"&amp;H$1&amp;"2")-1)*INDIRECT("NumericMain!"&amp;H$1&amp;"4")^2)/(INDIRECT("NumericMain!"&amp;$A17&amp;"2")+INDIRECT("NumericMain!"&amp;H$1&amp;"2"))))</f>
        <v>-3.5010058916718676</v>
      </c>
      <c r="I17" s="151">
        <f t="array" aca="1" ref="I17" ca="1">(INDIRECT("NumericMain!"&amp;$A17&amp;"3")-INDIRECT("NumericMain!"&amp;I$1&amp;"3"))/SQRT((((INDIRECT("NumericMain!"&amp;$A17&amp;"2")-1)*INDIRECT("NumericMain!"&amp;$A17&amp;"4")^2+(INDIRECT("NumericMain!"&amp;I$1&amp;"2")-1)*INDIRECT("NumericMain!"&amp;I$1&amp;"4")^2)/(INDIRECT("NumericMain!"&amp;$A17&amp;"2")+INDIRECT("NumericMain!"&amp;I$1&amp;"2"))))</f>
        <v>-3.5878533348038171</v>
      </c>
      <c r="J17" s="151">
        <f t="array" aca="1" ref="J17" ca="1">(INDIRECT("NumericMain!"&amp;$A17&amp;"3")-INDIRECT("NumericMain!"&amp;J$1&amp;"3"))/SQRT((((INDIRECT("NumericMain!"&amp;$A17&amp;"2")-1)*INDIRECT("NumericMain!"&amp;$A17&amp;"4")^2+(INDIRECT("NumericMain!"&amp;J$1&amp;"2")-1)*INDIRECT("NumericMain!"&amp;J$1&amp;"4")^2)/(INDIRECT("NumericMain!"&amp;$A17&amp;"2")+INDIRECT("NumericMain!"&amp;J$1&amp;"2"))))</f>
        <v>-0.84385301568929172</v>
      </c>
      <c r="K17" s="151">
        <f t="array" aca="1" ref="K17" ca="1">(INDIRECT("NumericMain!"&amp;$A17&amp;"3")-INDIRECT("NumericMain!"&amp;K$1&amp;"3"))/SQRT((((INDIRECT("NumericMain!"&amp;$A17&amp;"2")-1)*INDIRECT("NumericMain!"&amp;$A17&amp;"4")^2+(INDIRECT("NumericMain!"&amp;K$1&amp;"2")-1)*INDIRECT("NumericMain!"&amp;K$1&amp;"4")^2)/(INDIRECT("NumericMain!"&amp;$A17&amp;"2")+INDIRECT("NumericMain!"&amp;K$1&amp;"2"))))</f>
        <v>-0.14574100933227224</v>
      </c>
      <c r="L17" s="151">
        <f t="array" aca="1" ref="L17" ca="1">(INDIRECT("NumericMain!"&amp;$A17&amp;"3")-INDIRECT("NumericMain!"&amp;L$1&amp;"3"))/SQRT((((INDIRECT("NumericMain!"&amp;$A17&amp;"2")-1)*INDIRECT("NumericMain!"&amp;$A17&amp;"4")^2+(INDIRECT("NumericMain!"&amp;L$1&amp;"2")-1)*INDIRECT("NumericMain!"&amp;L$1&amp;"4")^2)/(INDIRECT("NumericMain!"&amp;$A17&amp;"2")+INDIRECT("NumericMain!"&amp;L$1&amp;"2"))))</f>
        <v>-0.25215831342412987</v>
      </c>
      <c r="M17" s="151">
        <f t="array" aca="1" ref="M17" ca="1">(INDIRECT("NumericMain!"&amp;$A17&amp;"3")-INDIRECT("NumericMain!"&amp;M$1&amp;"3"))/SQRT((((INDIRECT("NumericMain!"&amp;$A17&amp;"2")-1)*INDIRECT("NumericMain!"&amp;$A17&amp;"4")^2+(INDIRECT("NumericMain!"&amp;M$1&amp;"2")-1)*INDIRECT("NumericMain!"&amp;M$1&amp;"4")^2)/(INDIRECT("NumericMain!"&amp;$A17&amp;"2")+INDIRECT("NumericMain!"&amp;M$1&amp;"2"))))</f>
        <v>-8.6710996952411995E-2</v>
      </c>
      <c r="N17" s="151">
        <f t="array" aca="1" ref="N17" ca="1">(INDIRECT("NumericMain!"&amp;$A17&amp;"3")-INDIRECT("NumericMain!"&amp;N$1&amp;"3"))/SQRT((((INDIRECT("NumericMain!"&amp;$A17&amp;"2")-1)*INDIRECT("NumericMain!"&amp;$A17&amp;"4")^2+(INDIRECT("NumericMain!"&amp;N$1&amp;"2")-1)*INDIRECT("NumericMain!"&amp;N$1&amp;"4")^2)/(INDIRECT("NumericMain!"&amp;$A17&amp;"2")+INDIRECT("NumericMain!"&amp;N$1&amp;"2"))))</f>
        <v>-0.23643312187173021</v>
      </c>
      <c r="O17" s="151">
        <f t="array" aca="1" ref="O17" ca="1">(INDIRECT("NumericMain!"&amp;$A17&amp;"3")-INDIRECT("NumericMain!"&amp;O$1&amp;"3"))/SQRT((((INDIRECT("NumericMain!"&amp;$A17&amp;"2")-1)*INDIRECT("NumericMain!"&amp;$A17&amp;"4")^2+(INDIRECT("NumericMain!"&amp;O$1&amp;"2")-1)*INDIRECT("NumericMain!"&amp;O$1&amp;"4")^2)/(INDIRECT("NumericMain!"&amp;$A17&amp;"2")+INDIRECT("NumericMain!"&amp;O$1&amp;"2"))))</f>
        <v>0.17102764992360511</v>
      </c>
      <c r="P17" s="151">
        <f t="array" aca="1" ref="P17" ca="1">(INDIRECT("NumericMain!"&amp;$A17&amp;"3")-INDIRECT("NumericMain!"&amp;P$1&amp;"3"))/SQRT((((INDIRECT("NumericMain!"&amp;$A17&amp;"2")-1)*INDIRECT("NumericMain!"&amp;$A17&amp;"4")^2+(INDIRECT("NumericMain!"&amp;P$1&amp;"2")-1)*INDIRECT("NumericMain!"&amp;P$1&amp;"4")^2)/(INDIRECT("NumericMain!"&amp;$A17&amp;"2")+INDIRECT("NumericMain!"&amp;P$1&amp;"2"))))</f>
        <v>0.17102764992360511</v>
      </c>
      <c r="Q17" s="151">
        <f t="array" aca="1" ref="Q17" ca="1">(INDIRECT("NumericMain!"&amp;$A17&amp;"3")-INDIRECT("NumericMain!"&amp;Q$1&amp;"3"))/SQRT((((INDIRECT("NumericMain!"&amp;$A17&amp;"2")-1)*INDIRECT("NumericMain!"&amp;$A17&amp;"4")^2+(INDIRECT("NumericMain!"&amp;Q$1&amp;"2")-1)*INDIRECT("NumericMain!"&amp;Q$1&amp;"4")^2)/(INDIRECT("NumericMain!"&amp;$A17&amp;"2")+INDIRECT("NumericMain!"&amp;Q$1&amp;"2"))))</f>
        <v>-5.6659269967007347E-2</v>
      </c>
      <c r="R17" s="151">
        <f t="array" aca="1" ref="R17" ca="1">(INDIRECT("NumericMain!"&amp;$A17&amp;"3")-INDIRECT("NumericMain!"&amp;R$1&amp;"3"))/SQRT((((INDIRECT("NumericMain!"&amp;$A17&amp;"2")-1)*INDIRECT("NumericMain!"&amp;$A17&amp;"4")^2+(INDIRECT("NumericMain!"&amp;R$1&amp;"2")-1)*INDIRECT("NumericMain!"&amp;R$1&amp;"4")^2)/(INDIRECT("NumericMain!"&amp;$A17&amp;"2")+INDIRECT("NumericMain!"&amp;R$1&amp;"2"))))</f>
        <v>-0.29454311537913846</v>
      </c>
      <c r="S17" s="151">
        <f t="array" aca="1" ref="S17" ca="1">(INDIRECT("NumericMain!"&amp;$A17&amp;"3")-INDIRECT("NumericMain!"&amp;S$1&amp;"3"))/SQRT((((INDIRECT("NumericMain!"&amp;$A17&amp;"2")-1)*INDIRECT("NumericMain!"&amp;$A17&amp;"4")^2+(INDIRECT("NumericMain!"&amp;S$1&amp;"2")-1)*INDIRECT("NumericMain!"&amp;S$1&amp;"4")^2)/(INDIRECT("NumericMain!"&amp;$A17&amp;"2")+INDIRECT("NumericMain!"&amp;S$1&amp;"2"))))</f>
        <v>3.3314830232638475E-2</v>
      </c>
      <c r="T17" s="151">
        <f t="array" aca="1" ref="T17" ca="1">(INDIRECT("NumericMain!"&amp;$A17&amp;"3")-INDIRECT("NumericMain!"&amp;T$1&amp;"3"))/SQRT((((INDIRECT("NumericMain!"&amp;$A17&amp;"2")-1)*INDIRECT("NumericMain!"&amp;$A17&amp;"4")^2+(INDIRECT("NumericMain!"&amp;T$1&amp;"2")-1)*INDIRECT("NumericMain!"&amp;T$1&amp;"4")^2)/(INDIRECT("NumericMain!"&amp;$A17&amp;"2")+INDIRECT("NumericMain!"&amp;T$1&amp;"2"))))</f>
        <v>0</v>
      </c>
      <c r="U17" s="151"/>
      <c r="V17" s="151"/>
      <c r="W17" s="151"/>
      <c r="X17" s="151"/>
    </row>
    <row r="18" spans="1:24" x14ac:dyDescent="0.2">
      <c r="A18" t="s">
        <v>1841</v>
      </c>
      <c r="B18" s="151" cm="1">
        <f t="array" aca="1" ref="B18" ca="1">INDIRECT("NumericMain!"&amp;$A18&amp;"3")</f>
        <v>0.1728395061728395</v>
      </c>
      <c r="C18" s="151" cm="1">
        <f t="array" aca="1" ref="C18" ca="1">INDIRECT("NumericMain!"&amp;$A18&amp;"4")</f>
        <v>0.49472526357540414</v>
      </c>
      <c r="D18" t="str">
        <f t="array" aca="1" ref="D18" ca="1">INDIRECT("NumericMain!"&amp;$A18&amp;1)</f>
        <v>Q31 Swmod</v>
      </c>
      <c r="E18" t="str" cm="1">
        <f t="array" aca="1" ref="E18" ca="1">INDIRECT("NumericMain!"&amp;$A18&amp;"21")</f>
        <v>Other software or system modeling tools (e.g. Papyrus)</v>
      </c>
      <c r="F18" s="151">
        <f t="array" aca="1" ref="F18" ca="1">(INDIRECT("NumericMain!"&amp;$A18&amp;"3")-INDIRECT("NumericMain!"&amp;F$1&amp;"3"))/SQRT((((INDIRECT("NumericMain!"&amp;$A18&amp;"2")-1)*INDIRECT("NumericMain!"&amp;$A18&amp;"4")^2+(INDIRECT("NumericMain!"&amp;F$1&amp;"2")-1)*INDIRECT("NumericMain!"&amp;F$1&amp;"4")^2)/(INDIRECT("NumericMain!"&amp;$A18&amp;"2")+INDIRECT("NumericMain!"&amp;F$1&amp;"2"))))</f>
        <v>-2.8256291517886396</v>
      </c>
      <c r="G18" s="151">
        <f t="array" aca="1" ref="G18" ca="1">(INDIRECT("NumericMain!"&amp;$A18&amp;"3")-INDIRECT("NumericMain!"&amp;G$1&amp;"3"))/SQRT((((INDIRECT("NumericMain!"&amp;$A18&amp;"2")-1)*INDIRECT("NumericMain!"&amp;$A18&amp;"4")^2+(INDIRECT("NumericMain!"&amp;G$1&amp;"2")-1)*INDIRECT("NumericMain!"&amp;G$1&amp;"4")^2)/(INDIRECT("NumericMain!"&amp;$A18&amp;"2")+INDIRECT("NumericMain!"&amp;G$1&amp;"2"))))</f>
        <v>-3.2662807556541393</v>
      </c>
      <c r="H18" s="151">
        <f t="array" aca="1" ref="H18" ca="1">(INDIRECT("NumericMain!"&amp;$A18&amp;"3")-INDIRECT("NumericMain!"&amp;H$1&amp;"3"))/SQRT((((INDIRECT("NumericMain!"&amp;$A18&amp;"2")-1)*INDIRECT("NumericMain!"&amp;$A18&amp;"4")^2+(INDIRECT("NumericMain!"&amp;H$1&amp;"2")-1)*INDIRECT("NumericMain!"&amp;H$1&amp;"4")^2)/(INDIRECT("NumericMain!"&amp;$A18&amp;"2")+INDIRECT("NumericMain!"&amp;H$1&amp;"2"))))</f>
        <v>-3.1052328903277981</v>
      </c>
      <c r="I18" s="151">
        <f t="array" aca="1" ref="I18" ca="1">(INDIRECT("NumericMain!"&amp;$A18&amp;"3")-INDIRECT("NumericMain!"&amp;I$1&amp;"3"))/SQRT((((INDIRECT("NumericMain!"&amp;$A18&amp;"2")-1)*INDIRECT("NumericMain!"&amp;$A18&amp;"4")^2+(INDIRECT("NumericMain!"&amp;I$1&amp;"2")-1)*INDIRECT("NumericMain!"&amp;I$1&amp;"4")^2)/(INDIRECT("NumericMain!"&amp;$A18&amp;"2")+INDIRECT("NumericMain!"&amp;I$1&amp;"2"))))</f>
        <v>-3.1846484527395535</v>
      </c>
      <c r="J18" s="151">
        <f t="array" aca="1" ref="J18" ca="1">(INDIRECT("NumericMain!"&amp;$A18&amp;"3")-INDIRECT("NumericMain!"&amp;J$1&amp;"3"))/SQRT((((INDIRECT("NumericMain!"&amp;$A18&amp;"2")-1)*INDIRECT("NumericMain!"&amp;$A18&amp;"4")^2+(INDIRECT("NumericMain!"&amp;J$1&amp;"2")-1)*INDIRECT("NumericMain!"&amp;J$1&amp;"4")^2)/(INDIRECT("NumericMain!"&amp;$A18&amp;"2")+INDIRECT("NumericMain!"&amp;J$1&amp;"2"))))</f>
        <v>-0.68565133385034194</v>
      </c>
      <c r="K18" s="151">
        <f t="array" aca="1" ref="K18" ca="1">(INDIRECT("NumericMain!"&amp;$A18&amp;"3")-INDIRECT("NumericMain!"&amp;K$1&amp;"3"))/SQRT((((INDIRECT("NumericMain!"&amp;$A18&amp;"2")-1)*INDIRECT("NumericMain!"&amp;$A18&amp;"4")^2+(INDIRECT("NumericMain!"&amp;K$1&amp;"2")-1)*INDIRECT("NumericMain!"&amp;K$1&amp;"4")^2)/(INDIRECT("NumericMain!"&amp;$A18&amp;"2")+INDIRECT("NumericMain!"&amp;K$1&amp;"2"))))</f>
        <v>7.5401640925121013E-2</v>
      </c>
      <c r="L18" s="151">
        <f t="array" aca="1" ref="L18" ca="1">(INDIRECT("NumericMain!"&amp;$A18&amp;"3")-INDIRECT("NumericMain!"&amp;L$1&amp;"3"))/SQRT((((INDIRECT("NumericMain!"&amp;$A18&amp;"2")-1)*INDIRECT("NumericMain!"&amp;$A18&amp;"4")^2+(INDIRECT("NumericMain!"&amp;L$1&amp;"2")-1)*INDIRECT("NumericMain!"&amp;L$1&amp;"4")^2)/(INDIRECT("NumericMain!"&amp;$A18&amp;"2")+INDIRECT("NumericMain!"&amp;L$1&amp;"2"))))</f>
        <v>-6.243229333945758E-2</v>
      </c>
      <c r="M18" s="151">
        <f t="array" aca="1" ref="M18" ca="1">(INDIRECT("NumericMain!"&amp;$A18&amp;"3")-INDIRECT("NumericMain!"&amp;M$1&amp;"3"))/SQRT((((INDIRECT("NumericMain!"&amp;$A18&amp;"2")-1)*INDIRECT("NumericMain!"&amp;$A18&amp;"4")^2+(INDIRECT("NumericMain!"&amp;M$1&amp;"2")-1)*INDIRECT("NumericMain!"&amp;M$1&amp;"4")^2)/(INDIRECT("NumericMain!"&amp;$A18&amp;"2")+INDIRECT("NumericMain!"&amp;M$1&amp;"2"))))</f>
        <v>0.12488297703785153</v>
      </c>
      <c r="N18" s="151">
        <f t="array" aca="1" ref="N18" ca="1">(INDIRECT("NumericMain!"&amp;$A18&amp;"3")-INDIRECT("NumericMain!"&amp;N$1&amp;"3"))/SQRT((((INDIRECT("NumericMain!"&amp;$A18&amp;"2")-1)*INDIRECT("NumericMain!"&amp;$A18&amp;"4")^2+(INDIRECT("NumericMain!"&amp;N$1&amp;"2")-1)*INDIRECT("NumericMain!"&amp;N$1&amp;"4")^2)/(INDIRECT("NumericMain!"&amp;$A18&amp;"2")+INDIRECT("NumericMain!"&amp;N$1&amp;"2"))))</f>
        <v>-2.32181730106286E-2</v>
      </c>
      <c r="O18" s="151">
        <f t="array" aca="1" ref="O18" ca="1">(INDIRECT("NumericMain!"&amp;$A18&amp;"3")-INDIRECT("NumericMain!"&amp;O$1&amp;"3"))/SQRT((((INDIRECT("NumericMain!"&amp;$A18&amp;"2")-1)*INDIRECT("NumericMain!"&amp;$A18&amp;"4")^2+(INDIRECT("NumericMain!"&amp;O$1&amp;"2")-1)*INDIRECT("NumericMain!"&amp;O$1&amp;"4")^2)/(INDIRECT("NumericMain!"&amp;$A18&amp;"2")+INDIRECT("NumericMain!"&amp;O$1&amp;"2"))))</f>
        <v>0.3887181290350421</v>
      </c>
      <c r="P18" s="151">
        <f t="array" aca="1" ref="P18" ca="1">(INDIRECT("NumericMain!"&amp;$A18&amp;"3")-INDIRECT("NumericMain!"&amp;P$1&amp;"3"))/SQRT((((INDIRECT("NumericMain!"&amp;$A18&amp;"2")-1)*INDIRECT("NumericMain!"&amp;$A18&amp;"4")^2+(INDIRECT("NumericMain!"&amp;P$1&amp;"2")-1)*INDIRECT("NumericMain!"&amp;P$1&amp;"4")^2)/(INDIRECT("NumericMain!"&amp;$A18&amp;"2")+INDIRECT("NumericMain!"&amp;P$1&amp;"2"))))</f>
        <v>0.3887181290350421</v>
      </c>
      <c r="Q18" s="151">
        <f t="array" aca="1" ref="Q18" ca="1">(INDIRECT("NumericMain!"&amp;$A18&amp;"3")-INDIRECT("NumericMain!"&amp;Q$1&amp;"3"))/SQRT((((INDIRECT("NumericMain!"&amp;$A18&amp;"2")-1)*INDIRECT("NumericMain!"&amp;$A18&amp;"4")^2+(INDIRECT("NumericMain!"&amp;Q$1&amp;"2")-1)*INDIRECT("NumericMain!"&amp;Q$1&amp;"4")^2)/(INDIRECT("NumericMain!"&amp;$A18&amp;"2")+INDIRECT("NumericMain!"&amp;Q$1&amp;"2"))))</f>
        <v>0.14762034939153684</v>
      </c>
      <c r="R18" s="151">
        <f t="array" aca="1" ref="R18" ca="1">(INDIRECT("NumericMain!"&amp;$A18&amp;"3")-INDIRECT("NumericMain!"&amp;R$1&amp;"3"))/SQRT((((INDIRECT("NumericMain!"&amp;$A18&amp;"2")-1)*INDIRECT("NumericMain!"&amp;$A18&amp;"4")^2+(INDIRECT("NumericMain!"&amp;R$1&amp;"2")-1)*INDIRECT("NumericMain!"&amp;R$1&amp;"4")^2)/(INDIRECT("NumericMain!"&amp;$A18&amp;"2")+INDIRECT("NumericMain!"&amp;R$1&amp;"2"))))</f>
        <v>-0.10305445599582161</v>
      </c>
      <c r="S18" s="151">
        <f t="array" aca="1" ref="S18" ca="1">(INDIRECT("NumericMain!"&amp;$A18&amp;"3")-INDIRECT("NumericMain!"&amp;S$1&amp;"3"))/SQRT((((INDIRECT("NumericMain!"&amp;$A18&amp;"2")-1)*INDIRECT("NumericMain!"&amp;$A18&amp;"4")^2+(INDIRECT("NumericMain!"&amp;S$1&amp;"2")-1)*INDIRECT("NumericMain!"&amp;S$1&amp;"4")^2)/(INDIRECT("NumericMain!"&amp;$A18&amp;"2")+INDIRECT("NumericMain!"&amp;S$1&amp;"2"))))</f>
        <v>0.24894574956805962</v>
      </c>
      <c r="T18" s="151">
        <f t="array" aca="1" ref="T18" ca="1">(INDIRECT("NumericMain!"&amp;$A18&amp;"3")-INDIRECT("NumericMain!"&amp;T$1&amp;"3"))/SQRT((((INDIRECT("NumericMain!"&amp;$A18&amp;"2")-1)*INDIRECT("NumericMain!"&amp;$A18&amp;"4")^2+(INDIRECT("NumericMain!"&amp;T$1&amp;"2")-1)*INDIRECT("NumericMain!"&amp;T$1&amp;"4")^2)/(INDIRECT("NumericMain!"&amp;$A18&amp;"2")+INDIRECT("NumericMain!"&amp;T$1&amp;"2"))))</f>
        <v>0.23288900389583278</v>
      </c>
      <c r="U18" s="151">
        <f t="array" aca="1" ref="U18" ca="1">(INDIRECT("NumericMain!"&amp;$A18&amp;"3")-INDIRECT("NumericMain!"&amp;U$1&amp;"3"))/SQRT((((INDIRECT("NumericMain!"&amp;$A18&amp;"2")-1)*INDIRECT("NumericMain!"&amp;$A18&amp;"4")^2+(INDIRECT("NumericMain!"&amp;U$1&amp;"2")-1)*INDIRECT("NumericMain!"&amp;U$1&amp;"4")^2)/(INDIRECT("NumericMain!"&amp;$A18&amp;"2")+INDIRECT("NumericMain!"&amp;U$1&amp;"2"))))</f>
        <v>0</v>
      </c>
      <c r="V18" s="151"/>
      <c r="W18" s="151"/>
      <c r="X18" s="151"/>
    </row>
    <row r="19" spans="1:24" x14ac:dyDescent="0.2">
      <c r="A19" t="s">
        <v>1842</v>
      </c>
      <c r="B19" s="151" cm="1">
        <f t="array" aca="1" ref="B19" ca="1">INDIRECT("NumericMain!"&amp;$A19&amp;"3")</f>
        <v>0.27160493827160492</v>
      </c>
      <c r="C19" s="151" cm="1">
        <f t="array" aca="1" ref="C19" ca="1">INDIRECT("NumericMain!"&amp;$A19&amp;"4")</f>
        <v>0.63269948788924169</v>
      </c>
      <c r="D19" t="str">
        <f t="array" aca="1" ref="D19" ca="1">INDIRECT("NumericMain!"&amp;$A19&amp;1)</f>
        <v>Q31 Datamgt</v>
      </c>
      <c r="E19" t="str" cm="1">
        <f t="array" aca="1" ref="E19" ca="1">INDIRECT("NumericMain!"&amp;$A19&amp;"21")</f>
        <v>Data management tools (e.g. Google Data Studio)</v>
      </c>
      <c r="F19" s="151">
        <f t="array" aca="1" ref="F19" ca="1">(INDIRECT("NumericMain!"&amp;$A19&amp;"3")-INDIRECT("NumericMain!"&amp;F$1&amp;"3"))/SQRT((((INDIRECT("NumericMain!"&amp;$A19&amp;"2")-1)*INDIRECT("NumericMain!"&amp;$A19&amp;"4")^2+(INDIRECT("NumericMain!"&amp;F$1&amp;"2")-1)*INDIRECT("NumericMain!"&amp;F$1&amp;"4")^2)/(INDIRECT("NumericMain!"&amp;$A19&amp;"2")+INDIRECT("NumericMain!"&amp;F$1&amp;"2"))))</f>
        <v>-2.5011735573144502</v>
      </c>
      <c r="G19" s="151">
        <f t="array" aca="1" ref="G19" ca="1">(INDIRECT("NumericMain!"&amp;$A19&amp;"3")-INDIRECT("NumericMain!"&amp;G$1&amp;"3"))/SQRT((((INDIRECT("NumericMain!"&amp;$A19&amp;"2")-1)*INDIRECT("NumericMain!"&amp;$A19&amp;"4")^2+(INDIRECT("NumericMain!"&amp;G$1&amp;"2")-1)*INDIRECT("NumericMain!"&amp;G$1&amp;"4")^2)/(INDIRECT("NumericMain!"&amp;$A19&amp;"2")+INDIRECT("NumericMain!"&amp;G$1&amp;"2"))))</f>
        <v>-2.8648746684691124</v>
      </c>
      <c r="H19" s="151">
        <f t="array" aca="1" ref="H19" ca="1">(INDIRECT("NumericMain!"&amp;$A19&amp;"3")-INDIRECT("NumericMain!"&amp;H$1&amp;"3"))/SQRT((((INDIRECT("NumericMain!"&amp;$A19&amp;"2")-1)*INDIRECT("NumericMain!"&amp;$A19&amp;"4")^2+(INDIRECT("NumericMain!"&amp;H$1&amp;"2")-1)*INDIRECT("NumericMain!"&amp;H$1&amp;"4")^2)/(INDIRECT("NumericMain!"&amp;$A19&amp;"2")+INDIRECT("NumericMain!"&amp;H$1&amp;"2"))))</f>
        <v>-2.7347120031796179</v>
      </c>
      <c r="I19" s="151">
        <f t="array" aca="1" ref="I19" ca="1">(INDIRECT("NumericMain!"&amp;$A19&amp;"3")-INDIRECT("NumericMain!"&amp;I$1&amp;"3"))/SQRT((((INDIRECT("NumericMain!"&amp;$A19&amp;"2")-1)*INDIRECT("NumericMain!"&amp;$A19&amp;"4")^2+(INDIRECT("NumericMain!"&amp;I$1&amp;"2")-1)*INDIRECT("NumericMain!"&amp;I$1&amp;"4")^2)/(INDIRECT("NumericMain!"&amp;$A19&amp;"2")+INDIRECT("NumericMain!"&amp;I$1&amp;"2"))))</f>
        <v>-2.8071131480151936</v>
      </c>
      <c r="J19" s="151">
        <f t="array" aca="1" ref="J19" ca="1">(INDIRECT("NumericMain!"&amp;$A19&amp;"3")-INDIRECT("NumericMain!"&amp;J$1&amp;"3"))/SQRT((((INDIRECT("NumericMain!"&amp;$A19&amp;"2")-1)*INDIRECT("NumericMain!"&amp;$A19&amp;"4")^2+(INDIRECT("NumericMain!"&amp;J$1&amp;"2")-1)*INDIRECT("NumericMain!"&amp;J$1&amp;"4")^2)/(INDIRECT("NumericMain!"&amp;$A19&amp;"2")+INDIRECT("NumericMain!"&amp;J$1&amp;"2"))))</f>
        <v>-0.53713265448256675</v>
      </c>
      <c r="K19" s="151">
        <f t="array" aca="1" ref="K19" ca="1">(INDIRECT("NumericMain!"&amp;$A19&amp;"3")-INDIRECT("NumericMain!"&amp;K$1&amp;"3"))/SQRT((((INDIRECT("NumericMain!"&amp;$A19&amp;"2")-1)*INDIRECT("NumericMain!"&amp;$A19&amp;"4")^2+(INDIRECT("NumericMain!"&amp;K$1&amp;"2")-1)*INDIRECT("NumericMain!"&amp;K$1&amp;"4")^2)/(INDIRECT("NumericMain!"&amp;$A19&amp;"2")+INDIRECT("NumericMain!"&amp;K$1&amp;"2"))))</f>
        <v>0.24078612666124502</v>
      </c>
      <c r="L19" s="151">
        <f t="array" aca="1" ref="L19" ca="1">(INDIRECT("NumericMain!"&amp;$A19&amp;"3")-INDIRECT("NumericMain!"&amp;L$1&amp;"3"))/SQRT((((INDIRECT("NumericMain!"&amp;$A19&amp;"2")-1)*INDIRECT("NumericMain!"&amp;$A19&amp;"4")^2+(INDIRECT("NumericMain!"&amp;L$1&amp;"2")-1)*INDIRECT("NumericMain!"&amp;L$1&amp;"4")^2)/(INDIRECT("NumericMain!"&amp;$A19&amp;"2")+INDIRECT("NumericMain!"&amp;L$1&amp;"2"))))</f>
        <v>9.4272524750630055E-2</v>
      </c>
      <c r="M19" s="151">
        <f t="array" aca="1" ref="M19" ca="1">(INDIRECT("NumericMain!"&amp;$A19&amp;"3")-INDIRECT("NumericMain!"&amp;M$1&amp;"3"))/SQRT((((INDIRECT("NumericMain!"&amp;$A19&amp;"2")-1)*INDIRECT("NumericMain!"&amp;$A19&amp;"4")^2+(INDIRECT("NumericMain!"&amp;M$1&amp;"2")-1)*INDIRECT("NumericMain!"&amp;M$1&amp;"4")^2)/(INDIRECT("NumericMain!"&amp;$A19&amp;"2")+INDIRECT("NumericMain!"&amp;M$1&amp;"2"))))</f>
        <v>0.28321163061769439</v>
      </c>
      <c r="N19" s="151">
        <f t="array" aca="1" ref="N19" ca="1">(INDIRECT("NumericMain!"&amp;$A19&amp;"3")-INDIRECT("NumericMain!"&amp;N$1&amp;"3"))/SQRT((((INDIRECT("NumericMain!"&amp;$A19&amp;"2")-1)*INDIRECT("NumericMain!"&amp;$A19&amp;"4")^2+(INDIRECT("NumericMain!"&amp;N$1&amp;"2")-1)*INDIRECT("NumericMain!"&amp;N$1&amp;"4")^2)/(INDIRECT("NumericMain!"&amp;$A19&amp;"2")+INDIRECT("NumericMain!"&amp;N$1&amp;"2"))))</f>
        <v>0.14412325750244379</v>
      </c>
      <c r="O19" s="151">
        <f t="array" aca="1" ref="O19" ca="1">(INDIRECT("NumericMain!"&amp;$A19&amp;"3")-INDIRECT("NumericMain!"&amp;O$1&amp;"3"))/SQRT((((INDIRECT("NumericMain!"&amp;$A19&amp;"2")-1)*INDIRECT("NumericMain!"&amp;$A19&amp;"4")^2+(INDIRECT("NumericMain!"&amp;O$1&amp;"2")-1)*INDIRECT("NumericMain!"&amp;O$1&amp;"4")^2)/(INDIRECT("NumericMain!"&amp;$A19&amp;"2")+INDIRECT("NumericMain!"&amp;O$1&amp;"2"))))</f>
        <v>0.52396251706224595</v>
      </c>
      <c r="P19" s="151">
        <f t="array" aca="1" ref="P19" ca="1">(INDIRECT("NumericMain!"&amp;$A19&amp;"3")-INDIRECT("NumericMain!"&amp;P$1&amp;"3"))/SQRT((((INDIRECT("NumericMain!"&amp;$A19&amp;"2")-1)*INDIRECT("NumericMain!"&amp;$A19&amp;"4")^2+(INDIRECT("NumericMain!"&amp;P$1&amp;"2")-1)*INDIRECT("NumericMain!"&amp;P$1&amp;"4")^2)/(INDIRECT("NumericMain!"&amp;$A19&amp;"2")+INDIRECT("NumericMain!"&amp;P$1&amp;"2"))))</f>
        <v>0.52396251706224595</v>
      </c>
      <c r="Q19" s="151">
        <f t="array" aca="1" ref="Q19" ca="1">(INDIRECT("NumericMain!"&amp;$A19&amp;"3")-INDIRECT("NumericMain!"&amp;Q$1&amp;"3"))/SQRT((((INDIRECT("NumericMain!"&amp;$A19&amp;"2")-1)*INDIRECT("NumericMain!"&amp;$A19&amp;"4")^2+(INDIRECT("NumericMain!"&amp;Q$1&amp;"2")-1)*INDIRECT("NumericMain!"&amp;Q$1&amp;"4")^2)/(INDIRECT("NumericMain!"&amp;$A19&amp;"2")+INDIRECT("NumericMain!"&amp;Q$1&amp;"2"))))</f>
        <v>0.30151134457776363</v>
      </c>
      <c r="R19" s="151">
        <f t="array" aca="1" ref="R19" ca="1">(INDIRECT("NumericMain!"&amp;$A19&amp;"3")-INDIRECT("NumericMain!"&amp;R$1&amp;"3"))/SQRT((((INDIRECT("NumericMain!"&amp;$A19&amp;"2")-1)*INDIRECT("NumericMain!"&amp;$A19&amp;"4")^2+(INDIRECT("NumericMain!"&amp;R$1&amp;"2")-1)*INDIRECT("NumericMain!"&amp;R$1&amp;"4")^2)/(INDIRECT("NumericMain!"&amp;$A19&amp;"2")+INDIRECT("NumericMain!"&amp;R$1&amp;"2"))))</f>
        <v>5.6116443966229494E-2</v>
      </c>
      <c r="S19" s="151">
        <f t="array" aca="1" ref="S19" ca="1">(INDIRECT("NumericMain!"&amp;$A19&amp;"3")-INDIRECT("NumericMain!"&amp;S$1&amp;"3"))/SQRT((((INDIRECT("NumericMain!"&amp;$A19&amp;"2")-1)*INDIRECT("NumericMain!"&amp;$A19&amp;"4")^2+(INDIRECT("NumericMain!"&amp;S$1&amp;"2")-1)*INDIRECT("NumericMain!"&amp;S$1&amp;"4")^2)/(INDIRECT("NumericMain!"&amp;$A19&amp;"2")+INDIRECT("NumericMain!"&amp;S$1&amp;"2"))))</f>
        <v>0.39947508351872402</v>
      </c>
      <c r="T19" s="151">
        <f t="array" aca="1" ref="T19" ca="1">(INDIRECT("NumericMain!"&amp;$A19&amp;"3")-INDIRECT("NumericMain!"&amp;T$1&amp;"3"))/SQRT((((INDIRECT("NumericMain!"&amp;$A19&amp;"2")-1)*INDIRECT("NumericMain!"&amp;$A19&amp;"4")^2+(INDIRECT("NumericMain!"&amp;T$1&amp;"2")-1)*INDIRECT("NumericMain!"&amp;T$1&amp;"4")^2)/(INDIRECT("NumericMain!"&amp;$A19&amp;"2")+INDIRECT("NumericMain!"&amp;T$1&amp;"2"))))</f>
        <v>0.38989614306286341</v>
      </c>
      <c r="U19" s="151">
        <f t="array" aca="1" ref="U19" ca="1">(INDIRECT("NumericMain!"&amp;$A19&amp;"3")-INDIRECT("NumericMain!"&amp;U$1&amp;"3"))/SQRT((((INDIRECT("NumericMain!"&amp;$A19&amp;"2")-1)*INDIRECT("NumericMain!"&amp;$A19&amp;"4")^2+(INDIRECT("NumericMain!"&amp;U$1&amp;"2")-1)*INDIRECT("NumericMain!"&amp;U$1&amp;"4")^2)/(INDIRECT("NumericMain!"&amp;$A19&amp;"2")+INDIRECT("NumericMain!"&amp;U$1&amp;"2"))))</f>
        <v>0.17499145570392283</v>
      </c>
      <c r="V19" s="151">
        <f t="array" aca="1" ref="V19" ca="1">(INDIRECT("NumericMain!"&amp;$A19&amp;"3")-INDIRECT("NumericMain!"&amp;V$1&amp;"3"))/SQRT((((INDIRECT("NumericMain!"&amp;$A19&amp;"2")-1)*INDIRECT("NumericMain!"&amp;$A19&amp;"4")^2+(INDIRECT("NumericMain!"&amp;V$1&amp;"2")-1)*INDIRECT("NumericMain!"&amp;V$1&amp;"4")^2)/(INDIRECT("NumericMain!"&amp;$A19&amp;"2")+INDIRECT("NumericMain!"&amp;V$1&amp;"2"))))</f>
        <v>0</v>
      </c>
      <c r="W19" s="151"/>
      <c r="X19" s="151"/>
    </row>
    <row r="20" spans="1:24" x14ac:dyDescent="0.2">
      <c r="A20" t="s">
        <v>1843</v>
      </c>
      <c r="B20" s="151" cm="1">
        <f t="array" aca="1" ref="B20" ca="1">INDIRECT("NumericMain!"&amp;$A20&amp;"3")</f>
        <v>0.35802469135802467</v>
      </c>
      <c r="C20" s="151" cm="1">
        <f t="array" aca="1" ref="C20" ca="1">INDIRECT("NumericMain!"&amp;$A20&amp;"4")</f>
        <v>0.77956144682937989</v>
      </c>
      <c r="D20" t="str">
        <f t="array" aca="1" ref="D20" ca="1">INDIRECT("NumericMain!"&amp;$A20&amp;1)</f>
        <v>Q31 other</v>
      </c>
      <c r="E20" t="str" cm="1">
        <f t="array" aca="1" ref="E20" ca="1">INDIRECT("NumericMain!"&amp;$A20&amp;"21")</f>
        <v>Other specially designed business modeling tools</v>
      </c>
      <c r="F20" s="151">
        <f t="array" aca="1" ref="F20" ca="1">(INDIRECT("NumericMain!"&amp;$A20&amp;"3")-INDIRECT("NumericMain!"&amp;F$1&amp;"3"))/SQRT((((INDIRECT("NumericMain!"&amp;$A20&amp;"2")-1)*INDIRECT("NumericMain!"&amp;$A20&amp;"4")^2+(INDIRECT("NumericMain!"&amp;F$1&amp;"2")-1)*INDIRECT("NumericMain!"&amp;F$1&amp;"4")^2)/(INDIRECT("NumericMain!"&amp;$A20&amp;"2")+INDIRECT("NumericMain!"&amp;F$1&amp;"2"))))</f>
        <v>-2.2004114254854987</v>
      </c>
      <c r="G20" s="151">
        <f t="array" aca="1" ref="G20" ca="1">(INDIRECT("NumericMain!"&amp;$A20&amp;"3")-INDIRECT("NumericMain!"&amp;G$1&amp;"3"))/SQRT((((INDIRECT("NumericMain!"&amp;$A20&amp;"2")-1)*INDIRECT("NumericMain!"&amp;$A20&amp;"4")^2+(INDIRECT("NumericMain!"&amp;G$1&amp;"2")-1)*INDIRECT("NumericMain!"&amp;G$1&amp;"4")^2)/(INDIRECT("NumericMain!"&amp;$A20&amp;"2")+INDIRECT("NumericMain!"&amp;G$1&amp;"2"))))</f>
        <v>-2.4983661412087117</v>
      </c>
      <c r="H20" s="151">
        <f t="array" aca="1" ref="H20" ca="1">(INDIRECT("NumericMain!"&amp;$A20&amp;"3")-INDIRECT("NumericMain!"&amp;H$1&amp;"3"))/SQRT((((INDIRECT("NumericMain!"&amp;$A20&amp;"2")-1)*INDIRECT("NumericMain!"&amp;$A20&amp;"4")^2+(INDIRECT("NumericMain!"&amp;H$1&amp;"2")-1)*INDIRECT("NumericMain!"&amp;H$1&amp;"4")^2)/(INDIRECT("NumericMain!"&amp;$A20&amp;"2")+INDIRECT("NumericMain!"&amp;H$1&amp;"2"))))</f>
        <v>-2.3940073403147508</v>
      </c>
      <c r="I20" s="151">
        <f t="array" aca="1" ref="I20" ca="1">(INDIRECT("NumericMain!"&amp;$A20&amp;"3")-INDIRECT("NumericMain!"&amp;I$1&amp;"3"))/SQRT((((INDIRECT("NumericMain!"&amp;$A20&amp;"2")-1)*INDIRECT("NumericMain!"&amp;$A20&amp;"4")^2+(INDIRECT("NumericMain!"&amp;I$1&amp;"2")-1)*INDIRECT("NumericMain!"&amp;I$1&amp;"4")^2)/(INDIRECT("NumericMain!"&amp;$A20&amp;"2")+INDIRECT("NumericMain!"&amp;I$1&amp;"2"))))</f>
        <v>-2.4594605029543453</v>
      </c>
      <c r="J20" s="151">
        <f t="array" aca="1" ref="J20" ca="1">(INDIRECT("NumericMain!"&amp;$A20&amp;"3")-INDIRECT("NumericMain!"&amp;J$1&amp;"3"))/SQRT((((INDIRECT("NumericMain!"&amp;$A20&amp;"2")-1)*INDIRECT("NumericMain!"&amp;$A20&amp;"4")^2+(INDIRECT("NumericMain!"&amp;J$1&amp;"2")-1)*INDIRECT("NumericMain!"&amp;J$1&amp;"4")^2)/(INDIRECT("NumericMain!"&amp;$A20&amp;"2")+INDIRECT("NumericMain!"&amp;J$1&amp;"2"))))</f>
        <v>-0.41143595984989056</v>
      </c>
      <c r="K20" s="151">
        <f t="array" aca="1" ref="K20" ca="1">(INDIRECT("NumericMain!"&amp;$A20&amp;"3")-INDIRECT("NumericMain!"&amp;K$1&amp;"3"))/SQRT((((INDIRECT("NumericMain!"&amp;$A20&amp;"2")-1)*INDIRECT("NumericMain!"&amp;$A20&amp;"4")^2+(INDIRECT("NumericMain!"&amp;K$1&amp;"2")-1)*INDIRECT("NumericMain!"&amp;K$1&amp;"4")^2)/(INDIRECT("NumericMain!"&amp;$A20&amp;"2")+INDIRECT("NumericMain!"&amp;K$1&amp;"2"))))</f>
        <v>0.34268623089531008</v>
      </c>
      <c r="L20" s="151">
        <f t="array" aca="1" ref="L20" ca="1">(INDIRECT("NumericMain!"&amp;$A20&amp;"3")-INDIRECT("NumericMain!"&amp;L$1&amp;"3"))/SQRT((((INDIRECT("NumericMain!"&amp;$A20&amp;"2")-1)*INDIRECT("NumericMain!"&amp;$A20&amp;"4")^2+(INDIRECT("NumericMain!"&amp;L$1&amp;"2")-1)*INDIRECT("NumericMain!"&amp;L$1&amp;"4")^2)/(INDIRECT("NumericMain!"&amp;$A20&amp;"2")+INDIRECT("NumericMain!"&amp;L$1&amp;"2"))))</f>
        <v>0.20327307399454264</v>
      </c>
      <c r="M20" s="151">
        <f t="array" aca="1" ref="M20" ca="1">(INDIRECT("NumericMain!"&amp;$A20&amp;"3")-INDIRECT("NumericMain!"&amp;M$1&amp;"3"))/SQRT((((INDIRECT("NumericMain!"&amp;$A20&amp;"2")-1)*INDIRECT("NumericMain!"&amp;$A20&amp;"4")^2+(INDIRECT("NumericMain!"&amp;M$1&amp;"2")-1)*INDIRECT("NumericMain!"&amp;M$1&amp;"4")^2)/(INDIRECT("NumericMain!"&amp;$A20&amp;"2")+INDIRECT("NumericMain!"&amp;M$1&amp;"2"))))</f>
        <v>0.3793898626296423</v>
      </c>
      <c r="N20" s="151">
        <f t="array" aca="1" ref="N20" ca="1">(INDIRECT("NumericMain!"&amp;$A20&amp;"3")-INDIRECT("NumericMain!"&amp;N$1&amp;"3"))/SQRT((((INDIRECT("NumericMain!"&amp;$A20&amp;"2")-1)*INDIRECT("NumericMain!"&amp;$A20&amp;"4")^2+(INDIRECT("NumericMain!"&amp;N$1&amp;"2")-1)*INDIRECT("NumericMain!"&amp;N$1&amp;"4")^2)/(INDIRECT("NumericMain!"&amp;$A20&amp;"2")+INDIRECT("NumericMain!"&amp;N$1&amp;"2"))))</f>
        <v>0.25429338768592707</v>
      </c>
      <c r="O20" s="151">
        <f t="array" aca="1" ref="O20" ca="1">(INDIRECT("NumericMain!"&amp;$A20&amp;"3")-INDIRECT("NumericMain!"&amp;O$1&amp;"3"))/SQRT((((INDIRECT("NumericMain!"&amp;$A20&amp;"2")-1)*INDIRECT("NumericMain!"&amp;$A20&amp;"4")^2+(INDIRECT("NumericMain!"&amp;O$1&amp;"2")-1)*INDIRECT("NumericMain!"&amp;O$1&amp;"4")^2)/(INDIRECT("NumericMain!"&amp;$A20&amp;"2")+INDIRECT("NumericMain!"&amp;O$1&amp;"2"))))</f>
        <v>0.58516175456383623</v>
      </c>
      <c r="P20" s="151">
        <f t="array" aca="1" ref="P20" ca="1">(INDIRECT("NumericMain!"&amp;$A20&amp;"3")-INDIRECT("NumericMain!"&amp;P$1&amp;"3"))/SQRT((((INDIRECT("NumericMain!"&amp;$A20&amp;"2")-1)*INDIRECT("NumericMain!"&amp;$A20&amp;"4")^2+(INDIRECT("NumericMain!"&amp;P$1&amp;"2")-1)*INDIRECT("NumericMain!"&amp;P$1&amp;"4")^2)/(INDIRECT("NumericMain!"&amp;$A20&amp;"2")+INDIRECT("NumericMain!"&amp;P$1&amp;"2"))))</f>
        <v>0.58516175456383623</v>
      </c>
      <c r="Q20" s="151">
        <f t="array" aca="1" ref="Q20" ca="1">(INDIRECT("NumericMain!"&amp;$A20&amp;"3")-INDIRECT("NumericMain!"&amp;Q$1&amp;"3"))/SQRT((((INDIRECT("NumericMain!"&amp;$A20&amp;"2")-1)*INDIRECT("NumericMain!"&amp;$A20&amp;"4")^2+(INDIRECT("NumericMain!"&amp;Q$1&amp;"2")-1)*INDIRECT("NumericMain!"&amp;Q$1&amp;"4")^2)/(INDIRECT("NumericMain!"&amp;$A20&amp;"2")+INDIRECT("NumericMain!"&amp;Q$1&amp;"2"))))</f>
        <v>0.39489314258341573</v>
      </c>
      <c r="R20" s="151">
        <f t="array" aca="1" ref="R20" ca="1">(INDIRECT("NumericMain!"&amp;$A20&amp;"3")-INDIRECT("NumericMain!"&amp;R$1&amp;"3"))/SQRT((((INDIRECT("NumericMain!"&amp;$A20&amp;"2")-1)*INDIRECT("NumericMain!"&amp;$A20&amp;"4")^2+(INDIRECT("NumericMain!"&amp;R$1&amp;"2")-1)*INDIRECT("NumericMain!"&amp;R$1&amp;"4")^2)/(INDIRECT("NumericMain!"&amp;$A20&amp;"2")+INDIRECT("NumericMain!"&amp;R$1&amp;"2"))))</f>
        <v>0.16831105696898527</v>
      </c>
      <c r="S20" s="151">
        <f t="array" aca="1" ref="S20" ca="1">(INDIRECT("NumericMain!"&amp;$A20&amp;"3")-INDIRECT("NumericMain!"&amp;S$1&amp;"3"))/SQRT((((INDIRECT("NumericMain!"&amp;$A20&amp;"2")-1)*INDIRECT("NumericMain!"&amp;$A20&amp;"4")^2+(INDIRECT("NumericMain!"&amp;S$1&amp;"2")-1)*INDIRECT("NumericMain!"&amp;S$1&amp;"4")^2)/(INDIRECT("NumericMain!"&amp;$A20&amp;"2")+INDIRECT("NumericMain!"&amp;S$1&amp;"2"))))</f>
        <v>0.48164037064715876</v>
      </c>
      <c r="T20" s="151">
        <f t="array" aca="1" ref="T20" ca="1">(INDIRECT("NumericMain!"&amp;$A20&amp;"3")-INDIRECT("NumericMain!"&amp;T$1&amp;"3"))/SQRT((((INDIRECT("NumericMain!"&amp;$A20&amp;"2")-1)*INDIRECT("NumericMain!"&amp;$A20&amp;"4")^2+(INDIRECT("NumericMain!"&amp;T$1&amp;"2")-1)*INDIRECT("NumericMain!"&amp;T$1&amp;"4")^2)/(INDIRECT("NumericMain!"&amp;$A20&amp;"2")+INDIRECT("NumericMain!"&amp;T$1&amp;"2"))))</f>
        <v>0.4738492449724393</v>
      </c>
      <c r="U20" s="151">
        <f t="array" aca="1" ref="U20" ca="1">(INDIRECT("NumericMain!"&amp;$A20&amp;"3")-INDIRECT("NumericMain!"&amp;U$1&amp;"3"))/SQRT((((INDIRECT("NumericMain!"&amp;$A20&amp;"2")-1)*INDIRECT("NumericMain!"&amp;$A20&amp;"4")^2+(INDIRECT("NumericMain!"&amp;U$1&amp;"2")-1)*INDIRECT("NumericMain!"&amp;U$1&amp;"4")^2)/(INDIRECT("NumericMain!"&amp;$A20&amp;"2")+INDIRECT("NumericMain!"&amp;U$1&amp;"2"))))</f>
        <v>0.28541672722963601</v>
      </c>
      <c r="V20" s="151">
        <f t="array" aca="1" ref="V20" ca="1">(INDIRECT("NumericMain!"&amp;$A20&amp;"3")-INDIRECT("NumericMain!"&amp;V$1&amp;"3"))/SQRT((((INDIRECT("NumericMain!"&amp;$A20&amp;"2")-1)*INDIRECT("NumericMain!"&amp;$A20&amp;"4")^2+(INDIRECT("NumericMain!"&amp;V$1&amp;"2")-1)*INDIRECT("NumericMain!"&amp;V$1&amp;"4")^2)/(INDIRECT("NumericMain!"&amp;$A20&amp;"2")+INDIRECT("NumericMain!"&amp;V$1&amp;"2"))))</f>
        <v>0.12248698644899796</v>
      </c>
      <c r="W20" s="151">
        <f t="array" aca="1" ref="W20" ca="1">(INDIRECT("NumericMain!"&amp;$A20&amp;"3")-INDIRECT("NumericMain!"&amp;W$1&amp;"3"))/SQRT((((INDIRECT("NumericMain!"&amp;$A20&amp;"2")-1)*INDIRECT("NumericMain!"&amp;$A20&amp;"4")^2+(INDIRECT("NumericMain!"&amp;W$1&amp;"2")-1)*INDIRECT("NumericMain!"&amp;W$1&amp;"4")^2)/(INDIRECT("NumericMain!"&amp;$A20&amp;"2")+INDIRECT("NumericMain!"&amp;W$1&amp;"2"))))</f>
        <v>0</v>
      </c>
      <c r="X20" s="151"/>
    </row>
    <row r="23" spans="1:24" x14ac:dyDescent="0.2">
      <c r="D23" t="s">
        <v>1816</v>
      </c>
    </row>
    <row r="26" spans="1:24" x14ac:dyDescent="0.2">
      <c r="F26" s="151"/>
    </row>
  </sheetData>
  <conditionalFormatting sqref="X3:X20">
    <cfRule type="colorScale" priority="3">
      <colorScale>
        <cfvo type="num" val="-2"/>
        <cfvo type="num" val="0"/>
        <cfvo type="num" val="2"/>
        <color rgb="FFFF0000"/>
        <color theme="0"/>
        <color rgb="FF00B050"/>
      </colorScale>
    </cfRule>
  </conditionalFormatting>
  <conditionalFormatting sqref="H4">
    <cfRule type="colorScale" priority="64">
      <colorScale>
        <cfvo type="num" val="-2"/>
        <cfvo type="num" val="0"/>
        <cfvo type="num" val="2"/>
        <color rgb="FFFF0000"/>
        <color theme="0"/>
        <color rgb="FF00B050"/>
      </colorScale>
    </cfRule>
  </conditionalFormatting>
  <conditionalFormatting sqref="H6">
    <cfRule type="colorScale" priority="62">
      <colorScale>
        <cfvo type="num" val="-2"/>
        <cfvo type="num" val="0"/>
        <cfvo type="num" val="2"/>
        <color rgb="FFFF0000"/>
        <color theme="0"/>
        <color rgb="FF00B050"/>
      </colorScale>
    </cfRule>
  </conditionalFormatting>
  <conditionalFormatting sqref="G6">
    <cfRule type="colorScale" priority="80">
      <colorScale>
        <cfvo type="num" val="-2"/>
        <cfvo type="num" val="0"/>
        <cfvo type="num" val="2"/>
        <color rgb="FFFF0000"/>
        <color theme="0"/>
        <color rgb="FF00B050"/>
      </colorScale>
    </cfRule>
  </conditionalFormatting>
  <conditionalFormatting sqref="F8">
    <cfRule type="colorScale" priority="96">
      <colorScale>
        <cfvo type="num" val="-2"/>
        <cfvo type="num" val="0"/>
        <cfvo type="num" val="2"/>
        <color rgb="FFFF0000"/>
        <color theme="0"/>
        <color rgb="FF00B050"/>
      </colorScale>
    </cfRule>
  </conditionalFormatting>
  <conditionalFormatting sqref="F20">
    <cfRule type="colorScale" priority="84">
      <colorScale>
        <cfvo type="num" val="-2"/>
        <cfvo type="num" val="0"/>
        <cfvo type="num" val="2"/>
        <color rgb="FFFF0000"/>
        <color theme="0"/>
        <color rgb="FF00B050"/>
      </colorScale>
    </cfRule>
  </conditionalFormatting>
  <conditionalFormatting sqref="F15">
    <cfRule type="colorScale" priority="89">
      <colorScale>
        <cfvo type="num" val="-2"/>
        <cfvo type="num" val="0"/>
        <cfvo type="num" val="2"/>
        <color rgb="FFFF0000"/>
        <color theme="0"/>
        <color rgb="FF00B050"/>
      </colorScale>
    </cfRule>
  </conditionalFormatting>
  <conditionalFormatting sqref="F14">
    <cfRule type="colorScale" priority="90">
      <colorScale>
        <cfvo type="num" val="-2"/>
        <cfvo type="num" val="0"/>
        <cfvo type="num" val="2"/>
        <color rgb="FFFF0000"/>
        <color theme="0"/>
        <color rgb="FF00B050"/>
      </colorScale>
    </cfRule>
  </conditionalFormatting>
  <conditionalFormatting sqref="F26">
    <cfRule type="colorScale" priority="102">
      <colorScale>
        <cfvo type="num" val="-2"/>
        <cfvo type="num" val="0"/>
        <cfvo type="num" val="2"/>
        <color rgb="FFFF0000"/>
        <color theme="0"/>
        <color rgb="FF00B050"/>
      </colorScale>
    </cfRule>
  </conditionalFormatting>
  <conditionalFormatting sqref="F3">
    <cfRule type="colorScale" priority="101">
      <colorScale>
        <cfvo type="num" val="-2"/>
        <cfvo type="num" val="0"/>
        <cfvo type="num" val="2"/>
        <color rgb="FFFF0000"/>
        <color theme="0"/>
        <color rgb="FF00B050"/>
      </colorScale>
    </cfRule>
  </conditionalFormatting>
  <conditionalFormatting sqref="F4">
    <cfRule type="colorScale" priority="100">
      <colorScale>
        <cfvo type="num" val="-2"/>
        <cfvo type="num" val="0"/>
        <cfvo type="num" val="2"/>
        <color rgb="FFFF0000"/>
        <color theme="0"/>
        <color rgb="FF00B050"/>
      </colorScale>
    </cfRule>
  </conditionalFormatting>
  <conditionalFormatting sqref="F5">
    <cfRule type="colorScale" priority="99">
      <colorScale>
        <cfvo type="num" val="-2"/>
        <cfvo type="num" val="0"/>
        <cfvo type="num" val="2"/>
        <color rgb="FFFF0000"/>
        <color theme="0"/>
        <color rgb="FF00B050"/>
      </colorScale>
    </cfRule>
  </conditionalFormatting>
  <conditionalFormatting sqref="F6">
    <cfRule type="colorScale" priority="98">
      <colorScale>
        <cfvo type="num" val="-2"/>
        <cfvo type="num" val="0"/>
        <cfvo type="num" val="2"/>
        <color rgb="FFFF0000"/>
        <color theme="0"/>
        <color rgb="FF00B050"/>
      </colorScale>
    </cfRule>
  </conditionalFormatting>
  <conditionalFormatting sqref="F7">
    <cfRule type="colorScale" priority="97">
      <colorScale>
        <cfvo type="num" val="-2"/>
        <cfvo type="num" val="0"/>
        <cfvo type="num" val="2"/>
        <color rgb="FFFF0000"/>
        <color theme="0"/>
        <color rgb="FF00B050"/>
      </colorScale>
    </cfRule>
  </conditionalFormatting>
  <conditionalFormatting sqref="F9">
    <cfRule type="colorScale" priority="95">
      <colorScale>
        <cfvo type="num" val="-2"/>
        <cfvo type="num" val="0"/>
        <cfvo type="num" val="2"/>
        <color rgb="FFFF0000"/>
        <color theme="0"/>
        <color rgb="FF00B050"/>
      </colorScale>
    </cfRule>
  </conditionalFormatting>
  <conditionalFormatting sqref="F10">
    <cfRule type="colorScale" priority="94">
      <colorScale>
        <cfvo type="num" val="-2"/>
        <cfvo type="num" val="0"/>
        <cfvo type="num" val="2"/>
        <color rgb="FFFF0000"/>
        <color theme="0"/>
        <color rgb="FF00B050"/>
      </colorScale>
    </cfRule>
  </conditionalFormatting>
  <conditionalFormatting sqref="F11">
    <cfRule type="colorScale" priority="93">
      <colorScale>
        <cfvo type="num" val="-2"/>
        <cfvo type="num" val="0"/>
        <cfvo type="num" val="2"/>
        <color rgb="FFFF0000"/>
        <color theme="0"/>
        <color rgb="FF00B050"/>
      </colorScale>
    </cfRule>
  </conditionalFormatting>
  <conditionalFormatting sqref="F12">
    <cfRule type="colorScale" priority="92">
      <colorScale>
        <cfvo type="num" val="-2"/>
        <cfvo type="num" val="0"/>
        <cfvo type="num" val="2"/>
        <color rgb="FFFF0000"/>
        <color theme="0"/>
        <color rgb="FF00B050"/>
      </colorScale>
    </cfRule>
  </conditionalFormatting>
  <conditionalFormatting sqref="F13">
    <cfRule type="colorScale" priority="91">
      <colorScale>
        <cfvo type="num" val="-2"/>
        <cfvo type="num" val="0"/>
        <cfvo type="num" val="2"/>
        <color rgb="FFFF0000"/>
        <color theme="0"/>
        <color rgb="FF00B050"/>
      </colorScale>
    </cfRule>
  </conditionalFormatting>
  <conditionalFormatting sqref="F16">
    <cfRule type="colorScale" priority="88">
      <colorScale>
        <cfvo type="num" val="-2"/>
        <cfvo type="num" val="0"/>
        <cfvo type="num" val="2"/>
        <color rgb="FFFF0000"/>
        <color theme="0"/>
        <color rgb="FF00B050"/>
      </colorScale>
    </cfRule>
  </conditionalFormatting>
  <conditionalFormatting sqref="F17">
    <cfRule type="colorScale" priority="87">
      <colorScale>
        <cfvo type="num" val="-2"/>
        <cfvo type="num" val="0"/>
        <cfvo type="num" val="2"/>
        <color rgb="FFFF0000"/>
        <color theme="0"/>
        <color rgb="FF00B050"/>
      </colorScale>
    </cfRule>
  </conditionalFormatting>
  <conditionalFormatting sqref="F18">
    <cfRule type="colorScale" priority="86">
      <colorScale>
        <cfvo type="num" val="-2"/>
        <cfvo type="num" val="0"/>
        <cfvo type="num" val="2"/>
        <color rgb="FFFF0000"/>
        <color theme="0"/>
        <color rgb="FF00B050"/>
      </colorScale>
    </cfRule>
  </conditionalFormatting>
  <conditionalFormatting sqref="F19">
    <cfRule type="colorScale" priority="85">
      <colorScale>
        <cfvo type="num" val="-2"/>
        <cfvo type="num" val="0"/>
        <cfvo type="num" val="2"/>
        <color rgb="FFFF0000"/>
        <color theme="0"/>
        <color rgb="FF00B050"/>
      </colorScale>
    </cfRule>
  </conditionalFormatting>
  <conditionalFormatting sqref="G3">
    <cfRule type="colorScale" priority="83">
      <colorScale>
        <cfvo type="num" val="-2"/>
        <cfvo type="num" val="0"/>
        <cfvo type="num" val="2"/>
        <color rgb="FFFF0000"/>
        <color theme="0"/>
        <color rgb="FF00B050"/>
      </colorScale>
    </cfRule>
  </conditionalFormatting>
  <conditionalFormatting sqref="G4">
    <cfRule type="colorScale" priority="82">
      <colorScale>
        <cfvo type="num" val="-2"/>
        <cfvo type="num" val="0"/>
        <cfvo type="num" val="2"/>
        <color rgb="FFFF0000"/>
        <color theme="0"/>
        <color rgb="FF00B050"/>
      </colorScale>
    </cfRule>
  </conditionalFormatting>
  <conditionalFormatting sqref="G5">
    <cfRule type="colorScale" priority="81">
      <colorScale>
        <cfvo type="num" val="-2"/>
        <cfvo type="num" val="0"/>
        <cfvo type="num" val="2"/>
        <color rgb="FFFF0000"/>
        <color theme="0"/>
        <color rgb="FF00B050"/>
      </colorScale>
    </cfRule>
  </conditionalFormatting>
  <conditionalFormatting sqref="G7">
    <cfRule type="colorScale" priority="79">
      <colorScale>
        <cfvo type="num" val="-2"/>
        <cfvo type="num" val="0"/>
        <cfvo type="num" val="2"/>
        <color rgb="FFFF0000"/>
        <color theme="0"/>
        <color rgb="FF00B050"/>
      </colorScale>
    </cfRule>
  </conditionalFormatting>
  <conditionalFormatting sqref="G8">
    <cfRule type="colorScale" priority="78">
      <colorScale>
        <cfvo type="num" val="-2"/>
        <cfvo type="num" val="0"/>
        <cfvo type="num" val="2"/>
        <color rgb="FFFF0000"/>
        <color theme="0"/>
        <color rgb="FF00B050"/>
      </colorScale>
    </cfRule>
  </conditionalFormatting>
  <conditionalFormatting sqref="G9">
    <cfRule type="colorScale" priority="77">
      <colorScale>
        <cfvo type="num" val="-2"/>
        <cfvo type="num" val="0"/>
        <cfvo type="num" val="2"/>
        <color rgb="FFFF0000"/>
        <color theme="0"/>
        <color rgb="FF00B050"/>
      </colorScale>
    </cfRule>
  </conditionalFormatting>
  <conditionalFormatting sqref="G10">
    <cfRule type="colorScale" priority="76">
      <colorScale>
        <cfvo type="num" val="-2"/>
        <cfvo type="num" val="0"/>
        <cfvo type="num" val="2"/>
        <color rgb="FFFF0000"/>
        <color theme="0"/>
        <color rgb="FF00B050"/>
      </colorScale>
    </cfRule>
  </conditionalFormatting>
  <conditionalFormatting sqref="G11">
    <cfRule type="colorScale" priority="75">
      <colorScale>
        <cfvo type="num" val="-2"/>
        <cfvo type="num" val="0"/>
        <cfvo type="num" val="2"/>
        <color rgb="FFFF0000"/>
        <color theme="0"/>
        <color rgb="FF00B050"/>
      </colorScale>
    </cfRule>
  </conditionalFormatting>
  <conditionalFormatting sqref="G12">
    <cfRule type="colorScale" priority="74">
      <colorScale>
        <cfvo type="num" val="-2"/>
        <cfvo type="num" val="0"/>
        <cfvo type="num" val="2"/>
        <color rgb="FFFF0000"/>
        <color theme="0"/>
        <color rgb="FF00B050"/>
      </colorScale>
    </cfRule>
  </conditionalFormatting>
  <conditionalFormatting sqref="G13">
    <cfRule type="colorScale" priority="73">
      <colorScale>
        <cfvo type="num" val="-2"/>
        <cfvo type="num" val="0"/>
        <cfvo type="num" val="2"/>
        <color rgb="FFFF0000"/>
        <color theme="0"/>
        <color rgb="FF00B050"/>
      </colorScale>
    </cfRule>
  </conditionalFormatting>
  <conditionalFormatting sqref="G14">
    <cfRule type="colorScale" priority="72">
      <colorScale>
        <cfvo type="num" val="-2"/>
        <cfvo type="num" val="0"/>
        <cfvo type="num" val="2"/>
        <color rgb="FFFF0000"/>
        <color theme="0"/>
        <color rgb="FF00B050"/>
      </colorScale>
    </cfRule>
  </conditionalFormatting>
  <conditionalFormatting sqref="G15">
    <cfRule type="colorScale" priority="71">
      <colorScale>
        <cfvo type="num" val="-2"/>
        <cfvo type="num" val="0"/>
        <cfvo type="num" val="2"/>
        <color rgb="FFFF0000"/>
        <color theme="0"/>
        <color rgb="FF00B050"/>
      </colorScale>
    </cfRule>
  </conditionalFormatting>
  <conditionalFormatting sqref="G16">
    <cfRule type="colorScale" priority="70">
      <colorScale>
        <cfvo type="num" val="-2"/>
        <cfvo type="num" val="0"/>
        <cfvo type="num" val="2"/>
        <color rgb="FFFF0000"/>
        <color theme="0"/>
        <color rgb="FF00B050"/>
      </colorScale>
    </cfRule>
  </conditionalFormatting>
  <conditionalFormatting sqref="G17">
    <cfRule type="colorScale" priority="69">
      <colorScale>
        <cfvo type="num" val="-2"/>
        <cfvo type="num" val="0"/>
        <cfvo type="num" val="2"/>
        <color rgb="FFFF0000"/>
        <color theme="0"/>
        <color rgb="FF00B050"/>
      </colorScale>
    </cfRule>
  </conditionalFormatting>
  <conditionalFormatting sqref="G18">
    <cfRule type="colorScale" priority="68">
      <colorScale>
        <cfvo type="num" val="-2"/>
        <cfvo type="num" val="0"/>
        <cfvo type="num" val="2"/>
        <color rgb="FFFF0000"/>
        <color theme="0"/>
        <color rgb="FF00B050"/>
      </colorScale>
    </cfRule>
  </conditionalFormatting>
  <conditionalFormatting sqref="G19">
    <cfRule type="colorScale" priority="67">
      <colorScale>
        <cfvo type="num" val="-2"/>
        <cfvo type="num" val="0"/>
        <cfvo type="num" val="2"/>
        <color rgb="FFFF0000"/>
        <color theme="0"/>
        <color rgb="FF00B050"/>
      </colorScale>
    </cfRule>
  </conditionalFormatting>
  <conditionalFormatting sqref="G20">
    <cfRule type="colorScale" priority="66">
      <colorScale>
        <cfvo type="num" val="-2"/>
        <cfvo type="num" val="0"/>
        <cfvo type="num" val="2"/>
        <color rgb="FFFF0000"/>
        <color theme="0"/>
        <color rgb="FF00B050"/>
      </colorScale>
    </cfRule>
  </conditionalFormatting>
  <conditionalFormatting sqref="H3">
    <cfRule type="colorScale" priority="65">
      <colorScale>
        <cfvo type="num" val="-2"/>
        <cfvo type="num" val="0"/>
        <cfvo type="num" val="2"/>
        <color rgb="FFFF0000"/>
        <color theme="0"/>
        <color rgb="FF00B050"/>
      </colorScale>
    </cfRule>
  </conditionalFormatting>
  <conditionalFormatting sqref="H5">
    <cfRule type="colorScale" priority="63">
      <colorScale>
        <cfvo type="num" val="-2"/>
        <cfvo type="num" val="0"/>
        <cfvo type="num" val="2"/>
        <color rgb="FFFF0000"/>
        <color theme="0"/>
        <color rgb="FF00B050"/>
      </colorScale>
    </cfRule>
  </conditionalFormatting>
  <conditionalFormatting sqref="H7">
    <cfRule type="colorScale" priority="61">
      <colorScale>
        <cfvo type="num" val="-2"/>
        <cfvo type="num" val="0"/>
        <cfvo type="num" val="2"/>
        <color rgb="FFFF0000"/>
        <color theme="0"/>
        <color rgb="FF00B050"/>
      </colorScale>
    </cfRule>
  </conditionalFormatting>
  <conditionalFormatting sqref="H8">
    <cfRule type="colorScale" priority="60">
      <colorScale>
        <cfvo type="num" val="-2"/>
        <cfvo type="num" val="0"/>
        <cfvo type="num" val="2"/>
        <color rgb="FFFF0000"/>
        <color theme="0"/>
        <color rgb="FF00B050"/>
      </colorScale>
    </cfRule>
  </conditionalFormatting>
  <conditionalFormatting sqref="H9">
    <cfRule type="colorScale" priority="59">
      <colorScale>
        <cfvo type="num" val="-2"/>
        <cfvo type="num" val="0"/>
        <cfvo type="num" val="2"/>
        <color rgb="FFFF0000"/>
        <color theme="0"/>
        <color rgb="FF00B050"/>
      </colorScale>
    </cfRule>
  </conditionalFormatting>
  <conditionalFormatting sqref="H10">
    <cfRule type="colorScale" priority="58">
      <colorScale>
        <cfvo type="num" val="-2"/>
        <cfvo type="num" val="0"/>
        <cfvo type="num" val="2"/>
        <color rgb="FFFF0000"/>
        <color theme="0"/>
        <color rgb="FF00B050"/>
      </colorScale>
    </cfRule>
  </conditionalFormatting>
  <conditionalFormatting sqref="H11">
    <cfRule type="colorScale" priority="57">
      <colorScale>
        <cfvo type="num" val="-2"/>
        <cfvo type="num" val="0"/>
        <cfvo type="num" val="2"/>
        <color rgb="FFFF0000"/>
        <color theme="0"/>
        <color rgb="FF00B050"/>
      </colorScale>
    </cfRule>
  </conditionalFormatting>
  <conditionalFormatting sqref="H12">
    <cfRule type="colorScale" priority="56">
      <colorScale>
        <cfvo type="num" val="-2"/>
        <cfvo type="num" val="0"/>
        <cfvo type="num" val="2"/>
        <color rgb="FFFF0000"/>
        <color theme="0"/>
        <color rgb="FF00B050"/>
      </colorScale>
    </cfRule>
  </conditionalFormatting>
  <conditionalFormatting sqref="H13">
    <cfRule type="colorScale" priority="55">
      <colorScale>
        <cfvo type="num" val="-2"/>
        <cfvo type="num" val="0"/>
        <cfvo type="num" val="2"/>
        <color rgb="FFFF0000"/>
        <color theme="0"/>
        <color rgb="FF00B050"/>
      </colorScale>
    </cfRule>
  </conditionalFormatting>
  <conditionalFormatting sqref="H14">
    <cfRule type="colorScale" priority="54">
      <colorScale>
        <cfvo type="num" val="-2"/>
        <cfvo type="num" val="0"/>
        <cfvo type="num" val="2"/>
        <color rgb="FFFF0000"/>
        <color theme="0"/>
        <color rgb="FF00B050"/>
      </colorScale>
    </cfRule>
  </conditionalFormatting>
  <conditionalFormatting sqref="H15">
    <cfRule type="colorScale" priority="53">
      <colorScale>
        <cfvo type="num" val="-2"/>
        <cfvo type="num" val="0"/>
        <cfvo type="num" val="2"/>
        <color rgb="FFFF0000"/>
        <color theme="0"/>
        <color rgb="FF00B050"/>
      </colorScale>
    </cfRule>
  </conditionalFormatting>
  <conditionalFormatting sqref="H16">
    <cfRule type="colorScale" priority="52">
      <colorScale>
        <cfvo type="num" val="-2"/>
        <cfvo type="num" val="0"/>
        <cfvo type="num" val="2"/>
        <color rgb="FFFF0000"/>
        <color theme="0"/>
        <color rgb="FF00B050"/>
      </colorScale>
    </cfRule>
  </conditionalFormatting>
  <conditionalFormatting sqref="H17">
    <cfRule type="colorScale" priority="51">
      <colorScale>
        <cfvo type="num" val="-2"/>
        <cfvo type="num" val="0"/>
        <cfvo type="num" val="2"/>
        <color rgb="FFFF0000"/>
        <color theme="0"/>
        <color rgb="FF00B050"/>
      </colorScale>
    </cfRule>
  </conditionalFormatting>
  <conditionalFormatting sqref="H18">
    <cfRule type="colorScale" priority="50">
      <colorScale>
        <cfvo type="num" val="-2"/>
        <cfvo type="num" val="0"/>
        <cfvo type="num" val="2"/>
        <color rgb="FFFF0000"/>
        <color theme="0"/>
        <color rgb="FF00B050"/>
      </colorScale>
    </cfRule>
  </conditionalFormatting>
  <conditionalFormatting sqref="H19">
    <cfRule type="colorScale" priority="49">
      <colorScale>
        <cfvo type="num" val="-2"/>
        <cfvo type="num" val="0"/>
        <cfvo type="num" val="2"/>
        <color rgb="FFFF0000"/>
        <color theme="0"/>
        <color rgb="FF00B050"/>
      </colorScale>
    </cfRule>
  </conditionalFormatting>
  <conditionalFormatting sqref="H20">
    <cfRule type="colorScale" priority="48">
      <colorScale>
        <cfvo type="num" val="-2"/>
        <cfvo type="num" val="0"/>
        <cfvo type="num" val="2"/>
        <color rgb="FFFF0000"/>
        <color theme="0"/>
        <color rgb="FF00B050"/>
      </colorScale>
    </cfRule>
  </conditionalFormatting>
  <conditionalFormatting sqref="I3">
    <cfRule type="colorScale" priority="47">
      <colorScale>
        <cfvo type="num" val="-2"/>
        <cfvo type="num" val="0"/>
        <cfvo type="num" val="2"/>
        <color rgb="FFFF0000"/>
        <color theme="0"/>
        <color rgb="FF00B050"/>
      </colorScale>
    </cfRule>
  </conditionalFormatting>
  <conditionalFormatting sqref="I4">
    <cfRule type="colorScale" priority="46">
      <colorScale>
        <cfvo type="num" val="-2"/>
        <cfvo type="num" val="0"/>
        <cfvo type="num" val="2"/>
        <color rgb="FFFF0000"/>
        <color theme="0"/>
        <color rgb="FF00B050"/>
      </colorScale>
    </cfRule>
  </conditionalFormatting>
  <conditionalFormatting sqref="I5">
    <cfRule type="colorScale" priority="45">
      <colorScale>
        <cfvo type="num" val="-2"/>
        <cfvo type="num" val="0"/>
        <cfvo type="num" val="2"/>
        <color rgb="FFFF0000"/>
        <color theme="0"/>
        <color rgb="FF00B050"/>
      </colorScale>
    </cfRule>
  </conditionalFormatting>
  <conditionalFormatting sqref="I6">
    <cfRule type="colorScale" priority="44">
      <colorScale>
        <cfvo type="num" val="-2"/>
        <cfvo type="num" val="0"/>
        <cfvo type="num" val="2"/>
        <color rgb="FFFF0000"/>
        <color theme="0"/>
        <color rgb="FF00B050"/>
      </colorScale>
    </cfRule>
  </conditionalFormatting>
  <conditionalFormatting sqref="I7">
    <cfRule type="colorScale" priority="43">
      <colorScale>
        <cfvo type="num" val="-2"/>
        <cfvo type="num" val="0"/>
        <cfvo type="num" val="2"/>
        <color rgb="FFFF0000"/>
        <color theme="0"/>
        <color rgb="FF00B050"/>
      </colorScale>
    </cfRule>
  </conditionalFormatting>
  <conditionalFormatting sqref="I8">
    <cfRule type="colorScale" priority="42">
      <colorScale>
        <cfvo type="num" val="-2"/>
        <cfvo type="num" val="0"/>
        <cfvo type="num" val="2"/>
        <color rgb="FFFF0000"/>
        <color theme="0"/>
        <color rgb="FF00B050"/>
      </colorScale>
    </cfRule>
  </conditionalFormatting>
  <conditionalFormatting sqref="I9">
    <cfRule type="colorScale" priority="41">
      <colorScale>
        <cfvo type="num" val="-2"/>
        <cfvo type="num" val="0"/>
        <cfvo type="num" val="2"/>
        <color rgb="FFFF0000"/>
        <color theme="0"/>
        <color rgb="FF00B050"/>
      </colorScale>
    </cfRule>
  </conditionalFormatting>
  <conditionalFormatting sqref="I10">
    <cfRule type="colorScale" priority="40">
      <colorScale>
        <cfvo type="num" val="-2"/>
        <cfvo type="num" val="0"/>
        <cfvo type="num" val="2"/>
        <color rgb="FFFF0000"/>
        <color theme="0"/>
        <color rgb="FF00B050"/>
      </colorScale>
    </cfRule>
  </conditionalFormatting>
  <conditionalFormatting sqref="I11">
    <cfRule type="colorScale" priority="39">
      <colorScale>
        <cfvo type="num" val="-2"/>
        <cfvo type="num" val="0"/>
        <cfvo type="num" val="2"/>
        <color rgb="FFFF0000"/>
        <color theme="0"/>
        <color rgb="FF00B050"/>
      </colorScale>
    </cfRule>
  </conditionalFormatting>
  <conditionalFormatting sqref="I12">
    <cfRule type="colorScale" priority="38">
      <colorScale>
        <cfvo type="num" val="-2"/>
        <cfvo type="num" val="0"/>
        <cfvo type="num" val="2"/>
        <color rgb="FFFF0000"/>
        <color theme="0"/>
        <color rgb="FF00B050"/>
      </colorScale>
    </cfRule>
  </conditionalFormatting>
  <conditionalFormatting sqref="I13">
    <cfRule type="colorScale" priority="37">
      <colorScale>
        <cfvo type="num" val="-2"/>
        <cfvo type="num" val="0"/>
        <cfvo type="num" val="2"/>
        <color rgb="FFFF0000"/>
        <color theme="0"/>
        <color rgb="FF00B050"/>
      </colorScale>
    </cfRule>
  </conditionalFormatting>
  <conditionalFormatting sqref="I14">
    <cfRule type="colorScale" priority="36">
      <colorScale>
        <cfvo type="num" val="-2"/>
        <cfvo type="num" val="0"/>
        <cfvo type="num" val="2"/>
        <color rgb="FFFF0000"/>
        <color theme="0"/>
        <color rgb="FF00B050"/>
      </colorScale>
    </cfRule>
  </conditionalFormatting>
  <conditionalFormatting sqref="I15">
    <cfRule type="colorScale" priority="35">
      <colorScale>
        <cfvo type="num" val="-2"/>
        <cfvo type="num" val="0"/>
        <cfvo type="num" val="2"/>
        <color rgb="FFFF0000"/>
        <color theme="0"/>
        <color rgb="FF00B050"/>
      </colorScale>
    </cfRule>
  </conditionalFormatting>
  <conditionalFormatting sqref="I16">
    <cfRule type="colorScale" priority="34">
      <colorScale>
        <cfvo type="num" val="-2"/>
        <cfvo type="num" val="0"/>
        <cfvo type="num" val="2"/>
        <color rgb="FFFF0000"/>
        <color theme="0"/>
        <color rgb="FF00B050"/>
      </colorScale>
    </cfRule>
  </conditionalFormatting>
  <conditionalFormatting sqref="I17">
    <cfRule type="colorScale" priority="33">
      <colorScale>
        <cfvo type="num" val="-2"/>
        <cfvo type="num" val="0"/>
        <cfvo type="num" val="2"/>
        <color rgb="FFFF0000"/>
        <color theme="0"/>
        <color rgb="FF00B050"/>
      </colorScale>
    </cfRule>
  </conditionalFormatting>
  <conditionalFormatting sqref="I18">
    <cfRule type="colorScale" priority="32">
      <colorScale>
        <cfvo type="num" val="-2"/>
        <cfvo type="num" val="0"/>
        <cfvo type="num" val="2"/>
        <color rgb="FFFF0000"/>
        <color theme="0"/>
        <color rgb="FF00B050"/>
      </colorScale>
    </cfRule>
  </conditionalFormatting>
  <conditionalFormatting sqref="I19">
    <cfRule type="colorScale" priority="31">
      <colorScale>
        <cfvo type="num" val="-2"/>
        <cfvo type="num" val="0"/>
        <cfvo type="num" val="2"/>
        <color rgb="FFFF0000"/>
        <color theme="0"/>
        <color rgb="FF00B050"/>
      </colorScale>
    </cfRule>
  </conditionalFormatting>
  <conditionalFormatting sqref="I20">
    <cfRule type="colorScale" priority="30">
      <colorScale>
        <cfvo type="num" val="-2"/>
        <cfvo type="num" val="0"/>
        <cfvo type="num" val="2"/>
        <color rgb="FFFF0000"/>
        <color theme="0"/>
        <color rgb="FF00B050"/>
      </colorScale>
    </cfRule>
  </conditionalFormatting>
  <conditionalFormatting sqref="J3:J20">
    <cfRule type="colorScale" priority="29">
      <colorScale>
        <cfvo type="num" val="-2"/>
        <cfvo type="num" val="0"/>
        <cfvo type="num" val="2"/>
        <color rgb="FFFF0000"/>
        <color theme="0"/>
        <color rgb="FF00B050"/>
      </colorScale>
    </cfRule>
  </conditionalFormatting>
  <conditionalFormatting sqref="K3">
    <cfRule type="colorScale" priority="28">
      <colorScale>
        <cfvo type="num" val="-2"/>
        <cfvo type="num" val="0"/>
        <cfvo type="num" val="2"/>
        <color rgb="FFFF0000"/>
        <color theme="0"/>
        <color rgb="FF00B050"/>
      </colorScale>
    </cfRule>
  </conditionalFormatting>
  <conditionalFormatting sqref="K4">
    <cfRule type="colorScale" priority="27">
      <colorScale>
        <cfvo type="num" val="-2"/>
        <cfvo type="num" val="0"/>
        <cfvo type="num" val="2"/>
        <color rgb="FFFF0000"/>
        <color theme="0"/>
        <color rgb="FF00B050"/>
      </colorScale>
    </cfRule>
  </conditionalFormatting>
  <conditionalFormatting sqref="K5">
    <cfRule type="colorScale" priority="26">
      <colorScale>
        <cfvo type="num" val="-2"/>
        <cfvo type="num" val="0"/>
        <cfvo type="num" val="2"/>
        <color rgb="FFFF0000"/>
        <color theme="0"/>
        <color rgb="FF00B050"/>
      </colorScale>
    </cfRule>
  </conditionalFormatting>
  <conditionalFormatting sqref="K6">
    <cfRule type="colorScale" priority="25">
      <colorScale>
        <cfvo type="num" val="-2"/>
        <cfvo type="num" val="0"/>
        <cfvo type="num" val="2"/>
        <color rgb="FFFF0000"/>
        <color theme="0"/>
        <color rgb="FF00B050"/>
      </colorScale>
    </cfRule>
  </conditionalFormatting>
  <conditionalFormatting sqref="K7">
    <cfRule type="colorScale" priority="24">
      <colorScale>
        <cfvo type="num" val="-2"/>
        <cfvo type="num" val="0"/>
        <cfvo type="num" val="2"/>
        <color rgb="FFFF0000"/>
        <color theme="0"/>
        <color rgb="FF00B050"/>
      </colorScale>
    </cfRule>
  </conditionalFormatting>
  <conditionalFormatting sqref="K8">
    <cfRule type="colorScale" priority="23">
      <colorScale>
        <cfvo type="num" val="-2"/>
        <cfvo type="num" val="0"/>
        <cfvo type="num" val="2"/>
        <color rgb="FFFF0000"/>
        <color theme="0"/>
        <color rgb="FF00B050"/>
      </colorScale>
    </cfRule>
  </conditionalFormatting>
  <conditionalFormatting sqref="K9">
    <cfRule type="colorScale" priority="22">
      <colorScale>
        <cfvo type="num" val="-2"/>
        <cfvo type="num" val="0"/>
        <cfvo type="num" val="2"/>
        <color rgb="FFFF0000"/>
        <color theme="0"/>
        <color rgb="FF00B050"/>
      </colorScale>
    </cfRule>
  </conditionalFormatting>
  <conditionalFormatting sqref="K10">
    <cfRule type="colorScale" priority="21">
      <colorScale>
        <cfvo type="num" val="-2"/>
        <cfvo type="num" val="0"/>
        <cfvo type="num" val="2"/>
        <color rgb="FFFF0000"/>
        <color theme="0"/>
        <color rgb="FF00B050"/>
      </colorScale>
    </cfRule>
  </conditionalFormatting>
  <conditionalFormatting sqref="K11">
    <cfRule type="colorScale" priority="20">
      <colorScale>
        <cfvo type="num" val="-2"/>
        <cfvo type="num" val="0"/>
        <cfvo type="num" val="2"/>
        <color rgb="FFFF0000"/>
        <color theme="0"/>
        <color rgb="FF00B050"/>
      </colorScale>
    </cfRule>
  </conditionalFormatting>
  <conditionalFormatting sqref="K12">
    <cfRule type="colorScale" priority="19">
      <colorScale>
        <cfvo type="num" val="-2"/>
        <cfvo type="num" val="0"/>
        <cfvo type="num" val="2"/>
        <color rgb="FFFF0000"/>
        <color theme="0"/>
        <color rgb="FF00B050"/>
      </colorScale>
    </cfRule>
  </conditionalFormatting>
  <conditionalFormatting sqref="K13">
    <cfRule type="colorScale" priority="18">
      <colorScale>
        <cfvo type="num" val="-2"/>
        <cfvo type="num" val="0"/>
        <cfvo type="num" val="2"/>
        <color rgb="FFFF0000"/>
        <color theme="0"/>
        <color rgb="FF00B050"/>
      </colorScale>
    </cfRule>
  </conditionalFormatting>
  <conditionalFormatting sqref="K14">
    <cfRule type="colorScale" priority="17">
      <colorScale>
        <cfvo type="num" val="-2"/>
        <cfvo type="num" val="0"/>
        <cfvo type="num" val="2"/>
        <color rgb="FFFF0000"/>
        <color theme="0"/>
        <color rgb="FF00B050"/>
      </colorScale>
    </cfRule>
  </conditionalFormatting>
  <conditionalFormatting sqref="K15:K20">
    <cfRule type="colorScale" priority="16">
      <colorScale>
        <cfvo type="num" val="-2"/>
        <cfvo type="num" val="0"/>
        <cfvo type="num" val="2"/>
        <color rgb="FFFF0000"/>
        <color theme="0"/>
        <color rgb="FF00B050"/>
      </colorScale>
    </cfRule>
  </conditionalFormatting>
  <conditionalFormatting sqref="L3:L20">
    <cfRule type="colorScale" priority="15">
      <colorScale>
        <cfvo type="num" val="-2"/>
        <cfvo type="num" val="0"/>
        <cfvo type="num" val="2"/>
        <color rgb="FFFF0000"/>
        <color theme="0"/>
        <color rgb="FF00B050"/>
      </colorScale>
    </cfRule>
  </conditionalFormatting>
  <conditionalFormatting sqref="M3:M20">
    <cfRule type="colorScale" priority="14">
      <colorScale>
        <cfvo type="num" val="-2"/>
        <cfvo type="num" val="0"/>
        <cfvo type="num" val="2"/>
        <color rgb="FFFF0000"/>
        <color theme="0"/>
        <color rgb="FF00B050"/>
      </colorScale>
    </cfRule>
  </conditionalFormatting>
  <conditionalFormatting sqref="N3:N20">
    <cfRule type="colorScale" priority="13">
      <colorScale>
        <cfvo type="num" val="-2"/>
        <cfvo type="num" val="0"/>
        <cfvo type="num" val="2"/>
        <color rgb="FFFF0000"/>
        <color theme="0"/>
        <color rgb="FF00B050"/>
      </colorScale>
    </cfRule>
  </conditionalFormatting>
  <conditionalFormatting sqref="O3:O20">
    <cfRule type="colorScale" priority="12">
      <colorScale>
        <cfvo type="num" val="-2"/>
        <cfvo type="num" val="0"/>
        <cfvo type="num" val="2"/>
        <color rgb="FFFF0000"/>
        <color theme="0"/>
        <color rgb="FF00B050"/>
      </colorScale>
    </cfRule>
  </conditionalFormatting>
  <conditionalFormatting sqref="P3:P20">
    <cfRule type="colorScale" priority="11">
      <colorScale>
        <cfvo type="num" val="-2"/>
        <cfvo type="num" val="0"/>
        <cfvo type="num" val="2"/>
        <color rgb="FFFF0000"/>
        <color theme="0"/>
        <color rgb="FF00B050"/>
      </colorScale>
    </cfRule>
  </conditionalFormatting>
  <conditionalFormatting sqref="Q3:Q20">
    <cfRule type="colorScale" priority="10">
      <colorScale>
        <cfvo type="num" val="-2"/>
        <cfvo type="num" val="0"/>
        <cfvo type="num" val="2"/>
        <color rgb="FFFF0000"/>
        <color theme="0"/>
        <color rgb="FF00B050"/>
      </colorScale>
    </cfRule>
  </conditionalFormatting>
  <conditionalFormatting sqref="R3:R20">
    <cfRule type="colorScale" priority="9">
      <colorScale>
        <cfvo type="num" val="-2"/>
        <cfvo type="num" val="0"/>
        <cfvo type="num" val="2"/>
        <color rgb="FFFF0000"/>
        <color theme="0"/>
        <color rgb="FF00B050"/>
      </colorScale>
    </cfRule>
  </conditionalFormatting>
  <conditionalFormatting sqref="S3:S20">
    <cfRule type="colorScale" priority="8">
      <colorScale>
        <cfvo type="num" val="-2"/>
        <cfvo type="num" val="0"/>
        <cfvo type="num" val="2"/>
        <color rgb="FFFF0000"/>
        <color theme="0"/>
        <color rgb="FF00B050"/>
      </colorScale>
    </cfRule>
  </conditionalFormatting>
  <conditionalFormatting sqref="T3:T20">
    <cfRule type="colorScale" priority="7">
      <colorScale>
        <cfvo type="num" val="-2"/>
        <cfvo type="num" val="0"/>
        <cfvo type="num" val="2"/>
        <color rgb="FFFF0000"/>
        <color theme="0"/>
        <color rgb="FF00B050"/>
      </colorScale>
    </cfRule>
  </conditionalFormatting>
  <conditionalFormatting sqref="U3:U20">
    <cfRule type="colorScale" priority="6">
      <colorScale>
        <cfvo type="num" val="-2"/>
        <cfvo type="num" val="0"/>
        <cfvo type="num" val="2"/>
        <color rgb="FFFF0000"/>
        <color theme="0"/>
        <color rgb="FF00B050"/>
      </colorScale>
    </cfRule>
  </conditionalFormatting>
  <conditionalFormatting sqref="V3:V20">
    <cfRule type="colorScale" priority="5">
      <colorScale>
        <cfvo type="num" val="-2"/>
        <cfvo type="num" val="0"/>
        <cfvo type="num" val="2"/>
        <color rgb="FFFF0000"/>
        <color theme="0"/>
        <color rgb="FF00B050"/>
      </colorScale>
    </cfRule>
  </conditionalFormatting>
  <conditionalFormatting sqref="W3:W20">
    <cfRule type="colorScale" priority="4">
      <colorScale>
        <cfvo type="num" val="-2"/>
        <cfvo type="num" val="0"/>
        <cfvo type="num" val="2"/>
        <color rgb="FFFF0000"/>
        <color theme="0"/>
        <color rgb="FF00B050"/>
      </colorScale>
    </cfRule>
  </conditionalFormatting>
  <conditionalFormatting sqref="B3:B20">
    <cfRule type="colorScale" priority="2">
      <colorScale>
        <cfvo type="num" val="-3"/>
        <cfvo type="num" val="0"/>
        <cfvo type="num" val="3"/>
        <color rgb="FF00B0F0"/>
        <color theme="0"/>
        <color rgb="FFFFFF00"/>
      </colorScale>
    </cfRule>
  </conditionalFormatting>
  <conditionalFormatting sqref="C3:C20">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6"/>
  <sheetViews>
    <sheetView workbookViewId="0">
      <pane xSplit="4" ySplit="2" topLeftCell="E3" activePane="bottomRight" state="frozenSplit"/>
      <selection pane="topRight" activeCell="C1" sqref="C1"/>
      <selection pane="bottomLeft" activeCell="A3" sqref="A3"/>
      <selection pane="bottomRight" activeCell="E3" sqref="E3:E20"/>
    </sheetView>
  </sheetViews>
  <sheetFormatPr baseColWidth="10" defaultRowHeight="15" x14ac:dyDescent="0.2"/>
  <cols>
    <col min="4" max="5" width="38.1640625" customWidth="1"/>
    <col min="6" max="10" width="15.1640625" customWidth="1"/>
    <col min="11" max="11" width="11.1640625" bestFit="1" customWidth="1"/>
  </cols>
  <sheetData>
    <row r="1" spans="1:24" x14ac:dyDescent="0.2">
      <c r="D1" t="s">
        <v>1815</v>
      </c>
      <c r="F1" t="s">
        <v>1844</v>
      </c>
      <c r="G1" t="s">
        <v>1845</v>
      </c>
      <c r="H1" t="s">
        <v>1846</v>
      </c>
      <c r="I1" t="s">
        <v>1847</v>
      </c>
      <c r="J1" t="s">
        <v>1848</v>
      </c>
      <c r="K1" t="s">
        <v>1849</v>
      </c>
      <c r="L1" t="s">
        <v>1850</v>
      </c>
      <c r="M1" t="s">
        <v>1851</v>
      </c>
      <c r="N1" t="s">
        <v>1852</v>
      </c>
      <c r="O1" t="s">
        <v>1853</v>
      </c>
      <c r="P1" t="s">
        <v>1861</v>
      </c>
      <c r="Q1" t="s">
        <v>1854</v>
      </c>
      <c r="R1" t="s">
        <v>1855</v>
      </c>
      <c r="S1" t="s">
        <v>1856</v>
      </c>
      <c r="T1" t="s">
        <v>1857</v>
      </c>
      <c r="U1" t="s">
        <v>1858</v>
      </c>
      <c r="V1" t="s">
        <v>1859</v>
      </c>
      <c r="W1" t="s">
        <v>1860</v>
      </c>
    </row>
    <row r="2" spans="1:24" x14ac:dyDescent="0.2">
      <c r="D2" s="40" t="s">
        <v>1908</v>
      </c>
      <c r="E2" s="40"/>
      <c r="F2" s="85" t="str">
        <f t="array" aca="1" ref="F2" ca="1">INDIRECT("NumericMain!"&amp;F$1&amp;1)</f>
        <v>Q40 MgtSupport</v>
      </c>
      <c r="G2" t="str">
        <f t="array" aca="1" ref="G2" ca="1">INDIRECT("NumericMain!"&amp;G$1&amp;1)</f>
        <v>Q40 Goodteam</v>
      </c>
      <c r="H2" t="str">
        <f t="array" aca="1" ref="H2" ca="1">INDIRECT("NumericMain!"&amp;H$1&amp;1)</f>
        <v>Q40 Understandstake</v>
      </c>
      <c r="I2" t="str">
        <f t="array" aca="1" ref="I2" ca="1">INDIRECT("NumericMain!"&amp;I$1&amp;1)</f>
        <v>Q40 BuyinStake</v>
      </c>
      <c r="J2" t="str">
        <f t="array" aca="1" ref="J2" ca="1">INDIRECT("NumericMain!"&amp;J$1&amp;1)</f>
        <v>Q40 TeamcCollab</v>
      </c>
      <c r="K2" t="str">
        <f t="array" aca="1" ref="K2" ca="1">INDIRECT("NumericMain!"&amp;K$1&amp;1)</f>
        <v>Q40 MgtCollab</v>
      </c>
      <c r="L2" t="str">
        <f t="array" aca="1" ref="L2" ca="1">INDIRECT("NumericMain!"&amp;L$1&amp;1)</f>
        <v>Q40 UnitCollab</v>
      </c>
      <c r="M2" t="str">
        <f t="array" aca="1" ref="M2" ca="1">INDIRECT("NumericMain!"&amp;M$1&amp;1)</f>
        <v>Q40 Transparancy</v>
      </c>
      <c r="N2" t="str">
        <f t="array" aca="1" ref="N2" ca="1">INDIRECT("NumericMain!"&amp;N$1&amp;1)</f>
        <v>Q40 AvailData</v>
      </c>
      <c r="O2" t="str">
        <f t="array" aca="1" ref="O2" ca="1">INDIRECT("NumericMain!"&amp;O$1&amp;1)</f>
        <v>Q40 GoalClarity</v>
      </c>
      <c r="P2" t="str">
        <f t="array" aca="1" ref="P2" ca="1">INDIRECT("NumericMain!"&amp;P$1&amp;1)</f>
        <v>Q40 MissionSupport</v>
      </c>
      <c r="Q2" t="str">
        <f t="array" aca="1" ref="Q2" ca="1">INDIRECT("NumericMain!"&amp;Q$1&amp;1)</f>
        <v>Q40 Awareness</v>
      </c>
      <c r="R2" t="str">
        <f t="array" aca="1" ref="R2" ca="1">INDIRECT("NumericMain!"&amp;R$1&amp;1)</f>
        <v>Q40 GoodPrinciples</v>
      </c>
      <c r="S2" t="str">
        <f t="array" aca="1" ref="S2" ca="1">INDIRECT("NumericMain!"&amp;S$1&amp;1)</f>
        <v>Q40 FollowPrinciples</v>
      </c>
      <c r="T2" t="str">
        <f t="array" aca="1" ref="T2" ca="1">INDIRECT("NumericMain!"&amp;T$1&amp;1)</f>
        <v>Q40 Discipline</v>
      </c>
      <c r="U2" t="str">
        <f t="array" aca="1" ref="U2" ca="1">INDIRECT("NumericMain!"&amp;U$1&amp;1)</f>
        <v>Q40 Standards</v>
      </c>
      <c r="V2" t="str">
        <f t="array" aca="1" ref="V2" ca="1">INDIRECT("NumericMain!"&amp;V$1&amp;1)</f>
        <v>Q40 Addvalue</v>
      </c>
      <c r="W2" t="str">
        <f t="array" aca="1" ref="W2" ca="1">INDIRECT("NumericMain!"&amp;W$1&amp;1)</f>
        <v>Q40 Success MainTech</v>
      </c>
    </row>
    <row r="3" spans="1:24" x14ac:dyDescent="0.2">
      <c r="A3" t="s">
        <v>1844</v>
      </c>
      <c r="B3" s="151" cm="1">
        <f t="array" aca="1" ref="B3" ca="1">INDIRECT("NumericMain!"&amp;$A3&amp;"3")</f>
        <v>3.3787878787878789</v>
      </c>
      <c r="C3" s="151" cm="1">
        <f t="array" aca="1" ref="C3" ca="1">INDIRECT("NumericMain!"&amp;$A3&amp;"4")</f>
        <v>0.79932955589527555</v>
      </c>
      <c r="D3" t="str">
        <f t="array" aca="1" ref="D3" ca="1">INDIRECT("NumericMain!"&amp;$A3&amp;1)</f>
        <v>Q40 MgtSupport</v>
      </c>
      <c r="E3" t="str" cm="1">
        <f t="array" aca="1" ref="E3" ca="1">INDIRECT("NumericMain!"&amp;$A3&amp;"21")</f>
        <v>Having top management support, commitment &amp; sponsorship</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c r="L3" s="151"/>
      <c r="M3" s="151"/>
      <c r="N3" s="151"/>
      <c r="O3" s="151"/>
      <c r="P3" s="151"/>
      <c r="Q3" s="151"/>
      <c r="R3" s="151"/>
      <c r="S3" s="151"/>
      <c r="T3" s="151"/>
      <c r="U3" s="151"/>
      <c r="V3" s="151"/>
      <c r="W3" s="151"/>
      <c r="X3" s="151"/>
    </row>
    <row r="4" spans="1:24" x14ac:dyDescent="0.2">
      <c r="A4" t="s">
        <v>1845</v>
      </c>
      <c r="B4" s="151" cm="1">
        <f t="array" aca="1" ref="B4" ca="1">INDIRECT("NumericMain!"&amp;$A4&amp;"3")</f>
        <v>3.0151515151515151</v>
      </c>
      <c r="C4" s="151" cm="1">
        <f t="array" aca="1" ref="C4" ca="1">INDIRECT("NumericMain!"&amp;$A4&amp;"4")</f>
        <v>0.99988344309069344</v>
      </c>
      <c r="D4" s="85" t="str">
        <f t="array" aca="1" ref="D4" ca="1">INDIRECT("NumericMain!"&amp;$A4&amp;1)</f>
        <v>Q40 Goodteam</v>
      </c>
      <c r="E4" t="str" cm="1">
        <f t="array" aca="1" ref="E4" ca="1">INDIRECT("NumericMain!"&amp;$A4&amp;"21")</f>
        <v>Having a good EA Team</v>
      </c>
      <c r="F4" s="151">
        <f t="array" aca="1" ref="F4" ca="1">(INDIRECT("NumericMain!"&amp;$A4&amp;"3")-INDIRECT("NumericMain!"&amp;F$1&amp;"3"))/SQRT((((INDIRECT("NumericMain!"&amp;$A4&amp;"2")-1)*INDIRECT("NumericMain!"&amp;$A4&amp;"4")^2+(INDIRECT("NumericMain!"&amp;F$1&amp;"2")-1)*INDIRECT("NumericMain!"&amp;F$1&amp;"4")^2)/(INDIRECT("NumericMain!"&amp;$A4&amp;"2")+INDIRECT("NumericMain!"&amp;F$1&amp;"2"))))</f>
        <v>-0.40480752499204492</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c r="L4" s="151"/>
      <c r="M4" s="151"/>
      <c r="N4" s="151"/>
      <c r="O4" s="151"/>
      <c r="P4" s="151"/>
      <c r="Q4" s="151"/>
      <c r="R4" s="151"/>
      <c r="S4" s="151"/>
      <c r="T4" s="151"/>
      <c r="U4" s="151"/>
      <c r="V4" s="151"/>
      <c r="W4" s="151"/>
      <c r="X4" s="151"/>
    </row>
    <row r="5" spans="1:24" x14ac:dyDescent="0.2">
      <c r="A5" t="s">
        <v>1846</v>
      </c>
      <c r="B5" s="151" cm="1">
        <f t="array" aca="1" ref="B5" ca="1">INDIRECT("NumericMain!"&amp;$A5&amp;"3")</f>
        <v>3.0606060606060606</v>
      </c>
      <c r="C5" s="151" cm="1">
        <f t="array" aca="1" ref="C5" ca="1">INDIRECT("NumericMain!"&amp;$A5&amp;"4")</f>
        <v>0.78208376255680667</v>
      </c>
      <c r="D5" t="str">
        <f t="array" aca="1" ref="D5" ca="1">INDIRECT("NumericMain!"&amp;$A5&amp;1)</f>
        <v>Q40 Understandstake</v>
      </c>
      <c r="E5" t="str" cm="1">
        <f t="array" aca="1" ref="E5" ca="1">INDIRECT("NumericMain!"&amp;$A5&amp;"21")</f>
        <v>Understanding EA stakeholders</v>
      </c>
      <c r="F5" s="151">
        <f t="array" aca="1" ref="F5" ca="1">(INDIRECT("NumericMain!"&amp;$A5&amp;"3")-INDIRECT("NumericMain!"&amp;F$1&amp;"3"))/SQRT((((INDIRECT("NumericMain!"&amp;$A5&amp;"2")-1)*INDIRECT("NumericMain!"&amp;$A5&amp;"4")^2+(INDIRECT("NumericMain!"&amp;F$1&amp;"2")-1)*INDIRECT("NumericMain!"&amp;F$1&amp;"4")^2)/(INDIRECT("NumericMain!"&amp;$A5&amp;"2")+INDIRECT("NumericMain!"&amp;F$1&amp;"2"))))</f>
        <v>-0.40546131953647707</v>
      </c>
      <c r="G5" s="151">
        <f t="array" aca="1" ref="G5" ca="1">(INDIRECT("NumericMain!"&amp;$A5&amp;"3")-INDIRECT("NumericMain!"&amp;G$1&amp;"3"))/SQRT((((INDIRECT("NumericMain!"&amp;$A5&amp;"2")-1)*INDIRECT("NumericMain!"&amp;$A5&amp;"4")^2+(INDIRECT("NumericMain!"&amp;G$1&amp;"2")-1)*INDIRECT("NumericMain!"&amp;G$1&amp;"4")^2)/(INDIRECT("NumericMain!"&amp;$A5&amp;"2")+INDIRECT("NumericMain!"&amp;G$1&amp;"2"))))</f>
        <v>5.1027345227271481E-2</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c r="L5" s="151"/>
      <c r="M5" s="151"/>
      <c r="N5" s="151"/>
      <c r="O5" s="151"/>
      <c r="P5" s="151"/>
      <c r="Q5" s="151"/>
      <c r="R5" s="151"/>
      <c r="S5" s="151"/>
      <c r="T5" s="151"/>
      <c r="U5" s="151"/>
      <c r="V5" s="151"/>
      <c r="W5" s="151"/>
      <c r="X5" s="151"/>
    </row>
    <row r="6" spans="1:24" x14ac:dyDescent="0.2">
      <c r="A6" t="s">
        <v>1847</v>
      </c>
      <c r="B6" s="151" cm="1">
        <f t="array" aca="1" ref="B6" ca="1">INDIRECT("NumericMain!"&amp;$A6&amp;"3")</f>
        <v>3.0606060606060606</v>
      </c>
      <c r="C6" s="151" cm="1">
        <f t="array" aca="1" ref="C6" ca="1">INDIRECT("NumericMain!"&amp;$A6&amp;"4")</f>
        <v>0.97473922159547377</v>
      </c>
      <c r="D6" t="str">
        <f t="array" aca="1" ref="D6" ca="1">INDIRECT("NumericMain!"&amp;$A6&amp;1)</f>
        <v>Q40 BuyinStake</v>
      </c>
      <c r="E6" t="str" cm="1">
        <f t="array" aca="1" ref="E6" ca="1">INDIRECT("NumericMain!"&amp;$A6&amp;"21")</f>
        <v>Buy-in of the EA from stakeholders</v>
      </c>
      <c r="F6" s="151">
        <f t="array" aca="1" ref="F6" ca="1">(INDIRECT("NumericMain!"&amp;$A6&amp;"3")-INDIRECT("NumericMain!"&amp;F$1&amp;"3"))/SQRT((((INDIRECT("NumericMain!"&amp;$A6&amp;"2")-1)*INDIRECT("NumericMain!"&amp;$A6&amp;"4")^2+(INDIRECT("NumericMain!"&amp;F$1&amp;"2")-1)*INDIRECT("NumericMain!"&amp;F$1&amp;"4")^2)/(INDIRECT("NumericMain!"&amp;$A6&amp;"2")+INDIRECT("NumericMain!"&amp;F$1&amp;"2"))))</f>
        <v>-0.3596976873531762</v>
      </c>
      <c r="G6" s="151">
        <f t="array" aca="1" ref="G6" ca="1">(INDIRECT("NumericMain!"&amp;$A6&amp;"3")-INDIRECT("NumericMain!"&amp;G$1&amp;"3"))/SQRT((((INDIRECT("NumericMain!"&amp;$A6&amp;"2")-1)*INDIRECT("NumericMain!"&amp;$A6&amp;"4")^2+(INDIRECT("NumericMain!"&amp;G$1&amp;"2")-1)*INDIRECT("NumericMain!"&amp;G$1&amp;"4")^2)/(INDIRECT("NumericMain!"&amp;$A6&amp;"2")+INDIRECT("NumericMain!"&amp;G$1&amp;"2"))))</f>
        <v>4.6387747006350295E-2</v>
      </c>
      <c r="H6" s="151">
        <f t="array" aca="1" ref="H6" ca="1">(INDIRECT("NumericMain!"&amp;$A6&amp;"3")-INDIRECT("NumericMain!"&amp;H$1&amp;"3"))/SQRT((((INDIRECT("NumericMain!"&amp;$A6&amp;"2")-1)*INDIRECT("NumericMain!"&amp;$A6&amp;"4")^2+(INDIRECT("NumericMain!"&amp;H$1&amp;"2")-1)*INDIRECT("NumericMain!"&amp;H$1&amp;"4")^2)/(INDIRECT("NumericMain!"&amp;$A6&amp;"2")+INDIRECT("NumericMain!"&amp;H$1&amp;"2"))))</f>
        <v>0</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c r="L6" s="151"/>
      <c r="M6" s="151"/>
      <c r="N6" s="151"/>
      <c r="O6" s="151"/>
      <c r="P6" s="151"/>
      <c r="Q6" s="151"/>
      <c r="R6" s="151"/>
      <c r="S6" s="151"/>
      <c r="T6" s="151"/>
      <c r="U6" s="151"/>
      <c r="V6" s="151"/>
      <c r="W6" s="151"/>
      <c r="X6" s="151"/>
    </row>
    <row r="7" spans="1:24" x14ac:dyDescent="0.2">
      <c r="A7" t="s">
        <v>1848</v>
      </c>
      <c r="B7" s="151" cm="1">
        <f t="array" aca="1" ref="B7" ca="1">INDIRECT("NumericMain!"&amp;$A7&amp;"3")</f>
        <v>3.0303030303030303</v>
      </c>
      <c r="C7" s="151" cm="1">
        <f t="array" aca="1" ref="C7" ca="1">INDIRECT("NumericMain!"&amp;$A7&amp;"4")</f>
        <v>0.94412673480592224</v>
      </c>
      <c r="D7" t="str">
        <f t="array" aca="1" ref="D7" ca="1">INDIRECT("NumericMain!"&amp;$A7&amp;1)</f>
        <v>Q40 TeamcCollab</v>
      </c>
      <c r="E7" t="str" cm="1">
        <f t="array" aca="1" ref="E7" ca="1">INDIRECT("NumericMain!"&amp;$A7&amp;"21")</f>
        <v>Collaboration among EA team members</v>
      </c>
      <c r="F7" s="151">
        <f t="array" aca="1" ref="F7" ca="1">(INDIRECT("NumericMain!"&amp;$A7&amp;"3")-INDIRECT("NumericMain!"&amp;F$1&amp;"3"))/SQRT((((INDIRECT("NumericMain!"&amp;$A7&amp;"2")-1)*INDIRECT("NumericMain!"&amp;$A7&amp;"4")^2+(INDIRECT("NumericMain!"&amp;F$1&amp;"2")-1)*INDIRECT("NumericMain!"&amp;F$1&amp;"4")^2)/(INDIRECT("NumericMain!"&amp;$A7&amp;"2")+INDIRECT("NumericMain!"&amp;F$1&amp;"2"))))</f>
        <v>-0.40144445970390624</v>
      </c>
      <c r="G7" s="151">
        <f t="array" aca="1" ref="G7" ca="1">(INDIRECT("NumericMain!"&amp;$A7&amp;"3")-INDIRECT("NumericMain!"&amp;G$1&amp;"3"))/SQRT((((INDIRECT("NumericMain!"&amp;$A7&amp;"2")-1)*INDIRECT("NumericMain!"&amp;$A7&amp;"4")^2+(INDIRECT("NumericMain!"&amp;G$1&amp;"2")-1)*INDIRECT("NumericMain!"&amp;G$1&amp;"4")^2)/(INDIRECT("NumericMain!"&amp;$A7&amp;"2")+INDIRECT("NumericMain!"&amp;G$1&amp;"2"))))</f>
        <v>1.5700889598354324E-2</v>
      </c>
      <c r="H7" s="151">
        <f t="array" aca="1" ref="H7" ca="1">(INDIRECT("NumericMain!"&amp;$A7&amp;"3")-INDIRECT("NumericMain!"&amp;H$1&amp;"3"))/SQRT((((INDIRECT("NumericMain!"&amp;$A7&amp;"2")-1)*INDIRECT("NumericMain!"&amp;$A7&amp;"4")^2+(INDIRECT("NumericMain!"&amp;H$1&amp;"2")-1)*INDIRECT("NumericMain!"&amp;H$1&amp;"4")^2)/(INDIRECT("NumericMain!"&amp;$A7&amp;"2")+INDIRECT("NumericMain!"&amp;H$1&amp;"2"))))</f>
        <v>-3.5223497683817308E-2</v>
      </c>
      <c r="I7" s="151">
        <f t="array" aca="1" ref="I7" ca="1">(INDIRECT("NumericMain!"&amp;$A7&amp;"3")-INDIRECT("NumericMain!"&amp;I$1&amp;"3"))/SQRT((((INDIRECT("NumericMain!"&amp;$A7&amp;"2")-1)*INDIRECT("NumericMain!"&amp;$A7&amp;"4")^2+(INDIRECT("NumericMain!"&amp;I$1&amp;"2")-1)*INDIRECT("NumericMain!"&amp;I$1&amp;"4")^2)/(INDIRECT("NumericMain!"&amp;$A7&amp;"2")+INDIRECT("NumericMain!"&amp;I$1&amp;"2"))))</f>
        <v>-3.1822291367029167E-2</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c r="L7" s="151"/>
      <c r="M7" s="151"/>
      <c r="N7" s="151"/>
      <c r="O7" s="151"/>
      <c r="P7" s="151"/>
      <c r="Q7" s="151"/>
      <c r="R7" s="151"/>
      <c r="S7" s="151"/>
      <c r="T7" s="151"/>
      <c r="U7" s="151"/>
      <c r="V7" s="151"/>
      <c r="W7" s="151"/>
      <c r="X7" s="151"/>
    </row>
    <row r="8" spans="1:24" x14ac:dyDescent="0.2">
      <c r="A8" t="s">
        <v>1849</v>
      </c>
      <c r="B8" s="151" cm="1">
        <f t="array" aca="1" ref="B8" ca="1">INDIRECT("NumericMain!"&amp;$A8&amp;"3")</f>
        <v>3.1969696969696968</v>
      </c>
      <c r="C8" s="151" cm="1">
        <f t="array" aca="1" ref="C8" ca="1">INDIRECT("NumericMain!"&amp;$A8&amp;"4")</f>
        <v>0.89819814448700996</v>
      </c>
      <c r="D8" t="str">
        <f t="array" aca="1" ref="D8" ca="1">INDIRECT("NumericMain!"&amp;$A8&amp;1)</f>
        <v>Q40 MgtCollab</v>
      </c>
      <c r="E8" t="str" cm="1">
        <f t="array" aca="1" ref="E8" ca="1">INDIRECT("NumericMain!"&amp;$A8&amp;"21")</f>
        <v>Collaboration with senior management</v>
      </c>
      <c r="F8" s="151">
        <f t="array" aca="1" ref="F8" ca="1">(INDIRECT("NumericMain!"&amp;$A8&amp;"3")-INDIRECT("NumericMain!"&amp;F$1&amp;"3"))/SQRT((((INDIRECT("NumericMain!"&amp;$A8&amp;"2")-1)*INDIRECT("NumericMain!"&amp;$A8&amp;"4")^2+(INDIRECT("NumericMain!"&amp;F$1&amp;"2")-1)*INDIRECT("NumericMain!"&amp;F$1&amp;"4")^2)/(INDIRECT("NumericMain!"&amp;$A8&amp;"2")+INDIRECT("NumericMain!"&amp;F$1&amp;"2"))))</f>
        <v>-0.21549160852358656</v>
      </c>
      <c r="G8" s="151">
        <f t="array" aca="1" ref="G8" ca="1">(INDIRECT("NumericMain!"&amp;$A8&amp;"3")-INDIRECT("NumericMain!"&amp;G$1&amp;"3"))/SQRT((((INDIRECT("NumericMain!"&amp;$A8&amp;"2")-1)*INDIRECT("NumericMain!"&amp;$A8&amp;"4")^2+(INDIRECT("NumericMain!"&amp;G$1&amp;"2")-1)*INDIRECT("NumericMain!"&amp;G$1&amp;"4")^2)/(INDIRECT("NumericMain!"&amp;$A8&amp;"2")+INDIRECT("NumericMain!"&amp;G$1&amp;"2"))))</f>
        <v>0.19277263893659949</v>
      </c>
      <c r="H8" s="151">
        <f t="array" aca="1" ref="H8" ca="1">(INDIRECT("NumericMain!"&amp;$A8&amp;"3")-INDIRECT("NumericMain!"&amp;H$1&amp;"3"))/SQRT((((INDIRECT("NumericMain!"&amp;$A8&amp;"2")-1)*INDIRECT("NumericMain!"&amp;$A8&amp;"4")^2+(INDIRECT("NumericMain!"&amp;H$1&amp;"2")-1)*INDIRECT("NumericMain!"&amp;H$1&amp;"4")^2)/(INDIRECT("NumericMain!"&amp;$A8&amp;"2")+INDIRECT("NumericMain!"&amp;H$1&amp;"2"))))</f>
        <v>0.16316507915818487</v>
      </c>
      <c r="I8" s="151">
        <f t="array" aca="1" ref="I8" ca="1">(INDIRECT("NumericMain!"&amp;$A8&amp;"3")-INDIRECT("NumericMain!"&amp;I$1&amp;"3"))/SQRT((((INDIRECT("NumericMain!"&amp;$A8&amp;"2")-1)*INDIRECT("NumericMain!"&amp;$A8&amp;"4")^2+(INDIRECT("NumericMain!"&amp;I$1&amp;"2")-1)*INDIRECT("NumericMain!"&amp;I$1&amp;"4")^2)/(INDIRECT("NumericMain!"&amp;$A8&amp;"2")+INDIRECT("NumericMain!"&amp;I$1&amp;"2"))))</f>
        <v>0.14660819593494021</v>
      </c>
      <c r="J8" s="151">
        <f t="array" aca="1" ref="J8" ca="1">(INDIRECT("NumericMain!"&amp;$A8&amp;"3")-INDIRECT("NumericMain!"&amp;J$1&amp;"3"))/SQRT((((INDIRECT("NumericMain!"&amp;$A8&amp;"2")-1)*INDIRECT("NumericMain!"&amp;$A8&amp;"4")^2+(INDIRECT("NumericMain!"&amp;J$1&amp;"2")-1)*INDIRECT("NumericMain!"&amp;J$1&amp;"4")^2)/(INDIRECT("NumericMain!"&amp;$A8&amp;"2")+INDIRECT("NumericMain!"&amp;J$1&amp;"2"))))</f>
        <v>0.18226064587186849</v>
      </c>
      <c r="K8" s="151">
        <f t="array" aca="1" ref="K8" ca="1">(INDIRECT("NumericMain!"&amp;$A8&amp;"3")-INDIRECT("NumericMain!"&amp;K$1&amp;"3"))/SQRT((((INDIRECT("NumericMain!"&amp;$A8&amp;"2")-1)*INDIRECT("NumericMain!"&amp;$A8&amp;"4")^2+(INDIRECT("NumericMain!"&amp;K$1&amp;"2")-1)*INDIRECT("NumericMain!"&amp;K$1&amp;"4")^2)/(INDIRECT("NumericMain!"&amp;$A8&amp;"2")+INDIRECT("NumericMain!"&amp;K$1&amp;"2"))))</f>
        <v>0</v>
      </c>
      <c r="L8" s="151"/>
      <c r="M8" s="151"/>
      <c r="N8" s="151"/>
      <c r="O8" s="151"/>
      <c r="P8" s="151"/>
      <c r="Q8" s="151"/>
      <c r="R8" s="151"/>
      <c r="S8" s="151"/>
      <c r="T8" s="151"/>
      <c r="U8" s="151"/>
      <c r="V8" s="151"/>
      <c r="W8" s="151"/>
      <c r="X8" s="151"/>
    </row>
    <row r="9" spans="1:24" x14ac:dyDescent="0.2">
      <c r="A9" t="s">
        <v>1850</v>
      </c>
      <c r="B9" s="151" cm="1">
        <f t="array" aca="1" ref="B9" ca="1">INDIRECT("NumericMain!"&amp;$A9&amp;"3")</f>
        <v>3.0909090909090908</v>
      </c>
      <c r="C9" s="151" cm="1">
        <f t="array" aca="1" ref="C9" ca="1">INDIRECT("NumericMain!"&amp;$A9&amp;"4")</f>
        <v>0.94016811470932393</v>
      </c>
      <c r="D9" t="str">
        <f t="array" aca="1" ref="D9" ca="1">INDIRECT("NumericMain!"&amp;$A9&amp;1)</f>
        <v>Q40 UnitCollab</v>
      </c>
      <c r="E9" t="str" cm="1">
        <f t="array" aca="1" ref="E9" ca="1">INDIRECT("NumericMain!"&amp;$A9&amp;"21")</f>
        <v>Collaboration with different departments and units</v>
      </c>
      <c r="F9" s="151">
        <f t="array" aca="1" ref="F9" ca="1">(INDIRECT("NumericMain!"&amp;$A9&amp;"3")-INDIRECT("NumericMain!"&amp;F$1&amp;"3"))/SQRT((((INDIRECT("NumericMain!"&amp;$A9&amp;"2")-1)*INDIRECT("NumericMain!"&amp;$A9&amp;"4")^2+(INDIRECT("NumericMain!"&amp;F$1&amp;"2")-1)*INDIRECT("NumericMain!"&amp;F$1&amp;"4")^2)/(INDIRECT("NumericMain!"&amp;$A9&amp;"2")+INDIRECT("NumericMain!"&amp;F$1&amp;"2"))))</f>
        <v>-0.33243923150710269</v>
      </c>
      <c r="G9" s="151">
        <f t="array" aca="1" ref="G9" ca="1">(INDIRECT("NumericMain!"&amp;$A9&amp;"3")-INDIRECT("NumericMain!"&amp;G$1&amp;"3"))/SQRT((((INDIRECT("NumericMain!"&amp;$A9&amp;"2")-1)*INDIRECT("NumericMain!"&amp;$A9&amp;"4")^2+(INDIRECT("NumericMain!"&amp;G$1&amp;"2")-1)*INDIRECT("NumericMain!"&amp;G$1&amp;"4")^2)/(INDIRECT("NumericMain!"&amp;$A9&amp;"2")+INDIRECT("NumericMain!"&amp;G$1&amp;"2"))))</f>
        <v>7.8659729534019118E-2</v>
      </c>
      <c r="H9" s="151">
        <f t="array" aca="1" ref="H9" ca="1">(INDIRECT("NumericMain!"&amp;$A9&amp;"3")-INDIRECT("NumericMain!"&amp;H$1&amp;"3"))/SQRT((((INDIRECT("NumericMain!"&amp;$A9&amp;"2")-1)*INDIRECT("NumericMain!"&amp;$A9&amp;"4")^2+(INDIRECT("NumericMain!"&amp;H$1&amp;"2")-1)*INDIRECT("NumericMain!"&amp;H$1&amp;"4")^2)/(INDIRECT("NumericMain!"&amp;$A9&amp;"2")+INDIRECT("NumericMain!"&amp;H$1&amp;"2"))))</f>
        <v>3.5311227577322399E-2</v>
      </c>
      <c r="I9" s="151">
        <f t="array" aca="1" ref="I9" ca="1">(INDIRECT("NumericMain!"&amp;$A9&amp;"3")-INDIRECT("NumericMain!"&amp;I$1&amp;"3"))/SQRT((((INDIRECT("NumericMain!"&amp;$A9&amp;"2")-1)*INDIRECT("NumericMain!"&amp;$A9&amp;"4")^2+(INDIRECT("NumericMain!"&amp;I$1&amp;"2")-1)*INDIRECT("NumericMain!"&amp;I$1&amp;"4")^2)/(INDIRECT("NumericMain!"&amp;$A9&amp;"2")+INDIRECT("NumericMain!"&amp;I$1&amp;"2"))))</f>
        <v>3.1886938038773169E-2</v>
      </c>
      <c r="J9" s="151">
        <f t="array" aca="1" ref="J9" ca="1">(INDIRECT("NumericMain!"&amp;$A9&amp;"3")-INDIRECT("NumericMain!"&amp;J$1&amp;"3"))/SQRT((((INDIRECT("NumericMain!"&amp;$A9&amp;"2")-1)*INDIRECT("NumericMain!"&amp;$A9&amp;"4")^2+(INDIRECT("NumericMain!"&amp;J$1&amp;"2")-1)*INDIRECT("NumericMain!"&amp;J$1&amp;"4")^2)/(INDIRECT("NumericMain!"&amp;$A9&amp;"2")+INDIRECT("NumericMain!"&amp;J$1&amp;"2"))))</f>
        <v>6.4820372355216357E-2</v>
      </c>
      <c r="K9" s="151">
        <f t="array" aca="1" ref="K9" ca="1">(INDIRECT("NumericMain!"&amp;$A9&amp;"3")-INDIRECT("NumericMain!"&amp;K$1&amp;"3"))/SQRT((((INDIRECT("NumericMain!"&amp;$A9&amp;"2")-1)*INDIRECT("NumericMain!"&amp;$A9&amp;"4")^2+(INDIRECT("NumericMain!"&amp;K$1&amp;"2")-1)*INDIRECT("NumericMain!"&amp;K$1&amp;"4")^2)/(INDIRECT("NumericMain!"&amp;$A9&amp;"2")+INDIRECT("NumericMain!"&amp;K$1&amp;"2"))))</f>
        <v>-0.11623962470508335</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c r="O9" s="151"/>
      <c r="P9" s="151"/>
      <c r="Q9" s="151"/>
      <c r="R9" s="151"/>
      <c r="S9" s="151"/>
      <c r="T9" s="151"/>
      <c r="U9" s="151"/>
      <c r="V9" s="151"/>
      <c r="W9" s="151"/>
      <c r="X9" s="151"/>
    </row>
    <row r="10" spans="1:24" x14ac:dyDescent="0.2">
      <c r="A10" t="s">
        <v>1851</v>
      </c>
      <c r="B10" s="151" cm="1">
        <f t="array" aca="1" ref="B10" ca="1">INDIRECT("NumericMain!"&amp;$A10&amp;"3")</f>
        <v>3.0151515151515151</v>
      </c>
      <c r="C10" s="151" cm="1">
        <f t="array" aca="1" ref="C10" ca="1">INDIRECT("NumericMain!"&amp;$A10&amp;"4")</f>
        <v>0.75431934152431035</v>
      </c>
      <c r="D10" t="str">
        <f t="array" aca="1" ref="D10" ca="1">INDIRECT("NumericMain!"&amp;$A10&amp;1)</f>
        <v>Q40 Transparancy</v>
      </c>
      <c r="E10" t="str" cm="1">
        <f t="array" aca="1" ref="E10" ca="1">INDIRECT("NumericMain!"&amp;$A10&amp;"21")</f>
        <v>Usefulness, transparency &amp; openness of EA itself</v>
      </c>
      <c r="F10" s="151">
        <f t="array" aca="1" ref="F10" ca="1">(INDIRECT("NumericMain!"&amp;$A10&amp;"3")-INDIRECT("NumericMain!"&amp;F$1&amp;"3"))/SQRT((((INDIRECT("NumericMain!"&amp;$A10&amp;"2")-1)*INDIRECT("NumericMain!"&amp;$A10&amp;"4")^2+(INDIRECT("NumericMain!"&amp;F$1&amp;"2")-1)*INDIRECT("NumericMain!"&amp;F$1&amp;"4")^2)/(INDIRECT("NumericMain!"&amp;$A10&amp;"2")+INDIRECT("NumericMain!"&amp;F$1&amp;"2"))))</f>
        <v>-0.47149548162560562</v>
      </c>
      <c r="G10" s="151">
        <f t="array" aca="1" ref="G10" ca="1">(INDIRECT("NumericMain!"&amp;$A10&amp;"3")-INDIRECT("NumericMain!"&amp;G$1&amp;"3"))/SQRT((((INDIRECT("NumericMain!"&amp;$A10&amp;"2")-1)*INDIRECT("NumericMain!"&amp;$A10&amp;"4")^2+(INDIRECT("NumericMain!"&amp;G$1&amp;"2")-1)*INDIRECT("NumericMain!"&amp;G$1&amp;"4")^2)/(INDIRECT("NumericMain!"&amp;$A10&amp;"2")+INDIRECT("NumericMain!"&amp;G$1&amp;"2"))))</f>
        <v>0</v>
      </c>
      <c r="H10" s="151">
        <f t="array" aca="1" ref="H10" ca="1">(INDIRECT("NumericMain!"&amp;$A10&amp;"3")-INDIRECT("NumericMain!"&amp;H$1&amp;"3"))/SQRT((((INDIRECT("NumericMain!"&amp;$A10&amp;"2")-1)*INDIRECT("NumericMain!"&amp;$A10&amp;"4")^2+(INDIRECT("NumericMain!"&amp;H$1&amp;"2")-1)*INDIRECT("NumericMain!"&amp;H$1&amp;"4")^2)/(INDIRECT("NumericMain!"&amp;$A10&amp;"2")+INDIRECT("NumericMain!"&amp;H$1&amp;"2"))))</f>
        <v>-5.9613761769411029E-2</v>
      </c>
      <c r="I10" s="151">
        <f t="array" aca="1" ref="I10" ca="1">(INDIRECT("NumericMain!"&amp;$A10&amp;"3")-INDIRECT("NumericMain!"&amp;I$1&amp;"3"))/SQRT((((INDIRECT("NumericMain!"&amp;$A10&amp;"2")-1)*INDIRECT("NumericMain!"&amp;$A10&amp;"4")^2+(INDIRECT("NumericMain!"&amp;I$1&amp;"2")-1)*INDIRECT("NumericMain!"&amp;I$1&amp;"4")^2)/(INDIRECT("NumericMain!"&amp;$A10&amp;"2")+INDIRECT("NumericMain!"&amp;I$1&amp;"2"))))</f>
        <v>-5.2554800527282737E-2</v>
      </c>
      <c r="J10" s="151">
        <f t="array" aca="1" ref="J10" ca="1">(INDIRECT("NumericMain!"&amp;$A10&amp;"3")-INDIRECT("NumericMain!"&amp;J$1&amp;"3"))/SQRT((((INDIRECT("NumericMain!"&amp;$A10&amp;"2")-1)*INDIRECT("NumericMain!"&amp;$A10&amp;"4")^2+(INDIRECT("NumericMain!"&amp;J$1&amp;"2")-1)*INDIRECT("NumericMain!"&amp;J$1&amp;"4")^2)/(INDIRECT("NumericMain!"&amp;$A10&amp;"2")+INDIRECT("NumericMain!"&amp;J$1&amp;"2"))))</f>
        <v>-1.7867116129552375E-2</v>
      </c>
      <c r="K10" s="151">
        <f t="array" aca="1" ref="K10" ca="1">(INDIRECT("NumericMain!"&amp;$A10&amp;"3")-INDIRECT("NumericMain!"&amp;K$1&amp;"3"))/SQRT((((INDIRECT("NumericMain!"&amp;$A10&amp;"2")-1)*INDIRECT("NumericMain!"&amp;$A10&amp;"4")^2+(INDIRECT("NumericMain!"&amp;K$1&amp;"2")-1)*INDIRECT("NumericMain!"&amp;K$1&amp;"4")^2)/(INDIRECT("NumericMain!"&amp;$A10&amp;"2")+INDIRECT("NumericMain!"&amp;K$1&amp;"2"))))</f>
        <v>-0.22090047071025773</v>
      </c>
      <c r="L10" s="151">
        <f t="array" aca="1" ref="L10" ca="1">(INDIRECT("NumericMain!"&amp;$A10&amp;"3")-INDIRECT("NumericMain!"&amp;L$1&amp;"3"))/SQRT((((INDIRECT("NumericMain!"&amp;$A10&amp;"2")-1)*INDIRECT("NumericMain!"&amp;$A10&amp;"4")^2+(INDIRECT("NumericMain!"&amp;L$1&amp;"2")-1)*INDIRECT("NumericMain!"&amp;L$1&amp;"4")^2)/(INDIRECT("NumericMain!"&amp;$A10&amp;"2")+INDIRECT("NumericMain!"&amp;L$1&amp;"2"))))</f>
        <v>-8.9564609911662374E-2</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c r="O10" s="151"/>
      <c r="P10" s="151"/>
      <c r="Q10" s="151"/>
      <c r="R10" s="151"/>
      <c r="S10" s="151"/>
      <c r="T10" s="151"/>
      <c r="U10" s="151"/>
      <c r="V10" s="151"/>
      <c r="W10" s="151"/>
      <c r="X10" s="151"/>
    </row>
    <row r="11" spans="1:24" x14ac:dyDescent="0.2">
      <c r="A11" t="s">
        <v>1852</v>
      </c>
      <c r="B11" s="151" cm="1">
        <f t="array" aca="1" ref="B11" ca="1">INDIRECT("NumericMain!"&amp;$A11&amp;"3")</f>
        <v>2.8181818181818183</v>
      </c>
      <c r="C11" s="151" cm="1">
        <f t="array" aca="1" ref="C11" ca="1">INDIRECT("NumericMain!"&amp;$A11&amp;"4")</f>
        <v>0.99086738861372492</v>
      </c>
      <c r="D11" t="str">
        <f t="array" aca="1" ref="D11" ca="1">INDIRECT("NumericMain!"&amp;$A11&amp;1)</f>
        <v>Q40 AvailData</v>
      </c>
      <c r="E11" t="str" cm="1">
        <f t="array" aca="1" ref="E11" ca="1">INDIRECT("NumericMain!"&amp;$A11&amp;"21")</f>
        <v>Availability of data</v>
      </c>
      <c r="F11" s="151">
        <f t="array" aca="1" ref="F11" ca="1">(INDIRECT("NumericMain!"&amp;$A11&amp;"3")-INDIRECT("NumericMain!"&amp;F$1&amp;"3"))/SQRT((((INDIRECT("NumericMain!"&amp;$A11&amp;"2")-1)*INDIRECT("NumericMain!"&amp;$A11&amp;"4")^2+(INDIRECT("NumericMain!"&amp;F$1&amp;"2")-1)*INDIRECT("NumericMain!"&amp;F$1&amp;"4")^2)/(INDIRECT("NumericMain!"&amp;$A11&amp;"2")+INDIRECT("NumericMain!"&amp;F$1&amp;"2"))))</f>
        <v>-0.6275243856577517</v>
      </c>
      <c r="G11" s="151">
        <f t="array" aca="1" ref="G11" ca="1">(INDIRECT("NumericMain!"&amp;$A11&amp;"3")-INDIRECT("NumericMain!"&amp;G$1&amp;"3"))/SQRT((((INDIRECT("NumericMain!"&amp;$A11&amp;"2")-1)*INDIRECT("NumericMain!"&amp;$A11&amp;"4")^2+(INDIRECT("NumericMain!"&amp;G$1&amp;"2")-1)*INDIRECT("NumericMain!"&amp;G$1&amp;"4")^2)/(INDIRECT("NumericMain!"&amp;$A11&amp;"2")+INDIRECT("NumericMain!"&amp;G$1&amp;"2"))))</f>
        <v>-0.19939916808244867</v>
      </c>
      <c r="H11" s="151">
        <f t="array" aca="1" ref="H11" ca="1">(INDIRECT("NumericMain!"&amp;$A11&amp;"3")-INDIRECT("NumericMain!"&amp;H$1&amp;"3"))/SQRT((((INDIRECT("NumericMain!"&amp;$A11&amp;"2")-1)*INDIRECT("NumericMain!"&amp;$A11&amp;"4")^2+(INDIRECT("NumericMain!"&amp;H$1&amp;"2")-1)*INDIRECT("NumericMain!"&amp;H$1&amp;"4")^2)/(INDIRECT("NumericMain!"&amp;$A11&amp;"2")+INDIRECT("NumericMain!"&amp;H$1&amp;"2"))))</f>
        <v>-0.27367426063884753</v>
      </c>
      <c r="I11" s="151">
        <f t="array" aca="1" ref="I11" ca="1">(INDIRECT("NumericMain!"&amp;$A11&amp;"3")-INDIRECT("NumericMain!"&amp;I$1&amp;"3"))/SQRT((((INDIRECT("NumericMain!"&amp;$A11&amp;"2")-1)*INDIRECT("NumericMain!"&amp;$A11&amp;"4")^2+(INDIRECT("NumericMain!"&amp;I$1&amp;"2")-1)*INDIRECT("NumericMain!"&amp;I$1&amp;"4")^2)/(INDIRECT("NumericMain!"&amp;$A11&amp;"2")+INDIRECT("NumericMain!"&amp;I$1&amp;"2"))))</f>
        <v>-0.24854790640047977</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-0.22086305214969279</v>
      </c>
      <c r="K11" s="151">
        <f t="array" aca="1" ref="K11" ca="1">(INDIRECT("NumericMain!"&amp;$A11&amp;"3")-INDIRECT("NumericMain!"&amp;K$1&amp;"3"))/SQRT((((INDIRECT("NumericMain!"&amp;$A11&amp;"2")-1)*INDIRECT("NumericMain!"&amp;$A11&amp;"4")^2+(INDIRECT("NumericMain!"&amp;K$1&amp;"2")-1)*INDIRECT("NumericMain!"&amp;K$1&amp;"4")^2)/(INDIRECT("NumericMain!"&amp;$A11&amp;"2")+INDIRECT("NumericMain!"&amp;K$1&amp;"2"))))</f>
        <v>-0.40361974845437004</v>
      </c>
      <c r="L11" s="151">
        <f t="array" aca="1" ref="L11" ca="1">(INDIRECT("NumericMain!"&amp;$A11&amp;"3")-INDIRECT("NumericMain!"&amp;L$1&amp;"3"))/SQRT((((INDIRECT("NumericMain!"&amp;$A11&amp;"2")-1)*INDIRECT("NumericMain!"&amp;$A11&amp;"4")^2+(INDIRECT("NumericMain!"&amp;L$1&amp;"2")-1)*INDIRECT("NumericMain!"&amp;L$1&amp;"4")^2)/(INDIRECT("NumericMain!"&amp;$A11&amp;"2")+INDIRECT("NumericMain!"&amp;L$1&amp;"2"))))</f>
        <v>-0.28453386483840526</v>
      </c>
      <c r="M11" s="151">
        <f t="array" aca="1" ref="M11" ca="1">(INDIRECT("NumericMain!"&amp;$A11&amp;"3")-INDIRECT("NumericMain!"&amp;M$1&amp;"3"))/SQRT((((INDIRECT("NumericMain!"&amp;$A11&amp;"2")-1)*INDIRECT("NumericMain!"&amp;$A11&amp;"4")^2+(INDIRECT("NumericMain!"&amp;M$1&amp;"2")-1)*INDIRECT("NumericMain!"&amp;M$1&amp;"4")^2)/(INDIRECT("NumericMain!"&amp;$A11&amp;"2")+INDIRECT("NumericMain!"&amp;M$1&amp;"2"))))</f>
        <v>-0.22539775620984775</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c r="O11" s="151"/>
      <c r="P11" s="151"/>
      <c r="Q11" s="151"/>
      <c r="R11" s="151"/>
      <c r="S11" s="151"/>
      <c r="T11" s="151"/>
      <c r="U11" s="151"/>
      <c r="V11" s="151"/>
      <c r="W11" s="151"/>
      <c r="X11" s="151"/>
    </row>
    <row r="12" spans="1:24" x14ac:dyDescent="0.2">
      <c r="A12" t="s">
        <v>1853</v>
      </c>
      <c r="B12" s="151" cm="1">
        <f t="array" aca="1" ref="B12" ca="1">INDIRECT("NumericMain!"&amp;$A12&amp;"3")</f>
        <v>3.1969696969696968</v>
      </c>
      <c r="C12" s="151" cm="1">
        <f t="array" aca="1" ref="C12" ca="1">INDIRECT("NumericMain!"&amp;$A12&amp;"4")</f>
        <v>0.82685124640589647</v>
      </c>
      <c r="D12" t="str">
        <f t="array" aca="1" ref="D12" ca="1">INDIRECT("NumericMain!"&amp;$A12&amp;1)</f>
        <v>Q40 GoalClarity</v>
      </c>
      <c r="E12" t="str" cm="1">
        <f t="array" aca="1" ref="E12" ca="1">INDIRECT("NumericMain!"&amp;$A12&amp;"21")</f>
        <v>Clarity of EA vision, goals, and objectives</v>
      </c>
      <c r="F12" s="151">
        <f t="array" aca="1" ref="F12" ca="1">(INDIRECT("NumericMain!"&amp;$A12&amp;"3")-INDIRECT("NumericMain!"&amp;F$1&amp;"3"))/SQRT((((INDIRECT("NumericMain!"&amp;$A12&amp;"2")-1)*INDIRECT("NumericMain!"&amp;$A12&amp;"4")^2+(INDIRECT("NumericMain!"&amp;F$1&amp;"2")-1)*INDIRECT("NumericMain!"&amp;F$1&amp;"4")^2)/(INDIRECT("NumericMain!"&amp;$A12&amp;"2")+INDIRECT("NumericMain!"&amp;F$1&amp;"2"))))</f>
        <v>-0.22529501279806771</v>
      </c>
      <c r="G12" s="151">
        <f t="array" aca="1" ref="G12" ca="1">(INDIRECT("NumericMain!"&amp;$A12&amp;"3")-INDIRECT("NumericMain!"&amp;G$1&amp;"3"))/SQRT((((INDIRECT("NumericMain!"&amp;$A12&amp;"2")-1)*INDIRECT("NumericMain!"&amp;$A12&amp;"4")^2+(INDIRECT("NumericMain!"&amp;G$1&amp;"2")-1)*INDIRECT("NumericMain!"&amp;G$1&amp;"4")^2)/(INDIRECT("NumericMain!"&amp;$A12&amp;"2")+INDIRECT("NumericMain!"&amp;G$1&amp;"2"))))</f>
        <v>0.19969514289768281</v>
      </c>
      <c r="H12" s="151">
        <f t="array" aca="1" ref="H12" ca="1">(INDIRECT("NumericMain!"&amp;$A12&amp;"3")-INDIRECT("NumericMain!"&amp;H$1&amp;"3"))/SQRT((((INDIRECT("NumericMain!"&amp;$A12&amp;"2")-1)*INDIRECT("NumericMain!"&amp;$A12&amp;"4")^2+(INDIRECT("NumericMain!"&amp;H$1&amp;"2")-1)*INDIRECT("NumericMain!"&amp;H$1&amp;"4")^2)/(INDIRECT("NumericMain!"&amp;$A12&amp;"2")+INDIRECT("NumericMain!"&amp;H$1&amp;"2"))))</f>
        <v>0.17074079878782208</v>
      </c>
      <c r="I12" s="151">
        <f t="array" aca="1" ref="I12" ca="1">(INDIRECT("NumericMain!"&amp;$A12&amp;"3")-INDIRECT("NumericMain!"&amp;I$1&amp;"3"))/SQRT((((INDIRECT("NumericMain!"&amp;$A12&amp;"2")-1)*INDIRECT("NumericMain!"&amp;$A12&amp;"4")^2+(INDIRECT("NumericMain!"&amp;I$1&amp;"2")-1)*INDIRECT("NumericMain!"&amp;I$1&amp;"4")^2)/(INDIRECT("NumericMain!"&amp;$A12&amp;"2")+INDIRECT("NumericMain!"&amp;I$1&amp;"2"))))</f>
        <v>0.15203006363299396</v>
      </c>
      <c r="J12" s="151">
        <f t="array" aca="1" ref="J12" ca="1">(INDIRECT("NumericMain!"&amp;$A12&amp;"3")-INDIRECT("NumericMain!"&amp;J$1&amp;"3"))/SQRT((((INDIRECT("NumericMain!"&amp;$A12&amp;"2")-1)*INDIRECT("NumericMain!"&amp;$A12&amp;"4")^2+(INDIRECT("NumericMain!"&amp;J$1&amp;"2")-1)*INDIRECT("NumericMain!"&amp;J$1&amp;"4")^2)/(INDIRECT("NumericMain!"&amp;$A12&amp;"2")+INDIRECT("NumericMain!"&amp;J$1&amp;"2"))))</f>
        <v>0.18924774944610506</v>
      </c>
      <c r="K12" s="151">
        <f t="array" aca="1" ref="K12" ca="1">(INDIRECT("NumericMain!"&amp;$A12&amp;"3")-INDIRECT("NumericMain!"&amp;K$1&amp;"3"))/SQRT((((INDIRECT("NumericMain!"&amp;$A12&amp;"2")-1)*INDIRECT("NumericMain!"&amp;$A12&amp;"4")^2+(INDIRECT("NumericMain!"&amp;K$1&amp;"2")-1)*INDIRECT("NumericMain!"&amp;K$1&amp;"4")^2)/(INDIRECT("NumericMain!"&amp;$A12&amp;"2")+INDIRECT("NumericMain!"&amp;K$1&amp;"2"))))</f>
        <v>0</v>
      </c>
      <c r="L12" s="151">
        <f t="array" aca="1" ref="L12" ca="1">(INDIRECT("NumericMain!"&amp;$A12&amp;"3")-INDIRECT("NumericMain!"&amp;L$1&amp;"3"))/SQRT((((INDIRECT("NumericMain!"&amp;$A12&amp;"2")-1)*INDIRECT("NumericMain!"&amp;$A12&amp;"4")^2+(INDIRECT("NumericMain!"&amp;L$1&amp;"2")-1)*INDIRECT("NumericMain!"&amp;L$1&amp;"4")^2)/(INDIRECT("NumericMain!"&amp;$A12&amp;"2")+INDIRECT("NumericMain!"&amp;L$1&amp;"2"))))</f>
        <v>0.12071657179658335</v>
      </c>
      <c r="M12" s="151">
        <f t="array" aca="1" ref="M12" ca="1">(INDIRECT("NumericMain!"&amp;$A12&amp;"3")-INDIRECT("NumericMain!"&amp;M$1&amp;"3"))/SQRT((((INDIRECT("NumericMain!"&amp;$A12&amp;"2")-1)*INDIRECT("NumericMain!"&amp;$A12&amp;"4")^2+(INDIRECT("NumericMain!"&amp;M$1&amp;"2")-1)*INDIRECT("NumericMain!"&amp;M$1&amp;"4")^2)/(INDIRECT("NumericMain!"&amp;$A12&amp;"2")+INDIRECT("NumericMain!"&amp;M$1&amp;"2"))))</f>
        <v>0.23149809034958396</v>
      </c>
      <c r="N12" s="151">
        <f t="array" aca="1" ref="N12" ca="1">(INDIRECT("NumericMain!"&amp;$A12&amp;"3")-INDIRECT("NumericMain!"&amp;N$1&amp;"3"))/SQRT((((INDIRECT("NumericMain!"&amp;$A12&amp;"2")-1)*INDIRECT("NumericMain!"&amp;$A12&amp;"4")^2+(INDIRECT("NumericMain!"&amp;N$1&amp;"2")-1)*INDIRECT("NumericMain!"&amp;N$1&amp;"4")^2)/(INDIRECT("NumericMain!"&amp;$A12&amp;"2")+INDIRECT("NumericMain!"&amp;N$1&amp;"2"))))</f>
        <v>0.41826727788015633</v>
      </c>
      <c r="O12" s="151">
        <f t="array" aca="1" ref="O12" ca="1">(INDIRECT("NumericMain!"&amp;$A12&amp;"3")-INDIRECT("NumericMain!"&amp;O$1&amp;"3"))/SQRT((((INDIRECT("NumericMain!"&amp;$A12&amp;"2")-1)*INDIRECT("NumericMain!"&amp;$A12&amp;"4")^2+(INDIRECT("NumericMain!"&amp;O$1&amp;"2")-1)*INDIRECT("NumericMain!"&amp;O$1&amp;"4")^2)/(INDIRECT("NumericMain!"&amp;$A12&amp;"2")+INDIRECT("NumericMain!"&amp;O$1&amp;"2"))))</f>
        <v>0</v>
      </c>
      <c r="P12" s="151"/>
      <c r="Q12" s="151"/>
      <c r="R12" s="151"/>
      <c r="S12" s="151"/>
      <c r="T12" s="151"/>
      <c r="U12" s="151"/>
      <c r="V12" s="151"/>
      <c r="W12" s="151"/>
      <c r="X12" s="151"/>
    </row>
    <row r="13" spans="1:24" x14ac:dyDescent="0.2">
      <c r="A13" t="s">
        <v>1861</v>
      </c>
      <c r="B13" s="151" cm="1">
        <f t="array" aca="1" ref="B13" ca="1">INDIRECT("NumericMain!"&amp;$A13&amp;"3")</f>
        <v>3.5</v>
      </c>
      <c r="C13" s="151" cm="1">
        <f t="array" aca="1" ref="C13" ca="1">INDIRECT("NumericMain!"&amp;$A13&amp;"4")</f>
        <v>0.61394061351492046</v>
      </c>
      <c r="D13" t="str">
        <f t="array" aca="1" ref="D13" ca="1">INDIRECT("NumericMain!"&amp;$A13&amp;1)</f>
        <v>Q40 MissionSupport</v>
      </c>
      <c r="E13" t="str" cm="1">
        <f t="array" aca="1" ref="E13" ca="1">INDIRECT("NumericMain!"&amp;$A13&amp;"21")</f>
        <v>Support of the university's mission and goals</v>
      </c>
      <c r="F13" s="151">
        <f t="array" aca="1" ref="F13" ca="1">(INDIRECT("NumericMain!"&amp;$A13&amp;"3")-INDIRECT("NumericMain!"&amp;F$1&amp;"3"))/SQRT((((INDIRECT("NumericMain!"&amp;$A13&amp;"2")-1)*INDIRECT("NumericMain!"&amp;$A13&amp;"4")^2+(INDIRECT("NumericMain!"&amp;F$1&amp;"2")-1)*INDIRECT("NumericMain!"&amp;F$1&amp;"4")^2)/(INDIRECT("NumericMain!"&amp;$A13&amp;"2")+INDIRECT("NumericMain!"&amp;F$1&amp;"2"))))</f>
        <v>0.17138048671109754</v>
      </c>
      <c r="G13" s="151">
        <f t="array" aca="1" ref="G13" ca="1">(INDIRECT("NumericMain!"&amp;$A13&amp;"3")-INDIRECT("NumericMain!"&amp;G$1&amp;"3"))/SQRT((((INDIRECT("NumericMain!"&amp;$A13&amp;"2")-1)*INDIRECT("NumericMain!"&amp;$A13&amp;"4")^2+(INDIRECT("NumericMain!"&amp;G$1&amp;"2")-1)*INDIRECT("NumericMain!"&amp;G$1&amp;"4")^2)/(INDIRECT("NumericMain!"&amp;$A13&amp;"2")+INDIRECT("NumericMain!"&amp;G$1&amp;"2"))))</f>
        <v>0.58886840692745379</v>
      </c>
      <c r="H13" s="151">
        <f t="array" aca="1" ref="H13" ca="1">(INDIRECT("NumericMain!"&amp;$A13&amp;"3")-INDIRECT("NumericMain!"&amp;H$1&amp;"3"))/SQRT((((INDIRECT("NumericMain!"&amp;$A13&amp;"2")-1)*INDIRECT("NumericMain!"&amp;$A13&amp;"4")^2+(INDIRECT("NumericMain!"&amp;H$1&amp;"2")-1)*INDIRECT("NumericMain!"&amp;H$1&amp;"4")^2)/(INDIRECT("NumericMain!"&amp;$A13&amp;"2")+INDIRECT("NumericMain!"&amp;H$1&amp;"2"))))</f>
        <v>0.62976549158621897</v>
      </c>
      <c r="I13" s="151">
        <f t="array" aca="1" ref="I13" ca="1">(INDIRECT("NumericMain!"&amp;$A13&amp;"3")-INDIRECT("NumericMain!"&amp;I$1&amp;"3"))/SQRT((((INDIRECT("NumericMain!"&amp;$A13&amp;"2")-1)*INDIRECT("NumericMain!"&amp;$A13&amp;"4")^2+(INDIRECT("NumericMain!"&amp;I$1&amp;"2")-1)*INDIRECT("NumericMain!"&amp;I$1&amp;"4")^2)/(INDIRECT("NumericMain!"&amp;$A13&amp;"2")+INDIRECT("NumericMain!"&amp;I$1&amp;"2"))))</f>
        <v>0.54355363425432446</v>
      </c>
      <c r="J13" s="151">
        <f t="array" aca="1" ref="J13" ca="1">(INDIRECT("NumericMain!"&amp;$A13&amp;"3")-INDIRECT("NumericMain!"&amp;J$1&amp;"3"))/SQRT((((INDIRECT("NumericMain!"&amp;$A13&amp;"2")-1)*INDIRECT("NumericMain!"&amp;$A13&amp;"4")^2+(INDIRECT("NumericMain!"&amp;J$1&amp;"2")-1)*INDIRECT("NumericMain!"&amp;J$1&amp;"4")^2)/(INDIRECT("NumericMain!"&amp;$A13&amp;"2")+INDIRECT("NumericMain!"&amp;J$1&amp;"2"))))</f>
        <v>0.59434324173073105</v>
      </c>
      <c r="K13" s="151">
        <f t="array" aca="1" ref="K13" ca="1">(INDIRECT("NumericMain!"&amp;$A13&amp;"3")-INDIRECT("NumericMain!"&amp;K$1&amp;"3"))/SQRT((((INDIRECT("NumericMain!"&amp;$A13&amp;"2")-1)*INDIRECT("NumericMain!"&amp;$A13&amp;"4")^2+(INDIRECT("NumericMain!"&amp;K$1&amp;"2")-1)*INDIRECT("NumericMain!"&amp;K$1&amp;"4")^2)/(INDIRECT("NumericMain!"&amp;$A13&amp;"2")+INDIRECT("NumericMain!"&amp;K$1&amp;"2"))))</f>
        <v>0.39691603583597085</v>
      </c>
      <c r="L13" s="151">
        <f t="array" aca="1" ref="L13" ca="1">(INDIRECT("NumericMain!"&amp;$A13&amp;"3")-INDIRECT("NumericMain!"&amp;L$1&amp;"3"))/SQRT((((INDIRECT("NumericMain!"&amp;$A13&amp;"2")-1)*INDIRECT("NumericMain!"&amp;$A13&amp;"4")^2+(INDIRECT("NumericMain!"&amp;L$1&amp;"2")-1)*INDIRECT("NumericMain!"&amp;L$1&amp;"4")^2)/(INDIRECT("NumericMain!"&amp;$A13&amp;"2")+INDIRECT("NumericMain!"&amp;L$1&amp;"2"))))</f>
        <v>0.51918277008398472</v>
      </c>
      <c r="M13" s="151">
        <f t="array" aca="1" ref="M13" ca="1">(INDIRECT("NumericMain!"&amp;$A13&amp;"3")-INDIRECT("NumericMain!"&amp;M$1&amp;"3"))/SQRT((((INDIRECT("NumericMain!"&amp;$A13&amp;"2")-1)*INDIRECT("NumericMain!"&amp;$A13&amp;"4")^2+(INDIRECT("NumericMain!"&amp;M$1&amp;"2")-1)*INDIRECT("NumericMain!"&amp;M$1&amp;"4")^2)/(INDIRECT("NumericMain!"&amp;$A13&amp;"2")+INDIRECT("NumericMain!"&amp;M$1&amp;"2"))))</f>
        <v>0.71040981793152613</v>
      </c>
      <c r="N13" s="151">
        <f t="array" aca="1" ref="N13" ca="1">(INDIRECT("NumericMain!"&amp;$A13&amp;"3")-INDIRECT("NumericMain!"&amp;N$1&amp;"3"))/SQRT((((INDIRECT("NumericMain!"&amp;$A13&amp;"2")-1)*INDIRECT("NumericMain!"&amp;$A13&amp;"4")^2+(INDIRECT("NumericMain!"&amp;N$1&amp;"2")-1)*INDIRECT("NumericMain!"&amp;N$1&amp;"4")^2)/(INDIRECT("NumericMain!"&amp;$A13&amp;"2")+INDIRECT("NumericMain!"&amp;N$1&amp;"2"))))</f>
        <v>0.83354775076472976</v>
      </c>
      <c r="O13" s="151">
        <f t="array" aca="1" ref="O13" ca="1">(INDIRECT("NumericMain!"&amp;$A13&amp;"3")-INDIRECT("NumericMain!"&amp;O$1&amp;"3"))/SQRT((((INDIRECT("NumericMain!"&amp;$A13&amp;"2")-1)*INDIRECT("NumericMain!"&amp;$A13&amp;"4")^2+(INDIRECT("NumericMain!"&amp;O$1&amp;"2")-1)*INDIRECT("NumericMain!"&amp;O$1&amp;"4")^2)/(INDIRECT("NumericMain!"&amp;$A13&amp;"2")+INDIRECT("NumericMain!"&amp;O$1&amp;"2"))))</f>
        <v>0.41931393468876743</v>
      </c>
      <c r="P13" s="151">
        <f t="array" aca="1" ref="P13" ca="1">(INDIRECT("NumericMain!"&amp;$A13&amp;"3")-INDIRECT("NumericMain!"&amp;P$1&amp;"3"))/SQRT((((INDIRECT("NumericMain!"&amp;$A13&amp;"2")-1)*INDIRECT("NumericMain!"&amp;$A13&amp;"4")^2+(INDIRECT("NumericMain!"&amp;P$1&amp;"2")-1)*INDIRECT("NumericMain!"&amp;P$1&amp;"4")^2)/(INDIRECT("NumericMain!"&amp;$A13&amp;"2")+INDIRECT("NumericMain!"&amp;P$1&amp;"2"))))</f>
        <v>0</v>
      </c>
      <c r="Q13" s="151"/>
      <c r="R13" s="151"/>
      <c r="S13" s="151"/>
      <c r="T13" s="151"/>
      <c r="U13" s="151"/>
      <c r="V13" s="151"/>
      <c r="W13" s="151"/>
      <c r="X13" s="151"/>
    </row>
    <row r="14" spans="1:24" x14ac:dyDescent="0.2">
      <c r="A14" t="s">
        <v>1854</v>
      </c>
      <c r="B14" s="151" cm="1">
        <f t="array" aca="1" ref="B14" ca="1">INDIRECT("NumericMain!"&amp;$A14&amp;"3")</f>
        <v>3.0151515151515151</v>
      </c>
      <c r="C14" s="151" cm="1">
        <f t="array" aca="1" ref="C14" ca="1">INDIRECT("NumericMain!"&amp;$A14&amp;"4")</f>
        <v>0.95260653339099444</v>
      </c>
      <c r="D14" t="str">
        <f t="array" aca="1" ref="D14" ca="1">INDIRECT("NumericMain!"&amp;$A14&amp;1)</f>
        <v>Q40 Awareness</v>
      </c>
      <c r="E14" t="str" cm="1">
        <f t="array" aca="1" ref="E14" ca="1">INDIRECT("NumericMain!"&amp;$A14&amp;"21")</f>
        <v>Communication and awareness of EA among all stakeholders</v>
      </c>
      <c r="F14" s="151">
        <f t="array" aca="1" ref="F14" ca="1">(INDIRECT("NumericMain!"&amp;$A14&amp;"3")-INDIRECT("NumericMain!"&amp;F$1&amp;"3"))/SQRT((((INDIRECT("NumericMain!"&amp;$A14&amp;"2")-1)*INDIRECT("NumericMain!"&amp;$A14&amp;"4")^2+(INDIRECT("NumericMain!"&amp;F$1&amp;"2")-1)*INDIRECT("NumericMain!"&amp;F$1&amp;"4")^2)/(INDIRECT("NumericMain!"&amp;$A14&amp;"2")+INDIRECT("NumericMain!"&amp;F$1&amp;"2"))))</f>
        <v>-0.41671439782884107</v>
      </c>
      <c r="G14" s="151">
        <f t="array" aca="1" ref="G14" ca="1">(INDIRECT("NumericMain!"&amp;$A14&amp;"3")-INDIRECT("NumericMain!"&amp;G$1&amp;"3"))/SQRT((((INDIRECT("NumericMain!"&amp;$A14&amp;"2")-1)*INDIRECT("NumericMain!"&amp;$A14&amp;"4")^2+(INDIRECT("NumericMain!"&amp;G$1&amp;"2")-1)*INDIRECT("NumericMain!"&amp;G$1&amp;"4")^2)/(INDIRECT("NumericMain!"&amp;$A14&amp;"2")+INDIRECT("NumericMain!"&amp;G$1&amp;"2"))))</f>
        <v>0</v>
      </c>
      <c r="H14" s="151">
        <f t="array" aca="1" ref="H14" ca="1">(INDIRECT("NumericMain!"&amp;$A14&amp;"3")-INDIRECT("NumericMain!"&amp;H$1&amp;"3"))/SQRT((((INDIRECT("NumericMain!"&amp;$A14&amp;"2")-1)*INDIRECT("NumericMain!"&amp;$A14&amp;"4")^2+(INDIRECT("NumericMain!"&amp;H$1&amp;"2")-1)*INDIRECT("NumericMain!"&amp;H$1&amp;"4")^2)/(INDIRECT("NumericMain!"&amp;$A14&amp;"2")+INDIRECT("NumericMain!"&amp;H$1&amp;"2"))))</f>
        <v>-5.2554800527282737E-2</v>
      </c>
      <c r="I14" s="151">
        <f t="array" aca="1" ref="I14" ca="1">(INDIRECT("NumericMain!"&amp;$A14&amp;"3")-INDIRECT("NumericMain!"&amp;I$1&amp;"3"))/SQRT((((INDIRECT("NumericMain!"&amp;$A14&amp;"2")-1)*INDIRECT("NumericMain!"&amp;$A14&amp;"4")^2+(INDIRECT("NumericMain!"&amp;I$1&amp;"2")-1)*INDIRECT("NumericMain!"&amp;I$1&amp;"4")^2)/(INDIRECT("NumericMain!"&amp;$A14&amp;"2")+INDIRECT("NumericMain!"&amp;I$1&amp;"2"))))</f>
        <v>-4.7526336557565683E-2</v>
      </c>
      <c r="J14" s="151">
        <f t="array" aca="1" ref="J14" ca="1">(INDIRECT("NumericMain!"&amp;$A14&amp;"3")-INDIRECT("NumericMain!"&amp;J$1&amp;"3"))/SQRT((((INDIRECT("NumericMain!"&amp;$A14&amp;"2")-1)*INDIRECT("NumericMain!"&amp;$A14&amp;"4")^2+(INDIRECT("NumericMain!"&amp;J$1&amp;"2")-1)*INDIRECT("NumericMain!"&amp;J$1&amp;"4")^2)/(INDIRECT("NumericMain!"&amp;$A14&amp;"2")+INDIRECT("NumericMain!"&amp;J$1&amp;"2"))))</f>
        <v>-1.6098697788756534E-2</v>
      </c>
      <c r="K14" s="151">
        <f t="array" aca="1" ref="K14" ca="1">(INDIRECT("NumericMain!"&amp;$A14&amp;"3")-INDIRECT("NumericMain!"&amp;K$1&amp;"3"))/SQRT((((INDIRECT("NumericMain!"&amp;$A14&amp;"2")-1)*INDIRECT("NumericMain!"&amp;$A14&amp;"4")^2+(INDIRECT("NumericMain!"&amp;K$1&amp;"2")-1)*INDIRECT("NumericMain!"&amp;K$1&amp;"4")^2)/(INDIRECT("NumericMain!"&amp;$A14&amp;"2")+INDIRECT("NumericMain!"&amp;K$1&amp;"2"))))</f>
        <v>-0.19789482211536161</v>
      </c>
      <c r="L14" s="151">
        <f t="array" aca="1" ref="L14" ca="1">(INDIRECT("NumericMain!"&amp;$A14&amp;"3")-INDIRECT("NumericMain!"&amp;L$1&amp;"3"))/SQRT((((INDIRECT("NumericMain!"&amp;$A14&amp;"2")-1)*INDIRECT("NumericMain!"&amp;$A14&amp;"4")^2+(INDIRECT("NumericMain!"&amp;L$1&amp;"2")-1)*INDIRECT("NumericMain!"&amp;L$1&amp;"4")^2)/(INDIRECT("NumericMain!"&amp;$A14&amp;"2")+INDIRECT("NumericMain!"&amp;L$1&amp;"2"))))</f>
        <v>-8.0660900514612555E-2</v>
      </c>
      <c r="M14" s="151">
        <f t="array" aca="1" ref="M14" ca="1">(INDIRECT("NumericMain!"&amp;$A14&amp;"3")-INDIRECT("NumericMain!"&amp;M$1&amp;"3"))/SQRT((((INDIRECT("NumericMain!"&amp;$A14&amp;"2")-1)*INDIRECT("NumericMain!"&amp;$A14&amp;"4")^2+(INDIRECT("NumericMain!"&amp;M$1&amp;"2")-1)*INDIRECT("NumericMain!"&amp;M$1&amp;"4")^2)/(INDIRECT("NumericMain!"&amp;$A14&amp;"2")+INDIRECT("NumericMain!"&amp;M$1&amp;"2"))))</f>
        <v>0</v>
      </c>
      <c r="N14" s="151">
        <f t="array" aca="1" ref="N14" ca="1">(INDIRECT("NumericMain!"&amp;$A14&amp;"3")-INDIRECT("NumericMain!"&amp;N$1&amp;"3"))/SQRT((((INDIRECT("NumericMain!"&amp;$A14&amp;"2")-1)*INDIRECT("NumericMain!"&amp;$A14&amp;"4")^2+(INDIRECT("NumericMain!"&amp;N$1&amp;"2")-1)*INDIRECT("NumericMain!"&amp;N$1&amp;"4")^2)/(INDIRECT("NumericMain!"&amp;$A14&amp;"2")+INDIRECT("NumericMain!"&amp;N$1&amp;"2"))))</f>
        <v>0.20421227358689434</v>
      </c>
      <c r="O14" s="151">
        <f t="array" aca="1" ref="O14" ca="1">(INDIRECT("NumericMain!"&amp;$A14&amp;"3")-INDIRECT("NumericMain!"&amp;O$1&amp;"3"))/SQRT((((INDIRECT("NumericMain!"&amp;$A14&amp;"2")-1)*INDIRECT("NumericMain!"&amp;$A14&amp;"4")^2+(INDIRECT("NumericMain!"&amp;O$1&amp;"2")-1)*INDIRECT("NumericMain!"&amp;O$1&amp;"4")^2)/(INDIRECT("NumericMain!"&amp;$A14&amp;"2")+INDIRECT("NumericMain!"&amp;O$1&amp;"2"))))</f>
        <v>-0.20540598889861372</v>
      </c>
      <c r="P14" s="151">
        <f t="array" aca="1" ref="P14" ca="1">(INDIRECT("NumericMain!"&amp;$A14&amp;"3")-INDIRECT("NumericMain!"&amp;P$1&amp;"3"))/SQRT((((INDIRECT("NumericMain!"&amp;$A14&amp;"2")-1)*INDIRECT("NumericMain!"&amp;$A14&amp;"4")^2+(INDIRECT("NumericMain!"&amp;P$1&amp;"2")-1)*INDIRECT("NumericMain!"&amp;P$1&amp;"4")^2)/(INDIRECT("NumericMain!"&amp;$A14&amp;"2")+INDIRECT("NumericMain!"&amp;P$1&amp;"2"))))</f>
        <v>-0.60966207056891863</v>
      </c>
      <c r="Q14" s="151">
        <f t="array" aca="1" ref="Q14" ca="1">(INDIRECT("NumericMain!"&amp;$A14&amp;"3")-INDIRECT("NumericMain!"&amp;Q$1&amp;"3"))/SQRT((((INDIRECT("NumericMain!"&amp;$A14&amp;"2")-1)*INDIRECT("NumericMain!"&amp;$A14&amp;"4")^2+(INDIRECT("NumericMain!"&amp;Q$1&amp;"2")-1)*INDIRECT("NumericMain!"&amp;Q$1&amp;"4")^2)/(INDIRECT("NumericMain!"&amp;$A14&amp;"2")+INDIRECT("NumericMain!"&amp;Q$1&amp;"2"))))</f>
        <v>0</v>
      </c>
      <c r="R14" s="151"/>
      <c r="S14" s="151"/>
      <c r="T14" s="151"/>
      <c r="U14" s="151"/>
      <c r="V14" s="151"/>
      <c r="W14" s="151"/>
      <c r="X14" s="151"/>
    </row>
    <row r="15" spans="1:24" x14ac:dyDescent="0.2">
      <c r="A15" t="s">
        <v>1855</v>
      </c>
      <c r="B15" s="151" cm="1">
        <f t="array" aca="1" ref="B15" ca="1">INDIRECT("NumericMain!"&amp;$A15&amp;"3")</f>
        <v>2.8030303030303032</v>
      </c>
      <c r="C15" s="151" cm="1">
        <f t="array" aca="1" ref="C15" ca="1">INDIRECT("NumericMain!"&amp;$A15&amp;"4")</f>
        <v>0.89819814448700996</v>
      </c>
      <c r="D15" t="str">
        <f t="array" aca="1" ref="D15" ca="1">INDIRECT("NumericMain!"&amp;$A15&amp;1)</f>
        <v>Q40 GoodPrinciples</v>
      </c>
      <c r="E15" t="str" cm="1">
        <f t="array" aca="1" ref="E15" ca="1">INDIRECT("NumericMain!"&amp;$A15&amp;"21")</f>
        <v>Having a good set of EA principles</v>
      </c>
      <c r="F15" s="151">
        <f t="array" aca="1" ref="F15" ca="1">(INDIRECT("NumericMain!"&amp;$A15&amp;"3")-INDIRECT("NumericMain!"&amp;F$1&amp;"3"))/SQRT((((INDIRECT("NumericMain!"&amp;$A15&amp;"2")-1)*INDIRECT("NumericMain!"&amp;$A15&amp;"4")^2+(INDIRECT("NumericMain!"&amp;F$1&amp;"2")-1)*INDIRECT("NumericMain!"&amp;F$1&amp;"4")^2)/(INDIRECT("NumericMain!"&amp;$A15&amp;"2")+INDIRECT("NumericMain!"&amp;F$1&amp;"2"))))</f>
        <v>-0.68239009365802294</v>
      </c>
      <c r="G15" s="151">
        <f t="array" aca="1" ref="G15" ca="1">(INDIRECT("NumericMain!"&amp;$A15&amp;"3")-INDIRECT("NumericMain!"&amp;G$1&amp;"3"))/SQRT((((INDIRECT("NumericMain!"&amp;$A15&amp;"2")-1)*INDIRECT("NumericMain!"&amp;$A15&amp;"4")^2+(INDIRECT("NumericMain!"&amp;G$1&amp;"2")-1)*INDIRECT("NumericMain!"&amp;G$1&amp;"4")^2)/(INDIRECT("NumericMain!"&amp;$A15&amp;"2")+INDIRECT("NumericMain!"&amp;G$1&amp;"2"))))</f>
        <v>-0.2249014120926994</v>
      </c>
      <c r="H15" s="151">
        <f t="array" aca="1" ref="H15" ca="1">(INDIRECT("NumericMain!"&amp;$A15&amp;"3")-INDIRECT("NumericMain!"&amp;H$1&amp;"3"))/SQRT((((INDIRECT("NumericMain!"&amp;$A15&amp;"2")-1)*INDIRECT("NumericMain!"&amp;$A15&amp;"4")^2+(INDIRECT("NumericMain!"&amp;H$1&amp;"2")-1)*INDIRECT("NumericMain!"&amp;H$1&amp;"4")^2)/(INDIRECT("NumericMain!"&amp;$A15&amp;"2")+INDIRECT("NumericMain!"&amp;H$1&amp;"2"))))</f>
        <v>-0.30820070507657144</v>
      </c>
      <c r="I15" s="151">
        <f t="array" aca="1" ref="I15" ca="1">(INDIRECT("NumericMain!"&amp;$A15&amp;"3")-INDIRECT("NumericMain!"&amp;I$1&amp;"3"))/SQRT((((INDIRECT("NumericMain!"&amp;$A15&amp;"2")-1)*INDIRECT("NumericMain!"&amp;$A15&amp;"4")^2+(INDIRECT("NumericMain!"&amp;I$1&amp;"2")-1)*INDIRECT("NumericMain!"&amp;I$1&amp;"4")^2)/(INDIRECT("NumericMain!"&amp;$A15&amp;"2")+INDIRECT("NumericMain!"&amp;I$1&amp;"2"))))</f>
        <v>-0.27692659232155376</v>
      </c>
      <c r="J15" s="151">
        <f t="array" aca="1" ref="J15" ca="1">(INDIRECT("NumericMain!"&amp;$A15&amp;"3")-INDIRECT("NumericMain!"&amp;J$1&amp;"3"))/SQRT((((INDIRECT("NumericMain!"&amp;$A15&amp;"2")-1)*INDIRECT("NumericMain!"&amp;$A15&amp;"4")^2+(INDIRECT("NumericMain!"&amp;J$1&amp;"2")-1)*INDIRECT("NumericMain!"&amp;J$1&amp;"4")^2)/(INDIRECT("NumericMain!"&amp;$A15&amp;"2")+INDIRECT("NumericMain!"&amp;J$1&amp;"2"))))</f>
        <v>-0.24853724437072977</v>
      </c>
      <c r="K15" s="151">
        <f t="array" aca="1" ref="K15" ca="1">(INDIRECT("NumericMain!"&amp;$A15&amp;"3")-INDIRECT("NumericMain!"&amp;K$1&amp;"3"))/SQRT((((INDIRECT("NumericMain!"&amp;$A15&amp;"2")-1)*INDIRECT("NumericMain!"&amp;$A15&amp;"4")^2+(INDIRECT("NumericMain!"&amp;K$1&amp;"2")-1)*INDIRECT("NumericMain!"&amp;K$1&amp;"4")^2)/(INDIRECT("NumericMain!"&amp;$A15&amp;"2")+INDIRECT("NumericMain!"&amp;K$1&amp;"2"))))</f>
        <v>-0.44194939969043673</v>
      </c>
      <c r="L15" s="151">
        <f t="array" aca="1" ref="L15" ca="1">(INDIRECT("NumericMain!"&amp;$A15&amp;"3")-INDIRECT("NumericMain!"&amp;L$1&amp;"3"))/SQRT((((INDIRECT("NumericMain!"&amp;$A15&amp;"2")-1)*INDIRECT("NumericMain!"&amp;$A15&amp;"4")^2+(INDIRECT("NumericMain!"&amp;L$1&amp;"2")-1)*INDIRECT("NumericMain!"&amp;L$1&amp;"4")^2)/(INDIRECT("NumericMain!"&amp;$A15&amp;"2")+INDIRECT("NumericMain!"&amp;L$1&amp;"2"))))</f>
        <v>-0.3155075527709405</v>
      </c>
      <c r="M15" s="151">
        <f t="array" aca="1" ref="M15" ca="1">(INDIRECT("NumericMain!"&amp;$A15&amp;"3")-INDIRECT("NumericMain!"&amp;M$1&amp;"3"))/SQRT((((INDIRECT("NumericMain!"&amp;$A15&amp;"2")-1)*INDIRECT("NumericMain!"&amp;$A15&amp;"4")^2+(INDIRECT("NumericMain!"&amp;M$1&amp;"2")-1)*INDIRECT("NumericMain!"&amp;M$1&amp;"4")^2)/(INDIRECT("NumericMain!"&amp;$A15&amp;"2")+INDIRECT("NumericMain!"&amp;M$1&amp;"2"))))</f>
        <v>-0.25771721582863399</v>
      </c>
      <c r="N15" s="151">
        <f t="array" aca="1" ref="N15" ca="1">(INDIRECT("NumericMain!"&amp;$A15&amp;"3")-INDIRECT("NumericMain!"&amp;N$1&amp;"3"))/SQRT((((INDIRECT("NumericMain!"&amp;$A15&amp;"2")-1)*INDIRECT("NumericMain!"&amp;$A15&amp;"4")^2+(INDIRECT("NumericMain!"&amp;N$1&amp;"2")-1)*INDIRECT("NumericMain!"&amp;N$1&amp;"4")^2)/(INDIRECT("NumericMain!"&amp;$A15&amp;"2")+INDIRECT("NumericMain!"&amp;N$1&amp;"2"))))</f>
        <v>-1.6144789938174801E-2</v>
      </c>
      <c r="O15" s="151">
        <f t="array" aca="1" ref="O15" ca="1">(INDIRECT("NumericMain!"&amp;$A15&amp;"3")-INDIRECT("NumericMain!"&amp;O$1&amp;"3"))/SQRT((((INDIRECT("NumericMain!"&amp;$A15&amp;"2")-1)*INDIRECT("NumericMain!"&amp;$A15&amp;"4")^2+(INDIRECT("NumericMain!"&amp;O$1&amp;"2")-1)*INDIRECT("NumericMain!"&amp;O$1&amp;"4")^2)/(INDIRECT("NumericMain!"&amp;$A15&amp;"2")+INDIRECT("NumericMain!"&amp;O$1&amp;"2"))))</f>
        <v>-0.45983500597298232</v>
      </c>
      <c r="P15" s="151">
        <f t="array" aca="1" ref="P15" ca="1">(INDIRECT("NumericMain!"&amp;$A15&amp;"3")-INDIRECT("NumericMain!"&amp;P$1&amp;"3"))/SQRT((((INDIRECT("NumericMain!"&amp;$A15&amp;"2")-1)*INDIRECT("NumericMain!"&amp;$A15&amp;"4")^2+(INDIRECT("NumericMain!"&amp;P$1&amp;"2")-1)*INDIRECT("NumericMain!"&amp;P$1&amp;"4")^2)/(INDIRECT("NumericMain!"&amp;$A15&amp;"2")+INDIRECT("NumericMain!"&amp;P$1&amp;"2"))))</f>
        <v>-0.9129068824227321</v>
      </c>
      <c r="Q15" s="151">
        <f t="array" aca="1" ref="Q15" ca="1">(INDIRECT("NumericMain!"&amp;$A15&amp;"3")-INDIRECT("NumericMain!"&amp;Q$1&amp;"3"))/SQRT((((INDIRECT("NumericMain!"&amp;$A15&amp;"2")-1)*INDIRECT("NumericMain!"&amp;$A15&amp;"4")^2+(INDIRECT("NumericMain!"&amp;Q$1&amp;"2")-1)*INDIRECT("NumericMain!"&amp;Q$1&amp;"4")^2)/(INDIRECT("NumericMain!"&amp;$A15&amp;"2")+INDIRECT("NumericMain!"&amp;Q$1&amp;"2"))))</f>
        <v>-0.23087729246792188</v>
      </c>
      <c r="R15" s="151">
        <f t="array" aca="1" ref="R15" ca="1">(INDIRECT("NumericMain!"&amp;$A15&amp;"3")-INDIRECT("NumericMain!"&amp;R$1&amp;"3"))/SQRT((((INDIRECT("NumericMain!"&amp;$A15&amp;"2")-1)*INDIRECT("NumericMain!"&amp;$A15&amp;"4")^2+(INDIRECT("NumericMain!"&amp;R$1&amp;"2")-1)*INDIRECT("NumericMain!"&amp;R$1&amp;"4")^2)/(INDIRECT("NumericMain!"&amp;$A15&amp;"2")+INDIRECT("NumericMain!"&amp;R$1&amp;"2"))))</f>
        <v>0</v>
      </c>
      <c r="S15" s="151"/>
      <c r="T15" s="151"/>
      <c r="U15" s="151"/>
      <c r="V15" s="151"/>
      <c r="W15" s="151"/>
      <c r="X15" s="151"/>
    </row>
    <row r="16" spans="1:24" x14ac:dyDescent="0.2">
      <c r="A16" t="s">
        <v>1856</v>
      </c>
      <c r="B16" s="151" cm="1">
        <f t="array" aca="1" ref="B16" ca="1">INDIRECT("NumericMain!"&amp;$A16&amp;"3")</f>
        <v>2.5606060606060606</v>
      </c>
      <c r="C16" s="151" cm="1">
        <f t="array" aca="1" ref="C16" ca="1">INDIRECT("NumericMain!"&amp;$A16&amp;"4")</f>
        <v>0.8435964744206863</v>
      </c>
      <c r="D16" t="str">
        <f t="array" aca="1" ref="D16" ca="1">INDIRECT("NumericMain!"&amp;$A16&amp;1)</f>
        <v>Q40 FollowPrinciples</v>
      </c>
      <c r="E16" t="str" cm="1">
        <f t="array" aca="1" ref="E16" ca="1">INDIRECT("NumericMain!"&amp;$A16&amp;"21")</f>
        <v>Following the defined EA principles</v>
      </c>
      <c r="F16" s="151">
        <f t="array" aca="1" ref="F16" ca="1">(INDIRECT("NumericMain!"&amp;$A16&amp;"3")-INDIRECT("NumericMain!"&amp;F$1&amp;"3"))/SQRT((((INDIRECT("NumericMain!"&amp;$A16&amp;"2")-1)*INDIRECT("NumericMain!"&amp;$A16&amp;"4")^2+(INDIRECT("NumericMain!"&amp;F$1&amp;"2")-1)*INDIRECT("NumericMain!"&amp;F$1&amp;"4")^2)/(INDIRECT("NumericMain!"&amp;$A16&amp;"2")+INDIRECT("NumericMain!"&amp;F$1&amp;"2"))))</f>
        <v>-1.0032738952061944</v>
      </c>
      <c r="G16" s="151">
        <f t="array" aca="1" ref="G16" ca="1">(INDIRECT("NumericMain!"&amp;$A16&amp;"3")-INDIRECT("NumericMain!"&amp;G$1&amp;"3"))/SQRT((((INDIRECT("NumericMain!"&amp;$A16&amp;"2")-1)*INDIRECT("NumericMain!"&amp;$A16&amp;"4")^2+(INDIRECT("NumericMain!"&amp;G$1&amp;"2")-1)*INDIRECT("NumericMain!"&amp;G$1&amp;"4")^2)/(INDIRECT("NumericMain!"&amp;$A16&amp;"2")+INDIRECT("NumericMain!"&amp;G$1&amp;"2"))))</f>
        <v>-0.49514119726617634</v>
      </c>
      <c r="H16" s="151">
        <f t="array" aca="1" ref="H16" ca="1">(INDIRECT("NumericMain!"&amp;$A16&amp;"3")-INDIRECT("NumericMain!"&amp;H$1&amp;"3"))/SQRT((((INDIRECT("NumericMain!"&amp;$A16&amp;"2")-1)*INDIRECT("NumericMain!"&amp;$A16&amp;"4")^2+(INDIRECT("NumericMain!"&amp;H$1&amp;"2")-1)*INDIRECT("NumericMain!"&amp;H$1&amp;"4")^2)/(INDIRECT("NumericMain!"&amp;$A16&amp;"2")+INDIRECT("NumericMain!"&amp;H$1&amp;"2"))))</f>
        <v>-0.61939756056239847</v>
      </c>
      <c r="I16" s="151">
        <f t="array" aca="1" ref="I16" ca="1">(INDIRECT("NumericMain!"&amp;$A16&amp;"3")-INDIRECT("NumericMain!"&amp;I$1&amp;"3"))/SQRT((((INDIRECT("NumericMain!"&amp;$A16&amp;"2")-1)*INDIRECT("NumericMain!"&amp;$A16&amp;"4")^2+(INDIRECT("NumericMain!"&amp;I$1&amp;"2")-1)*INDIRECT("NumericMain!"&amp;I$1&amp;"4")^2)/(INDIRECT("NumericMain!"&amp;$A16&amp;"2")+INDIRECT("NumericMain!"&amp;I$1&amp;"2"))))</f>
        <v>-0.55273202786483933</v>
      </c>
      <c r="J16" s="151">
        <f t="array" aca="1" ref="J16" ca="1">(INDIRECT("NumericMain!"&amp;$A16&amp;"3")-INDIRECT("NumericMain!"&amp;J$1&amp;"3"))/SQRT((((INDIRECT("NumericMain!"&amp;$A16&amp;"2")-1)*INDIRECT("NumericMain!"&amp;$A16&amp;"4")^2+(INDIRECT("NumericMain!"&amp;J$1&amp;"2")-1)*INDIRECT("NumericMain!"&amp;J$1&amp;"4")^2)/(INDIRECT("NumericMain!"&amp;$A16&amp;"2")+INDIRECT("NumericMain!"&amp;J$1&amp;"2"))))</f>
        <v>-0.52866088602466987</v>
      </c>
      <c r="K16" s="151">
        <f t="array" aca="1" ref="K16" ca="1">(INDIRECT("NumericMain!"&amp;$A16&amp;"3")-INDIRECT("NumericMain!"&amp;K$1&amp;"3"))/SQRT((((INDIRECT("NumericMain!"&amp;$A16&amp;"2")-1)*INDIRECT("NumericMain!"&amp;$A16&amp;"4")^2+(INDIRECT("NumericMain!"&amp;K$1&amp;"2")-1)*INDIRECT("NumericMain!"&amp;K$1&amp;"4")^2)/(INDIRECT("NumericMain!"&amp;$A16&amp;"2")+INDIRECT("NumericMain!"&amp;K$1&amp;"2"))))</f>
        <v>-0.73593661539081523</v>
      </c>
      <c r="L16" s="151">
        <f t="array" aca="1" ref="L16" ca="1">(INDIRECT("NumericMain!"&amp;$A16&amp;"3")-INDIRECT("NumericMain!"&amp;L$1&amp;"3"))/SQRT((((INDIRECT("NumericMain!"&amp;$A16&amp;"2")-1)*INDIRECT("NumericMain!"&amp;$A16&amp;"4")^2+(INDIRECT("NumericMain!"&amp;L$1&amp;"2")-1)*INDIRECT("NumericMain!"&amp;L$1&amp;"4")^2)/(INDIRECT("NumericMain!"&amp;$A16&amp;"2")+INDIRECT("NumericMain!"&amp;L$1&amp;"2"))))</f>
        <v>-0.59826874651834194</v>
      </c>
      <c r="M16" s="151">
        <f t="array" aca="1" ref="M16" ca="1">(INDIRECT("NumericMain!"&amp;$A16&amp;"3")-INDIRECT("NumericMain!"&amp;M$1&amp;"3"))/SQRT((((INDIRECT("NumericMain!"&amp;$A16&amp;"2")-1)*INDIRECT("NumericMain!"&amp;$A16&amp;"4")^2+(INDIRECT("NumericMain!"&amp;M$1&amp;"2")-1)*INDIRECT("NumericMain!"&amp;M$1&amp;"4")^2)/(INDIRECT("NumericMain!"&amp;$A16&amp;"2")+INDIRECT("NumericMain!"&amp;M$1&amp;"2"))))</f>
        <v>-0.5723898513889476</v>
      </c>
      <c r="N16" s="151">
        <f t="array" aca="1" ref="N16" ca="1">(INDIRECT("NumericMain!"&amp;$A16&amp;"3")-INDIRECT("NumericMain!"&amp;N$1&amp;"3"))/SQRT((((INDIRECT("NumericMain!"&amp;$A16&amp;"2")-1)*INDIRECT("NumericMain!"&amp;$A16&amp;"4")^2+(INDIRECT("NumericMain!"&amp;N$1&amp;"2")-1)*INDIRECT("NumericMain!"&amp;N$1&amp;"4")^2)/(INDIRECT("NumericMain!"&amp;$A16&amp;"2")+INDIRECT("NumericMain!"&amp;N$1&amp;"2"))))</f>
        <v>-0.28206299296921783</v>
      </c>
      <c r="O16" s="151">
        <f t="array" aca="1" ref="O16" ca="1">(INDIRECT("NumericMain!"&amp;$A16&amp;"3")-INDIRECT("NumericMain!"&amp;O$1&amp;"3"))/SQRT((((INDIRECT("NumericMain!"&amp;$A16&amp;"2")-1)*INDIRECT("NumericMain!"&amp;$A16&amp;"4")^2+(INDIRECT("NumericMain!"&amp;O$1&amp;"2")-1)*INDIRECT("NumericMain!"&amp;O$1&amp;"4")^2)/(INDIRECT("NumericMain!"&amp;$A16&amp;"2")+INDIRECT("NumericMain!"&amp;O$1&amp;"2"))))</f>
        <v>-0.7677077626418668</v>
      </c>
      <c r="P16" s="151">
        <f t="array" aca="1" ref="P16" ca="1">(INDIRECT("NumericMain!"&amp;$A16&amp;"3")-INDIRECT("NumericMain!"&amp;P$1&amp;"3"))/SQRT((((INDIRECT("NumericMain!"&amp;$A16&amp;"2")-1)*INDIRECT("NumericMain!"&amp;$A16&amp;"4")^2+(INDIRECT("NumericMain!"&amp;P$1&amp;"2")-1)*INDIRECT("NumericMain!"&amp;P$1&amp;"4")^2)/(INDIRECT("NumericMain!"&amp;$A16&amp;"2")+INDIRECT("NumericMain!"&amp;P$1&amp;"2"))))</f>
        <v>-1.2830637851095046</v>
      </c>
      <c r="Q16" s="151">
        <f t="array" aca="1" ref="Q16" ca="1">(INDIRECT("NumericMain!"&amp;$A16&amp;"3")-INDIRECT("NumericMain!"&amp;Q$1&amp;"3"))/SQRT((((INDIRECT("NumericMain!"&amp;$A16&amp;"2")-1)*INDIRECT("NumericMain!"&amp;$A16&amp;"4")^2+(INDIRECT("NumericMain!"&amp;Q$1&amp;"2")-1)*INDIRECT("NumericMain!"&amp;Q$1&amp;"4")^2)/(INDIRECT("NumericMain!"&amp;$A16&amp;"2")+INDIRECT("NumericMain!"&amp;Q$1&amp;"2"))))</f>
        <v>-0.50905987094123473</v>
      </c>
      <c r="R16" s="151">
        <f t="array" aca="1" ref="R16" ca="1">(INDIRECT("NumericMain!"&amp;$A16&amp;"3")-INDIRECT("NumericMain!"&amp;R$1&amp;"3"))/SQRT((((INDIRECT("NumericMain!"&amp;$A16&amp;"2")-1)*INDIRECT("NumericMain!"&amp;$A16&amp;"4")^2+(INDIRECT("NumericMain!"&amp;R$1&amp;"2")-1)*INDIRECT("NumericMain!"&amp;R$1&amp;"4")^2)/(INDIRECT("NumericMain!"&amp;$A16&amp;"2")+INDIRECT("NumericMain!"&amp;R$1&amp;"2"))))</f>
        <v>-0.28035680586316802</v>
      </c>
      <c r="S16" s="151">
        <f t="array" aca="1" ref="S16" ca="1">(INDIRECT("NumericMain!"&amp;$A16&amp;"3")-INDIRECT("NumericMain!"&amp;S$1&amp;"3"))/SQRT((((INDIRECT("NumericMain!"&amp;$A16&amp;"2")-1)*INDIRECT("NumericMain!"&amp;$A16&amp;"4")^2+(INDIRECT("NumericMain!"&amp;S$1&amp;"2")-1)*INDIRECT("NumericMain!"&amp;S$1&amp;"4")^2)/(INDIRECT("NumericMain!"&amp;$A16&amp;"2")+INDIRECT("NumericMain!"&amp;S$1&amp;"2"))))</f>
        <v>0</v>
      </c>
      <c r="T16" s="151"/>
      <c r="U16" s="151"/>
      <c r="V16" s="151"/>
      <c r="W16" s="151"/>
      <c r="X16" s="151"/>
    </row>
    <row r="17" spans="1:24" x14ac:dyDescent="0.2">
      <c r="A17" t="s">
        <v>1857</v>
      </c>
      <c r="B17" s="151" cm="1">
        <f t="array" aca="1" ref="B17" ca="1">INDIRECT("NumericMain!"&amp;$A17&amp;"3")</f>
        <v>2.1515151515151514</v>
      </c>
      <c r="C17" s="151" cm="1">
        <f t="array" aca="1" ref="C17" ca="1">INDIRECT("NumericMain!"&amp;$A17&amp;"4")</f>
        <v>0.91554816270278128</v>
      </c>
      <c r="D17" t="str">
        <f t="array" aca="1" ref="D17" ca="1">INDIRECT("NumericMain!"&amp;$A17&amp;1)</f>
        <v>Q40 Discipline</v>
      </c>
      <c r="E17" t="str" cm="1">
        <f t="array" aca="1" ref="E17" ca="1">INDIRECT("NumericMain!"&amp;$A17&amp;"21")</f>
        <v>Following a disciplined EA process</v>
      </c>
      <c r="F17" s="151">
        <f t="array" aca="1" ref="F17" ca="1">(INDIRECT("NumericMain!"&amp;$A17&amp;"3")-INDIRECT("NumericMain!"&amp;F$1&amp;"3"))/SQRT((((INDIRECT("NumericMain!"&amp;$A17&amp;"2")-1)*INDIRECT("NumericMain!"&amp;$A17&amp;"4")^2+(INDIRECT("NumericMain!"&amp;F$1&amp;"2")-1)*INDIRECT("NumericMain!"&amp;F$1&amp;"4")^2)/(INDIRECT("NumericMain!"&amp;$A17&amp;"2")+INDIRECT("NumericMain!"&amp;F$1&amp;"2"))))</f>
        <v>-1.4389912831190246</v>
      </c>
      <c r="G17" s="151">
        <f t="array" aca="1" ref="G17" ca="1">(INDIRECT("NumericMain!"&amp;$A17&amp;"3")-INDIRECT("NumericMain!"&amp;G$1&amp;"3"))/SQRT((((INDIRECT("NumericMain!"&amp;$A17&amp;"2")-1)*INDIRECT("NumericMain!"&amp;$A17&amp;"4")^2+(INDIRECT("NumericMain!"&amp;G$1&amp;"2")-1)*INDIRECT("NumericMain!"&amp;G$1&amp;"4")^2)/(INDIRECT("NumericMain!"&amp;$A17&amp;"2")+INDIRECT("NumericMain!"&amp;G$1&amp;"2"))))</f>
        <v>-0.90779754656099876</v>
      </c>
      <c r="H17" s="151">
        <f t="array" aca="1" ref="H17" ca="1">(INDIRECT("NumericMain!"&amp;$A17&amp;"3")-INDIRECT("NumericMain!"&amp;H$1&amp;"3"))/SQRT((((INDIRECT("NumericMain!"&amp;$A17&amp;"2")-1)*INDIRECT("NumericMain!"&amp;$A17&amp;"4")^2+(INDIRECT("NumericMain!"&amp;H$1&amp;"2")-1)*INDIRECT("NumericMain!"&amp;H$1&amp;"4")^2)/(INDIRECT("NumericMain!"&amp;$A17&amp;"2")+INDIRECT("NumericMain!"&amp;H$1&amp;"2"))))</f>
        <v>-1.0758978901812493</v>
      </c>
      <c r="I17" s="151">
        <f t="array" aca="1" ref="I17" ca="1">(INDIRECT("NumericMain!"&amp;$A17&amp;"3")-INDIRECT("NumericMain!"&amp;I$1&amp;"3"))/SQRT((((INDIRECT("NumericMain!"&amp;$A17&amp;"2")-1)*INDIRECT("NumericMain!"&amp;$A17&amp;"4")^2+(INDIRECT("NumericMain!"&amp;I$1&amp;"2")-1)*INDIRECT("NumericMain!"&amp;I$1&amp;"4")^2)/(INDIRECT("NumericMain!"&amp;$A17&amp;"2")+INDIRECT("NumericMain!"&amp;I$1&amp;"2"))))</f>
        <v>-0.96875052558093988</v>
      </c>
      <c r="J17" s="151">
        <f t="array" aca="1" ref="J17" ca="1">(INDIRECT("NumericMain!"&amp;$A17&amp;"3")-INDIRECT("NumericMain!"&amp;J$1&amp;"3"))/SQRT((((INDIRECT("NumericMain!"&amp;$A17&amp;"2")-1)*INDIRECT("NumericMain!"&amp;$A17&amp;"4")^2+(INDIRECT("NumericMain!"&amp;J$1&amp;"2")-1)*INDIRECT("NumericMain!"&amp;J$1&amp;"4")^2)/(INDIRECT("NumericMain!"&amp;$A17&amp;"2")+INDIRECT("NumericMain!"&amp;J$1&amp;"2"))))</f>
        <v>-0.95222819978952167</v>
      </c>
      <c r="K17" s="151">
        <f t="array" aca="1" ref="K17" ca="1">(INDIRECT("NumericMain!"&amp;$A17&amp;"3")-INDIRECT("NumericMain!"&amp;K$1&amp;"3"))/SQRT((((INDIRECT("NumericMain!"&amp;$A17&amp;"2")-1)*INDIRECT("NumericMain!"&amp;$A17&amp;"4")^2+(INDIRECT("NumericMain!"&amp;K$1&amp;"2")-1)*INDIRECT("NumericMain!"&amp;K$1&amp;"4")^2)/(INDIRECT("NumericMain!"&amp;$A17&amp;"2")+INDIRECT("NumericMain!"&amp;K$1&amp;"2"))))</f>
        <v>-1.1615931167138251</v>
      </c>
      <c r="L17" s="151">
        <f t="array" aca="1" ref="L17" ca="1">(INDIRECT("NumericMain!"&amp;$A17&amp;"3")-INDIRECT("NumericMain!"&amp;L$1&amp;"3"))/SQRT((((INDIRECT("NumericMain!"&amp;$A17&amp;"2")-1)*INDIRECT("NumericMain!"&amp;$A17&amp;"4")^2+(INDIRECT("NumericMain!"&amp;L$1&amp;"2")-1)*INDIRECT("NumericMain!"&amp;L$1&amp;"4")^2)/(INDIRECT("NumericMain!"&amp;$A17&amp;"2")+INDIRECT("NumericMain!"&amp;L$1&amp;"2"))))</f>
        <v>-1.0201011659333079</v>
      </c>
      <c r="M17" s="151">
        <f t="array" aca="1" ref="M17" ca="1">(INDIRECT("NumericMain!"&amp;$A17&amp;"3")-INDIRECT("NumericMain!"&amp;M$1&amp;"3"))/SQRT((((INDIRECT("NumericMain!"&amp;$A17&amp;"2")-1)*INDIRECT("NumericMain!"&amp;$A17&amp;"4")^2+(INDIRECT("NumericMain!"&amp;M$1&amp;"2")-1)*INDIRECT("NumericMain!"&amp;M$1&amp;"4")^2)/(INDIRECT("NumericMain!"&amp;$A17&amp;"2")+INDIRECT("NumericMain!"&amp;M$1&amp;"2"))))</f>
        <v>-1.0374788825182708</v>
      </c>
      <c r="N17" s="151">
        <f t="array" aca="1" ref="N17" ca="1">(INDIRECT("NumericMain!"&amp;$A17&amp;"3")-INDIRECT("NumericMain!"&amp;N$1&amp;"3"))/SQRT((((INDIRECT("NumericMain!"&amp;$A17&amp;"2")-1)*INDIRECT("NumericMain!"&amp;$A17&amp;"4")^2+(INDIRECT("NumericMain!"&amp;N$1&amp;"2")-1)*INDIRECT("NumericMain!"&amp;N$1&amp;"4")^2)/(INDIRECT("NumericMain!"&amp;$A17&amp;"2")+INDIRECT("NumericMain!"&amp;N$1&amp;"2"))))</f>
        <v>-0.70420283963092789</v>
      </c>
      <c r="O17" s="151">
        <f t="array" aca="1" ref="O17" ca="1">(INDIRECT("NumericMain!"&amp;$A17&amp;"3")-INDIRECT("NumericMain!"&amp;O$1&amp;"3"))/SQRT((((INDIRECT("NumericMain!"&amp;$A17&amp;"2")-1)*INDIRECT("NumericMain!"&amp;$A17&amp;"4")^2+(INDIRECT("NumericMain!"&amp;O$1&amp;"2")-1)*INDIRECT("NumericMain!"&amp;O$1&amp;"4")^2)/(INDIRECT("NumericMain!"&amp;$A17&amp;"2")+INDIRECT("NumericMain!"&amp;O$1&amp;"2"))))</f>
        <v>-1.2076490783846121</v>
      </c>
      <c r="P17" s="151">
        <f t="array" aca="1" ref="P17" ca="1">(INDIRECT("NumericMain!"&amp;$A17&amp;"3")-INDIRECT("NumericMain!"&amp;P$1&amp;"3"))/SQRT((((INDIRECT("NumericMain!"&amp;$A17&amp;"2")-1)*INDIRECT("NumericMain!"&amp;$A17&amp;"4")^2+(INDIRECT("NumericMain!"&amp;P$1&amp;"2")-1)*INDIRECT("NumericMain!"&amp;P$1&amp;"4")^2)/(INDIRECT("NumericMain!"&amp;$A17&amp;"2")+INDIRECT("NumericMain!"&amp;P$1&amp;"2"))))</f>
        <v>-1.7432558930824085</v>
      </c>
      <c r="Q17" s="151">
        <f t="array" aca="1" ref="Q17" ca="1">(INDIRECT("NumericMain!"&amp;$A17&amp;"3")-INDIRECT("NumericMain!"&amp;Q$1&amp;"3"))/SQRT((((INDIRECT("NumericMain!"&amp;$A17&amp;"2")-1)*INDIRECT("NumericMain!"&amp;$A17&amp;"4")^2+(INDIRECT("NumericMain!"&amp;Q$1&amp;"2")-1)*INDIRECT("NumericMain!"&amp;Q$1&amp;"4")^2)/(INDIRECT("NumericMain!"&amp;$A17&amp;"2")+INDIRECT("NumericMain!"&amp;Q$1&amp;"2"))))</f>
        <v>-0.93148944516840426</v>
      </c>
      <c r="R17" s="151">
        <f t="array" aca="1" ref="R17" ca="1">(INDIRECT("NumericMain!"&amp;$A17&amp;"3")-INDIRECT("NumericMain!"&amp;R$1&amp;"3"))/SQRT((((INDIRECT("NumericMain!"&amp;$A17&amp;"2")-1)*INDIRECT("NumericMain!"&amp;$A17&amp;"4")^2+(INDIRECT("NumericMain!"&amp;R$1&amp;"2")-1)*INDIRECT("NumericMain!"&amp;R$1&amp;"4")^2)/(INDIRECT("NumericMain!"&amp;$A17&amp;"2")+INDIRECT("NumericMain!"&amp;R$1&amp;"2"))))</f>
        <v>-0.72389136258977549</v>
      </c>
      <c r="S17" s="151">
        <f t="array" aca="1" ref="S17" ca="1">(INDIRECT("NumericMain!"&amp;$A17&amp;"3")-INDIRECT("NumericMain!"&amp;S$1&amp;"3"))/SQRT((((INDIRECT("NumericMain!"&amp;$A17&amp;"2")-1)*INDIRECT("NumericMain!"&amp;$A17&amp;"4")^2+(INDIRECT("NumericMain!"&amp;S$1&amp;"2")-1)*INDIRECT("NumericMain!"&amp;S$1&amp;"4")^2)/(INDIRECT("NumericMain!"&amp;$A17&amp;"2")+INDIRECT("NumericMain!"&amp;S$1&amp;"2"))))</f>
        <v>-0.46827459348280787</v>
      </c>
      <c r="T17" s="151">
        <f t="array" aca="1" ref="T17" ca="1">(INDIRECT("NumericMain!"&amp;$A17&amp;"3")-INDIRECT("NumericMain!"&amp;T$1&amp;"3"))/SQRT((((INDIRECT("NumericMain!"&amp;$A17&amp;"2")-1)*INDIRECT("NumericMain!"&amp;$A17&amp;"4")^2+(INDIRECT("NumericMain!"&amp;T$1&amp;"2")-1)*INDIRECT("NumericMain!"&amp;T$1&amp;"4")^2)/(INDIRECT("NumericMain!"&amp;$A17&amp;"2")+INDIRECT("NumericMain!"&amp;T$1&amp;"2"))))</f>
        <v>0</v>
      </c>
      <c r="U17" s="151"/>
      <c r="V17" s="151"/>
      <c r="W17" s="151"/>
      <c r="X17" s="151"/>
    </row>
    <row r="18" spans="1:24" x14ac:dyDescent="0.2">
      <c r="A18" t="s">
        <v>1858</v>
      </c>
      <c r="B18" s="151" cm="1">
        <f t="array" aca="1" ref="B18" ca="1">INDIRECT("NumericMain!"&amp;$A18&amp;"3")</f>
        <v>2.3030303030303032</v>
      </c>
      <c r="C18" s="151" cm="1">
        <f t="array" aca="1" ref="C18" ca="1">INDIRECT("NumericMain!"&amp;$A18&amp;"4")</f>
        <v>0.91095380225170031</v>
      </c>
      <c r="D18" t="str">
        <f t="array" aca="1" ref="D18" ca="1">INDIRECT("NumericMain!"&amp;$A18&amp;1)</f>
        <v>Q40 Standards</v>
      </c>
      <c r="E18" t="str" cm="1">
        <f t="array" aca="1" ref="E18" ca="1">INDIRECT("NumericMain!"&amp;$A18&amp;"21")</f>
        <v>Conformance of the architecture to standards</v>
      </c>
      <c r="F18" s="151">
        <f t="array" aca="1" ref="F18" ca="1">(INDIRECT("NumericMain!"&amp;$A18&amp;"3")-INDIRECT("NumericMain!"&amp;F$1&amp;"3"))/SQRT((((INDIRECT("NumericMain!"&amp;$A18&amp;"2")-1)*INDIRECT("NumericMain!"&amp;$A18&amp;"4")^2+(INDIRECT("NumericMain!"&amp;F$1&amp;"2")-1)*INDIRECT("NumericMain!"&amp;F$1&amp;"4")^2)/(INDIRECT("NumericMain!"&amp;$A18&amp;"2")+INDIRECT("NumericMain!"&amp;F$1&amp;"2"))))</f>
        <v>-1.2649361572771121</v>
      </c>
      <c r="G18" s="151">
        <f t="array" aca="1" ref="G18" ca="1">(INDIRECT("NumericMain!"&amp;$A18&amp;"3")-INDIRECT("NumericMain!"&amp;G$1&amp;"3"))/SQRT((((INDIRECT("NumericMain!"&amp;$A18&amp;"2")-1)*INDIRECT("NumericMain!"&amp;$A18&amp;"4")^2+(INDIRECT("NumericMain!"&amp;G$1&amp;"2")-1)*INDIRECT("NumericMain!"&amp;G$1&amp;"4")^2)/(INDIRECT("NumericMain!"&amp;$A18&amp;"2")+INDIRECT("NumericMain!"&amp;G$1&amp;"2"))))</f>
        <v>-0.75024945951130528</v>
      </c>
      <c r="H18" s="151">
        <f t="array" aca="1" ref="H18" ca="1">(INDIRECT("NumericMain!"&amp;$A18&amp;"3")-INDIRECT("NumericMain!"&amp;H$1&amp;"3"))/SQRT((((INDIRECT("NumericMain!"&amp;$A18&amp;"2")-1)*INDIRECT("NumericMain!"&amp;$A18&amp;"4")^2+(INDIRECT("NumericMain!"&amp;H$1&amp;"2")-1)*INDIRECT("NumericMain!"&amp;H$1&amp;"4")^2)/(INDIRECT("NumericMain!"&amp;$A18&amp;"2")+INDIRECT("NumericMain!"&amp;H$1&amp;"2"))))</f>
        <v>-0.89918750158200789</v>
      </c>
      <c r="I18" s="151">
        <f t="array" aca="1" ref="I18" ca="1">(INDIRECT("NumericMain!"&amp;$A18&amp;"3")-INDIRECT("NumericMain!"&amp;I$1&amp;"3"))/SQRT((((INDIRECT("NumericMain!"&amp;$A18&amp;"2")-1)*INDIRECT("NumericMain!"&amp;$A18&amp;"4")^2+(INDIRECT("NumericMain!"&amp;I$1&amp;"2")-1)*INDIRECT("NumericMain!"&amp;I$1&amp;"4")^2)/(INDIRECT("NumericMain!"&amp;$A18&amp;"2")+INDIRECT("NumericMain!"&amp;I$1&amp;"2"))))</f>
        <v>-0.8091928604387324</v>
      </c>
      <c r="J18" s="151">
        <f t="array" aca="1" ref="J18" ca="1">(INDIRECT("NumericMain!"&amp;$A18&amp;"3")-INDIRECT("NumericMain!"&amp;J$1&amp;"3"))/SQRT((((INDIRECT("NumericMain!"&amp;$A18&amp;"2")-1)*INDIRECT("NumericMain!"&amp;$A18&amp;"4")^2+(INDIRECT("NumericMain!"&amp;J$1&amp;"2")-1)*INDIRECT("NumericMain!"&amp;J$1&amp;"4")^2)/(INDIRECT("NumericMain!"&amp;$A18&amp;"2")+INDIRECT("NumericMain!"&amp;J$1&amp;"2"))))</f>
        <v>-0.78996962241195945</v>
      </c>
      <c r="K18" s="151">
        <f t="array" aca="1" ref="K18" ca="1">(INDIRECT("NumericMain!"&amp;$A18&amp;"3")-INDIRECT("NumericMain!"&amp;K$1&amp;"3"))/SQRT((((INDIRECT("NumericMain!"&amp;$A18&amp;"2")-1)*INDIRECT("NumericMain!"&amp;$A18&amp;"4")^2+(INDIRECT("NumericMain!"&amp;K$1&amp;"2")-1)*INDIRECT("NumericMain!"&amp;K$1&amp;"4")^2)/(INDIRECT("NumericMain!"&amp;$A18&amp;"2")+INDIRECT("NumericMain!"&amp;K$1&amp;"2"))))</f>
        <v>-0.9957894549830606</v>
      </c>
      <c r="L18" s="151">
        <f t="array" aca="1" ref="L18" ca="1">(INDIRECT("NumericMain!"&amp;$A18&amp;"3")-INDIRECT("NumericMain!"&amp;L$1&amp;"3"))/SQRT((((INDIRECT("NumericMain!"&amp;$A18&amp;"2")-1)*INDIRECT("NumericMain!"&amp;$A18&amp;"4")^2+(INDIRECT("NumericMain!"&amp;L$1&amp;"2")-1)*INDIRECT("NumericMain!"&amp;L$1&amp;"4")^2)/(INDIRECT("NumericMain!"&amp;$A18&amp;"2")+INDIRECT("NumericMain!"&amp;L$1&amp;"2"))))</f>
        <v>-0.85766086218025428</v>
      </c>
      <c r="M18" s="151">
        <f t="array" aca="1" ref="M18" ca="1">(INDIRECT("NumericMain!"&amp;$A18&amp;"3")-INDIRECT("NumericMain!"&amp;M$1&amp;"3"))/SQRT((((INDIRECT("NumericMain!"&amp;$A18&amp;"2")-1)*INDIRECT("NumericMain!"&amp;$A18&amp;"4")^2+(INDIRECT("NumericMain!"&amp;M$1&amp;"2")-1)*INDIRECT("NumericMain!"&amp;M$1&amp;"4")^2)/(INDIRECT("NumericMain!"&amp;$A18&amp;"2")+INDIRECT("NumericMain!"&amp;M$1&amp;"2"))))</f>
        <v>-0.85802717413926122</v>
      </c>
      <c r="N18" s="151">
        <f t="array" aca="1" ref="N18" ca="1">(INDIRECT("NumericMain!"&amp;$A18&amp;"3")-INDIRECT("NumericMain!"&amp;N$1&amp;"3"))/SQRT((((INDIRECT("NumericMain!"&amp;$A18&amp;"2")-1)*INDIRECT("NumericMain!"&amp;$A18&amp;"4")^2+(INDIRECT("NumericMain!"&amp;N$1&amp;"2")-1)*INDIRECT("NumericMain!"&amp;N$1&amp;"4")^2)/(INDIRECT("NumericMain!"&amp;$A18&amp;"2")+INDIRECT("NumericMain!"&amp;N$1&amp;"2"))))</f>
        <v>-0.54541555405794717</v>
      </c>
      <c r="O18" s="151">
        <f t="array" aca="1" ref="O18" ca="1">(INDIRECT("NumericMain!"&amp;$A18&amp;"3")-INDIRECT("NumericMain!"&amp;O$1&amp;"3"))/SQRT((((INDIRECT("NumericMain!"&amp;$A18&amp;"2")-1)*INDIRECT("NumericMain!"&amp;$A18&amp;"4")^2+(INDIRECT("NumericMain!"&amp;O$1&amp;"2")-1)*INDIRECT("NumericMain!"&amp;O$1&amp;"4")^2)/(INDIRECT("NumericMain!"&amp;$A18&amp;"2")+INDIRECT("NumericMain!"&amp;O$1&amp;"2"))))</f>
        <v>-1.0354861824609036</v>
      </c>
      <c r="P18" s="151">
        <f t="array" aca="1" ref="P18" ca="1">(INDIRECT("NumericMain!"&amp;$A18&amp;"3")-INDIRECT("NumericMain!"&amp;P$1&amp;"3"))/SQRT((((INDIRECT("NumericMain!"&amp;$A18&amp;"2")-1)*INDIRECT("NumericMain!"&amp;$A18&amp;"4")^2+(INDIRECT("NumericMain!"&amp;P$1&amp;"2")-1)*INDIRECT("NumericMain!"&amp;P$1&amp;"4")^2)/(INDIRECT("NumericMain!"&amp;$A18&amp;"2")+INDIRECT("NumericMain!"&amp;P$1&amp;"2"))))</f>
        <v>-1.5527552511590264</v>
      </c>
      <c r="Q18" s="151">
        <f t="array" aca="1" ref="Q18" ca="1">(INDIRECT("NumericMain!"&amp;$A18&amp;"3")-INDIRECT("NumericMain!"&amp;Q$1&amp;"3"))/SQRT((((INDIRECT("NumericMain!"&amp;$A18&amp;"2")-1)*INDIRECT("NumericMain!"&amp;$A18&amp;"4")^2+(INDIRECT("NumericMain!"&amp;Q$1&amp;"2")-1)*INDIRECT("NumericMain!"&amp;Q$1&amp;"4")^2)/(INDIRECT("NumericMain!"&amp;$A18&amp;"2")+INDIRECT("NumericMain!"&amp;Q$1&amp;"2"))))</f>
        <v>-0.76992300283633852</v>
      </c>
      <c r="R18" s="151">
        <f t="array" aca="1" ref="R18" ca="1">(INDIRECT("NumericMain!"&amp;$A18&amp;"3")-INDIRECT("NumericMain!"&amp;R$1&amp;"3"))/SQRT((((INDIRECT("NumericMain!"&amp;$A18&amp;"2")-1)*INDIRECT("NumericMain!"&amp;$A18&amp;"4")^2+(INDIRECT("NumericMain!"&amp;R$1&amp;"2")-1)*INDIRECT("NumericMain!"&amp;R$1&amp;"4")^2)/(INDIRECT("NumericMain!"&amp;$A18&amp;"2")+INDIRECT("NumericMain!"&amp;R$1&amp;"2"))))</f>
        <v>-0.55696698329561034</v>
      </c>
      <c r="S18" s="151">
        <f t="array" aca="1" ref="S18" ca="1">(INDIRECT("NumericMain!"&amp;$A18&amp;"3")-INDIRECT("NumericMain!"&amp;S$1&amp;"3"))/SQRT((((INDIRECT("NumericMain!"&amp;$A18&amp;"2")-1)*INDIRECT("NumericMain!"&amp;$A18&amp;"4")^2+(INDIRECT("NumericMain!"&amp;S$1&amp;"2")-1)*INDIRECT("NumericMain!"&amp;S$1&amp;"4")^2)/(INDIRECT("NumericMain!"&amp;$A18&amp;"2")+INDIRECT("NumericMain!"&amp;S$1&amp;"2"))))</f>
        <v>-0.29564099677095224</v>
      </c>
      <c r="T18" s="151">
        <f t="array" aca="1" ref="T18" ca="1">(INDIRECT("NumericMain!"&amp;$A18&amp;"3")-INDIRECT("NumericMain!"&amp;T$1&amp;"3"))/SQRT((((INDIRECT("NumericMain!"&amp;$A18&amp;"2")-1)*INDIRECT("NumericMain!"&amp;$A18&amp;"4")^2+(INDIRECT("NumericMain!"&amp;T$1&amp;"2")-1)*INDIRECT("NumericMain!"&amp;T$1&amp;"4")^2)/(INDIRECT("NumericMain!"&amp;$A18&amp;"2")+INDIRECT("NumericMain!"&amp;T$1&amp;"2"))))</f>
        <v>0.16717827198142213</v>
      </c>
      <c r="U18" s="151">
        <f t="array" aca="1" ref="U18" ca="1">(INDIRECT("NumericMain!"&amp;$A18&amp;"3")-INDIRECT("NumericMain!"&amp;U$1&amp;"3"))/SQRT((((INDIRECT("NumericMain!"&amp;$A18&amp;"2")-1)*INDIRECT("NumericMain!"&amp;$A18&amp;"4")^2+(INDIRECT("NumericMain!"&amp;U$1&amp;"2")-1)*INDIRECT("NumericMain!"&amp;U$1&amp;"4")^2)/(INDIRECT("NumericMain!"&amp;$A18&amp;"2")+INDIRECT("NumericMain!"&amp;U$1&amp;"2"))))</f>
        <v>0</v>
      </c>
      <c r="V18" s="151"/>
      <c r="W18" s="151"/>
      <c r="X18" s="151"/>
    </row>
    <row r="19" spans="1:24" x14ac:dyDescent="0.2">
      <c r="A19" t="s">
        <v>1859</v>
      </c>
      <c r="B19" s="151" cm="1">
        <f t="array" aca="1" ref="B19" ca="1">INDIRECT("NumericMain!"&amp;$A19&amp;"3")</f>
        <v>3.3333333333333335</v>
      </c>
      <c r="C19" s="151" cm="1">
        <f t="array" aca="1" ref="C19" ca="1">INDIRECT("NumericMain!"&amp;$A19&amp;"4")</f>
        <v>0.7909747313543114</v>
      </c>
      <c r="D19" t="str">
        <f t="array" aca="1" ref="D19" ca="1">INDIRECT("NumericMain!"&amp;$A19&amp;1)</f>
        <v>Q40 Addvalue</v>
      </c>
      <c r="E19" t="str" cm="1">
        <f t="array" aca="1" ref="E19" ca="1">INDIRECT("NumericMain!"&amp;$A19&amp;"21")</f>
        <v>Adding value to the institution</v>
      </c>
      <c r="F19" s="151">
        <f t="array" aca="1" ref="F19" ca="1">(INDIRECT("NumericMain!"&amp;$A19&amp;"3")-INDIRECT("NumericMain!"&amp;F$1&amp;"3"))/SQRT((((INDIRECT("NumericMain!"&amp;$A19&amp;"2")-1)*INDIRECT("NumericMain!"&amp;$A19&amp;"4")^2+(INDIRECT("NumericMain!"&amp;F$1&amp;"2")-1)*INDIRECT("NumericMain!"&amp;F$1&amp;"4")^2)/(INDIRECT("NumericMain!"&amp;$A19&amp;"2")+INDIRECT("NumericMain!"&amp;F$1&amp;"2"))))</f>
        <v>-5.7601843288478283E-2</v>
      </c>
      <c r="G19" s="151">
        <f t="array" aca="1" ref="G19" ca="1">(INDIRECT("NumericMain!"&amp;$A19&amp;"3")-INDIRECT("NumericMain!"&amp;G$1&amp;"3"))/SQRT((((INDIRECT("NumericMain!"&amp;$A19&amp;"2")-1)*INDIRECT("NumericMain!"&amp;$A19&amp;"4")^2+(INDIRECT("NumericMain!"&amp;G$1&amp;"2")-1)*INDIRECT("NumericMain!"&amp;G$1&amp;"4")^2)/(INDIRECT("NumericMain!"&amp;$A19&amp;"2")+INDIRECT("NumericMain!"&amp;G$1&amp;"2"))))</f>
        <v>0.35565134869688819</v>
      </c>
      <c r="H19" s="151">
        <f t="array" aca="1" ref="H19" ca="1">(INDIRECT("NumericMain!"&amp;$A19&amp;"3")-INDIRECT("NumericMain!"&amp;H$1&amp;"3"))/SQRT((((INDIRECT("NumericMain!"&amp;$A19&amp;"2")-1)*INDIRECT("NumericMain!"&amp;$A19&amp;"4")^2+(INDIRECT("NumericMain!"&amp;H$1&amp;"2")-1)*INDIRECT("NumericMain!"&amp;H$1&amp;"4")^2)/(INDIRECT("NumericMain!"&amp;$A19&amp;"2")+INDIRECT("NumericMain!"&amp;H$1&amp;"2"))))</f>
        <v>0.34939931228793197</v>
      </c>
      <c r="I19" s="151">
        <f t="array" aca="1" ref="I19" ca="1">(INDIRECT("NumericMain!"&amp;$A19&amp;"3")-INDIRECT("NumericMain!"&amp;I$1&amp;"3"))/SQRT((((INDIRECT("NumericMain!"&amp;$A19&amp;"2")-1)*INDIRECT("NumericMain!"&amp;$A19&amp;"4")^2+(INDIRECT("NumericMain!"&amp;I$1&amp;"2")-1)*INDIRECT("NumericMain!"&amp;I$1&amp;"4")^2)/(INDIRECT("NumericMain!"&amp;$A19&amp;"2")+INDIRECT("NumericMain!"&amp;I$1&amp;"2"))))</f>
        <v>0.30960941226920197</v>
      </c>
      <c r="J19" s="151">
        <f t="array" aca="1" ref="J19" ca="1">(INDIRECT("NumericMain!"&amp;$A19&amp;"3")-INDIRECT("NumericMain!"&amp;J$1&amp;"3"))/SQRT((((INDIRECT("NumericMain!"&amp;$A19&amp;"2")-1)*INDIRECT("NumericMain!"&amp;$A19&amp;"4")^2+(INDIRECT("NumericMain!"&amp;J$1&amp;"2")-1)*INDIRECT("NumericMain!"&amp;J$1&amp;"4")^2)/(INDIRECT("NumericMain!"&amp;$A19&amp;"2")+INDIRECT("NumericMain!"&amp;J$1&amp;"2"))))</f>
        <v>0.35060751559807418</v>
      </c>
      <c r="K19" s="151">
        <f t="array" aca="1" ref="K19" ca="1">(INDIRECT("NumericMain!"&amp;$A19&amp;"3")-INDIRECT("NumericMain!"&amp;K$1&amp;"3"))/SQRT((((INDIRECT("NumericMain!"&amp;$A19&amp;"2")-1)*INDIRECT("NumericMain!"&amp;$A19&amp;"4")^2+(INDIRECT("NumericMain!"&amp;K$1&amp;"2")-1)*INDIRECT("NumericMain!"&amp;K$1&amp;"4")^2)/(INDIRECT("NumericMain!"&amp;$A19&amp;"2")+INDIRECT("NumericMain!"&amp;K$1&amp;"2"))))</f>
        <v>0.16236655032350278</v>
      </c>
      <c r="L19" s="151">
        <f t="array" aca="1" ref="L19" ca="1">(INDIRECT("NumericMain!"&amp;$A19&amp;"3")-INDIRECT("NumericMain!"&amp;L$1&amp;"3"))/SQRT((((INDIRECT("NumericMain!"&amp;$A19&amp;"2")-1)*INDIRECT("NumericMain!"&amp;$A19&amp;"4")^2+(INDIRECT("NumericMain!"&amp;L$1&amp;"2")-1)*INDIRECT("NumericMain!"&amp;L$1&amp;"4")^2)/(INDIRECT("NumericMain!"&amp;$A19&amp;"2")+INDIRECT("NumericMain!"&amp;L$1&amp;"2"))))</f>
        <v>0.28117814434503879</v>
      </c>
      <c r="M19" s="151">
        <f t="array" aca="1" ref="M19" ca="1">(INDIRECT("NumericMain!"&amp;$A19&amp;"3")-INDIRECT("NumericMain!"&amp;M$1&amp;"3"))/SQRT((((INDIRECT("NumericMain!"&amp;$A19&amp;"2")-1)*INDIRECT("NumericMain!"&amp;$A19&amp;"4")^2+(INDIRECT("NumericMain!"&amp;M$1&amp;"2")-1)*INDIRECT("NumericMain!"&amp;M$1&amp;"4")^2)/(INDIRECT("NumericMain!"&amp;$A19&amp;"2")+INDIRECT("NumericMain!"&amp;M$1&amp;"2"))))</f>
        <v>0.41484643059282794</v>
      </c>
      <c r="N19" s="151">
        <f t="array" aca="1" ref="N19" ca="1">(INDIRECT("NumericMain!"&amp;$A19&amp;"3")-INDIRECT("NumericMain!"&amp;N$1&amp;"3"))/SQRT((((INDIRECT("NumericMain!"&amp;$A19&amp;"2")-1)*INDIRECT("NumericMain!"&amp;$A19&amp;"4")^2+(INDIRECT("NumericMain!"&amp;N$1&amp;"2")-1)*INDIRECT("NumericMain!"&amp;N$1&amp;"4")^2)/(INDIRECT("NumericMain!"&amp;$A19&amp;"2")+INDIRECT("NumericMain!"&amp;N$1&amp;"2"))))</f>
        <v>0.57902229779664582</v>
      </c>
      <c r="O19" s="151">
        <f t="array" aca="1" ref="O19" ca="1">(INDIRECT("NumericMain!"&amp;$A19&amp;"3")-INDIRECT("NumericMain!"&amp;O$1&amp;"3"))/SQRT((((INDIRECT("NumericMain!"&amp;$A19&amp;"2")-1)*INDIRECT("NumericMain!"&amp;$A19&amp;"4")^2+(INDIRECT("NumericMain!"&amp;O$1&amp;"2")-1)*INDIRECT("NumericMain!"&amp;O$1&amp;"4")^2)/(INDIRECT("NumericMain!"&amp;$A19&amp;"2")+INDIRECT("NumericMain!"&amp;O$1&amp;"2"))))</f>
        <v>0.16982643591970834</v>
      </c>
      <c r="P19" s="151">
        <f t="array" aca="1" ref="P19" ca="1">(INDIRECT("NumericMain!"&amp;$A19&amp;"3")-INDIRECT("NumericMain!"&amp;P$1&amp;"3"))/SQRT((((INDIRECT("NumericMain!"&amp;$A19&amp;"2")-1)*INDIRECT("NumericMain!"&amp;$A19&amp;"4")^2+(INDIRECT("NumericMain!"&amp;P$1&amp;"2")-1)*INDIRECT("NumericMain!"&amp;P$1&amp;"4")^2)/(INDIRECT("NumericMain!"&amp;$A19&amp;"2")+INDIRECT("NumericMain!"&amp;P$1&amp;"2"))))</f>
        <v>-0.23720452072996287</v>
      </c>
      <c r="Q19" s="151">
        <f t="array" aca="1" ref="Q19" ca="1">(INDIRECT("NumericMain!"&amp;$A19&amp;"3")-INDIRECT("NumericMain!"&amp;Q$1&amp;"3"))/SQRT((((INDIRECT("NumericMain!"&amp;$A19&amp;"2")-1)*INDIRECT("NumericMain!"&amp;$A19&amp;"4")^2+(INDIRECT("NumericMain!"&amp;Q$1&amp;"2")-1)*INDIRECT("NumericMain!"&amp;Q$1&amp;"4")^2)/(INDIRECT("NumericMain!"&amp;$A19&amp;"2")+INDIRECT("NumericMain!"&amp;Q$1&amp;"2"))))</f>
        <v>0.36620171312219374</v>
      </c>
      <c r="R19" s="151">
        <f t="array" aca="1" ref="R19" ca="1">(INDIRECT("NumericMain!"&amp;$A19&amp;"3")-INDIRECT("NumericMain!"&amp;R$1&amp;"3"))/SQRT((((INDIRECT("NumericMain!"&amp;$A19&amp;"2")-1)*INDIRECT("NumericMain!"&amp;$A19&amp;"4")^2+(INDIRECT("NumericMain!"&amp;R$1&amp;"2")-1)*INDIRECT("NumericMain!"&amp;R$1&amp;"4")^2)/(INDIRECT("NumericMain!"&amp;$A19&amp;"2")+INDIRECT("NumericMain!"&amp;R$1&amp;"2"))))</f>
        <v>0.63142547348028699</v>
      </c>
      <c r="S19" s="151">
        <f t="array" aca="1" ref="S19" ca="1">(INDIRECT("NumericMain!"&amp;$A19&amp;"3")-INDIRECT("NumericMain!"&amp;S$1&amp;"3"))/SQRT((((INDIRECT("NumericMain!"&amp;$A19&amp;"2")-1)*INDIRECT("NumericMain!"&amp;$A19&amp;"4")^2+(INDIRECT("NumericMain!"&amp;S$1&amp;"2")-1)*INDIRECT("NumericMain!"&amp;S$1&amp;"4")^2)/(INDIRECT("NumericMain!"&amp;$A19&amp;"2")+INDIRECT("NumericMain!"&amp;S$1&amp;"2"))))</f>
        <v>0.9522319496312619</v>
      </c>
      <c r="T19" s="151">
        <f t="array" aca="1" ref="T19" ca="1">(INDIRECT("NumericMain!"&amp;$A19&amp;"3")-INDIRECT("NumericMain!"&amp;T$1&amp;"3"))/SQRT((((INDIRECT("NumericMain!"&amp;$A19&amp;"2")-1)*INDIRECT("NumericMain!"&amp;$A19&amp;"4")^2+(INDIRECT("NumericMain!"&amp;T$1&amp;"2")-1)*INDIRECT("NumericMain!"&amp;T$1&amp;"4")^2)/(INDIRECT("NumericMain!"&amp;$A19&amp;"2")+INDIRECT("NumericMain!"&amp;T$1&amp;"2"))))</f>
        <v>1.3919696899840874</v>
      </c>
      <c r="U19" s="151">
        <f t="array" aca="1" ref="U19" ca="1">(INDIRECT("NumericMain!"&amp;$A19&amp;"3")-INDIRECT("NumericMain!"&amp;U$1&amp;"3"))/SQRT((((INDIRECT("NumericMain!"&amp;$A19&amp;"2")-1)*INDIRECT("NumericMain!"&amp;$A19&amp;"4")^2+(INDIRECT("NumericMain!"&amp;U$1&amp;"2")-1)*INDIRECT("NumericMain!"&amp;U$1&amp;"4")^2)/(INDIRECT("NumericMain!"&amp;$A19&amp;"2")+INDIRECT("NumericMain!"&amp;U$1&amp;"2"))))</f>
        <v>1.2170052825618598</v>
      </c>
      <c r="V19" s="151">
        <f t="array" aca="1" ref="V19" ca="1">(INDIRECT("NumericMain!"&amp;$A19&amp;"3")-INDIRECT("NumericMain!"&amp;V$1&amp;"3"))/SQRT((((INDIRECT("NumericMain!"&amp;$A19&amp;"2")-1)*INDIRECT("NumericMain!"&amp;$A19&amp;"4")^2+(INDIRECT("NumericMain!"&amp;V$1&amp;"2")-1)*INDIRECT("NumericMain!"&amp;V$1&amp;"4")^2)/(INDIRECT("NumericMain!"&amp;$A19&amp;"2")+INDIRECT("NumericMain!"&amp;V$1&amp;"2"))))</f>
        <v>0</v>
      </c>
      <c r="W19" s="151"/>
      <c r="X19" s="151"/>
    </row>
    <row r="20" spans="1:24" x14ac:dyDescent="0.2">
      <c r="A20" t="s">
        <v>1860</v>
      </c>
      <c r="B20" s="151" cm="1">
        <f t="array" aca="1" ref="B20" ca="1">INDIRECT("NumericMain!"&amp;$A20&amp;"3")</f>
        <v>2.5606060606060606</v>
      </c>
      <c r="C20" s="151" cm="1">
        <f t="array" aca="1" ref="C20" ca="1">INDIRECT("NumericMain!"&amp;$A20&amp;"4")</f>
        <v>1.0396565687215085</v>
      </c>
      <c r="D20" t="str">
        <f t="array" aca="1" ref="D20" ca="1">INDIRECT("NumericMain!"&amp;$A20&amp;1)</f>
        <v>Q40 Success MainTech</v>
      </c>
      <c r="E20" t="str" cm="1">
        <f t="array" aca="1" ref="E20" ca="1">INDIRECT("NumericMain!"&amp;$A20&amp;"21")</f>
        <v>Supportability and maintainability of the technological solutions</v>
      </c>
      <c r="F20" s="151">
        <f t="array" aca="1" ref="F20" ca="1">(INDIRECT("NumericMain!"&amp;$A20&amp;"3")-INDIRECT("NumericMain!"&amp;F$1&amp;"3"))/SQRT((((INDIRECT("NumericMain!"&amp;$A20&amp;"2")-1)*INDIRECT("NumericMain!"&amp;$A20&amp;"4")^2+(INDIRECT("NumericMain!"&amp;F$1&amp;"2")-1)*INDIRECT("NumericMain!"&amp;F$1&amp;"4")^2)/(INDIRECT("NumericMain!"&amp;$A20&amp;"2")+INDIRECT("NumericMain!"&amp;F$1&amp;"2"))))</f>
        <v>-0.88907711630170982</v>
      </c>
      <c r="G20" s="151">
        <f t="array" aca="1" ref="G20" ca="1">(INDIRECT("NumericMain!"&amp;$A20&amp;"3")-INDIRECT("NumericMain!"&amp;G$1&amp;"3"))/SQRT((((INDIRECT("NumericMain!"&amp;$A20&amp;"2")-1)*INDIRECT("NumericMain!"&amp;$A20&amp;"4")^2+(INDIRECT("NumericMain!"&amp;G$1&amp;"2")-1)*INDIRECT("NumericMain!"&amp;G$1&amp;"4")^2)/(INDIRECT("NumericMain!"&amp;$A20&amp;"2")+INDIRECT("NumericMain!"&amp;G$1&amp;"2"))))</f>
        <v>-0.44906355622153044</v>
      </c>
      <c r="H20" s="151">
        <f t="array" aca="1" ref="H20" ca="1">(INDIRECT("NumericMain!"&amp;$A20&amp;"3")-INDIRECT("NumericMain!"&amp;H$1&amp;"3"))/SQRT((((INDIRECT("NumericMain!"&amp;$A20&amp;"2")-1)*INDIRECT("NumericMain!"&amp;$A20&amp;"4")^2+(INDIRECT("NumericMain!"&amp;H$1&amp;"2")-1)*INDIRECT("NumericMain!"&amp;H$1&amp;"4")^2)/(INDIRECT("NumericMain!"&amp;$A20&amp;"2")+INDIRECT("NumericMain!"&amp;H$1&amp;"2"))))</f>
        <v>-0.54768483946239133</v>
      </c>
      <c r="I20" s="151">
        <f t="array" aca="1" ref="I20" ca="1">(INDIRECT("NumericMain!"&amp;$A20&amp;"3")-INDIRECT("NumericMain!"&amp;I$1&amp;"3"))/SQRT((((INDIRECT("NumericMain!"&amp;$A20&amp;"2")-1)*INDIRECT("NumericMain!"&amp;$A20&amp;"4")^2+(INDIRECT("NumericMain!"&amp;I$1&amp;"2")-1)*INDIRECT("NumericMain!"&amp;I$1&amp;"4")^2)/(INDIRECT("NumericMain!"&amp;$A20&amp;"2")+INDIRECT("NumericMain!"&amp;I$1&amp;"2"))))</f>
        <v>-0.4999713064187305</v>
      </c>
      <c r="J20" s="151">
        <f t="array" aca="1" ref="J20" ca="1">(INDIRECT("NumericMain!"&amp;$A20&amp;"3")-INDIRECT("NumericMain!"&amp;J$1&amp;"3"))/SQRT((((INDIRECT("NumericMain!"&amp;$A20&amp;"2")-1)*INDIRECT("NumericMain!"&amp;$A20&amp;"4")^2+(INDIRECT("NumericMain!"&amp;J$1&amp;"2")-1)*INDIRECT("NumericMain!"&amp;J$1&amp;"4")^2)/(INDIRECT("NumericMain!"&amp;$A20&amp;"2")+INDIRECT("NumericMain!"&amp;J$1&amp;"2"))))</f>
        <v>-0.47661295636617146</v>
      </c>
      <c r="K20" s="151">
        <f t="array" aca="1" ref="K20" ca="1">(INDIRECT("NumericMain!"&amp;$A20&amp;"3")-INDIRECT("NumericMain!"&amp;K$1&amp;"3"))/SQRT((((INDIRECT("NumericMain!"&amp;$A20&amp;"2")-1)*INDIRECT("NumericMain!"&amp;$A20&amp;"4")^2+(INDIRECT("NumericMain!"&amp;K$1&amp;"2")-1)*INDIRECT("NumericMain!"&amp;K$1&amp;"4")^2)/(INDIRECT("NumericMain!"&amp;$A20&amp;"2")+INDIRECT("NumericMain!"&amp;K$1&amp;"2"))))</f>
        <v>-0.66004782152352404</v>
      </c>
      <c r="L20" s="151">
        <f t="array" aca="1" ref="L20" ca="1">(INDIRECT("NumericMain!"&amp;$A20&amp;"3")-INDIRECT("NumericMain!"&amp;L$1&amp;"3"))/SQRT((((INDIRECT("NumericMain!"&amp;$A20&amp;"2")-1)*INDIRECT("NumericMain!"&amp;$A20&amp;"4")^2+(INDIRECT("NumericMain!"&amp;L$1&amp;"2")-1)*INDIRECT("NumericMain!"&amp;L$1&amp;"4")^2)/(INDIRECT("NumericMain!"&amp;$A20&amp;"2")+INDIRECT("NumericMain!"&amp;L$1&amp;"2"))))</f>
        <v>-0.53913188239764631</v>
      </c>
      <c r="M20" s="151">
        <f t="array" aca="1" ref="M20" ca="1">(INDIRECT("NumericMain!"&amp;$A20&amp;"3")-INDIRECT("NumericMain!"&amp;M$1&amp;"3"))/SQRT((((INDIRECT("NumericMain!"&amp;$A20&amp;"2")-1)*INDIRECT("NumericMain!"&amp;$A20&amp;"4")^2+(INDIRECT("NumericMain!"&amp;M$1&amp;"2")-1)*INDIRECT("NumericMain!"&amp;M$1&amp;"4")^2)/(INDIRECT("NumericMain!"&amp;$A20&amp;"2")+INDIRECT("NumericMain!"&amp;M$1&amp;"2"))))</f>
        <v>-0.50429071662286018</v>
      </c>
      <c r="N20" s="151">
        <f t="array" aca="1" ref="N20" ca="1">(INDIRECT("NumericMain!"&amp;$A20&amp;"3")-INDIRECT("NumericMain!"&amp;N$1&amp;"3"))/SQRT((((INDIRECT("NumericMain!"&amp;$A20&amp;"2")-1)*INDIRECT("NumericMain!"&amp;$A20&amp;"4")^2+(INDIRECT("NumericMain!"&amp;N$1&amp;"2")-1)*INDIRECT("NumericMain!"&amp;N$1&amp;"4")^2)/(INDIRECT("NumericMain!"&amp;$A20&amp;"2")+INDIRECT("NumericMain!"&amp;N$1&amp;"2"))))</f>
        <v>-0.25557408914294832</v>
      </c>
      <c r="O20" s="151">
        <f t="array" aca="1" ref="O20" ca="1">(INDIRECT("NumericMain!"&amp;$A20&amp;"3")-INDIRECT("NumericMain!"&amp;O$1&amp;"3"))/SQRT((((INDIRECT("NumericMain!"&amp;$A20&amp;"2")-1)*INDIRECT("NumericMain!"&amp;$A20&amp;"4")^2+(INDIRECT("NumericMain!"&amp;O$1&amp;"2")-1)*INDIRECT("NumericMain!"&amp;O$1&amp;"4")^2)/(INDIRECT("NumericMain!"&amp;$A20&amp;"2")+INDIRECT("NumericMain!"&amp;O$1&amp;"2"))))</f>
        <v>-0.6826786932009774</v>
      </c>
      <c r="P20" s="151">
        <f t="array" aca="1" ref="P20" ca="1">(INDIRECT("NumericMain!"&amp;$A20&amp;"3")-INDIRECT("NumericMain!"&amp;P$1&amp;"3"))/SQRT((((INDIRECT("NumericMain!"&amp;$A20&amp;"2")-1)*INDIRECT("NumericMain!"&amp;$A20&amp;"4")^2+(INDIRECT("NumericMain!"&amp;P$1&amp;"2")-1)*INDIRECT("NumericMain!"&amp;P$1&amp;"4")^2)/(INDIRECT("NumericMain!"&amp;$A20&amp;"2")+INDIRECT("NumericMain!"&amp;P$1&amp;"2"))))</f>
        <v>-1.1087349783958818</v>
      </c>
      <c r="Q20" s="151">
        <f t="array" aca="1" ref="Q20" ca="1">(INDIRECT("NumericMain!"&amp;$A20&amp;"3")-INDIRECT("NumericMain!"&amp;Q$1&amp;"3"))/SQRT((((INDIRECT("NumericMain!"&amp;$A20&amp;"2")-1)*INDIRECT("NumericMain!"&amp;$A20&amp;"4")^2+(INDIRECT("NumericMain!"&amp;Q$1&amp;"2")-1)*INDIRECT("NumericMain!"&amp;Q$1&amp;"4")^2)/(INDIRECT("NumericMain!"&amp;$A20&amp;"2")+INDIRECT("NumericMain!"&amp;Q$1&amp;"2"))))</f>
        <v>-0.45936905605408762</v>
      </c>
      <c r="R20" s="151">
        <f t="array" aca="1" ref="R20" ca="1">(INDIRECT("NumericMain!"&amp;$A20&amp;"3")-INDIRECT("NumericMain!"&amp;R$1&amp;"3"))/SQRT((((INDIRECT("NumericMain!"&amp;$A20&amp;"2")-1)*INDIRECT("NumericMain!"&amp;$A20&amp;"4")^2+(INDIRECT("NumericMain!"&amp;R$1&amp;"2")-1)*INDIRECT("NumericMain!"&amp;R$1&amp;"4")^2)/(INDIRECT("NumericMain!"&amp;$A20&amp;"2")+INDIRECT("NumericMain!"&amp;R$1&amp;"2"))))</f>
        <v>-0.25144678915181895</v>
      </c>
      <c r="S20" s="151">
        <f t="array" aca="1" ref="S20" ca="1">(INDIRECT("NumericMain!"&amp;$A20&amp;"3")-INDIRECT("NumericMain!"&amp;S$1&amp;"3"))/SQRT((((INDIRECT("NumericMain!"&amp;$A20&amp;"2")-1)*INDIRECT("NumericMain!"&amp;$A20&amp;"4")^2+(INDIRECT("NumericMain!"&amp;S$1&amp;"2")-1)*INDIRECT("NumericMain!"&amp;S$1&amp;"4")^2)/(INDIRECT("NumericMain!"&amp;$A20&amp;"2")+INDIRECT("NumericMain!"&amp;S$1&amp;"2"))))</f>
        <v>0</v>
      </c>
      <c r="T20" s="151">
        <f t="array" aca="1" ref="T20" ca="1">(INDIRECT("NumericMain!"&amp;$A20&amp;"3")-INDIRECT("NumericMain!"&amp;T$1&amp;"3"))/SQRT((((INDIRECT("NumericMain!"&amp;$A20&amp;"2")-1)*INDIRECT("NumericMain!"&amp;$A20&amp;"4")^2+(INDIRECT("NumericMain!"&amp;T$1&amp;"2")-1)*INDIRECT("NumericMain!"&amp;T$1&amp;"4")^2)/(INDIRECT("NumericMain!"&amp;$A20&amp;"2")+INDIRECT("NumericMain!"&amp;T$1&amp;"2"))))</f>
        <v>0.42082322888263335</v>
      </c>
      <c r="U20" s="151">
        <f t="array" aca="1" ref="U20" ca="1">(INDIRECT("NumericMain!"&amp;$A20&amp;"3")-INDIRECT("NumericMain!"&amp;U$1&amp;"3"))/SQRT((((INDIRECT("NumericMain!"&amp;$A20&amp;"2")-1)*INDIRECT("NumericMain!"&amp;$A20&amp;"4")^2+(INDIRECT("NumericMain!"&amp;U$1&amp;"2")-1)*INDIRECT("NumericMain!"&amp;U$1&amp;"4")^2)/(INDIRECT("NumericMain!"&amp;$A20&amp;"2")+INDIRECT("NumericMain!"&amp;U$1&amp;"2"))))</f>
        <v>0.26554397477162534</v>
      </c>
      <c r="V20" s="151">
        <f t="array" aca="1" ref="V20" ca="1">(INDIRECT("NumericMain!"&amp;$A20&amp;"3")-INDIRECT("NumericMain!"&amp;V$1&amp;"3"))/SQRT((((INDIRECT("NumericMain!"&amp;$A20&amp;"2")-1)*INDIRECT("NumericMain!"&amp;$A20&amp;"4")^2+(INDIRECT("NumericMain!"&amp;V$1&amp;"2")-1)*INDIRECT("NumericMain!"&amp;V$1&amp;"4")^2)/(INDIRECT("NumericMain!"&amp;$A20&amp;"2")+INDIRECT("NumericMain!"&amp;V$1&amp;"2"))))</f>
        <v>-0.84294641991575714</v>
      </c>
      <c r="W20" s="151">
        <f t="array" aca="1" ref="W20" ca="1">(INDIRECT("NumericMain!"&amp;$A20&amp;"3")-INDIRECT("NumericMain!"&amp;W$1&amp;"3"))/SQRT((((INDIRECT("NumericMain!"&amp;$A20&amp;"2")-1)*INDIRECT("NumericMain!"&amp;$A20&amp;"4")^2+(INDIRECT("NumericMain!"&amp;W$1&amp;"2")-1)*INDIRECT("NumericMain!"&amp;W$1&amp;"4")^2)/(INDIRECT("NumericMain!"&amp;$A20&amp;"2")+INDIRECT("NumericMain!"&amp;W$1&amp;"2"))))</f>
        <v>0</v>
      </c>
      <c r="X20" s="151"/>
    </row>
    <row r="23" spans="1:24" x14ac:dyDescent="0.2">
      <c r="D23" t="s">
        <v>1816</v>
      </c>
    </row>
    <row r="26" spans="1:24" x14ac:dyDescent="0.2">
      <c r="F26" s="151"/>
    </row>
  </sheetData>
  <conditionalFormatting sqref="F26">
    <cfRule type="colorScale" priority="103">
      <colorScale>
        <cfvo type="num" val="-2"/>
        <cfvo type="num" val="0"/>
        <cfvo type="num" val="2"/>
        <color rgb="FFFF0000"/>
        <color theme="0"/>
        <color rgb="FF00B050"/>
      </colorScale>
    </cfRule>
  </conditionalFormatting>
  <conditionalFormatting sqref="F3">
    <cfRule type="colorScale" priority="102">
      <colorScale>
        <cfvo type="num" val="-2"/>
        <cfvo type="num" val="0"/>
        <cfvo type="num" val="2"/>
        <color rgb="FFFF0000"/>
        <color theme="0"/>
        <color rgb="FF00B050"/>
      </colorScale>
    </cfRule>
  </conditionalFormatting>
  <conditionalFormatting sqref="F4">
    <cfRule type="colorScale" priority="101">
      <colorScale>
        <cfvo type="num" val="-2"/>
        <cfvo type="num" val="0"/>
        <cfvo type="num" val="2"/>
        <color rgb="FFFF0000"/>
        <color theme="0"/>
        <color rgb="FF00B050"/>
      </colorScale>
    </cfRule>
  </conditionalFormatting>
  <conditionalFormatting sqref="F5">
    <cfRule type="colorScale" priority="100">
      <colorScale>
        <cfvo type="num" val="-2"/>
        <cfvo type="num" val="0"/>
        <cfvo type="num" val="2"/>
        <color rgb="FFFF0000"/>
        <color theme="0"/>
        <color rgb="FF00B050"/>
      </colorScale>
    </cfRule>
  </conditionalFormatting>
  <conditionalFormatting sqref="F6">
    <cfRule type="colorScale" priority="99">
      <colorScale>
        <cfvo type="num" val="-2"/>
        <cfvo type="num" val="0"/>
        <cfvo type="num" val="2"/>
        <color rgb="FFFF0000"/>
        <color theme="0"/>
        <color rgb="FF00B050"/>
      </colorScale>
    </cfRule>
  </conditionalFormatting>
  <conditionalFormatting sqref="F7">
    <cfRule type="colorScale" priority="98">
      <colorScale>
        <cfvo type="num" val="-2"/>
        <cfvo type="num" val="0"/>
        <cfvo type="num" val="2"/>
        <color rgb="FFFF0000"/>
        <color theme="0"/>
        <color rgb="FF00B050"/>
      </colorScale>
    </cfRule>
  </conditionalFormatting>
  <conditionalFormatting sqref="F8">
    <cfRule type="colorScale" priority="97">
      <colorScale>
        <cfvo type="num" val="-2"/>
        <cfvo type="num" val="0"/>
        <cfvo type="num" val="2"/>
        <color rgb="FFFF0000"/>
        <color theme="0"/>
        <color rgb="FF00B050"/>
      </colorScale>
    </cfRule>
  </conditionalFormatting>
  <conditionalFormatting sqref="F9">
    <cfRule type="colorScale" priority="96">
      <colorScale>
        <cfvo type="num" val="-2"/>
        <cfvo type="num" val="0"/>
        <cfvo type="num" val="2"/>
        <color rgb="FFFF0000"/>
        <color theme="0"/>
        <color rgb="FF00B050"/>
      </colorScale>
    </cfRule>
  </conditionalFormatting>
  <conditionalFormatting sqref="F10">
    <cfRule type="colorScale" priority="95">
      <colorScale>
        <cfvo type="num" val="-2"/>
        <cfvo type="num" val="0"/>
        <cfvo type="num" val="2"/>
        <color rgb="FFFF0000"/>
        <color theme="0"/>
        <color rgb="FF00B050"/>
      </colorScale>
    </cfRule>
  </conditionalFormatting>
  <conditionalFormatting sqref="F11">
    <cfRule type="colorScale" priority="94">
      <colorScale>
        <cfvo type="num" val="-2"/>
        <cfvo type="num" val="0"/>
        <cfvo type="num" val="2"/>
        <color rgb="FFFF0000"/>
        <color theme="0"/>
        <color rgb="FF00B050"/>
      </colorScale>
    </cfRule>
  </conditionalFormatting>
  <conditionalFormatting sqref="F12">
    <cfRule type="colorScale" priority="93">
      <colorScale>
        <cfvo type="num" val="-2"/>
        <cfvo type="num" val="0"/>
        <cfvo type="num" val="2"/>
        <color rgb="FFFF0000"/>
        <color theme="0"/>
        <color rgb="FF00B050"/>
      </colorScale>
    </cfRule>
  </conditionalFormatting>
  <conditionalFormatting sqref="F13">
    <cfRule type="colorScale" priority="92">
      <colorScale>
        <cfvo type="num" val="-2"/>
        <cfvo type="num" val="0"/>
        <cfvo type="num" val="2"/>
        <color rgb="FFFF0000"/>
        <color theme="0"/>
        <color rgb="FF00B050"/>
      </colorScale>
    </cfRule>
  </conditionalFormatting>
  <conditionalFormatting sqref="F14">
    <cfRule type="colorScale" priority="91">
      <colorScale>
        <cfvo type="num" val="-2"/>
        <cfvo type="num" val="0"/>
        <cfvo type="num" val="2"/>
        <color rgb="FFFF0000"/>
        <color theme="0"/>
        <color rgb="FF00B050"/>
      </colorScale>
    </cfRule>
  </conditionalFormatting>
  <conditionalFormatting sqref="F15">
    <cfRule type="colorScale" priority="90">
      <colorScale>
        <cfvo type="num" val="-2"/>
        <cfvo type="num" val="0"/>
        <cfvo type="num" val="2"/>
        <color rgb="FFFF0000"/>
        <color theme="0"/>
        <color rgb="FF00B050"/>
      </colorScale>
    </cfRule>
  </conditionalFormatting>
  <conditionalFormatting sqref="F16">
    <cfRule type="colorScale" priority="89">
      <colorScale>
        <cfvo type="num" val="-2"/>
        <cfvo type="num" val="0"/>
        <cfvo type="num" val="2"/>
        <color rgb="FFFF0000"/>
        <color theme="0"/>
        <color rgb="FF00B050"/>
      </colorScale>
    </cfRule>
  </conditionalFormatting>
  <conditionalFormatting sqref="F17">
    <cfRule type="colorScale" priority="88">
      <colorScale>
        <cfvo type="num" val="-2"/>
        <cfvo type="num" val="0"/>
        <cfvo type="num" val="2"/>
        <color rgb="FFFF0000"/>
        <color theme="0"/>
        <color rgb="FF00B050"/>
      </colorScale>
    </cfRule>
  </conditionalFormatting>
  <conditionalFormatting sqref="F18">
    <cfRule type="colorScale" priority="87">
      <colorScale>
        <cfvo type="num" val="-2"/>
        <cfvo type="num" val="0"/>
        <cfvo type="num" val="2"/>
        <color rgb="FFFF0000"/>
        <color theme="0"/>
        <color rgb="FF00B050"/>
      </colorScale>
    </cfRule>
  </conditionalFormatting>
  <conditionalFormatting sqref="F19">
    <cfRule type="colorScale" priority="86">
      <colorScale>
        <cfvo type="num" val="-2"/>
        <cfvo type="num" val="0"/>
        <cfvo type="num" val="2"/>
        <color rgb="FFFF0000"/>
        <color theme="0"/>
        <color rgb="FF00B050"/>
      </colorScale>
    </cfRule>
  </conditionalFormatting>
  <conditionalFormatting sqref="G3">
    <cfRule type="colorScale" priority="84">
      <colorScale>
        <cfvo type="num" val="-2"/>
        <cfvo type="num" val="0"/>
        <cfvo type="num" val="2"/>
        <color rgb="FFFF0000"/>
        <color theme="0"/>
        <color rgb="FF00B050"/>
      </colorScale>
    </cfRule>
  </conditionalFormatting>
  <conditionalFormatting sqref="G4">
    <cfRule type="colorScale" priority="83">
      <colorScale>
        <cfvo type="num" val="-2"/>
        <cfvo type="num" val="0"/>
        <cfvo type="num" val="2"/>
        <color rgb="FFFF0000"/>
        <color theme="0"/>
        <color rgb="FF00B050"/>
      </colorScale>
    </cfRule>
  </conditionalFormatting>
  <conditionalFormatting sqref="G5">
    <cfRule type="colorScale" priority="82">
      <colorScale>
        <cfvo type="num" val="-2"/>
        <cfvo type="num" val="0"/>
        <cfvo type="num" val="2"/>
        <color rgb="FFFF0000"/>
        <color theme="0"/>
        <color rgb="FF00B050"/>
      </colorScale>
    </cfRule>
  </conditionalFormatting>
  <conditionalFormatting sqref="G6">
    <cfRule type="colorScale" priority="81">
      <colorScale>
        <cfvo type="num" val="-2"/>
        <cfvo type="num" val="0"/>
        <cfvo type="num" val="2"/>
        <color rgb="FFFF0000"/>
        <color theme="0"/>
        <color rgb="FF00B050"/>
      </colorScale>
    </cfRule>
  </conditionalFormatting>
  <conditionalFormatting sqref="G7">
    <cfRule type="colorScale" priority="80">
      <colorScale>
        <cfvo type="num" val="-2"/>
        <cfvo type="num" val="0"/>
        <cfvo type="num" val="2"/>
        <color rgb="FFFF0000"/>
        <color theme="0"/>
        <color rgb="FF00B050"/>
      </colorScale>
    </cfRule>
  </conditionalFormatting>
  <conditionalFormatting sqref="G8">
    <cfRule type="colorScale" priority="79">
      <colorScale>
        <cfvo type="num" val="-2"/>
        <cfvo type="num" val="0"/>
        <cfvo type="num" val="2"/>
        <color rgb="FFFF0000"/>
        <color theme="0"/>
        <color rgb="FF00B050"/>
      </colorScale>
    </cfRule>
  </conditionalFormatting>
  <conditionalFormatting sqref="G9">
    <cfRule type="colorScale" priority="78">
      <colorScale>
        <cfvo type="num" val="-2"/>
        <cfvo type="num" val="0"/>
        <cfvo type="num" val="2"/>
        <color rgb="FFFF0000"/>
        <color theme="0"/>
        <color rgb="FF00B050"/>
      </colorScale>
    </cfRule>
  </conditionalFormatting>
  <conditionalFormatting sqref="G10">
    <cfRule type="colorScale" priority="77">
      <colorScale>
        <cfvo type="num" val="-2"/>
        <cfvo type="num" val="0"/>
        <cfvo type="num" val="2"/>
        <color rgb="FFFF0000"/>
        <color theme="0"/>
        <color rgb="FF00B050"/>
      </colorScale>
    </cfRule>
  </conditionalFormatting>
  <conditionalFormatting sqref="G11">
    <cfRule type="colorScale" priority="76">
      <colorScale>
        <cfvo type="num" val="-2"/>
        <cfvo type="num" val="0"/>
        <cfvo type="num" val="2"/>
        <color rgb="FFFF0000"/>
        <color theme="0"/>
        <color rgb="FF00B050"/>
      </colorScale>
    </cfRule>
  </conditionalFormatting>
  <conditionalFormatting sqref="G12">
    <cfRule type="colorScale" priority="75">
      <colorScale>
        <cfvo type="num" val="-2"/>
        <cfvo type="num" val="0"/>
        <cfvo type="num" val="2"/>
        <color rgb="FFFF0000"/>
        <color theme="0"/>
        <color rgb="FF00B050"/>
      </colorScale>
    </cfRule>
  </conditionalFormatting>
  <conditionalFormatting sqref="G13">
    <cfRule type="colorScale" priority="74">
      <colorScale>
        <cfvo type="num" val="-2"/>
        <cfvo type="num" val="0"/>
        <cfvo type="num" val="2"/>
        <color rgb="FFFF0000"/>
        <color theme="0"/>
        <color rgb="FF00B050"/>
      </colorScale>
    </cfRule>
  </conditionalFormatting>
  <conditionalFormatting sqref="G14">
    <cfRule type="colorScale" priority="73">
      <colorScale>
        <cfvo type="num" val="-2"/>
        <cfvo type="num" val="0"/>
        <cfvo type="num" val="2"/>
        <color rgb="FFFF0000"/>
        <color theme="0"/>
        <color rgb="FF00B050"/>
      </colorScale>
    </cfRule>
  </conditionalFormatting>
  <conditionalFormatting sqref="G15">
    <cfRule type="colorScale" priority="72">
      <colorScale>
        <cfvo type="num" val="-2"/>
        <cfvo type="num" val="0"/>
        <cfvo type="num" val="2"/>
        <color rgb="FFFF0000"/>
        <color theme="0"/>
        <color rgb="FF00B050"/>
      </colorScale>
    </cfRule>
  </conditionalFormatting>
  <conditionalFormatting sqref="G16">
    <cfRule type="colorScale" priority="71">
      <colorScale>
        <cfvo type="num" val="-2"/>
        <cfvo type="num" val="0"/>
        <cfvo type="num" val="2"/>
        <color rgb="FFFF0000"/>
        <color theme="0"/>
        <color rgb="FF00B050"/>
      </colorScale>
    </cfRule>
  </conditionalFormatting>
  <conditionalFormatting sqref="G17">
    <cfRule type="colorScale" priority="70">
      <colorScale>
        <cfvo type="num" val="-2"/>
        <cfvo type="num" val="0"/>
        <cfvo type="num" val="2"/>
        <color rgb="FFFF0000"/>
        <color theme="0"/>
        <color rgb="FF00B050"/>
      </colorScale>
    </cfRule>
  </conditionalFormatting>
  <conditionalFormatting sqref="G18">
    <cfRule type="colorScale" priority="69">
      <colorScale>
        <cfvo type="num" val="-2"/>
        <cfvo type="num" val="0"/>
        <cfvo type="num" val="2"/>
        <color rgb="FFFF0000"/>
        <color theme="0"/>
        <color rgb="FF00B050"/>
      </colorScale>
    </cfRule>
  </conditionalFormatting>
  <conditionalFormatting sqref="G19">
    <cfRule type="colorScale" priority="68">
      <colorScale>
        <cfvo type="num" val="-2"/>
        <cfvo type="num" val="0"/>
        <cfvo type="num" val="2"/>
        <color rgb="FFFF0000"/>
        <color theme="0"/>
        <color rgb="FF00B050"/>
      </colorScale>
    </cfRule>
  </conditionalFormatting>
  <conditionalFormatting sqref="H3">
    <cfRule type="colorScale" priority="66">
      <colorScale>
        <cfvo type="num" val="-2"/>
        <cfvo type="num" val="0"/>
        <cfvo type="num" val="2"/>
        <color rgb="FFFF0000"/>
        <color theme="0"/>
        <color rgb="FF00B050"/>
      </colorScale>
    </cfRule>
  </conditionalFormatting>
  <conditionalFormatting sqref="H4">
    <cfRule type="colorScale" priority="65">
      <colorScale>
        <cfvo type="num" val="-2"/>
        <cfvo type="num" val="0"/>
        <cfvo type="num" val="2"/>
        <color rgb="FFFF0000"/>
        <color theme="0"/>
        <color rgb="FF00B050"/>
      </colorScale>
    </cfRule>
  </conditionalFormatting>
  <conditionalFormatting sqref="H5">
    <cfRule type="colorScale" priority="64">
      <colorScale>
        <cfvo type="num" val="-2"/>
        <cfvo type="num" val="0"/>
        <cfvo type="num" val="2"/>
        <color rgb="FFFF0000"/>
        <color theme="0"/>
        <color rgb="FF00B050"/>
      </colorScale>
    </cfRule>
  </conditionalFormatting>
  <conditionalFormatting sqref="H6">
    <cfRule type="colorScale" priority="63">
      <colorScale>
        <cfvo type="num" val="-2"/>
        <cfvo type="num" val="0"/>
        <cfvo type="num" val="2"/>
        <color rgb="FFFF0000"/>
        <color theme="0"/>
        <color rgb="FF00B050"/>
      </colorScale>
    </cfRule>
  </conditionalFormatting>
  <conditionalFormatting sqref="H7">
    <cfRule type="colorScale" priority="62">
      <colorScale>
        <cfvo type="num" val="-2"/>
        <cfvo type="num" val="0"/>
        <cfvo type="num" val="2"/>
        <color rgb="FFFF0000"/>
        <color theme="0"/>
        <color rgb="FF00B050"/>
      </colorScale>
    </cfRule>
  </conditionalFormatting>
  <conditionalFormatting sqref="H8">
    <cfRule type="colorScale" priority="61">
      <colorScale>
        <cfvo type="num" val="-2"/>
        <cfvo type="num" val="0"/>
        <cfvo type="num" val="2"/>
        <color rgb="FFFF0000"/>
        <color theme="0"/>
        <color rgb="FF00B050"/>
      </colorScale>
    </cfRule>
  </conditionalFormatting>
  <conditionalFormatting sqref="H9">
    <cfRule type="colorScale" priority="60">
      <colorScale>
        <cfvo type="num" val="-2"/>
        <cfvo type="num" val="0"/>
        <cfvo type="num" val="2"/>
        <color rgb="FFFF0000"/>
        <color theme="0"/>
        <color rgb="FF00B050"/>
      </colorScale>
    </cfRule>
  </conditionalFormatting>
  <conditionalFormatting sqref="H10">
    <cfRule type="colorScale" priority="59">
      <colorScale>
        <cfvo type="num" val="-2"/>
        <cfvo type="num" val="0"/>
        <cfvo type="num" val="2"/>
        <color rgb="FFFF0000"/>
        <color theme="0"/>
        <color rgb="FF00B050"/>
      </colorScale>
    </cfRule>
  </conditionalFormatting>
  <conditionalFormatting sqref="H11">
    <cfRule type="colorScale" priority="58">
      <colorScale>
        <cfvo type="num" val="-2"/>
        <cfvo type="num" val="0"/>
        <cfvo type="num" val="2"/>
        <color rgb="FFFF0000"/>
        <color theme="0"/>
        <color rgb="FF00B050"/>
      </colorScale>
    </cfRule>
  </conditionalFormatting>
  <conditionalFormatting sqref="H12">
    <cfRule type="colorScale" priority="57">
      <colorScale>
        <cfvo type="num" val="-2"/>
        <cfvo type="num" val="0"/>
        <cfvo type="num" val="2"/>
        <color rgb="FFFF0000"/>
        <color theme="0"/>
        <color rgb="FF00B050"/>
      </colorScale>
    </cfRule>
  </conditionalFormatting>
  <conditionalFormatting sqref="H13">
    <cfRule type="colorScale" priority="56">
      <colorScale>
        <cfvo type="num" val="-2"/>
        <cfvo type="num" val="0"/>
        <cfvo type="num" val="2"/>
        <color rgb="FFFF0000"/>
        <color theme="0"/>
        <color rgb="FF00B050"/>
      </colorScale>
    </cfRule>
  </conditionalFormatting>
  <conditionalFormatting sqref="H14">
    <cfRule type="colorScale" priority="55">
      <colorScale>
        <cfvo type="num" val="-2"/>
        <cfvo type="num" val="0"/>
        <cfvo type="num" val="2"/>
        <color rgb="FFFF0000"/>
        <color theme="0"/>
        <color rgb="FF00B050"/>
      </colorScale>
    </cfRule>
  </conditionalFormatting>
  <conditionalFormatting sqref="H15">
    <cfRule type="colorScale" priority="54">
      <colorScale>
        <cfvo type="num" val="-2"/>
        <cfvo type="num" val="0"/>
        <cfvo type="num" val="2"/>
        <color rgb="FFFF0000"/>
        <color theme="0"/>
        <color rgb="FF00B050"/>
      </colorScale>
    </cfRule>
  </conditionalFormatting>
  <conditionalFormatting sqref="H16">
    <cfRule type="colorScale" priority="53">
      <colorScale>
        <cfvo type="num" val="-2"/>
        <cfvo type="num" val="0"/>
        <cfvo type="num" val="2"/>
        <color rgb="FFFF0000"/>
        <color theme="0"/>
        <color rgb="FF00B050"/>
      </colorScale>
    </cfRule>
  </conditionalFormatting>
  <conditionalFormatting sqref="H17">
    <cfRule type="colorScale" priority="52">
      <colorScale>
        <cfvo type="num" val="-2"/>
        <cfvo type="num" val="0"/>
        <cfvo type="num" val="2"/>
        <color rgb="FFFF0000"/>
        <color theme="0"/>
        <color rgb="FF00B050"/>
      </colorScale>
    </cfRule>
  </conditionalFormatting>
  <conditionalFormatting sqref="H18">
    <cfRule type="colorScale" priority="51">
      <colorScale>
        <cfvo type="num" val="-2"/>
        <cfvo type="num" val="0"/>
        <cfvo type="num" val="2"/>
        <color rgb="FFFF0000"/>
        <color theme="0"/>
        <color rgb="FF00B050"/>
      </colorScale>
    </cfRule>
  </conditionalFormatting>
  <conditionalFormatting sqref="H19">
    <cfRule type="colorScale" priority="50">
      <colorScale>
        <cfvo type="num" val="-2"/>
        <cfvo type="num" val="0"/>
        <cfvo type="num" val="2"/>
        <color rgb="FFFF0000"/>
        <color theme="0"/>
        <color rgb="FF00B050"/>
      </colorScale>
    </cfRule>
  </conditionalFormatting>
  <conditionalFormatting sqref="I3">
    <cfRule type="colorScale" priority="48">
      <colorScale>
        <cfvo type="num" val="-2"/>
        <cfvo type="num" val="0"/>
        <cfvo type="num" val="2"/>
        <color rgb="FFFF0000"/>
        <color theme="0"/>
        <color rgb="FF00B050"/>
      </colorScale>
    </cfRule>
  </conditionalFormatting>
  <conditionalFormatting sqref="I4">
    <cfRule type="colorScale" priority="47">
      <colorScale>
        <cfvo type="num" val="-2"/>
        <cfvo type="num" val="0"/>
        <cfvo type="num" val="2"/>
        <color rgb="FFFF0000"/>
        <color theme="0"/>
        <color rgb="FF00B050"/>
      </colorScale>
    </cfRule>
  </conditionalFormatting>
  <conditionalFormatting sqref="I5">
    <cfRule type="colorScale" priority="46">
      <colorScale>
        <cfvo type="num" val="-2"/>
        <cfvo type="num" val="0"/>
        <cfvo type="num" val="2"/>
        <color rgb="FFFF0000"/>
        <color theme="0"/>
        <color rgb="FF00B050"/>
      </colorScale>
    </cfRule>
  </conditionalFormatting>
  <conditionalFormatting sqref="I6">
    <cfRule type="colorScale" priority="45">
      <colorScale>
        <cfvo type="num" val="-2"/>
        <cfvo type="num" val="0"/>
        <cfvo type="num" val="2"/>
        <color rgb="FFFF0000"/>
        <color theme="0"/>
        <color rgb="FF00B050"/>
      </colorScale>
    </cfRule>
  </conditionalFormatting>
  <conditionalFormatting sqref="I7">
    <cfRule type="colorScale" priority="44">
      <colorScale>
        <cfvo type="num" val="-2"/>
        <cfvo type="num" val="0"/>
        <cfvo type="num" val="2"/>
        <color rgb="FFFF0000"/>
        <color theme="0"/>
        <color rgb="FF00B050"/>
      </colorScale>
    </cfRule>
  </conditionalFormatting>
  <conditionalFormatting sqref="I8">
    <cfRule type="colorScale" priority="43">
      <colorScale>
        <cfvo type="num" val="-2"/>
        <cfvo type="num" val="0"/>
        <cfvo type="num" val="2"/>
        <color rgb="FFFF0000"/>
        <color theme="0"/>
        <color rgb="FF00B050"/>
      </colorScale>
    </cfRule>
  </conditionalFormatting>
  <conditionalFormatting sqref="I9">
    <cfRule type="colorScale" priority="42">
      <colorScale>
        <cfvo type="num" val="-2"/>
        <cfvo type="num" val="0"/>
        <cfvo type="num" val="2"/>
        <color rgb="FFFF0000"/>
        <color theme="0"/>
        <color rgb="FF00B050"/>
      </colorScale>
    </cfRule>
  </conditionalFormatting>
  <conditionalFormatting sqref="I10">
    <cfRule type="colorScale" priority="41">
      <colorScale>
        <cfvo type="num" val="-2"/>
        <cfvo type="num" val="0"/>
        <cfvo type="num" val="2"/>
        <color rgb="FFFF0000"/>
        <color theme="0"/>
        <color rgb="FF00B050"/>
      </colorScale>
    </cfRule>
  </conditionalFormatting>
  <conditionalFormatting sqref="I11">
    <cfRule type="colorScale" priority="40">
      <colorScale>
        <cfvo type="num" val="-2"/>
        <cfvo type="num" val="0"/>
        <cfvo type="num" val="2"/>
        <color rgb="FFFF0000"/>
        <color theme="0"/>
        <color rgb="FF00B050"/>
      </colorScale>
    </cfRule>
  </conditionalFormatting>
  <conditionalFormatting sqref="I12">
    <cfRule type="colorScale" priority="39">
      <colorScale>
        <cfvo type="num" val="-2"/>
        <cfvo type="num" val="0"/>
        <cfvo type="num" val="2"/>
        <color rgb="FFFF0000"/>
        <color theme="0"/>
        <color rgb="FF00B050"/>
      </colorScale>
    </cfRule>
  </conditionalFormatting>
  <conditionalFormatting sqref="I13">
    <cfRule type="colorScale" priority="38">
      <colorScale>
        <cfvo type="num" val="-2"/>
        <cfvo type="num" val="0"/>
        <cfvo type="num" val="2"/>
        <color rgb="FFFF0000"/>
        <color theme="0"/>
        <color rgb="FF00B050"/>
      </colorScale>
    </cfRule>
  </conditionalFormatting>
  <conditionalFormatting sqref="I14">
    <cfRule type="colorScale" priority="37">
      <colorScale>
        <cfvo type="num" val="-2"/>
        <cfvo type="num" val="0"/>
        <cfvo type="num" val="2"/>
        <color rgb="FFFF0000"/>
        <color theme="0"/>
        <color rgb="FF00B050"/>
      </colorScale>
    </cfRule>
  </conditionalFormatting>
  <conditionalFormatting sqref="I15">
    <cfRule type="colorScale" priority="36">
      <colorScale>
        <cfvo type="num" val="-2"/>
        <cfvo type="num" val="0"/>
        <cfvo type="num" val="2"/>
        <color rgb="FFFF0000"/>
        <color theme="0"/>
        <color rgb="FF00B050"/>
      </colorScale>
    </cfRule>
  </conditionalFormatting>
  <conditionalFormatting sqref="I16">
    <cfRule type="colorScale" priority="35">
      <colorScale>
        <cfvo type="num" val="-2"/>
        <cfvo type="num" val="0"/>
        <cfvo type="num" val="2"/>
        <color rgb="FFFF0000"/>
        <color theme="0"/>
        <color rgb="FF00B050"/>
      </colorScale>
    </cfRule>
  </conditionalFormatting>
  <conditionalFormatting sqref="I17">
    <cfRule type="colorScale" priority="34">
      <colorScale>
        <cfvo type="num" val="-2"/>
        <cfvo type="num" val="0"/>
        <cfvo type="num" val="2"/>
        <color rgb="FFFF0000"/>
        <color theme="0"/>
        <color rgb="FF00B050"/>
      </colorScale>
    </cfRule>
  </conditionalFormatting>
  <conditionalFormatting sqref="I18">
    <cfRule type="colorScale" priority="33">
      <colorScale>
        <cfvo type="num" val="-2"/>
        <cfvo type="num" val="0"/>
        <cfvo type="num" val="2"/>
        <color rgb="FFFF0000"/>
        <color theme="0"/>
        <color rgb="FF00B050"/>
      </colorScale>
    </cfRule>
  </conditionalFormatting>
  <conditionalFormatting sqref="I19">
    <cfRule type="colorScale" priority="32">
      <colorScale>
        <cfvo type="num" val="-2"/>
        <cfvo type="num" val="0"/>
        <cfvo type="num" val="2"/>
        <color rgb="FFFF0000"/>
        <color theme="0"/>
        <color rgb="FF00B050"/>
      </colorScale>
    </cfRule>
  </conditionalFormatting>
  <conditionalFormatting sqref="J3:J19">
    <cfRule type="colorScale" priority="30">
      <colorScale>
        <cfvo type="num" val="-2"/>
        <cfvo type="num" val="0"/>
        <cfvo type="num" val="2"/>
        <color rgb="FFFF0000"/>
        <color theme="0"/>
        <color rgb="FF00B050"/>
      </colorScale>
    </cfRule>
  </conditionalFormatting>
  <conditionalFormatting sqref="K3">
    <cfRule type="colorScale" priority="29">
      <colorScale>
        <cfvo type="num" val="-2"/>
        <cfvo type="num" val="0"/>
        <cfvo type="num" val="2"/>
        <color rgb="FFFF0000"/>
        <color theme="0"/>
        <color rgb="FF00B050"/>
      </colorScale>
    </cfRule>
  </conditionalFormatting>
  <conditionalFormatting sqref="K4">
    <cfRule type="colorScale" priority="28">
      <colorScale>
        <cfvo type="num" val="-2"/>
        <cfvo type="num" val="0"/>
        <cfvo type="num" val="2"/>
        <color rgb="FFFF0000"/>
        <color theme="0"/>
        <color rgb="FF00B050"/>
      </colorScale>
    </cfRule>
  </conditionalFormatting>
  <conditionalFormatting sqref="K5">
    <cfRule type="colorScale" priority="27">
      <colorScale>
        <cfvo type="num" val="-2"/>
        <cfvo type="num" val="0"/>
        <cfvo type="num" val="2"/>
        <color rgb="FFFF0000"/>
        <color theme="0"/>
        <color rgb="FF00B050"/>
      </colorScale>
    </cfRule>
  </conditionalFormatting>
  <conditionalFormatting sqref="K6">
    <cfRule type="colorScale" priority="26">
      <colorScale>
        <cfvo type="num" val="-2"/>
        <cfvo type="num" val="0"/>
        <cfvo type="num" val="2"/>
        <color rgb="FFFF0000"/>
        <color theme="0"/>
        <color rgb="FF00B050"/>
      </colorScale>
    </cfRule>
  </conditionalFormatting>
  <conditionalFormatting sqref="K7">
    <cfRule type="colorScale" priority="25">
      <colorScale>
        <cfvo type="num" val="-2"/>
        <cfvo type="num" val="0"/>
        <cfvo type="num" val="2"/>
        <color rgb="FFFF0000"/>
        <color theme="0"/>
        <color rgb="FF00B050"/>
      </colorScale>
    </cfRule>
  </conditionalFormatting>
  <conditionalFormatting sqref="K8">
    <cfRule type="colorScale" priority="24">
      <colorScale>
        <cfvo type="num" val="-2"/>
        <cfvo type="num" val="0"/>
        <cfvo type="num" val="2"/>
        <color rgb="FFFF0000"/>
        <color theme="0"/>
        <color rgb="FF00B050"/>
      </colorScale>
    </cfRule>
  </conditionalFormatting>
  <conditionalFormatting sqref="K9">
    <cfRule type="colorScale" priority="23">
      <colorScale>
        <cfvo type="num" val="-2"/>
        <cfvo type="num" val="0"/>
        <cfvo type="num" val="2"/>
        <color rgb="FFFF0000"/>
        <color theme="0"/>
        <color rgb="FF00B050"/>
      </colorScale>
    </cfRule>
  </conditionalFormatting>
  <conditionalFormatting sqref="K10">
    <cfRule type="colorScale" priority="22">
      <colorScale>
        <cfvo type="num" val="-2"/>
        <cfvo type="num" val="0"/>
        <cfvo type="num" val="2"/>
        <color rgb="FFFF0000"/>
        <color theme="0"/>
        <color rgb="FF00B050"/>
      </colorScale>
    </cfRule>
  </conditionalFormatting>
  <conditionalFormatting sqref="K11">
    <cfRule type="colorScale" priority="21">
      <colorScale>
        <cfvo type="num" val="-2"/>
        <cfvo type="num" val="0"/>
        <cfvo type="num" val="2"/>
        <color rgb="FFFF0000"/>
        <color theme="0"/>
        <color rgb="FF00B050"/>
      </colorScale>
    </cfRule>
  </conditionalFormatting>
  <conditionalFormatting sqref="K12">
    <cfRule type="colorScale" priority="20">
      <colorScale>
        <cfvo type="num" val="-2"/>
        <cfvo type="num" val="0"/>
        <cfvo type="num" val="2"/>
        <color rgb="FFFF0000"/>
        <color theme="0"/>
        <color rgb="FF00B050"/>
      </colorScale>
    </cfRule>
  </conditionalFormatting>
  <conditionalFormatting sqref="K13">
    <cfRule type="colorScale" priority="19">
      <colorScale>
        <cfvo type="num" val="-2"/>
        <cfvo type="num" val="0"/>
        <cfvo type="num" val="2"/>
        <color rgb="FFFF0000"/>
        <color theme="0"/>
        <color rgb="FF00B050"/>
      </colorScale>
    </cfRule>
  </conditionalFormatting>
  <conditionalFormatting sqref="K14">
    <cfRule type="colorScale" priority="18">
      <colorScale>
        <cfvo type="num" val="-2"/>
        <cfvo type="num" val="0"/>
        <cfvo type="num" val="2"/>
        <color rgb="FFFF0000"/>
        <color theme="0"/>
        <color rgb="FF00B050"/>
      </colorScale>
    </cfRule>
  </conditionalFormatting>
  <conditionalFormatting sqref="K15:K19">
    <cfRule type="colorScale" priority="17">
      <colorScale>
        <cfvo type="num" val="-2"/>
        <cfvo type="num" val="0"/>
        <cfvo type="num" val="2"/>
        <color rgb="FFFF0000"/>
        <color theme="0"/>
        <color rgb="FF00B050"/>
      </colorScale>
    </cfRule>
  </conditionalFormatting>
  <conditionalFormatting sqref="L3:L19">
    <cfRule type="colorScale" priority="16">
      <colorScale>
        <cfvo type="num" val="-2"/>
        <cfvo type="num" val="0"/>
        <cfvo type="num" val="2"/>
        <color rgb="FFFF0000"/>
        <color theme="0"/>
        <color rgb="FF00B050"/>
      </colorScale>
    </cfRule>
  </conditionalFormatting>
  <conditionalFormatting sqref="M3:M19">
    <cfRule type="colorScale" priority="15">
      <colorScale>
        <cfvo type="num" val="-2"/>
        <cfvo type="num" val="0"/>
        <cfvo type="num" val="2"/>
        <color rgb="FFFF0000"/>
        <color theme="0"/>
        <color rgb="FF00B050"/>
      </colorScale>
    </cfRule>
  </conditionalFormatting>
  <conditionalFormatting sqref="N3:N19">
    <cfRule type="colorScale" priority="14">
      <colorScale>
        <cfvo type="num" val="-2"/>
        <cfvo type="num" val="0"/>
        <cfvo type="num" val="2"/>
        <color rgb="FFFF0000"/>
        <color theme="0"/>
        <color rgb="FF00B050"/>
      </colorScale>
    </cfRule>
  </conditionalFormatting>
  <conditionalFormatting sqref="O3:O19">
    <cfRule type="colorScale" priority="13">
      <colorScale>
        <cfvo type="num" val="-2"/>
        <cfvo type="num" val="0"/>
        <cfvo type="num" val="2"/>
        <color rgb="FFFF0000"/>
        <color theme="0"/>
        <color rgb="FF00B050"/>
      </colorScale>
    </cfRule>
  </conditionalFormatting>
  <conditionalFormatting sqref="P3:P19">
    <cfRule type="colorScale" priority="12">
      <colorScale>
        <cfvo type="num" val="-2"/>
        <cfvo type="num" val="0"/>
        <cfvo type="num" val="2"/>
        <color rgb="FFFF0000"/>
        <color theme="0"/>
        <color rgb="FF00B050"/>
      </colorScale>
    </cfRule>
  </conditionalFormatting>
  <conditionalFormatting sqref="Q3:Q19">
    <cfRule type="colorScale" priority="11">
      <colorScale>
        <cfvo type="num" val="-2"/>
        <cfvo type="num" val="0"/>
        <cfvo type="num" val="2"/>
        <color rgb="FFFF0000"/>
        <color theme="0"/>
        <color rgb="FF00B050"/>
      </colorScale>
    </cfRule>
  </conditionalFormatting>
  <conditionalFormatting sqref="R3:R19">
    <cfRule type="colorScale" priority="10">
      <colorScale>
        <cfvo type="num" val="-2"/>
        <cfvo type="num" val="0"/>
        <cfvo type="num" val="2"/>
        <color rgb="FFFF0000"/>
        <color theme="0"/>
        <color rgb="FF00B050"/>
      </colorScale>
    </cfRule>
  </conditionalFormatting>
  <conditionalFormatting sqref="S3:S19">
    <cfRule type="colorScale" priority="9">
      <colorScale>
        <cfvo type="num" val="-2"/>
        <cfvo type="num" val="0"/>
        <cfvo type="num" val="2"/>
        <color rgb="FFFF0000"/>
        <color theme="0"/>
        <color rgb="FF00B050"/>
      </colorScale>
    </cfRule>
  </conditionalFormatting>
  <conditionalFormatting sqref="T3:T19">
    <cfRule type="colorScale" priority="8">
      <colorScale>
        <cfvo type="num" val="-2"/>
        <cfvo type="num" val="0"/>
        <cfvo type="num" val="2"/>
        <color rgb="FFFF0000"/>
        <color theme="0"/>
        <color rgb="FF00B050"/>
      </colorScale>
    </cfRule>
  </conditionalFormatting>
  <conditionalFormatting sqref="U3:U19">
    <cfRule type="colorScale" priority="7">
      <colorScale>
        <cfvo type="num" val="-2"/>
        <cfvo type="num" val="0"/>
        <cfvo type="num" val="2"/>
        <color rgb="FFFF0000"/>
        <color theme="0"/>
        <color rgb="FF00B050"/>
      </colorScale>
    </cfRule>
  </conditionalFormatting>
  <conditionalFormatting sqref="V3:V19">
    <cfRule type="colorScale" priority="6">
      <colorScale>
        <cfvo type="num" val="-2"/>
        <cfvo type="num" val="0"/>
        <cfvo type="num" val="2"/>
        <color rgb="FFFF0000"/>
        <color theme="0"/>
        <color rgb="FF00B050"/>
      </colorScale>
    </cfRule>
  </conditionalFormatting>
  <conditionalFormatting sqref="W3:W19">
    <cfRule type="colorScale" priority="5">
      <colorScale>
        <cfvo type="num" val="-2"/>
        <cfvo type="num" val="0"/>
        <cfvo type="num" val="2"/>
        <color rgb="FFFF0000"/>
        <color theme="0"/>
        <color rgb="FF00B050"/>
      </colorScale>
    </cfRule>
  </conditionalFormatting>
  <conditionalFormatting sqref="X3:X20">
    <cfRule type="colorScale" priority="4">
      <colorScale>
        <cfvo type="num" val="-2"/>
        <cfvo type="num" val="0"/>
        <cfvo type="num" val="2"/>
        <color rgb="FFFF0000"/>
        <color theme="0"/>
        <color rgb="FF00B050"/>
      </colorScale>
    </cfRule>
  </conditionalFormatting>
  <conditionalFormatting sqref="F20:W20">
    <cfRule type="colorScale" priority="3">
      <colorScale>
        <cfvo type="num" val="-2"/>
        <cfvo type="num" val="0"/>
        <cfvo type="num" val="2"/>
        <color rgb="FFFF0000"/>
        <color theme="0"/>
        <color rgb="FF00B050"/>
      </colorScale>
    </cfRule>
  </conditionalFormatting>
  <conditionalFormatting sqref="B3:B20">
    <cfRule type="colorScale" priority="2">
      <colorScale>
        <cfvo type="num" val="-3"/>
        <cfvo type="num" val="0"/>
        <cfvo type="num" val="3"/>
        <color rgb="FF00B0F0"/>
        <color theme="0"/>
        <color rgb="FFFFFF00"/>
      </colorScale>
    </cfRule>
  </conditionalFormatting>
  <conditionalFormatting sqref="C3:C20">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1"/>
  <sheetViews>
    <sheetView workbookViewId="0">
      <pane xSplit="4" ySplit="2" topLeftCell="E3" activePane="bottomRight" state="frozenSplit"/>
      <selection pane="topRight" activeCell="C1" sqref="C1"/>
      <selection pane="bottomLeft" activeCell="A3" sqref="A3"/>
      <selection pane="bottomRight" activeCell="Y32" sqref="Y32"/>
    </sheetView>
  </sheetViews>
  <sheetFormatPr baseColWidth="10" defaultRowHeight="15" x14ac:dyDescent="0.2"/>
  <cols>
    <col min="4" max="5" width="38.1640625" customWidth="1"/>
    <col min="6" max="9" width="15.1640625" customWidth="1"/>
    <col min="10" max="10" width="10.83203125" customWidth="1"/>
    <col min="11" max="11" width="11.1640625" customWidth="1"/>
  </cols>
  <sheetData>
    <row r="1" spans="1:24" x14ac:dyDescent="0.2">
      <c r="D1" t="s">
        <v>1815</v>
      </c>
      <c r="F1" t="s">
        <v>1862</v>
      </c>
      <c r="G1" t="s">
        <v>1863</v>
      </c>
      <c r="H1" t="s">
        <v>1864</v>
      </c>
      <c r="I1" t="s">
        <v>1865</v>
      </c>
      <c r="J1" t="s">
        <v>1866</v>
      </c>
      <c r="K1" t="s">
        <v>1867</v>
      </c>
      <c r="L1" t="s">
        <v>1868</v>
      </c>
      <c r="M1" t="s">
        <v>1869</v>
      </c>
      <c r="N1" t="s">
        <v>1870</v>
      </c>
      <c r="O1" t="s">
        <v>1871</v>
      </c>
      <c r="P1" t="s">
        <v>1872</v>
      </c>
      <c r="Q1" t="s">
        <v>1873</v>
      </c>
      <c r="R1" t="s">
        <v>1874</v>
      </c>
      <c r="S1" t="s">
        <v>1875</v>
      </c>
    </row>
    <row r="2" spans="1:24" x14ac:dyDescent="0.2">
      <c r="D2" s="40" t="s">
        <v>1907</v>
      </c>
      <c r="E2" s="40"/>
      <c r="F2" s="85" t="str">
        <f t="array" aca="1" ref="F2" ca="1">INDIRECT("NumericMain!"&amp;F$1&amp;1)</f>
        <v>Q41 Interpersonal</v>
      </c>
      <c r="G2" t="str">
        <f t="array" aca="1" ref="G2" ca="1">INDIRECT("NumericMain!"&amp;G$1&amp;1)</f>
        <v>Q41 EA Educ</v>
      </c>
      <c r="H2" t="str">
        <f t="array" aca="1" ref="H2" ca="1">INDIRECT("NumericMain!"&amp;H$1&amp;1)</f>
        <v>Q41 GenEduc</v>
      </c>
      <c r="I2" t="str">
        <f t="array" aca="1" ref="I2" ca="1">INDIRECT("NumericMain!"&amp;I$1&amp;1)</f>
        <v>Q41 ThisInst</v>
      </c>
      <c r="J2" t="str">
        <f t="array" aca="1" ref="J2" ca="1">INDIRECT("NumericMain!"&amp;J$1&amp;1)</f>
        <v>Q41 Mission</v>
      </c>
      <c r="K2" t="str">
        <f t="array" aca="1" ref="K2" ca="1">INDIRECT("NumericMain!"&amp;K$1&amp;1)</f>
        <v>Q41 EAStake</v>
      </c>
      <c r="L2" t="str">
        <f t="array" aca="1" ref="L2" ca="1">INDIRECT("NumericMain!"&amp;L$1&amp;1)</f>
        <v>Q41 Principles</v>
      </c>
      <c r="M2" t="str">
        <f t="array" aca="1" ref="M2" ca="1">INDIRECT("NumericMain!"&amp;M$1&amp;1)</f>
        <v>Q41 Communic</v>
      </c>
      <c r="N2" t="str">
        <f t="array" aca="1" ref="N2" ca="1">INDIRECT("NumericMain!"&amp;N$1&amp;1)</f>
        <v>Q41 Integrates</v>
      </c>
      <c r="O2" t="str">
        <f t="array" aca="1" ref="O2" ca="1">INDIRECT("NumericMain!"&amp;O$1&amp;1)</f>
        <v>Q41 RightWork</v>
      </c>
      <c r="P2" t="str">
        <f t="array" aca="1" ref="P2" ca="1">INDIRECT("NumericMain!"&amp;P$1&amp;1)</f>
        <v>Q41 RightGoals</v>
      </c>
      <c r="Q2" t="str">
        <f t="array" aca="1" ref="Q2" ca="1">INDIRECT("NumericMain!"&amp;Q$1&amp;1)</f>
        <v>Q41 Domains</v>
      </c>
      <c r="R2" t="str">
        <f t="array" aca="1" ref="R2" ca="1">INDIRECT("NumericMain!"&amp;R$1&amp;1)</f>
        <v>Q41 Otherdomains</v>
      </c>
      <c r="S2" t="str">
        <f t="array" aca="1" ref="S2" ca="1">INDIRECT("NumericMain!"&amp;S$1&amp;1)</f>
        <v>Q41 Adapts</v>
      </c>
    </row>
    <row r="3" spans="1:24" x14ac:dyDescent="0.2">
      <c r="A3" t="s">
        <v>1862</v>
      </c>
      <c r="B3" s="151" cm="1">
        <f t="array" aca="1" ref="B3" ca="1">INDIRECT("NumericMain!"&amp;$A3&amp;"3")</f>
        <v>3.5</v>
      </c>
      <c r="C3" s="151" cm="1">
        <f t="array" aca="1" ref="C3" ca="1">INDIRECT("NumericMain!"&amp;$A3&amp;"4")</f>
        <v>0.66216428358945667</v>
      </c>
      <c r="D3" t="str">
        <f t="array" aca="1" ref="D3" ca="1">INDIRECT("NumericMain!"&amp;$A3&amp;1)</f>
        <v>Q41 Interpersonal</v>
      </c>
      <c r="E3" t="str" cm="1">
        <f t="array" aca="1" ref="E3" ca="1">INDIRECT("NumericMain!"&amp;$A3&amp;"21")</f>
        <v>Has good interpersonal skills: Listens well and effectively manages conflicts with others</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c r="L3" s="151"/>
      <c r="M3" s="151"/>
      <c r="N3" s="151"/>
      <c r="O3" s="151"/>
      <c r="P3" s="151"/>
      <c r="Q3" s="151"/>
      <c r="R3" s="151"/>
      <c r="S3" s="151"/>
      <c r="T3" s="151"/>
      <c r="U3" s="151"/>
      <c r="V3" s="151"/>
      <c r="W3" s="151"/>
      <c r="X3" s="151"/>
    </row>
    <row r="4" spans="1:24" x14ac:dyDescent="0.2">
      <c r="A4" t="s">
        <v>1863</v>
      </c>
      <c r="B4" s="151" cm="1">
        <f t="array" aca="1" ref="B4" ca="1">INDIRECT("NumericMain!"&amp;$A4&amp;"3")</f>
        <v>1.8636363636363635</v>
      </c>
      <c r="C4" s="151" cm="1">
        <f t="array" aca="1" ref="C4" ca="1">INDIRECT("NumericMain!"&amp;$A4&amp;"4")</f>
        <v>0.94276783399264785</v>
      </c>
      <c r="D4" s="85" t="str">
        <f t="array" aca="1" ref="D4" ca="1">INDIRECT("NumericMain!"&amp;$A4&amp;1)</f>
        <v>Q41 EA Educ</v>
      </c>
      <c r="E4" t="str" cm="1">
        <f t="array" aca="1" ref="E4" ca="1">INDIRECT("NumericMain!"&amp;$A4&amp;"21")</f>
        <v>Has a high level of education and training in EA</v>
      </c>
      <c r="F4" s="151">
        <f t="array" aca="1" ref="F4" ca="1">(INDIRECT("NumericMain!"&amp;$A4&amp;"3")-INDIRECT("NumericMain!"&amp;F$1&amp;"3"))/SQRT((((INDIRECT("NumericMain!"&amp;$A4&amp;"2")-1)*INDIRECT("NumericMain!"&amp;$A4&amp;"4")^2+(INDIRECT("NumericMain!"&amp;F$1&amp;"2")-1)*INDIRECT("NumericMain!"&amp;F$1&amp;"4")^2)/(INDIRECT("NumericMain!"&amp;$A4&amp;"2")+INDIRECT("NumericMain!"&amp;F$1&amp;"2"))))</f>
        <v>-2.0240909445325506</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c r="L4" s="151"/>
      <c r="M4" s="151"/>
      <c r="N4" s="151"/>
      <c r="O4" s="151"/>
      <c r="P4" s="151"/>
      <c r="Q4" s="151"/>
      <c r="R4" s="151"/>
      <c r="S4" s="151"/>
      <c r="T4" s="151"/>
      <c r="U4" s="151"/>
      <c r="V4" s="151"/>
      <c r="W4" s="151"/>
      <c r="X4" s="151"/>
    </row>
    <row r="5" spans="1:24" x14ac:dyDescent="0.2">
      <c r="A5" t="s">
        <v>1864</v>
      </c>
      <c r="B5" s="151" cm="1">
        <f t="array" aca="1" ref="B5" ca="1">INDIRECT("NumericMain!"&amp;$A5&amp;"3")</f>
        <v>2.0757575757575757</v>
      </c>
      <c r="C5" s="151" cm="1">
        <f t="array" aca="1" ref="C5" ca="1">INDIRECT("NumericMain!"&amp;$A5&amp;"4")</f>
        <v>0.94966562634687468</v>
      </c>
      <c r="D5" t="str">
        <f t="array" aca="1" ref="D5" ca="1">INDIRECT("NumericMain!"&amp;$A5&amp;1)</f>
        <v>Q41 GenEduc</v>
      </c>
      <c r="E5" t="str" cm="1">
        <f t="array" aca="1" ref="E5" ca="1">INDIRECT("NumericMain!"&amp;$A5&amp;"21")</f>
        <v>Has a deep knowledge of higher education in general</v>
      </c>
      <c r="F5" s="151">
        <f t="array" aca="1" ref="F5" ca="1">(INDIRECT("NumericMain!"&amp;$A5&amp;"3")-INDIRECT("NumericMain!"&amp;F$1&amp;"3"))/SQRT((((INDIRECT("NumericMain!"&amp;$A5&amp;"2")-1)*INDIRECT("NumericMain!"&amp;$A5&amp;"4")^2+(INDIRECT("NumericMain!"&amp;F$1&amp;"2")-1)*INDIRECT("NumericMain!"&amp;F$1&amp;"4")^2)/(INDIRECT("NumericMain!"&amp;$A5&amp;"2")+INDIRECT("NumericMain!"&amp;F$1&amp;"2"))))</f>
        <v>-1.7531090394917901</v>
      </c>
      <c r="G5" s="151">
        <f t="array" aca="1" ref="G5" ca="1">(INDIRECT("NumericMain!"&amp;$A5&amp;"3")-INDIRECT("NumericMain!"&amp;G$1&amp;"3"))/SQRT((((INDIRECT("NumericMain!"&amp;$A5&amp;"2")-1)*INDIRECT("NumericMain!"&amp;$A5&amp;"4")^2+(INDIRECT("NumericMain!"&amp;G$1&amp;"2")-1)*INDIRECT("NumericMain!"&amp;G$1&amp;"4")^2)/(INDIRECT("NumericMain!"&amp;$A5&amp;"2")+INDIRECT("NumericMain!"&amp;G$1&amp;"2"))))</f>
        <v>0.22589461708184994</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c r="L5" s="151"/>
      <c r="M5" s="151"/>
      <c r="N5" s="151"/>
      <c r="O5" s="151"/>
      <c r="P5" s="151"/>
      <c r="Q5" s="151"/>
      <c r="R5" s="151"/>
      <c r="S5" s="151"/>
      <c r="T5" s="151"/>
      <c r="U5" s="151"/>
      <c r="V5" s="151"/>
      <c r="W5" s="151"/>
      <c r="X5" s="151"/>
    </row>
    <row r="6" spans="1:24" x14ac:dyDescent="0.2">
      <c r="A6" t="s">
        <v>1865</v>
      </c>
      <c r="B6" s="151" cm="1">
        <f t="array" aca="1" ref="B6" ca="1">INDIRECT("NumericMain!"&amp;$A6&amp;"3")</f>
        <v>1.606060606060606</v>
      </c>
      <c r="C6" s="151" cm="1">
        <f t="array" aca="1" ref="C6" ca="1">INDIRECT("NumericMain!"&amp;$A6&amp;"4")</f>
        <v>0.92617971139993005</v>
      </c>
      <c r="D6" t="str">
        <f t="array" aca="1" ref="D6" ca="1">INDIRECT("NumericMain!"&amp;$A6&amp;1)</f>
        <v>Q41 ThisInst</v>
      </c>
      <c r="E6" t="str" cm="1">
        <f t="array" aca="1" ref="E6" ca="1">INDIRECT("NumericMain!"&amp;$A6&amp;"21")</f>
        <v>Has a background in this particular institution</v>
      </c>
      <c r="F6" s="151">
        <f t="array" aca="1" ref="F6" ca="1">(INDIRECT("NumericMain!"&amp;$A6&amp;"3")-INDIRECT("NumericMain!"&amp;F$1&amp;"3"))/SQRT((((INDIRECT("NumericMain!"&amp;$A6&amp;"2")-1)*INDIRECT("NumericMain!"&amp;$A6&amp;"4")^2+(INDIRECT("NumericMain!"&amp;F$1&amp;"2")-1)*INDIRECT("NumericMain!"&amp;F$1&amp;"4")^2)/(INDIRECT("NumericMain!"&amp;$A6&amp;"2")+INDIRECT("NumericMain!"&amp;F$1&amp;"2"))))</f>
        <v>-2.3705469615599224</v>
      </c>
      <c r="G6" s="151">
        <f t="array" aca="1" ref="G6" ca="1">(INDIRECT("NumericMain!"&amp;$A6&amp;"3")-INDIRECT("NumericMain!"&amp;G$1&amp;"3"))/SQRT((((INDIRECT("NumericMain!"&amp;$A6&amp;"2")-1)*INDIRECT("NumericMain!"&amp;$A6&amp;"4")^2+(INDIRECT("NumericMain!"&amp;G$1&amp;"2")-1)*INDIRECT("NumericMain!"&amp;G$1&amp;"4")^2)/(INDIRECT("NumericMain!"&amp;$A6&amp;"2")+INDIRECT("NumericMain!"&amp;G$1&amp;"2"))))</f>
        <v>-0.27773847906241184</v>
      </c>
      <c r="H6" s="151">
        <f t="array" aca="1" ref="H6" ca="1">(INDIRECT("NumericMain!"&amp;$A6&amp;"3")-INDIRECT("NumericMain!"&amp;H$1&amp;"3"))/SQRT((((INDIRECT("NumericMain!"&amp;$A6&amp;"2")-1)*INDIRECT("NumericMain!"&amp;$A6&amp;"4")^2+(INDIRECT("NumericMain!"&amp;H$1&amp;"2")-1)*INDIRECT("NumericMain!"&amp;H$1&amp;"4")^2)/(INDIRECT("NumericMain!"&amp;$A6&amp;"2")+INDIRECT("NumericMain!"&amp;H$1&amp;"2"))))</f>
        <v>-0.5045822615884975</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c r="L6" s="151"/>
      <c r="M6" s="151"/>
      <c r="N6" s="151"/>
      <c r="O6" s="151"/>
      <c r="P6" s="151"/>
      <c r="Q6" s="151"/>
      <c r="R6" s="151"/>
      <c r="S6" s="151"/>
      <c r="T6" s="151"/>
      <c r="U6" s="151"/>
      <c r="V6" s="151"/>
      <c r="W6" s="151"/>
      <c r="X6" s="151"/>
    </row>
    <row r="7" spans="1:24" x14ac:dyDescent="0.2">
      <c r="A7" t="s">
        <v>1866</v>
      </c>
      <c r="B7" s="151" cm="1">
        <f t="array" aca="1" ref="B7" ca="1">INDIRECT("NumericMain!"&amp;$A7&amp;"3")</f>
        <v>3.1212121212121211</v>
      </c>
      <c r="C7" s="151" cm="1">
        <f t="array" aca="1" ref="C7" ca="1">INDIRECT("NumericMain!"&amp;$A7&amp;"4")</f>
        <v>0.73411697904880147</v>
      </c>
      <c r="D7" t="str">
        <f t="array" aca="1" ref="D7" ca="1">INDIRECT("NumericMain!"&amp;$A7&amp;1)</f>
        <v>Q41 Mission</v>
      </c>
      <c r="E7" t="str" cm="1">
        <f t="array" aca="1" ref="E7" ca="1">INDIRECT("NumericMain!"&amp;$A7&amp;"21")</f>
        <v>Understands the mission of the university</v>
      </c>
      <c r="F7" s="151">
        <f t="array" aca="1" ref="F7" ca="1">(INDIRECT("NumericMain!"&amp;$A7&amp;"3")-INDIRECT("NumericMain!"&amp;F$1&amp;"3"))/SQRT((((INDIRECT("NumericMain!"&amp;$A7&amp;"2")-1)*INDIRECT("NumericMain!"&amp;$A7&amp;"4")^2+(INDIRECT("NumericMain!"&amp;F$1&amp;"2")-1)*INDIRECT("NumericMain!"&amp;F$1&amp;"4")^2)/(INDIRECT("NumericMain!"&amp;$A7&amp;"2")+INDIRECT("NumericMain!"&amp;F$1&amp;"2"))))</f>
        <v>-0.54599991526082003</v>
      </c>
      <c r="G7" s="151">
        <f t="array" aca="1" ref="G7" ca="1">(INDIRECT("NumericMain!"&amp;$A7&amp;"3")-INDIRECT("NumericMain!"&amp;G$1&amp;"3"))/SQRT((((INDIRECT("NumericMain!"&amp;$A7&amp;"2")-1)*INDIRECT("NumericMain!"&amp;$A7&amp;"4")^2+(INDIRECT("NumericMain!"&amp;G$1&amp;"2")-1)*INDIRECT("NumericMain!"&amp;G$1&amp;"4")^2)/(INDIRECT("NumericMain!"&amp;$A7&amp;"2")+INDIRECT("NumericMain!"&amp;G$1&amp;"2"))))</f>
        <v>1.4998231188227173</v>
      </c>
      <c r="H7" s="151">
        <f t="array" aca="1" ref="H7" ca="1">(INDIRECT("NumericMain!"&amp;$A7&amp;"3")-INDIRECT("NumericMain!"&amp;H$1&amp;"3"))/SQRT((((INDIRECT("NumericMain!"&amp;$A7&amp;"2")-1)*INDIRECT("NumericMain!"&amp;$A7&amp;"4")^2+(INDIRECT("NumericMain!"&amp;H$1&amp;"2")-1)*INDIRECT("NumericMain!"&amp;H$1&amp;"4")^2)/(INDIRECT("NumericMain!"&amp;$A7&amp;"2")+INDIRECT("NumericMain!"&amp;H$1&amp;"2"))))</f>
        <v>1.2411798510881205</v>
      </c>
      <c r="I7" s="151">
        <f t="array" aca="1" ref="I7" ca="1">(INDIRECT("NumericMain!"&amp;$A7&amp;"3")-INDIRECT("NumericMain!"&amp;I$1&amp;"3"))/SQRT((((INDIRECT("NumericMain!"&amp;$A7&amp;"2")-1)*INDIRECT("NumericMain!"&amp;$A7&amp;"4")^2+(INDIRECT("NumericMain!"&amp;I$1&amp;"2")-1)*INDIRECT("NumericMain!"&amp;I$1&amp;"4")^2)/(INDIRECT("NumericMain!"&amp;$A7&amp;"2")+INDIRECT("NumericMain!"&amp;I$1&amp;"2"))))</f>
        <v>1.8269602381046743</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c r="L7" s="151"/>
      <c r="M7" s="151"/>
      <c r="N7" s="151"/>
      <c r="O7" s="151"/>
      <c r="P7" s="151"/>
      <c r="Q7" s="151"/>
      <c r="R7" s="151"/>
      <c r="S7" s="151"/>
      <c r="T7" s="151"/>
      <c r="U7" s="151"/>
      <c r="V7" s="151"/>
      <c r="W7" s="151"/>
      <c r="X7" s="151"/>
    </row>
    <row r="8" spans="1:24" x14ac:dyDescent="0.2">
      <c r="A8" t="s">
        <v>1867</v>
      </c>
      <c r="B8" s="151" cm="1">
        <f t="array" aca="1" ref="B8" ca="1">INDIRECT("NumericMain!"&amp;$A8&amp;"3")</f>
        <v>3.0909090909090908</v>
      </c>
      <c r="C8" s="151" cm="1">
        <f t="array" aca="1" ref="C8" ca="1">INDIRECT("NumericMain!"&amp;$A8&amp;"4")</f>
        <v>0.73854894587599684</v>
      </c>
      <c r="D8" t="str">
        <f t="array" aca="1" ref="D8" ca="1">INDIRECT("NumericMain!"&amp;$A8&amp;1)</f>
        <v>Q41 EAStake</v>
      </c>
      <c r="E8" t="str" cm="1">
        <f t="array" aca="1" ref="E8" ca="1">INDIRECT("NumericMain!"&amp;$A8&amp;"21")</f>
        <v>Understands EA stakeholders</v>
      </c>
      <c r="F8" s="151">
        <f t="array" aca="1" ref="F8" ca="1">(INDIRECT("NumericMain!"&amp;$A8&amp;"3")-INDIRECT("NumericMain!"&amp;F$1&amp;"3"))/SQRT((((INDIRECT("NumericMain!"&amp;$A8&amp;"2")-1)*INDIRECT("NumericMain!"&amp;$A8&amp;"4")^2+(INDIRECT("NumericMain!"&amp;F$1&amp;"2")-1)*INDIRECT("NumericMain!"&amp;F$1&amp;"4")^2)/(INDIRECT("NumericMain!"&amp;$A8&amp;"2")+INDIRECT("NumericMain!"&amp;F$1&amp;"2"))))</f>
        <v>-0.58772083360350524</v>
      </c>
      <c r="G8" s="151">
        <f t="array" aca="1" ref="G8" ca="1">(INDIRECT("NumericMain!"&amp;$A8&amp;"3")-INDIRECT("NumericMain!"&amp;G$1&amp;"3"))/SQRT((((INDIRECT("NumericMain!"&amp;$A8&amp;"2")-1)*INDIRECT("NumericMain!"&amp;$A8&amp;"4")^2+(INDIRECT("NumericMain!"&amp;G$1&amp;"2")-1)*INDIRECT("NumericMain!"&amp;G$1&amp;"4")^2)/(INDIRECT("NumericMain!"&amp;$A8&amp;"2")+INDIRECT("NumericMain!"&amp;G$1&amp;"2"))))</f>
        <v>1.46034866898536</v>
      </c>
      <c r="H8" s="151">
        <f t="array" aca="1" ref="H8" ca="1">(INDIRECT("NumericMain!"&amp;$A8&amp;"3")-INDIRECT("NumericMain!"&amp;H$1&amp;"3"))/SQRT((((INDIRECT("NumericMain!"&amp;$A8&amp;"2")-1)*INDIRECT("NumericMain!"&amp;$A8&amp;"4")^2+(INDIRECT("NumericMain!"&amp;H$1&amp;"2")-1)*INDIRECT("NumericMain!"&amp;H$1&amp;"4")^2)/(INDIRECT("NumericMain!"&amp;$A8&amp;"2")+INDIRECT("NumericMain!"&amp;H$1&amp;"2"))))</f>
        <v>1.2024830701105107</v>
      </c>
      <c r="I8" s="151">
        <f t="array" aca="1" ref="I8" ca="1">(INDIRECT("NumericMain!"&amp;$A8&amp;"3")-INDIRECT("NumericMain!"&amp;I$1&amp;"3"))/SQRT((((INDIRECT("NumericMain!"&amp;$A8&amp;"2")-1)*INDIRECT("NumericMain!"&amp;$A8&amp;"4")^2+(INDIRECT("NumericMain!"&amp;I$1&amp;"2")-1)*INDIRECT("NumericMain!"&amp;I$1&amp;"4")^2)/(INDIRECT("NumericMain!"&amp;$A8&amp;"2")+INDIRECT("NumericMain!"&amp;I$1&amp;"2"))))</f>
        <v>1.7862524106123983</v>
      </c>
      <c r="J8" s="151">
        <f t="array" aca="1" ref="J8" ca="1">(INDIRECT("NumericMain!"&amp;$A8&amp;"3")-INDIRECT("NumericMain!"&amp;J$1&amp;"3"))/SQRT((((INDIRECT("NumericMain!"&amp;$A8&amp;"2")-1)*INDIRECT("NumericMain!"&amp;$A8&amp;"4")^2+(INDIRECT("NumericMain!"&amp;J$1&amp;"2")-1)*INDIRECT("NumericMain!"&amp;J$1&amp;"4")^2)/(INDIRECT("NumericMain!"&amp;$A8&amp;"2")+INDIRECT("NumericMain!"&amp;J$1&amp;"2"))))</f>
        <v>-4.1469150651031753E-2</v>
      </c>
      <c r="K8" s="151">
        <f t="array" aca="1" ref="K8" ca="1">(INDIRECT("NumericMain!"&amp;$A8&amp;"3")-INDIRECT("NumericMain!"&amp;K$1&amp;"3"))/SQRT((((INDIRECT("NumericMain!"&amp;$A8&amp;"2")-1)*INDIRECT("NumericMain!"&amp;$A8&amp;"4")^2+(INDIRECT("NumericMain!"&amp;K$1&amp;"2")-1)*INDIRECT("NumericMain!"&amp;K$1&amp;"4")^2)/(INDIRECT("NumericMain!"&amp;$A8&amp;"2")+INDIRECT("NumericMain!"&amp;K$1&amp;"2"))))</f>
        <v>0</v>
      </c>
      <c r="L8" s="151"/>
      <c r="M8" s="151"/>
      <c r="N8" s="151"/>
      <c r="O8" s="151"/>
      <c r="P8" s="151"/>
      <c r="Q8" s="151"/>
      <c r="R8" s="151"/>
      <c r="S8" s="151"/>
      <c r="T8" s="151"/>
      <c r="U8" s="151"/>
      <c r="V8" s="151"/>
      <c r="W8" s="151"/>
      <c r="X8" s="151"/>
    </row>
    <row r="9" spans="1:24" x14ac:dyDescent="0.2">
      <c r="A9" t="s">
        <v>1868</v>
      </c>
      <c r="B9" s="151" cm="1">
        <f t="array" aca="1" ref="B9" ca="1">INDIRECT("NumericMain!"&amp;$A9&amp;"3")</f>
        <v>2.8636363636363638</v>
      </c>
      <c r="C9" s="151" cm="1">
        <f t="array" aca="1" ref="C9" ca="1">INDIRECT("NumericMain!"&amp;$A9&amp;"4")</f>
        <v>0.74185554547340948</v>
      </c>
      <c r="D9" t="str">
        <f t="array" aca="1" ref="D9" ca="1">INDIRECT("NumericMain!"&amp;$A9&amp;1)</f>
        <v>Q41 Principles</v>
      </c>
      <c r="E9" t="str" cm="1">
        <f t="array" aca="1" ref="E9" ca="1">INDIRECT("NumericMain!"&amp;$A9&amp;"21")</f>
        <v>Understands the principles of EA adopted by the institution</v>
      </c>
      <c r="F9" s="151">
        <f t="array" aca="1" ref="F9" ca="1">(INDIRECT("NumericMain!"&amp;$A9&amp;"3")-INDIRECT("NumericMain!"&amp;F$1&amp;"3"))/SQRT((((INDIRECT("NumericMain!"&amp;$A9&amp;"2")-1)*INDIRECT("NumericMain!"&amp;$A9&amp;"4")^2+(INDIRECT("NumericMain!"&amp;F$1&amp;"2")-1)*INDIRECT("NumericMain!"&amp;F$1&amp;"4")^2)/(INDIRECT("NumericMain!"&amp;$A9&amp;"2")+INDIRECT("NumericMain!"&amp;F$1&amp;"2"))))</f>
        <v>-0.91196664868668953</v>
      </c>
      <c r="G9" s="151">
        <f t="array" aca="1" ref="G9" ca="1">(INDIRECT("NumericMain!"&amp;$A9&amp;"3")-INDIRECT("NumericMain!"&amp;G$1&amp;"3"))/SQRT((((INDIRECT("NumericMain!"&amp;$A9&amp;"2")-1)*INDIRECT("NumericMain!"&amp;$A9&amp;"4")^2+(INDIRECT("NumericMain!"&amp;G$1&amp;"2")-1)*INDIRECT("NumericMain!"&amp;G$1&amp;"4")^2)/(INDIRECT("NumericMain!"&amp;$A9&amp;"2")+INDIRECT("NumericMain!"&amp;G$1&amp;"2"))))</f>
        <v>1.1878883437432861</v>
      </c>
      <c r="H9" s="151">
        <f t="array" aca="1" ref="H9" ca="1">(INDIRECT("NumericMain!"&amp;$A9&amp;"3")-INDIRECT("NumericMain!"&amp;H$1&amp;"3"))/SQRT((((INDIRECT("NumericMain!"&amp;$A9&amp;"2")-1)*INDIRECT("NumericMain!"&amp;$A9&amp;"4")^2+(INDIRECT("NumericMain!"&amp;H$1&amp;"2")-1)*INDIRECT("NumericMain!"&amp;H$1&amp;"4")^2)/(INDIRECT("NumericMain!"&amp;$A9&amp;"2")+INDIRECT("NumericMain!"&amp;H$1&amp;"2"))))</f>
        <v>0.93169618702220636</v>
      </c>
      <c r="I9" s="151">
        <f t="array" aca="1" ref="I9" ca="1">(INDIRECT("NumericMain!"&amp;$A9&amp;"3")-INDIRECT("NumericMain!"&amp;I$1&amp;"3"))/SQRT((((INDIRECT("NumericMain!"&amp;$A9&amp;"2")-1)*INDIRECT("NumericMain!"&amp;$A9&amp;"4")^2+(INDIRECT("NumericMain!"&amp;I$1&amp;"2")-1)*INDIRECT("NumericMain!"&amp;I$1&amp;"4")^2)/(INDIRECT("NumericMain!"&amp;$A9&amp;"2")+INDIRECT("NumericMain!"&amp;I$1&amp;"2"))))</f>
        <v>1.5102146272941794</v>
      </c>
      <c r="J9" s="151">
        <f t="array" aca="1" ref="J9" ca="1">(INDIRECT("NumericMain!"&amp;$A9&amp;"3")-INDIRECT("NumericMain!"&amp;J$1&amp;"3"))/SQRT((((INDIRECT("NumericMain!"&amp;$A9&amp;"2")-1)*INDIRECT("NumericMain!"&amp;$A9&amp;"4")^2+(INDIRECT("NumericMain!"&amp;J$1&amp;"2")-1)*INDIRECT("NumericMain!"&amp;J$1&amp;"4")^2)/(INDIRECT("NumericMain!"&amp;$A9&amp;"2")+INDIRECT("NumericMain!"&amp;J$1&amp;"2"))))</f>
        <v>-0.35169486609256256</v>
      </c>
      <c r="K9" s="151">
        <f t="array" aca="1" ref="K9" ca="1">(INDIRECT("NumericMain!"&amp;$A9&amp;"3")-INDIRECT("NumericMain!"&amp;K$1&amp;"3"))/SQRT((((INDIRECT("NumericMain!"&amp;$A9&amp;"2")-1)*INDIRECT("NumericMain!"&amp;$A9&amp;"4")^2+(INDIRECT("NumericMain!"&amp;K$1&amp;"2")-1)*INDIRECT("NumericMain!"&amp;K$1&amp;"4")^2)/(INDIRECT("NumericMain!"&amp;$A9&amp;"2")+INDIRECT("NumericMain!"&amp;K$1&amp;"2"))))</f>
        <v>-0.3093934614301822</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c r="O9" s="151"/>
      <c r="P9" s="151"/>
      <c r="Q9" s="151"/>
      <c r="R9" s="151"/>
      <c r="S9" s="151"/>
      <c r="T9" s="151"/>
      <c r="U9" s="151"/>
      <c r="V9" s="151"/>
      <c r="W9" s="151"/>
      <c r="X9" s="151"/>
    </row>
    <row r="10" spans="1:24" x14ac:dyDescent="0.2">
      <c r="A10" t="s">
        <v>1869</v>
      </c>
      <c r="B10" s="151" cm="1">
        <f t="array" aca="1" ref="B10" ca="1">INDIRECT("NumericMain!"&amp;$A10&amp;"3")</f>
        <v>3.4393939393939394</v>
      </c>
      <c r="C10" s="151" cm="1">
        <f t="array" aca="1" ref="C10" ca="1">INDIRECT("NumericMain!"&amp;$A10&amp;"4")</f>
        <v>0.68227645826392502</v>
      </c>
      <c r="D10" t="str">
        <f t="array" aca="1" ref="D10" ca="1">INDIRECT("NumericMain!"&amp;$A10&amp;1)</f>
        <v>Q41 Communic</v>
      </c>
      <c r="E10" t="str" cm="1">
        <f t="array" aca="1" ref="E10" ca="1">INDIRECT("NumericMain!"&amp;$A10&amp;"21")</f>
        <v>Communicates well with stakeholders</v>
      </c>
      <c r="F10" s="151">
        <f t="array" aca="1" ref="F10" ca="1">(INDIRECT("NumericMain!"&amp;$A10&amp;"3")-INDIRECT("NumericMain!"&amp;F$1&amp;"3"))/SQRT((((INDIRECT("NumericMain!"&amp;$A10&amp;"2")-1)*INDIRECT("NumericMain!"&amp;$A10&amp;"4")^2+(INDIRECT("NumericMain!"&amp;F$1&amp;"2")-1)*INDIRECT("NumericMain!"&amp;F$1&amp;"4")^2)/(INDIRECT("NumericMain!"&amp;$A10&amp;"2")+INDIRECT("NumericMain!"&amp;F$1&amp;"2"))))</f>
        <v>-9.0838736900686862E-2</v>
      </c>
      <c r="G10" s="151">
        <f t="array" aca="1" ref="G10" ca="1">(INDIRECT("NumericMain!"&amp;$A10&amp;"3")-INDIRECT("NumericMain!"&amp;G$1&amp;"3"))/SQRT((((INDIRECT("NumericMain!"&amp;$A10&amp;"2")-1)*INDIRECT("NumericMain!"&amp;$A10&amp;"4")^2+(INDIRECT("NumericMain!"&amp;G$1&amp;"2")-1)*INDIRECT("NumericMain!"&amp;G$1&amp;"4")^2)/(INDIRECT("NumericMain!"&amp;$A10&amp;"2")+INDIRECT("NumericMain!"&amp;G$1&amp;"2"))))</f>
        <v>1.9295688120262087</v>
      </c>
      <c r="H10" s="151">
        <f t="array" aca="1" ref="H10" ca="1">(INDIRECT("NumericMain!"&amp;$A10&amp;"3")-INDIRECT("NumericMain!"&amp;H$1&amp;"3"))/SQRT((((INDIRECT("NumericMain!"&amp;$A10&amp;"2")-1)*INDIRECT("NumericMain!"&amp;$A10&amp;"4")^2+(INDIRECT("NumericMain!"&amp;H$1&amp;"2")-1)*INDIRECT("NumericMain!"&amp;H$1&amp;"4")^2)/(INDIRECT("NumericMain!"&amp;$A10&amp;"2")+INDIRECT("NumericMain!"&amp;H$1&amp;"2"))))</f>
        <v>1.6618295530372866</v>
      </c>
      <c r="I10" s="151">
        <f t="array" aca="1" ref="I10" ca="1">(INDIRECT("NumericMain!"&amp;$A10&amp;"3")-INDIRECT("NumericMain!"&amp;I$1&amp;"3"))/SQRT((((INDIRECT("NumericMain!"&amp;$A10&amp;"2")-1)*INDIRECT("NumericMain!"&amp;$A10&amp;"4")^2+(INDIRECT("NumericMain!"&amp;I$1&amp;"2")-1)*INDIRECT("NumericMain!"&amp;I$1&amp;"4")^2)/(INDIRECT("NumericMain!"&amp;$A10&amp;"2")+INDIRECT("NumericMain!"&amp;I$1&amp;"2"))))</f>
        <v>2.2711243887287944</v>
      </c>
      <c r="J10" s="151">
        <f t="array" aca="1" ref="J10" ca="1">(INDIRECT("NumericMain!"&amp;$A10&amp;"3")-INDIRECT("NumericMain!"&amp;J$1&amp;"3"))/SQRT((((INDIRECT("NumericMain!"&amp;$A10&amp;"2")-1)*INDIRECT("NumericMain!"&amp;$A10&amp;"4")^2+(INDIRECT("NumericMain!"&amp;J$1&amp;"2")-1)*INDIRECT("NumericMain!"&amp;J$1&amp;"4")^2)/(INDIRECT("NumericMain!"&amp;$A10&amp;"2")+INDIRECT("NumericMain!"&amp;J$1&amp;"2"))))</f>
        <v>0.45242442751595058</v>
      </c>
      <c r="K10" s="151">
        <f t="array" aca="1" ref="K10" ca="1">(INDIRECT("NumericMain!"&amp;$A10&amp;"3")-INDIRECT("NumericMain!"&amp;K$1&amp;"3"))/SQRT((((INDIRECT("NumericMain!"&amp;$A10&amp;"2")-1)*INDIRECT("NumericMain!"&amp;$A10&amp;"4")^2+(INDIRECT("NumericMain!"&amp;K$1&amp;"2")-1)*INDIRECT("NumericMain!"&amp;K$1&amp;"4")^2)/(INDIRECT("NumericMain!"&amp;$A10&amp;"2")+INDIRECT("NumericMain!"&amp;K$1&amp;"2"))))</f>
        <v>0.4939103452029075</v>
      </c>
      <c r="L10" s="151">
        <f t="array" aca="1" ref="L10" ca="1">(INDIRECT("NumericMain!"&amp;$A10&amp;"3")-INDIRECT("NumericMain!"&amp;L$1&amp;"3"))/SQRT((((INDIRECT("NumericMain!"&amp;$A10&amp;"2")-1)*INDIRECT("NumericMain!"&amp;$A10&amp;"4")^2+(INDIRECT("NumericMain!"&amp;L$1&amp;"2")-1)*INDIRECT("NumericMain!"&amp;L$1&amp;"4")^2)/(INDIRECT("NumericMain!"&amp;$A10&amp;"2")+INDIRECT("NumericMain!"&amp;L$1&amp;"2"))))</f>
        <v>0.81405731187771391</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c r="O10" s="151"/>
      <c r="P10" s="151"/>
      <c r="Q10" s="151"/>
      <c r="R10" s="151"/>
      <c r="S10" s="151"/>
      <c r="T10" s="151"/>
      <c r="U10" s="151"/>
      <c r="V10" s="151"/>
      <c r="W10" s="151"/>
      <c r="X10" s="151"/>
    </row>
    <row r="11" spans="1:24" x14ac:dyDescent="0.2">
      <c r="A11" t="s">
        <v>1870</v>
      </c>
      <c r="B11" s="151" cm="1">
        <f t="array" aca="1" ref="B11" ca="1">INDIRECT("NumericMain!"&amp;$A11&amp;"3")</f>
        <v>2.9696969696969697</v>
      </c>
      <c r="C11" s="151" cm="1">
        <f t="array" aca="1" ref="C11" ca="1">INDIRECT("NumericMain!"&amp;$A11&amp;"4")</f>
        <v>0.70098166265266326</v>
      </c>
      <c r="D11" t="str">
        <f t="array" aca="1" ref="D11" ca="1">INDIRECT("NumericMain!"&amp;$A11&amp;1)</f>
        <v>Q41 Integrates</v>
      </c>
      <c r="E11" t="str" cm="1">
        <f t="array" aca="1" ref="E11" ca="1">INDIRECT("NumericMain!"&amp;$A11&amp;"21")</f>
        <v>Integrates well with other EA team members</v>
      </c>
      <c r="F11" s="151">
        <f t="array" aca="1" ref="F11" ca="1">(INDIRECT("NumericMain!"&amp;$A11&amp;"3")-INDIRECT("NumericMain!"&amp;F$1&amp;"3"))/SQRT((((INDIRECT("NumericMain!"&amp;$A11&amp;"2")-1)*INDIRECT("NumericMain!"&amp;$A11&amp;"4")^2+(INDIRECT("NumericMain!"&amp;F$1&amp;"2")-1)*INDIRECT("NumericMain!"&amp;F$1&amp;"4")^2)/(INDIRECT("NumericMain!"&amp;$A11&amp;"2")+INDIRECT("NumericMain!"&amp;F$1&amp;"2"))))</f>
        <v>-0.7837021244098179</v>
      </c>
      <c r="G11" s="151">
        <f t="array" aca="1" ref="G11" ca="1">(INDIRECT("NumericMain!"&amp;$A11&amp;"3")-INDIRECT("NumericMain!"&amp;G$1&amp;"3"))/SQRT((((INDIRECT("NumericMain!"&amp;$A11&amp;"2")-1)*INDIRECT("NumericMain!"&amp;$A11&amp;"4")^2+(INDIRECT("NumericMain!"&amp;G$1&amp;"2")-1)*INDIRECT("NumericMain!"&amp;G$1&amp;"4")^2)/(INDIRECT("NumericMain!"&amp;$A11&amp;"2")+INDIRECT("NumericMain!"&amp;G$1&amp;"2"))))</f>
        <v>1.3416533747872537</v>
      </c>
      <c r="H11" s="151">
        <f t="array" aca="1" ref="H11" ca="1">(INDIRECT("NumericMain!"&amp;$A11&amp;"3")-INDIRECT("NumericMain!"&amp;H$1&amp;"3"))/SQRT((((INDIRECT("NumericMain!"&amp;$A11&amp;"2")-1)*INDIRECT("NumericMain!"&amp;$A11&amp;"4")^2+(INDIRECT("NumericMain!"&amp;H$1&amp;"2")-1)*INDIRECT("NumericMain!"&amp;H$1&amp;"4")^2)/(INDIRECT("NumericMain!"&amp;$A11&amp;"2")+INDIRECT("NumericMain!"&amp;H$1&amp;"2"))))</f>
        <v>1.0792582609566002</v>
      </c>
      <c r="I11" s="151">
        <f t="array" aca="1" ref="I11" ca="1">(INDIRECT("NumericMain!"&amp;$A11&amp;"3")-INDIRECT("NumericMain!"&amp;I$1&amp;"3"))/SQRT((((INDIRECT("NumericMain!"&amp;$A11&amp;"2")-1)*INDIRECT("NumericMain!"&amp;$A11&amp;"4")^2+(INDIRECT("NumericMain!"&amp;I$1&amp;"2")-1)*INDIRECT("NumericMain!"&amp;I$1&amp;"4")^2)/(INDIRECT("NumericMain!"&amp;$A11&amp;"2")+INDIRECT("NumericMain!"&amp;I$1&amp;"2"))))</f>
        <v>1.6729896186152711</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-0.21271781490575831</v>
      </c>
      <c r="K11" s="151">
        <f t="array" aca="1" ref="K11" ca="1">(INDIRECT("NumericMain!"&amp;$A11&amp;"3")-INDIRECT("NumericMain!"&amp;K$1&amp;"3"))/SQRT((((INDIRECT("NumericMain!"&amp;$A11&amp;"2")-1)*INDIRECT("NumericMain!"&amp;$A11&amp;"4")^2+(INDIRECT("NumericMain!"&amp;K$1&amp;"2")-1)*INDIRECT("NumericMain!"&amp;K$1&amp;"4")^2)/(INDIRECT("NumericMain!"&amp;$A11&amp;"2")+INDIRECT("NumericMain!"&amp;K$1&amp;"2"))))</f>
        <v>-0.16963778593599391</v>
      </c>
      <c r="L11" s="151">
        <f t="array" aca="1" ref="L11" ca="1">(INDIRECT("NumericMain!"&amp;$A11&amp;"3")-INDIRECT("NumericMain!"&amp;L$1&amp;"3"))/SQRT((((INDIRECT("NumericMain!"&amp;$A11&amp;"2")-1)*INDIRECT("NumericMain!"&amp;$A11&amp;"4")^2+(INDIRECT("NumericMain!"&amp;L$1&amp;"2")-1)*INDIRECT("NumericMain!"&amp;L$1&amp;"4")^2)/(INDIRECT("NumericMain!"&amp;$A11&amp;"2")+INDIRECT("NumericMain!"&amp;L$1&amp;"2"))))</f>
        <v>0.14808390574820202</v>
      </c>
      <c r="M11" s="151">
        <f t="array" aca="1" ref="M11" ca="1">(INDIRECT("NumericMain!"&amp;$A11&amp;"3")-INDIRECT("NumericMain!"&amp;M$1&amp;"3"))/SQRT((((INDIRECT("NumericMain!"&amp;$A11&amp;"2")-1)*INDIRECT("NumericMain!"&amp;$A11&amp;"4")^2+(INDIRECT("NumericMain!"&amp;M$1&amp;"2")-1)*INDIRECT("NumericMain!"&amp;M$1&amp;"4")^2)/(INDIRECT("NumericMain!"&amp;$A11&amp;"2")+INDIRECT("NumericMain!"&amp;M$1&amp;"2"))))</f>
        <v>-0.684258358084878</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c r="O11" s="151"/>
      <c r="P11" s="151"/>
      <c r="Q11" s="151"/>
      <c r="R11" s="151"/>
      <c r="S11" s="151"/>
      <c r="T11" s="151"/>
      <c r="U11" s="151"/>
      <c r="V11" s="151"/>
      <c r="W11" s="151"/>
      <c r="X11" s="151"/>
    </row>
    <row r="12" spans="1:24" x14ac:dyDescent="0.2">
      <c r="A12" t="s">
        <v>1871</v>
      </c>
      <c r="B12" s="151" cm="1">
        <f t="array" aca="1" ref="B12" ca="1">INDIRECT("NumericMain!"&amp;$A12&amp;"3")</f>
        <v>2.7727272727272729</v>
      </c>
      <c r="C12" s="151" cm="1">
        <f t="array" aca="1" ref="C12" ca="1">INDIRECT("NumericMain!"&amp;$A12&amp;"4")</f>
        <v>0.85566806190708777</v>
      </c>
      <c r="D12" t="str">
        <f t="array" aca="1" ref="D12" ca="1">INDIRECT("NumericMain!"&amp;$A12&amp;1)</f>
        <v>Q41 RightWork</v>
      </c>
      <c r="E12" t="str" cm="1">
        <f t="array" aca="1" ref="E12" ca="1">INDIRECT("NumericMain!"&amp;$A12&amp;"21")</f>
        <v>Helps ensure the EA team is doing the right work in the right manner at the right time</v>
      </c>
      <c r="F12" s="151">
        <f t="array" aca="1" ref="F12" ca="1">(INDIRECT("NumericMain!"&amp;$A12&amp;"3")-INDIRECT("NumericMain!"&amp;F$1&amp;"3"))/SQRT((((INDIRECT("NumericMain!"&amp;$A12&amp;"2")-1)*INDIRECT("NumericMain!"&amp;$A12&amp;"4")^2+(INDIRECT("NumericMain!"&amp;F$1&amp;"2")-1)*INDIRECT("NumericMain!"&amp;F$1&amp;"4")^2)/(INDIRECT("NumericMain!"&amp;$A12&amp;"2")+INDIRECT("NumericMain!"&amp;F$1&amp;"2"))))</f>
        <v>-0.9578949441427993</v>
      </c>
      <c r="G12" s="151">
        <f t="array" aca="1" ref="G12" ca="1">(INDIRECT("NumericMain!"&amp;$A12&amp;"3")-INDIRECT("NumericMain!"&amp;G$1&amp;"3"))/SQRT((((INDIRECT("NumericMain!"&amp;$A12&amp;"2")-1)*INDIRECT("NumericMain!"&amp;$A12&amp;"4")^2+(INDIRECT("NumericMain!"&amp;G$1&amp;"2")-1)*INDIRECT("NumericMain!"&amp;G$1&amp;"4")^2)/(INDIRECT("NumericMain!"&amp;$A12&amp;"2")+INDIRECT("NumericMain!"&amp;G$1&amp;"2"))))</f>
        <v>1.0175339422126368</v>
      </c>
      <c r="H12" s="151">
        <f t="array" aca="1" ref="H12" ca="1">(INDIRECT("NumericMain!"&amp;$A12&amp;"3")-INDIRECT("NumericMain!"&amp;H$1&amp;"3"))/SQRT((((INDIRECT("NumericMain!"&amp;$A12&amp;"2")-1)*INDIRECT("NumericMain!"&amp;$A12&amp;"4")^2+(INDIRECT("NumericMain!"&amp;H$1&amp;"2")-1)*INDIRECT("NumericMain!"&amp;H$1&amp;"4")^2)/(INDIRECT("NumericMain!"&amp;$A12&amp;"2")+INDIRECT("NumericMain!"&amp;H$1&amp;"2"))))</f>
        <v>0.77698712161862682</v>
      </c>
      <c r="I12" s="151">
        <f t="array" aca="1" ref="I12" ca="1">(INDIRECT("NumericMain!"&amp;$A12&amp;"3")-INDIRECT("NumericMain!"&amp;I$1&amp;"3"))/SQRT((((INDIRECT("NumericMain!"&amp;$A12&amp;"2")-1)*INDIRECT("NumericMain!"&amp;$A12&amp;"4")^2+(INDIRECT("NumericMain!"&amp;I$1&amp;"2")-1)*INDIRECT("NumericMain!"&amp;I$1&amp;"4")^2)/(INDIRECT("NumericMain!"&amp;$A12&amp;"2")+INDIRECT("NumericMain!"&amp;I$1&amp;"2"))))</f>
        <v>1.3185047485798311</v>
      </c>
      <c r="J12" s="151">
        <f t="array" aca="1" ref="J12" ca="1">(INDIRECT("NumericMain!"&amp;$A12&amp;"3")-INDIRECT("NumericMain!"&amp;J$1&amp;"3"))/SQRT((((INDIRECT("NumericMain!"&amp;$A12&amp;"2")-1)*INDIRECT("NumericMain!"&amp;$A12&amp;"4")^2+(INDIRECT("NumericMain!"&amp;J$1&amp;"2")-1)*INDIRECT("NumericMain!"&amp;J$1&amp;"4")^2)/(INDIRECT("NumericMain!"&amp;$A12&amp;"2")+INDIRECT("NumericMain!"&amp;J$1&amp;"2"))))</f>
        <v>-0.44047887516260609</v>
      </c>
      <c r="K12" s="151">
        <f t="array" aca="1" ref="K12" ca="1">(INDIRECT("NumericMain!"&amp;$A12&amp;"3")-INDIRECT("NumericMain!"&amp;K$1&amp;"3"))/SQRT((((INDIRECT("NumericMain!"&amp;$A12&amp;"2")-1)*INDIRECT("NumericMain!"&amp;$A12&amp;"4")^2+(INDIRECT("NumericMain!"&amp;K$1&amp;"2")-1)*INDIRECT("NumericMain!"&amp;K$1&amp;"4")^2)/(INDIRECT("NumericMain!"&amp;$A12&amp;"2")+INDIRECT("NumericMain!"&amp;K$1&amp;"2"))))</f>
        <v>-0.40114777854287659</v>
      </c>
      <c r="L12" s="151">
        <f t="array" aca="1" ref="L12" ca="1">(INDIRECT("NumericMain!"&amp;$A12&amp;"3")-INDIRECT("NumericMain!"&amp;L$1&amp;"3"))/SQRT((((INDIRECT("NumericMain!"&amp;$A12&amp;"2")-1)*INDIRECT("NumericMain!"&amp;$A12&amp;"4")^2+(INDIRECT("NumericMain!"&amp;L$1&amp;"2")-1)*INDIRECT("NumericMain!"&amp;L$1&amp;"4")^2)/(INDIRECT("NumericMain!"&amp;$A12&amp;"2")+INDIRECT("NumericMain!"&amp;L$1&amp;"2"))))</f>
        <v>-0.1143947135611197</v>
      </c>
      <c r="M12" s="151">
        <f t="array" aca="1" ref="M12" ca="1">(INDIRECT("NumericMain!"&amp;$A12&amp;"3")-INDIRECT("NumericMain!"&amp;M$1&amp;"3"))/SQRT((((INDIRECT("NumericMain!"&amp;$A12&amp;"2")-1)*INDIRECT("NumericMain!"&amp;$A12&amp;"4")^2+(INDIRECT("NumericMain!"&amp;M$1&amp;"2")-1)*INDIRECT("NumericMain!"&amp;M$1&amp;"4")^2)/(INDIRECT("NumericMain!"&amp;$A12&amp;"2")+INDIRECT("NumericMain!"&amp;M$1&amp;"2"))))</f>
        <v>-0.86810173528822765</v>
      </c>
      <c r="N12" s="151">
        <f t="array" aca="1" ref="N12" ca="1">(INDIRECT("NumericMain!"&amp;$A12&amp;"3")-INDIRECT("NumericMain!"&amp;N$1&amp;"3"))/SQRT((((INDIRECT("NumericMain!"&amp;$A12&amp;"2")-1)*INDIRECT("NumericMain!"&amp;$A12&amp;"4")^2+(INDIRECT("NumericMain!"&amp;N$1&amp;"2")-1)*INDIRECT("NumericMain!"&amp;N$1&amp;"4")^2)/(INDIRECT("NumericMain!"&amp;$A12&amp;"2")+INDIRECT("NumericMain!"&amp;N$1&amp;"2"))))</f>
        <v>-0.25375818756399343</v>
      </c>
      <c r="O12" s="151">
        <f t="array" aca="1" ref="O12" ca="1">(INDIRECT("NumericMain!"&amp;$A12&amp;"3")-INDIRECT("NumericMain!"&amp;O$1&amp;"3"))/SQRT((((INDIRECT("NumericMain!"&amp;$A12&amp;"2")-1)*INDIRECT("NumericMain!"&amp;$A12&amp;"4")^2+(INDIRECT("NumericMain!"&amp;O$1&amp;"2")-1)*INDIRECT("NumericMain!"&amp;O$1&amp;"4")^2)/(INDIRECT("NumericMain!"&amp;$A12&amp;"2")+INDIRECT("NumericMain!"&amp;O$1&amp;"2"))))</f>
        <v>0</v>
      </c>
      <c r="P12" s="151"/>
      <c r="Q12" s="151"/>
      <c r="R12" s="151"/>
      <c r="S12" s="151"/>
      <c r="T12" s="151"/>
      <c r="U12" s="151"/>
      <c r="V12" s="151"/>
      <c r="W12" s="151"/>
      <c r="X12" s="151"/>
    </row>
    <row r="13" spans="1:24" x14ac:dyDescent="0.2">
      <c r="A13" t="s">
        <v>1872</v>
      </c>
      <c r="B13" s="151" cm="1">
        <f t="array" aca="1" ref="B13" ca="1">INDIRECT("NumericMain!"&amp;$A13&amp;"3")</f>
        <v>2.893939393939394</v>
      </c>
      <c r="C13" s="151" cm="1">
        <f t="array" aca="1" ref="C13" ca="1">INDIRECT("NumericMain!"&amp;$A13&amp;"4")</f>
        <v>0.63558060382826653</v>
      </c>
      <c r="D13" t="str">
        <f t="array" aca="1" ref="D13" ca="1">INDIRECT("NumericMain!"&amp;$A13&amp;1)</f>
        <v>Q41 RightGoals</v>
      </c>
      <c r="E13" t="str" cm="1">
        <f t="array" aca="1" ref="E13" ca="1">INDIRECT("NumericMain!"&amp;$A13&amp;"21")</f>
        <v>Helps ensure the EA team is targeting the right goals</v>
      </c>
      <c r="F13" s="151">
        <f t="array" aca="1" ref="F13" ca="1">(INDIRECT("NumericMain!"&amp;$A13&amp;"3")-INDIRECT("NumericMain!"&amp;F$1&amp;"3"))/SQRT((((INDIRECT("NumericMain!"&amp;$A13&amp;"2")-1)*INDIRECT("NumericMain!"&amp;$A13&amp;"4")^2+(INDIRECT("NumericMain!"&amp;F$1&amp;"2")-1)*INDIRECT("NumericMain!"&amp;F$1&amp;"4")^2)/(INDIRECT("NumericMain!"&amp;$A13&amp;"2")+INDIRECT("NumericMain!"&amp;F$1&amp;"2"))))</f>
        <v>-0.9409811314590939</v>
      </c>
      <c r="G13" s="151">
        <f t="array" aca="1" ref="G13" ca="1">(INDIRECT("NumericMain!"&amp;$A13&amp;"3")-INDIRECT("NumericMain!"&amp;G$1&amp;"3"))/SQRT((((INDIRECT("NumericMain!"&amp;$A13&amp;"2")-1)*INDIRECT("NumericMain!"&amp;$A13&amp;"4")^2+(INDIRECT("NumericMain!"&amp;G$1&amp;"2")-1)*INDIRECT("NumericMain!"&amp;G$1&amp;"4")^2)/(INDIRECT("NumericMain!"&amp;$A13&amp;"2")+INDIRECT("NumericMain!"&amp;G$1&amp;"2"))))</f>
        <v>1.2913202987469858</v>
      </c>
      <c r="H13" s="151">
        <f t="array" aca="1" ref="H13" ca="1">(INDIRECT("NumericMain!"&amp;$A13&amp;"3")-INDIRECT("NumericMain!"&amp;H$1&amp;"3"))/SQRT((((INDIRECT("NumericMain!"&amp;$A13&amp;"2")-1)*INDIRECT("NumericMain!"&amp;$A13&amp;"4")^2+(INDIRECT("NumericMain!"&amp;H$1&amp;"2")-1)*INDIRECT("NumericMain!"&amp;H$1&amp;"4")^2)/(INDIRECT("NumericMain!"&amp;$A13&amp;"2")+INDIRECT("NumericMain!"&amp;H$1&amp;"2"))))</f>
        <v>1.0203218930518518</v>
      </c>
      <c r="I13" s="151">
        <f t="array" aca="1" ref="I13" ca="1">(INDIRECT("NumericMain!"&amp;$A13&amp;"3")-INDIRECT("NumericMain!"&amp;I$1&amp;"3"))/SQRT((((INDIRECT("NumericMain!"&amp;$A13&amp;"2")-1)*INDIRECT("NumericMain!"&amp;$A13&amp;"4")^2+(INDIRECT("NumericMain!"&amp;I$1&amp;"2")-1)*INDIRECT("NumericMain!"&amp;I$1&amp;"4")^2)/(INDIRECT("NumericMain!"&amp;$A13&amp;"2")+INDIRECT("NumericMain!"&amp;I$1&amp;"2"))))</f>
        <v>1.6338602612856652</v>
      </c>
      <c r="J13" s="151">
        <f t="array" aca="1" ref="J13" ca="1">(INDIRECT("NumericMain!"&amp;$A13&amp;"3")-INDIRECT("NumericMain!"&amp;J$1&amp;"3"))/SQRT((((INDIRECT("NumericMain!"&amp;$A13&amp;"2")-1)*INDIRECT("NumericMain!"&amp;$A13&amp;"4")^2+(INDIRECT("NumericMain!"&amp;J$1&amp;"2")-1)*INDIRECT("NumericMain!"&amp;J$1&amp;"4")^2)/(INDIRECT("NumericMain!"&amp;$A13&amp;"2")+INDIRECT("NumericMain!"&amp;J$1&amp;"2"))))</f>
        <v>-0.33353928536616334</v>
      </c>
      <c r="K13" s="151">
        <f t="array" aca="1" ref="K13" ca="1">(INDIRECT("NumericMain!"&amp;$A13&amp;"3")-INDIRECT("NumericMain!"&amp;K$1&amp;"3"))/SQRT((((INDIRECT("NumericMain!"&amp;$A13&amp;"2")-1)*INDIRECT("NumericMain!"&amp;$A13&amp;"4")^2+(INDIRECT("NumericMain!"&amp;K$1&amp;"2")-1)*INDIRECT("NumericMain!"&amp;K$1&amp;"4")^2)/(INDIRECT("NumericMain!"&amp;$A13&amp;"2")+INDIRECT("NumericMain!"&amp;K$1&amp;"2"))))</f>
        <v>-0.28807206453052209</v>
      </c>
      <c r="L13" s="151">
        <f t="array" aca="1" ref="L13" ca="1">(INDIRECT("NumericMain!"&amp;$A13&amp;"3")-INDIRECT("NumericMain!"&amp;L$1&amp;"3"))/SQRT((((INDIRECT("NumericMain!"&amp;$A13&amp;"2")-1)*INDIRECT("NumericMain!"&amp;$A13&amp;"4")^2+(INDIRECT("NumericMain!"&amp;L$1&amp;"2")-1)*INDIRECT("NumericMain!"&amp;L$1&amp;"4")^2)/(INDIRECT("NumericMain!"&amp;$A13&amp;"2")+INDIRECT("NumericMain!"&amp;L$1&amp;"2"))))</f>
        <v>4.4204967370253492E-2</v>
      </c>
      <c r="M13" s="151">
        <f t="array" aca="1" ref="M13" ca="1">(INDIRECT("NumericMain!"&amp;$A13&amp;"3")-INDIRECT("NumericMain!"&amp;M$1&amp;"3"))/SQRT((((INDIRECT("NumericMain!"&amp;$A13&amp;"2")-1)*INDIRECT("NumericMain!"&amp;$A13&amp;"4")^2+(INDIRECT("NumericMain!"&amp;M$1&amp;"2")-1)*INDIRECT("NumericMain!"&amp;M$1&amp;"4")^2)/(INDIRECT("NumericMain!"&amp;$A13&amp;"2")+INDIRECT("NumericMain!"&amp;M$1&amp;"2"))))</f>
        <v>-0.83361032036548055</v>
      </c>
      <c r="N13" s="151">
        <f t="array" aca="1" ref="N13" ca="1">(INDIRECT("NumericMain!"&amp;$A13&amp;"3")-INDIRECT("NumericMain!"&amp;N$1&amp;"3"))/SQRT((((INDIRECT("NumericMain!"&amp;$A13&amp;"2")-1)*INDIRECT("NumericMain!"&amp;$A13&amp;"4")^2+(INDIRECT("NumericMain!"&amp;N$1&amp;"2")-1)*INDIRECT("NumericMain!"&amp;N$1&amp;"4")^2)/(INDIRECT("NumericMain!"&amp;$A13&amp;"2")+INDIRECT("NumericMain!"&amp;N$1&amp;"2"))))</f>
        <v>-0.11409401112293883</v>
      </c>
      <c r="O13" s="151">
        <f t="array" aca="1" ref="O13" ca="1">(INDIRECT("NumericMain!"&amp;$A13&amp;"3")-INDIRECT("NumericMain!"&amp;O$1&amp;"3"))/SQRT((((INDIRECT("NumericMain!"&amp;$A13&amp;"2")-1)*INDIRECT("NumericMain!"&amp;$A13&amp;"4")^2+(INDIRECT("NumericMain!"&amp;O$1&amp;"2")-1)*INDIRECT("NumericMain!"&amp;O$1&amp;"4")^2)/(INDIRECT("NumericMain!"&amp;$A13&amp;"2")+INDIRECT("NumericMain!"&amp;O$1&amp;"2"))))</f>
        <v>0.16205492060333163</v>
      </c>
      <c r="P13" s="151">
        <f t="array" aca="1" ref="P13" ca="1">(INDIRECT("NumericMain!"&amp;$A13&amp;"3")-INDIRECT("NumericMain!"&amp;P$1&amp;"3"))/SQRT((((INDIRECT("NumericMain!"&amp;$A13&amp;"2")-1)*INDIRECT("NumericMain!"&amp;$A13&amp;"4")^2+(INDIRECT("NumericMain!"&amp;P$1&amp;"2")-1)*INDIRECT("NumericMain!"&amp;P$1&amp;"4")^2)/(INDIRECT("NumericMain!"&amp;$A13&amp;"2")+INDIRECT("NumericMain!"&amp;P$1&amp;"2"))))</f>
        <v>0</v>
      </c>
      <c r="Q13" s="151"/>
      <c r="R13" s="151"/>
      <c r="S13" s="151"/>
      <c r="T13" s="151"/>
      <c r="U13" s="151"/>
      <c r="V13" s="151"/>
      <c r="W13" s="151"/>
      <c r="X13" s="151"/>
    </row>
    <row r="14" spans="1:24" x14ac:dyDescent="0.2">
      <c r="A14" t="s">
        <v>1873</v>
      </c>
      <c r="B14" s="151" cm="1">
        <f t="array" aca="1" ref="B14" ca="1">INDIRECT("NumericMain!"&amp;$A14&amp;"3")</f>
        <v>2.8484848484848486</v>
      </c>
      <c r="C14" s="151" cm="1">
        <f t="array" aca="1" ref="C14" ca="1">INDIRECT("NumericMain!"&amp;$A14&amp;"4")</f>
        <v>0.86366703417506108</v>
      </c>
      <c r="D14" t="str">
        <f t="array" aca="1" ref="D14" ca="1">INDIRECT("NumericMain!"&amp;$A14&amp;1)</f>
        <v>Q41 Domains</v>
      </c>
      <c r="E14" t="str" cm="1">
        <f t="array" aca="1" ref="E14" ca="1">INDIRECT("NumericMain!"&amp;$A14&amp;"21")</f>
        <v>Deeply understands their domain(s)</v>
      </c>
      <c r="F14" s="151">
        <f t="array" aca="1" ref="F14" ca="1">(INDIRECT("NumericMain!"&amp;$A14&amp;"3")-INDIRECT("NumericMain!"&amp;F$1&amp;"3"))/SQRT((((INDIRECT("NumericMain!"&amp;$A14&amp;"2")-1)*INDIRECT("NumericMain!"&amp;$A14&amp;"4")^2+(INDIRECT("NumericMain!"&amp;F$1&amp;"2")-1)*INDIRECT("NumericMain!"&amp;F$1&amp;"4")^2)/(INDIRECT("NumericMain!"&amp;$A14&amp;"2")+INDIRECT("NumericMain!"&amp;F$1&amp;"2"))))</f>
        <v>-0.85311751026549076</v>
      </c>
      <c r="G14" s="151">
        <f t="array" aca="1" ref="G14" ca="1">(INDIRECT("NumericMain!"&amp;$A14&amp;"3")-INDIRECT("NumericMain!"&amp;G$1&amp;"3"))/SQRT((((INDIRECT("NumericMain!"&amp;$A14&amp;"2")-1)*INDIRECT("NumericMain!"&amp;$A14&amp;"4")^2+(INDIRECT("NumericMain!"&amp;G$1&amp;"2")-1)*INDIRECT("NumericMain!"&amp;G$1&amp;"4")^2)/(INDIRECT("NumericMain!"&amp;$A14&amp;"2")+INDIRECT("NumericMain!"&amp;G$1&amp;"2"))))</f>
        <v>1.0976817280530482</v>
      </c>
      <c r="H14" s="151">
        <f t="array" aca="1" ref="H14" ca="1">(INDIRECT("NumericMain!"&amp;$A14&amp;"3")-INDIRECT("NumericMain!"&amp;H$1&amp;"3"))/SQRT((((INDIRECT("NumericMain!"&amp;$A14&amp;"2")-1)*INDIRECT("NumericMain!"&amp;$A14&amp;"4")^2+(INDIRECT("NumericMain!"&amp;H$1&amp;"2")-1)*INDIRECT("NumericMain!"&amp;H$1&amp;"4")^2)/(INDIRECT("NumericMain!"&amp;$A14&amp;"2")+INDIRECT("NumericMain!"&amp;H$1&amp;"2"))))</f>
        <v>0.85783978295712981</v>
      </c>
      <c r="I14" s="151">
        <f t="array" aca="1" ref="I14" ca="1">(INDIRECT("NumericMain!"&amp;$A14&amp;"3")-INDIRECT("NumericMain!"&amp;I$1&amp;"3"))/SQRT((((INDIRECT("NumericMain!"&amp;$A14&amp;"2")-1)*INDIRECT("NumericMain!"&amp;$A14&amp;"4")^2+(INDIRECT("NumericMain!"&amp;I$1&amp;"2")-1)*INDIRECT("NumericMain!"&amp;I$1&amp;"4")^2)/(INDIRECT("NumericMain!"&amp;$A14&amp;"2")+INDIRECT("NumericMain!"&amp;I$1&amp;"2"))))</f>
        <v>1.3980883959144708</v>
      </c>
      <c r="J14" s="151">
        <f t="array" aca="1" ref="J14" ca="1">(INDIRECT("NumericMain!"&amp;$A14&amp;"3")-INDIRECT("NumericMain!"&amp;J$1&amp;"3"))/SQRT((((INDIRECT("NumericMain!"&amp;$A14&amp;"2")-1)*INDIRECT("NumericMain!"&amp;$A14&amp;"4")^2+(INDIRECT("NumericMain!"&amp;J$1&amp;"2")-1)*INDIRECT("NumericMain!"&amp;J$1&amp;"4")^2)/(INDIRECT("NumericMain!"&amp;$A14&amp;"2")+INDIRECT("NumericMain!"&amp;J$1&amp;"2"))))</f>
        <v>-0.34287269299175643</v>
      </c>
      <c r="K14" s="151">
        <f t="array" aca="1" ref="K14" ca="1">(INDIRECT("NumericMain!"&amp;$A14&amp;"3")-INDIRECT("NumericMain!"&amp;K$1&amp;"3"))/SQRT((((INDIRECT("NumericMain!"&amp;$A14&amp;"2")-1)*INDIRECT("NumericMain!"&amp;$A14&amp;"4")^2+(INDIRECT("NumericMain!"&amp;K$1&amp;"2")-1)*INDIRECT("NumericMain!"&amp;K$1&amp;"4")^2)/(INDIRECT("NumericMain!"&amp;$A14&amp;"2")+INDIRECT("NumericMain!"&amp;K$1&amp;"2"))))</f>
        <v>-0.30400456010260218</v>
      </c>
      <c r="L14" s="151">
        <f t="array" aca="1" ref="L14" ca="1">(INDIRECT("NumericMain!"&amp;$A14&amp;"3")-INDIRECT("NumericMain!"&amp;L$1&amp;"3"))/SQRT((((INDIRECT("NumericMain!"&amp;$A14&amp;"2")-1)*INDIRECT("NumericMain!"&amp;$A14&amp;"4")^2+(INDIRECT("NumericMain!"&amp;L$1&amp;"2")-1)*INDIRECT("NumericMain!"&amp;L$1&amp;"4")^2)/(INDIRECT("NumericMain!"&amp;$A14&amp;"2")+INDIRECT("NumericMain!"&amp;L$1&amp;"2"))))</f>
        <v>-1.8964375692479361E-2</v>
      </c>
      <c r="M14" s="151">
        <f t="array" aca="1" ref="M14" ca="1">(INDIRECT("NumericMain!"&amp;$A14&amp;"3")-INDIRECT("NumericMain!"&amp;M$1&amp;"3"))/SQRT((((INDIRECT("NumericMain!"&amp;$A14&amp;"2")-1)*INDIRECT("NumericMain!"&amp;$A14&amp;"4")^2+(INDIRECT("NumericMain!"&amp;M$1&amp;"2")-1)*INDIRECT("NumericMain!"&amp;M$1&amp;"4")^2)/(INDIRECT("NumericMain!"&amp;$A14&amp;"2")+INDIRECT("NumericMain!"&amp;M$1&amp;"2"))))</f>
        <v>-0.765073653202054</v>
      </c>
      <c r="N14" s="151">
        <f t="array" aca="1" ref="N14" ca="1">(INDIRECT("NumericMain!"&amp;$A14&amp;"3")-INDIRECT("NumericMain!"&amp;N$1&amp;"3"))/SQRT((((INDIRECT("NumericMain!"&amp;$A14&amp;"2")-1)*INDIRECT("NumericMain!"&amp;$A14&amp;"4")^2+(INDIRECT("NumericMain!"&amp;N$1&amp;"2")-1)*INDIRECT("NumericMain!"&amp;N$1&amp;"4")^2)/(INDIRECT("NumericMain!"&amp;$A14&amp;"2")+INDIRECT("NumericMain!"&amp;N$1&amp;"2"))))</f>
        <v>-0.15528858323908051</v>
      </c>
      <c r="O14" s="151">
        <f t="array" aca="1" ref="O14" ca="1">(INDIRECT("NumericMain!"&amp;$A14&amp;"3")-INDIRECT("NumericMain!"&amp;O$1&amp;"3"))/SQRT((((INDIRECT("NumericMain!"&amp;$A14&amp;"2")-1)*INDIRECT("NumericMain!"&amp;$A14&amp;"4")^2+(INDIRECT("NumericMain!"&amp;O$1&amp;"2")-1)*INDIRECT("NumericMain!"&amp;O$1&amp;"4")^2)/(INDIRECT("NumericMain!"&amp;$A14&amp;"2")+INDIRECT("NumericMain!"&amp;O$1&amp;"2"))))</f>
        <v>8.8798601397522672E-2</v>
      </c>
      <c r="P14" s="151">
        <f t="array" aca="1" ref="P14" ca="1">(INDIRECT("NumericMain!"&amp;$A14&amp;"3")-INDIRECT("NumericMain!"&amp;P$1&amp;"3"))/SQRT((((INDIRECT("NumericMain!"&amp;$A14&amp;"2")-1)*INDIRECT("NumericMain!"&amp;$A14&amp;"4")^2+(INDIRECT("NumericMain!"&amp;P$1&amp;"2")-1)*INDIRECT("NumericMain!"&amp;P$1&amp;"4")^2)/(INDIRECT("NumericMain!"&amp;$A14&amp;"2")+INDIRECT("NumericMain!"&amp;P$1&amp;"2"))))</f>
        <v>-6.0406085749875563E-2</v>
      </c>
      <c r="Q14" s="151">
        <f t="array" aca="1" ref="Q14" ca="1">(INDIRECT("NumericMain!"&amp;$A14&amp;"3")-INDIRECT("NumericMain!"&amp;Q$1&amp;"3"))/SQRT((((INDIRECT("NumericMain!"&amp;$A14&amp;"2")-1)*INDIRECT("NumericMain!"&amp;$A14&amp;"4")^2+(INDIRECT("NumericMain!"&amp;Q$1&amp;"2")-1)*INDIRECT("NumericMain!"&amp;Q$1&amp;"4")^2)/(INDIRECT("NumericMain!"&amp;$A14&amp;"2")+INDIRECT("NumericMain!"&amp;Q$1&amp;"2"))))</f>
        <v>0</v>
      </c>
      <c r="R14" s="151"/>
      <c r="S14" s="151"/>
      <c r="T14" s="151"/>
      <c r="U14" s="151"/>
      <c r="V14" s="151"/>
      <c r="W14" s="151"/>
      <c r="X14" s="151"/>
    </row>
    <row r="15" spans="1:24" x14ac:dyDescent="0.2">
      <c r="A15" t="s">
        <v>1874</v>
      </c>
      <c r="B15" s="151" cm="1">
        <f t="array" aca="1" ref="B15" ca="1">INDIRECT("NumericMain!"&amp;$A15&amp;"3")</f>
        <v>2.8030303030303032</v>
      </c>
      <c r="C15" s="151" cm="1">
        <f t="array" aca="1" ref="C15" ca="1">INDIRECT("NumericMain!"&amp;$A15&amp;"4")</f>
        <v>0.66145985330111934</v>
      </c>
      <c r="D15" t="str">
        <f t="array" aca="1" ref="D15" ca="1">INDIRECT("NumericMain!"&amp;$A15&amp;1)</f>
        <v>Q41 Otherdomains</v>
      </c>
      <c r="E15" t="str" cm="1">
        <f t="array" aca="1" ref="E15" ca="1">INDIRECT("NumericMain!"&amp;$A15&amp;"21")</f>
        <v>Understands the perspectives and domains of other team members</v>
      </c>
      <c r="F15" s="151">
        <f t="array" aca="1" ref="F15" ca="1">(INDIRECT("NumericMain!"&amp;$A15&amp;"3")-INDIRECT("NumericMain!"&amp;F$1&amp;"3"))/SQRT((((INDIRECT("NumericMain!"&amp;$A15&amp;"2")-1)*INDIRECT("NumericMain!"&amp;$A15&amp;"4")^2+(INDIRECT("NumericMain!"&amp;F$1&amp;"2")-1)*INDIRECT("NumericMain!"&amp;F$1&amp;"4")^2)/(INDIRECT("NumericMain!"&amp;$A15&amp;"2")+INDIRECT("NumericMain!"&amp;F$1&amp;"2"))))</f>
        <v>-1.0611931589972203</v>
      </c>
      <c r="G15" s="151">
        <f t="array" aca="1" ref="G15" ca="1">(INDIRECT("NumericMain!"&amp;$A15&amp;"3")-INDIRECT("NumericMain!"&amp;G$1&amp;"3"))/SQRT((((INDIRECT("NumericMain!"&amp;$A15&amp;"2")-1)*INDIRECT("NumericMain!"&amp;$A15&amp;"4")^2+(INDIRECT("NumericMain!"&amp;G$1&amp;"2")-1)*INDIRECT("NumericMain!"&amp;G$1&amp;"4")^2)/(INDIRECT("NumericMain!"&amp;$A15&amp;"2")+INDIRECT("NumericMain!"&amp;G$1&amp;"2"))))</f>
        <v>1.1623864912363648</v>
      </c>
      <c r="H15" s="151">
        <f t="array" aca="1" ref="H15" ca="1">(INDIRECT("NumericMain!"&amp;$A15&amp;"3")-INDIRECT("NumericMain!"&amp;H$1&amp;"3"))/SQRT((((INDIRECT("NumericMain!"&amp;$A15&amp;"2")-1)*INDIRECT("NumericMain!"&amp;$A15&amp;"4")^2+(INDIRECT("NumericMain!"&amp;H$1&amp;"2")-1)*INDIRECT("NumericMain!"&amp;H$1&amp;"4")^2)/(INDIRECT("NumericMain!"&amp;$A15&amp;"2")+INDIRECT("NumericMain!"&amp;H$1&amp;"2"))))</f>
        <v>0.89551615398030637</v>
      </c>
      <c r="I15" s="151">
        <f t="array" aca="1" ref="I15" ca="1">(INDIRECT("NumericMain!"&amp;$A15&amp;"3")-INDIRECT("NumericMain!"&amp;I$1&amp;"3"))/SQRT((((INDIRECT("NumericMain!"&amp;$A15&amp;"2")-1)*INDIRECT("NumericMain!"&amp;$A15&amp;"4")^2+(INDIRECT("NumericMain!"&amp;I$1&amp;"2")-1)*INDIRECT("NumericMain!"&amp;I$1&amp;"4")^2)/(INDIRECT("NumericMain!"&amp;$A15&amp;"2")+INDIRECT("NumericMain!"&amp;I$1&amp;"2"))))</f>
        <v>1.4987247893597733</v>
      </c>
      <c r="J15" s="151">
        <f t="array" aca="1" ref="J15" ca="1">(INDIRECT("NumericMain!"&amp;$A15&amp;"3")-INDIRECT("NumericMain!"&amp;J$1&amp;"3"))/SQRT((((INDIRECT("NumericMain!"&amp;$A15&amp;"2")-1)*INDIRECT("NumericMain!"&amp;$A15&amp;"4")^2+(INDIRECT("NumericMain!"&amp;J$1&amp;"2")-1)*INDIRECT("NumericMain!"&amp;J$1&amp;"4")^2)/(INDIRECT("NumericMain!"&amp;$A15&amp;"2")+INDIRECT("NumericMain!"&amp;J$1&amp;"2"))))</f>
        <v>-0.45885885003862853</v>
      </c>
      <c r="K15" s="151">
        <f t="array" aca="1" ref="K15" ca="1">(INDIRECT("NumericMain!"&amp;$A15&amp;"3")-INDIRECT("NumericMain!"&amp;K$1&amp;"3"))/SQRT((((INDIRECT("NumericMain!"&amp;$A15&amp;"2")-1)*INDIRECT("NumericMain!"&amp;$A15&amp;"4")^2+(INDIRECT("NumericMain!"&amp;K$1&amp;"2")-1)*INDIRECT("NumericMain!"&amp;K$1&amp;"4")^2)/(INDIRECT("NumericMain!"&amp;$A15&amp;"2")+INDIRECT("NumericMain!"&amp;K$1&amp;"2"))))</f>
        <v>-0.41377743040921589</v>
      </c>
      <c r="L15" s="151">
        <f t="array" aca="1" ref="L15" ca="1">(INDIRECT("NumericMain!"&amp;$A15&amp;"3")-INDIRECT("NumericMain!"&amp;L$1&amp;"3"))/SQRT((((INDIRECT("NumericMain!"&amp;$A15&amp;"2")-1)*INDIRECT("NumericMain!"&amp;$A15&amp;"4")^2+(INDIRECT("NumericMain!"&amp;L$1&amp;"2")-1)*INDIRECT("NumericMain!"&amp;L$1&amp;"4")^2)/(INDIRECT("NumericMain!"&amp;$A15&amp;"2")+INDIRECT("NumericMain!"&amp;L$1&amp;"2"))))</f>
        <v>-8.6894945060756151E-2</v>
      </c>
      <c r="M15" s="151">
        <f t="array" aca="1" ref="M15" ca="1">(INDIRECT("NumericMain!"&amp;$A15&amp;"3")-INDIRECT("NumericMain!"&amp;M$1&amp;"3"))/SQRT((((INDIRECT("NumericMain!"&amp;$A15&amp;"2")-1)*INDIRECT("NumericMain!"&amp;$A15&amp;"4")^2+(INDIRECT("NumericMain!"&amp;M$1&amp;"2")-1)*INDIRECT("NumericMain!"&amp;M$1&amp;"4")^2)/(INDIRECT("NumericMain!"&amp;$A15&amp;"2")+INDIRECT("NumericMain!"&amp;M$1&amp;"2"))))</f>
        <v>-0.95429902483835383</v>
      </c>
      <c r="N15" s="151">
        <f t="array" aca="1" ref="N15" ca="1">(INDIRECT("NumericMain!"&amp;$A15&amp;"3")-INDIRECT("NumericMain!"&amp;N$1&amp;"3"))/SQRT((((INDIRECT("NumericMain!"&amp;$A15&amp;"2")-1)*INDIRECT("NumericMain!"&amp;$A15&amp;"4")^2+(INDIRECT("NumericMain!"&amp;N$1&amp;"2")-1)*INDIRECT("NumericMain!"&amp;N$1&amp;"4")^2)/(INDIRECT("NumericMain!"&amp;$A15&amp;"2")+INDIRECT("NumericMain!"&amp;N$1&amp;"2"))))</f>
        <v>-0.24642996770622</v>
      </c>
      <c r="O15" s="151">
        <f t="array" aca="1" ref="O15" ca="1">(INDIRECT("NumericMain!"&amp;$A15&amp;"3")-INDIRECT("NumericMain!"&amp;O$1&amp;"3"))/SQRT((((INDIRECT("NumericMain!"&amp;$A15&amp;"2")-1)*INDIRECT("NumericMain!"&amp;$A15&amp;"4")^2+(INDIRECT("NumericMain!"&amp;O$1&amp;"2")-1)*INDIRECT("NumericMain!"&amp;O$1&amp;"4")^2)/(INDIRECT("NumericMain!"&amp;$A15&amp;"2")+INDIRECT("NumericMain!"&amp;O$1&amp;"2"))))</f>
        <v>3.9928193818631101E-2</v>
      </c>
      <c r="P15" s="151">
        <f t="array" aca="1" ref="P15" ca="1">(INDIRECT("NumericMain!"&amp;$A15&amp;"3")-INDIRECT("NumericMain!"&amp;P$1&amp;"3"))/SQRT((((INDIRECT("NumericMain!"&amp;$A15&amp;"2")-1)*INDIRECT("NumericMain!"&amp;$A15&amp;"4")^2+(INDIRECT("NumericMain!"&amp;P$1&amp;"2")-1)*INDIRECT("NumericMain!"&amp;P$1&amp;"4")^2)/(INDIRECT("NumericMain!"&amp;$A15&amp;"2")+INDIRECT("NumericMain!"&amp;P$1&amp;"2"))))</f>
        <v>-0.14122534594735495</v>
      </c>
      <c r="Q15" s="151">
        <f t="array" aca="1" ref="Q15" ca="1">(INDIRECT("NumericMain!"&amp;$A15&amp;"3")-INDIRECT("NumericMain!"&amp;Q$1&amp;"3"))/SQRT((((INDIRECT("NumericMain!"&amp;$A15&amp;"2")-1)*INDIRECT("NumericMain!"&amp;$A15&amp;"4")^2+(INDIRECT("NumericMain!"&amp;Q$1&amp;"2")-1)*INDIRECT("NumericMain!"&amp;Q$1&amp;"4")^2)/(INDIRECT("NumericMain!"&amp;$A15&amp;"2")+INDIRECT("NumericMain!"&amp;Q$1&amp;"2"))))</f>
        <v>-5.9543268530205688E-2</v>
      </c>
      <c r="R15" s="151">
        <f t="array" aca="1" ref="R15" ca="1">(INDIRECT("NumericMain!"&amp;$A15&amp;"3")-INDIRECT("NumericMain!"&amp;R$1&amp;"3"))/SQRT((((INDIRECT("NumericMain!"&amp;$A15&amp;"2")-1)*INDIRECT("NumericMain!"&amp;$A15&amp;"4")^2+(INDIRECT("NumericMain!"&amp;R$1&amp;"2")-1)*INDIRECT("NumericMain!"&amp;R$1&amp;"4")^2)/(INDIRECT("NumericMain!"&amp;$A15&amp;"2")+INDIRECT("NumericMain!"&amp;R$1&amp;"2"))))</f>
        <v>0</v>
      </c>
      <c r="S15" s="151"/>
      <c r="T15" s="151"/>
      <c r="U15" s="151"/>
      <c r="V15" s="151"/>
      <c r="W15" s="151"/>
      <c r="X15" s="151"/>
    </row>
    <row r="16" spans="1:24" x14ac:dyDescent="0.2">
      <c r="A16" t="s">
        <v>1875</v>
      </c>
      <c r="B16" s="151" cm="1">
        <f t="array" aca="1" ref="B16" ca="1">INDIRECT("NumericMain!"&amp;$A16&amp;"3")</f>
        <v>3.3787878787878789</v>
      </c>
      <c r="C16" s="151" cm="1">
        <f t="array" aca="1" ref="C16" ca="1">INDIRECT("NumericMain!"&amp;$A16&amp;"4")</f>
        <v>0.69647798607104927</v>
      </c>
      <c r="D16" t="str">
        <f t="array" aca="1" ref="D16" ca="1">INDIRECT("NumericMain!"&amp;$A16&amp;1)</f>
        <v>Q41 Adapts</v>
      </c>
      <c r="E16" t="str" cm="1">
        <f t="array" aca="1" ref="E16" ca="1">INDIRECT("NumericMain!"&amp;$A16&amp;"21")</f>
        <v>Is able to adapt effectively to change</v>
      </c>
      <c r="F16" s="151">
        <f t="array" aca="1" ref="F16" ca="1">(INDIRECT("NumericMain!"&amp;$A16&amp;"3")-INDIRECT("NumericMain!"&amp;F$1&amp;"3"))/SQRT((((INDIRECT("NumericMain!"&amp;$A16&amp;"2")-1)*INDIRECT("NumericMain!"&amp;$A16&amp;"4")^2+(INDIRECT("NumericMain!"&amp;F$1&amp;"2")-1)*INDIRECT("NumericMain!"&amp;F$1&amp;"4")^2)/(INDIRECT("NumericMain!"&amp;$A16&amp;"2")+INDIRECT("NumericMain!"&amp;F$1&amp;"2"))))</f>
        <v>-0.17974124651604539</v>
      </c>
      <c r="G16" s="151">
        <f t="array" aca="1" ref="G16" ca="1">(INDIRECT("NumericMain!"&amp;$A16&amp;"3")-INDIRECT("NumericMain!"&amp;G$1&amp;"3"))/SQRT((((INDIRECT("NumericMain!"&amp;$A16&amp;"2")-1)*INDIRECT("NumericMain!"&amp;$A16&amp;"4")^2+(INDIRECT("NumericMain!"&amp;G$1&amp;"2")-1)*INDIRECT("NumericMain!"&amp;G$1&amp;"4")^2)/(INDIRECT("NumericMain!"&amp;$A16&amp;"2")+INDIRECT("NumericMain!"&amp;G$1&amp;"2"))))</f>
        <v>1.8420861280135687</v>
      </c>
      <c r="H16" s="151">
        <f t="array" aca="1" ref="H16" ca="1">(INDIRECT("NumericMain!"&amp;$A16&amp;"3")-INDIRECT("NumericMain!"&amp;H$1&amp;"3"))/SQRT((((INDIRECT("NumericMain!"&amp;$A16&amp;"2")-1)*INDIRECT("NumericMain!"&amp;$A16&amp;"4")^2+(INDIRECT("NumericMain!"&amp;H$1&amp;"2")-1)*INDIRECT("NumericMain!"&amp;H$1&amp;"4")^2)/(INDIRECT("NumericMain!"&amp;$A16&amp;"2")+INDIRECT("NumericMain!"&amp;H$1&amp;"2"))))</f>
        <v>1.5767214148885238</v>
      </c>
      <c r="I16" s="151">
        <f t="array" aca="1" ref="I16" ca="1">(INDIRECT("NumericMain!"&amp;$A16&amp;"3")-INDIRECT("NumericMain!"&amp;I$1&amp;"3"))/SQRT((((INDIRECT("NumericMain!"&amp;$A16&amp;"2")-1)*INDIRECT("NumericMain!"&amp;$A16&amp;"4")^2+(INDIRECT("NumericMain!"&amp;I$1&amp;"2")-1)*INDIRECT("NumericMain!"&amp;I$1&amp;"4")^2)/(INDIRECT("NumericMain!"&amp;$A16&amp;"2")+INDIRECT("NumericMain!"&amp;I$1&amp;"2"))))</f>
        <v>2.1799770521557584</v>
      </c>
      <c r="J16" s="151">
        <f t="array" aca="1" ref="J16" ca="1">(INDIRECT("NumericMain!"&amp;$A16&amp;"3")-INDIRECT("NumericMain!"&amp;J$1&amp;"3"))/SQRT((((INDIRECT("NumericMain!"&amp;$A16&amp;"2")-1)*INDIRECT("NumericMain!"&amp;$A16&amp;"4")^2+(INDIRECT("NumericMain!"&amp;J$1&amp;"2")-1)*INDIRECT("NumericMain!"&amp;J$1&amp;"4")^2)/(INDIRECT("NumericMain!"&amp;$A16&amp;"2")+INDIRECT("NumericMain!"&amp;J$1&amp;"2"))))</f>
        <v>0.36272986777629607</v>
      </c>
      <c r="K16" s="151">
        <f t="array" aca="1" ref="K16" ca="1">(INDIRECT("NumericMain!"&amp;$A16&amp;"3")-INDIRECT("NumericMain!"&amp;K$1&amp;"3"))/SQRT((((INDIRECT("NumericMain!"&amp;$A16&amp;"2")-1)*INDIRECT("NumericMain!"&amp;$A16&amp;"4")^2+(INDIRECT("NumericMain!"&amp;K$1&amp;"2")-1)*INDIRECT("NumericMain!"&amp;K$1&amp;"4")^2)/(INDIRECT("NumericMain!"&amp;$A16&amp;"2")+INDIRECT("NumericMain!"&amp;K$1&amp;"2"))))</f>
        <v>0.40411813618503539</v>
      </c>
      <c r="L16" s="151">
        <f t="array" aca="1" ref="L16" ca="1">(INDIRECT("NumericMain!"&amp;$A16&amp;"3")-INDIRECT("NumericMain!"&amp;L$1&amp;"3"))/SQRT((((INDIRECT("NumericMain!"&amp;$A16&amp;"2")-1)*INDIRECT("NumericMain!"&amp;$A16&amp;"4")^2+(INDIRECT("NumericMain!"&amp;L$1&amp;"2")-1)*INDIRECT("NumericMain!"&amp;L$1&amp;"4")^2)/(INDIRECT("NumericMain!"&amp;$A16&amp;"2")+INDIRECT("NumericMain!"&amp;L$1&amp;"2"))))</f>
        <v>0.72144734211659289</v>
      </c>
      <c r="M16" s="151">
        <f t="array" aca="1" ref="M16" ca="1">(INDIRECT("NumericMain!"&amp;$A16&amp;"3")-INDIRECT("NumericMain!"&amp;M$1&amp;"3"))/SQRT((((INDIRECT("NumericMain!"&amp;$A16&amp;"2")-1)*INDIRECT("NumericMain!"&amp;$A16&amp;"4")^2+(INDIRECT("NumericMain!"&amp;M$1&amp;"2")-1)*INDIRECT("NumericMain!"&amp;M$1&amp;"4")^2)/(INDIRECT("NumericMain!"&amp;$A16&amp;"2")+INDIRECT("NumericMain!"&amp;M$1&amp;"2"))))</f>
        <v>-8.8583202784703316E-2</v>
      </c>
      <c r="N16" s="151">
        <f t="array" aca="1" ref="N16" ca="1">(INDIRECT("NumericMain!"&amp;$A16&amp;"3")-INDIRECT("NumericMain!"&amp;N$1&amp;"3"))/SQRT((((INDIRECT("NumericMain!"&amp;$A16&amp;"2")-1)*INDIRECT("NumericMain!"&amp;$A16&amp;"4")^2+(INDIRECT("NumericMain!"&amp;N$1&amp;"2")-1)*INDIRECT("NumericMain!"&amp;N$1&amp;"4")^2)/(INDIRECT("NumericMain!"&amp;$A16&amp;"2")+INDIRECT("NumericMain!"&amp;N$1&amp;"2"))))</f>
        <v>0.58996137862109432</v>
      </c>
      <c r="O16" s="151">
        <f t="array" aca="1" ref="O16" ca="1">(INDIRECT("NumericMain!"&amp;$A16&amp;"3")-INDIRECT("NumericMain!"&amp;O$1&amp;"3"))/SQRT((((INDIRECT("NumericMain!"&amp;$A16&amp;"2")-1)*INDIRECT("NumericMain!"&amp;$A16&amp;"4")^2+(INDIRECT("NumericMain!"&amp;O$1&amp;"2")-1)*INDIRECT("NumericMain!"&amp;O$1&amp;"4")^2)/(INDIRECT("NumericMain!"&amp;$A16&amp;"2")+INDIRECT("NumericMain!"&amp;O$1&amp;"2"))))</f>
        <v>0.78281034338054201</v>
      </c>
      <c r="P16" s="151">
        <f t="array" aca="1" ref="P16" ca="1">(INDIRECT("NumericMain!"&amp;$A16&amp;"3")-INDIRECT("NumericMain!"&amp;P$1&amp;"3"))/SQRT((((INDIRECT("NumericMain!"&amp;$A16&amp;"2")-1)*INDIRECT("NumericMain!"&amp;$A16&amp;"4")^2+(INDIRECT("NumericMain!"&amp;P$1&amp;"2")-1)*INDIRECT("NumericMain!"&amp;P$1&amp;"4")^2)/(INDIRECT("NumericMain!"&amp;$A16&amp;"2")+INDIRECT("NumericMain!"&amp;P$1&amp;"2"))))</f>
        <v>0.73278172831540411</v>
      </c>
      <c r="Q16" s="151">
        <f t="array" aca="1" ref="Q16" ca="1">(INDIRECT("NumericMain!"&amp;$A16&amp;"3")-INDIRECT("NumericMain!"&amp;Q$1&amp;"3"))/SQRT((((INDIRECT("NumericMain!"&amp;$A16&amp;"2")-1)*INDIRECT("NumericMain!"&amp;$A16&amp;"4")^2+(INDIRECT("NumericMain!"&amp;Q$1&amp;"2")-1)*INDIRECT("NumericMain!"&amp;Q$1&amp;"4")^2)/(INDIRECT("NumericMain!"&amp;$A16&amp;"2")+INDIRECT("NumericMain!"&amp;Q$1&amp;"2"))))</f>
        <v>0.68112207899815524</v>
      </c>
      <c r="R16" s="151">
        <f t="array" aca="1" ref="R16" ca="1">(INDIRECT("NumericMain!"&amp;$A16&amp;"3")-INDIRECT("NumericMain!"&amp;R$1&amp;"3"))/SQRT((((INDIRECT("NumericMain!"&amp;$A16&amp;"2")-1)*INDIRECT("NumericMain!"&amp;$A16&amp;"4")^2+(INDIRECT("NumericMain!"&amp;R$1&amp;"2")-1)*INDIRECT("NumericMain!"&amp;R$1&amp;"4")^2)/(INDIRECT("NumericMain!"&amp;$A16&amp;"2")+INDIRECT("NumericMain!"&amp;R$1&amp;"2"))))</f>
        <v>0.85420222732929574</v>
      </c>
      <c r="S16" s="151">
        <f t="array" aca="1" ref="S16" ca="1">(INDIRECT("NumericMain!"&amp;$A16&amp;"3")-INDIRECT("NumericMain!"&amp;S$1&amp;"3"))/SQRT((((INDIRECT("NumericMain!"&amp;$A16&amp;"2")-1)*INDIRECT("NumericMain!"&amp;$A16&amp;"4")^2+(INDIRECT("NumericMain!"&amp;S$1&amp;"2")-1)*INDIRECT("NumericMain!"&amp;S$1&amp;"4")^2)/(INDIRECT("NumericMain!"&amp;$A16&amp;"2")+INDIRECT("NumericMain!"&amp;S$1&amp;"2"))))</f>
        <v>0</v>
      </c>
      <c r="T16" s="151"/>
      <c r="U16" s="151"/>
      <c r="V16" s="151"/>
      <c r="W16" s="151"/>
      <c r="X16" s="151"/>
    </row>
    <row r="17" spans="6:24" x14ac:dyDescent="0.2">
      <c r="F17" s="151"/>
      <c r="G17" s="151"/>
      <c r="H17" s="151"/>
      <c r="I17" s="151"/>
      <c r="J17" s="151"/>
      <c r="K17" s="151"/>
      <c r="L17" s="151"/>
      <c r="M17" s="151"/>
      <c r="N17" s="151"/>
      <c r="O17" s="151"/>
      <c r="P17" s="151"/>
      <c r="Q17" s="151"/>
      <c r="R17" s="151"/>
      <c r="S17" s="151"/>
      <c r="T17" s="151"/>
      <c r="U17" s="151"/>
      <c r="V17" s="151"/>
      <c r="W17" s="151"/>
      <c r="X17" s="151"/>
    </row>
    <row r="18" spans="6:24" x14ac:dyDescent="0.2">
      <c r="F18" s="151"/>
      <c r="G18" s="151"/>
      <c r="H18" s="151"/>
      <c r="I18" s="151"/>
      <c r="J18" s="151"/>
      <c r="K18" s="151"/>
      <c r="L18" s="151"/>
      <c r="M18" s="151"/>
      <c r="N18" s="151"/>
      <c r="O18" s="151"/>
      <c r="P18" s="151"/>
      <c r="Q18" s="151"/>
      <c r="R18" s="151"/>
      <c r="S18" s="151"/>
      <c r="T18" s="151"/>
      <c r="U18" s="151"/>
      <c r="V18" s="151"/>
      <c r="W18" s="151"/>
      <c r="X18" s="151"/>
    </row>
    <row r="19" spans="6:24" x14ac:dyDescent="0.2">
      <c r="F19" s="151"/>
      <c r="G19" s="151"/>
      <c r="H19" s="151"/>
      <c r="I19" s="151"/>
      <c r="J19" s="151"/>
      <c r="K19" s="151"/>
      <c r="L19" s="151"/>
      <c r="M19" s="151"/>
      <c r="N19" s="151"/>
      <c r="O19" s="151"/>
      <c r="P19" s="151"/>
      <c r="Q19" s="151"/>
      <c r="R19" s="151"/>
      <c r="S19" s="151"/>
      <c r="T19" s="151"/>
      <c r="U19" s="151"/>
      <c r="V19" s="151"/>
      <c r="W19" s="151"/>
      <c r="X19" s="151"/>
    </row>
    <row r="20" spans="6:24" x14ac:dyDescent="0.2">
      <c r="F20" s="151"/>
      <c r="G20" s="151"/>
      <c r="H20" s="151"/>
      <c r="I20" s="151"/>
      <c r="J20" s="151"/>
      <c r="K20" s="151"/>
      <c r="L20" s="151"/>
      <c r="M20" s="151"/>
      <c r="N20" s="151"/>
      <c r="O20" s="151"/>
      <c r="P20" s="151"/>
      <c r="Q20" s="151"/>
      <c r="R20" s="151"/>
      <c r="S20" s="151"/>
      <c r="T20" s="151"/>
      <c r="U20" s="151"/>
      <c r="V20" s="151"/>
      <c r="W20" s="151"/>
      <c r="X20" s="151"/>
    </row>
    <row r="23" spans="6:24" x14ac:dyDescent="0.2">
      <c r="F23" s="155"/>
      <c r="G23" s="155"/>
      <c r="H23" s="155"/>
      <c r="I23" s="155"/>
      <c r="J23" s="155"/>
      <c r="K23" s="152"/>
      <c r="L23" s="155"/>
      <c r="M23" s="155"/>
      <c r="N23" s="155"/>
    </row>
    <row r="24" spans="6:24" x14ac:dyDescent="0.2">
      <c r="F24" s="155"/>
      <c r="G24" s="155"/>
      <c r="H24" s="155"/>
      <c r="I24" s="155"/>
      <c r="J24" s="155"/>
      <c r="K24" s="155"/>
      <c r="L24" s="155"/>
      <c r="M24" s="155"/>
      <c r="N24" s="155"/>
    </row>
    <row r="25" spans="6:24" x14ac:dyDescent="0.2">
      <c r="F25" s="155"/>
      <c r="G25" s="155"/>
      <c r="H25" s="155"/>
      <c r="I25" s="155"/>
      <c r="J25" s="155"/>
      <c r="K25" s="155"/>
      <c r="L25" s="155"/>
      <c r="M25" s="155"/>
      <c r="N25" s="155"/>
    </row>
    <row r="26" spans="6:24" x14ac:dyDescent="0.2">
      <c r="F26" s="155"/>
      <c r="G26" s="152"/>
      <c r="H26" s="155"/>
      <c r="I26" s="155"/>
      <c r="J26" s="155"/>
      <c r="K26" s="155"/>
      <c r="L26" s="155"/>
      <c r="M26" s="155"/>
      <c r="N26" s="155"/>
    </row>
    <row r="27" spans="6:24" x14ac:dyDescent="0.2">
      <c r="F27" s="155"/>
      <c r="G27" s="153"/>
      <c r="H27" s="155"/>
      <c r="I27" s="155"/>
      <c r="J27" s="155"/>
      <c r="K27" s="155"/>
      <c r="L27" s="155"/>
      <c r="M27" s="155"/>
      <c r="N27" s="155"/>
    </row>
    <row r="28" spans="6:24" x14ac:dyDescent="0.2">
      <c r="F28" s="155"/>
      <c r="G28" s="153"/>
      <c r="H28" s="155"/>
      <c r="I28" s="155"/>
      <c r="J28" s="155"/>
      <c r="K28" s="155"/>
      <c r="L28" s="155"/>
      <c r="M28" s="155"/>
      <c r="N28" s="155"/>
    </row>
    <row r="29" spans="6:24" x14ac:dyDescent="0.2">
      <c r="G29" s="153"/>
      <c r="J29" s="152"/>
      <c r="K29" s="152"/>
      <c r="L29" s="152"/>
    </row>
    <row r="30" spans="6:24" x14ac:dyDescent="0.2">
      <c r="G30" s="153"/>
      <c r="J30" s="153"/>
      <c r="K30" s="153"/>
      <c r="L30" s="153"/>
    </row>
    <row r="31" spans="6:24" x14ac:dyDescent="0.2">
      <c r="G31" s="153"/>
      <c r="J31" s="154"/>
      <c r="K31" s="154"/>
      <c r="L31" s="155"/>
    </row>
    <row r="32" spans="6:24" x14ac:dyDescent="0.2">
      <c r="J32" s="153"/>
      <c r="K32" s="153"/>
      <c r="L32" s="153"/>
    </row>
    <row r="34" spans="7:12" x14ac:dyDescent="0.2">
      <c r="K34" s="153"/>
      <c r="L34" s="153"/>
    </row>
    <row r="35" spans="7:12" x14ac:dyDescent="0.2">
      <c r="K35" s="153"/>
      <c r="L35" s="153"/>
    </row>
    <row r="36" spans="7:12" x14ac:dyDescent="0.2">
      <c r="K36" s="153"/>
      <c r="L36" s="153"/>
    </row>
    <row r="37" spans="7:12" x14ac:dyDescent="0.2">
      <c r="G37" s="151"/>
    </row>
    <row r="38" spans="7:12" x14ac:dyDescent="0.2">
      <c r="G38" s="151"/>
    </row>
    <row r="40" spans="7:12" x14ac:dyDescent="0.2">
      <c r="G40" s="151"/>
    </row>
    <row r="41" spans="7:12" x14ac:dyDescent="0.2">
      <c r="G41" s="151"/>
    </row>
  </sheetData>
  <conditionalFormatting sqref="F3">
    <cfRule type="colorScale" priority="100">
      <colorScale>
        <cfvo type="num" val="-2"/>
        <cfvo type="num" val="0"/>
        <cfvo type="num" val="2"/>
        <color rgb="FFFF0000"/>
        <color theme="0"/>
        <color rgb="FF00B050"/>
      </colorScale>
    </cfRule>
  </conditionalFormatting>
  <conditionalFormatting sqref="F4">
    <cfRule type="colorScale" priority="99">
      <colorScale>
        <cfvo type="num" val="-2"/>
        <cfvo type="num" val="0"/>
        <cfvo type="num" val="2"/>
        <color rgb="FFFF0000"/>
        <color theme="0"/>
        <color rgb="FF00B050"/>
      </colorScale>
    </cfRule>
  </conditionalFormatting>
  <conditionalFormatting sqref="F5">
    <cfRule type="colorScale" priority="98">
      <colorScale>
        <cfvo type="num" val="-2"/>
        <cfvo type="num" val="0"/>
        <cfvo type="num" val="2"/>
        <color rgb="FFFF0000"/>
        <color theme="0"/>
        <color rgb="FF00B050"/>
      </colorScale>
    </cfRule>
  </conditionalFormatting>
  <conditionalFormatting sqref="F6">
    <cfRule type="colorScale" priority="97">
      <colorScale>
        <cfvo type="num" val="-2"/>
        <cfvo type="num" val="0"/>
        <cfvo type="num" val="2"/>
        <color rgb="FFFF0000"/>
        <color theme="0"/>
        <color rgb="FF00B050"/>
      </colorScale>
    </cfRule>
  </conditionalFormatting>
  <conditionalFormatting sqref="F7">
    <cfRule type="colorScale" priority="96">
      <colorScale>
        <cfvo type="num" val="-2"/>
        <cfvo type="num" val="0"/>
        <cfvo type="num" val="2"/>
        <color rgb="FFFF0000"/>
        <color theme="0"/>
        <color rgb="FF00B050"/>
      </colorScale>
    </cfRule>
  </conditionalFormatting>
  <conditionalFormatting sqref="F8">
    <cfRule type="colorScale" priority="95">
      <colorScale>
        <cfvo type="num" val="-2"/>
        <cfvo type="num" val="0"/>
        <cfvo type="num" val="2"/>
        <color rgb="FFFF0000"/>
        <color theme="0"/>
        <color rgb="FF00B050"/>
      </colorScale>
    </cfRule>
  </conditionalFormatting>
  <conditionalFormatting sqref="F9">
    <cfRule type="colorScale" priority="94">
      <colorScale>
        <cfvo type="num" val="-2"/>
        <cfvo type="num" val="0"/>
        <cfvo type="num" val="2"/>
        <color rgb="FFFF0000"/>
        <color theme="0"/>
        <color rgb="FF00B050"/>
      </colorScale>
    </cfRule>
  </conditionalFormatting>
  <conditionalFormatting sqref="F10">
    <cfRule type="colorScale" priority="93">
      <colorScale>
        <cfvo type="num" val="-2"/>
        <cfvo type="num" val="0"/>
        <cfvo type="num" val="2"/>
        <color rgb="FFFF0000"/>
        <color theme="0"/>
        <color rgb="FF00B050"/>
      </colorScale>
    </cfRule>
  </conditionalFormatting>
  <conditionalFormatting sqref="F11">
    <cfRule type="colorScale" priority="92">
      <colorScale>
        <cfvo type="num" val="-2"/>
        <cfvo type="num" val="0"/>
        <cfvo type="num" val="2"/>
        <color rgb="FFFF0000"/>
        <color theme="0"/>
        <color rgb="FF00B050"/>
      </colorScale>
    </cfRule>
  </conditionalFormatting>
  <conditionalFormatting sqref="F12">
    <cfRule type="colorScale" priority="91">
      <colorScale>
        <cfvo type="num" val="-2"/>
        <cfvo type="num" val="0"/>
        <cfvo type="num" val="2"/>
        <color rgb="FFFF0000"/>
        <color theme="0"/>
        <color rgb="FF00B050"/>
      </colorScale>
    </cfRule>
  </conditionalFormatting>
  <conditionalFormatting sqref="F13">
    <cfRule type="colorScale" priority="90">
      <colorScale>
        <cfvo type="num" val="-2"/>
        <cfvo type="num" val="0"/>
        <cfvo type="num" val="2"/>
        <color rgb="FFFF0000"/>
        <color theme="0"/>
        <color rgb="FF00B050"/>
      </colorScale>
    </cfRule>
  </conditionalFormatting>
  <conditionalFormatting sqref="F14">
    <cfRule type="colorScale" priority="89">
      <colorScale>
        <cfvo type="num" val="-2"/>
        <cfvo type="num" val="0"/>
        <cfvo type="num" val="2"/>
        <color rgb="FFFF0000"/>
        <color theme="0"/>
        <color rgb="FF00B050"/>
      </colorScale>
    </cfRule>
  </conditionalFormatting>
  <conditionalFormatting sqref="F15">
    <cfRule type="colorScale" priority="88">
      <colorScale>
        <cfvo type="num" val="-2"/>
        <cfvo type="num" val="0"/>
        <cfvo type="num" val="2"/>
        <color rgb="FFFF0000"/>
        <color theme="0"/>
        <color rgb="FF00B050"/>
      </colorScale>
    </cfRule>
  </conditionalFormatting>
  <conditionalFormatting sqref="F17">
    <cfRule type="colorScale" priority="86">
      <colorScale>
        <cfvo type="num" val="-2"/>
        <cfvo type="num" val="0"/>
        <cfvo type="num" val="2"/>
        <color rgb="FFFF0000"/>
        <color theme="0"/>
        <color rgb="FF00B050"/>
      </colorScale>
    </cfRule>
  </conditionalFormatting>
  <conditionalFormatting sqref="F18">
    <cfRule type="colorScale" priority="85">
      <colorScale>
        <cfvo type="num" val="-2"/>
        <cfvo type="num" val="0"/>
        <cfvo type="num" val="2"/>
        <color rgb="FFFF0000"/>
        <color theme="0"/>
        <color rgb="FF00B050"/>
      </colorScale>
    </cfRule>
  </conditionalFormatting>
  <conditionalFormatting sqref="F19">
    <cfRule type="colorScale" priority="84">
      <colorScale>
        <cfvo type="num" val="-2"/>
        <cfvo type="num" val="0"/>
        <cfvo type="num" val="2"/>
        <color rgb="FFFF0000"/>
        <color theme="0"/>
        <color rgb="FF00B050"/>
      </colorScale>
    </cfRule>
  </conditionalFormatting>
  <conditionalFormatting sqref="G3">
    <cfRule type="colorScale" priority="83">
      <colorScale>
        <cfvo type="num" val="-2"/>
        <cfvo type="num" val="0"/>
        <cfvo type="num" val="2"/>
        <color rgb="FFFF0000"/>
        <color theme="0"/>
        <color rgb="FF00B050"/>
      </colorScale>
    </cfRule>
  </conditionalFormatting>
  <conditionalFormatting sqref="G4">
    <cfRule type="colorScale" priority="82">
      <colorScale>
        <cfvo type="num" val="-2"/>
        <cfvo type="num" val="0"/>
        <cfvo type="num" val="2"/>
        <color rgb="FFFF0000"/>
        <color theme="0"/>
        <color rgb="FF00B050"/>
      </colorScale>
    </cfRule>
  </conditionalFormatting>
  <conditionalFormatting sqref="G5">
    <cfRule type="colorScale" priority="81">
      <colorScale>
        <cfvo type="num" val="-2"/>
        <cfvo type="num" val="0"/>
        <cfvo type="num" val="2"/>
        <color rgb="FFFF0000"/>
        <color theme="0"/>
        <color rgb="FF00B050"/>
      </colorScale>
    </cfRule>
  </conditionalFormatting>
  <conditionalFormatting sqref="G6">
    <cfRule type="colorScale" priority="80">
      <colorScale>
        <cfvo type="num" val="-2"/>
        <cfvo type="num" val="0"/>
        <cfvo type="num" val="2"/>
        <color rgb="FFFF0000"/>
        <color theme="0"/>
        <color rgb="FF00B050"/>
      </colorScale>
    </cfRule>
  </conditionalFormatting>
  <conditionalFormatting sqref="G7">
    <cfRule type="colorScale" priority="79">
      <colorScale>
        <cfvo type="num" val="-2"/>
        <cfvo type="num" val="0"/>
        <cfvo type="num" val="2"/>
        <color rgb="FFFF0000"/>
        <color theme="0"/>
        <color rgb="FF00B050"/>
      </colorScale>
    </cfRule>
  </conditionalFormatting>
  <conditionalFormatting sqref="G8">
    <cfRule type="colorScale" priority="78">
      <colorScale>
        <cfvo type="num" val="-2"/>
        <cfvo type="num" val="0"/>
        <cfvo type="num" val="2"/>
        <color rgb="FFFF0000"/>
        <color theme="0"/>
        <color rgb="FF00B050"/>
      </colorScale>
    </cfRule>
  </conditionalFormatting>
  <conditionalFormatting sqref="G9">
    <cfRule type="colorScale" priority="77">
      <colorScale>
        <cfvo type="num" val="-2"/>
        <cfvo type="num" val="0"/>
        <cfvo type="num" val="2"/>
        <color rgb="FFFF0000"/>
        <color theme="0"/>
        <color rgb="FF00B050"/>
      </colorScale>
    </cfRule>
  </conditionalFormatting>
  <conditionalFormatting sqref="G10">
    <cfRule type="colorScale" priority="76">
      <colorScale>
        <cfvo type="num" val="-2"/>
        <cfvo type="num" val="0"/>
        <cfvo type="num" val="2"/>
        <color rgb="FFFF0000"/>
        <color theme="0"/>
        <color rgb="FF00B050"/>
      </colorScale>
    </cfRule>
  </conditionalFormatting>
  <conditionalFormatting sqref="G11">
    <cfRule type="colorScale" priority="75">
      <colorScale>
        <cfvo type="num" val="-2"/>
        <cfvo type="num" val="0"/>
        <cfvo type="num" val="2"/>
        <color rgb="FFFF0000"/>
        <color theme="0"/>
        <color rgb="FF00B050"/>
      </colorScale>
    </cfRule>
  </conditionalFormatting>
  <conditionalFormatting sqref="G12">
    <cfRule type="colorScale" priority="74">
      <colorScale>
        <cfvo type="num" val="-2"/>
        <cfvo type="num" val="0"/>
        <cfvo type="num" val="2"/>
        <color rgb="FFFF0000"/>
        <color theme="0"/>
        <color rgb="FF00B050"/>
      </colorScale>
    </cfRule>
  </conditionalFormatting>
  <conditionalFormatting sqref="G13">
    <cfRule type="colorScale" priority="73">
      <colorScale>
        <cfvo type="num" val="-2"/>
        <cfvo type="num" val="0"/>
        <cfvo type="num" val="2"/>
        <color rgb="FFFF0000"/>
        <color theme="0"/>
        <color rgb="FF00B050"/>
      </colorScale>
    </cfRule>
  </conditionalFormatting>
  <conditionalFormatting sqref="G14">
    <cfRule type="colorScale" priority="72">
      <colorScale>
        <cfvo type="num" val="-2"/>
        <cfvo type="num" val="0"/>
        <cfvo type="num" val="2"/>
        <color rgb="FFFF0000"/>
        <color theme="0"/>
        <color rgb="FF00B050"/>
      </colorScale>
    </cfRule>
  </conditionalFormatting>
  <conditionalFormatting sqref="G15">
    <cfRule type="colorScale" priority="71">
      <colorScale>
        <cfvo type="num" val="-2"/>
        <cfvo type="num" val="0"/>
        <cfvo type="num" val="2"/>
        <color rgb="FFFF0000"/>
        <color theme="0"/>
        <color rgb="FF00B050"/>
      </colorScale>
    </cfRule>
  </conditionalFormatting>
  <conditionalFormatting sqref="G17">
    <cfRule type="colorScale" priority="69">
      <colorScale>
        <cfvo type="num" val="-2"/>
        <cfvo type="num" val="0"/>
        <cfvo type="num" val="2"/>
        <color rgb="FFFF0000"/>
        <color theme="0"/>
        <color rgb="FF00B050"/>
      </colorScale>
    </cfRule>
  </conditionalFormatting>
  <conditionalFormatting sqref="G18">
    <cfRule type="colorScale" priority="68">
      <colorScale>
        <cfvo type="num" val="-2"/>
        <cfvo type="num" val="0"/>
        <cfvo type="num" val="2"/>
        <color rgb="FFFF0000"/>
        <color theme="0"/>
        <color rgb="FF00B050"/>
      </colorScale>
    </cfRule>
  </conditionalFormatting>
  <conditionalFormatting sqref="G19">
    <cfRule type="colorScale" priority="67">
      <colorScale>
        <cfvo type="num" val="-2"/>
        <cfvo type="num" val="0"/>
        <cfvo type="num" val="2"/>
        <color rgb="FFFF0000"/>
        <color theme="0"/>
        <color rgb="FF00B050"/>
      </colorScale>
    </cfRule>
  </conditionalFormatting>
  <conditionalFormatting sqref="H3">
    <cfRule type="colorScale" priority="66">
      <colorScale>
        <cfvo type="num" val="-2"/>
        <cfvo type="num" val="0"/>
        <cfvo type="num" val="2"/>
        <color rgb="FFFF0000"/>
        <color theme="0"/>
        <color rgb="FF00B050"/>
      </colorScale>
    </cfRule>
  </conditionalFormatting>
  <conditionalFormatting sqref="H4">
    <cfRule type="colorScale" priority="65">
      <colorScale>
        <cfvo type="num" val="-2"/>
        <cfvo type="num" val="0"/>
        <cfvo type="num" val="2"/>
        <color rgb="FFFF0000"/>
        <color theme="0"/>
        <color rgb="FF00B050"/>
      </colorScale>
    </cfRule>
  </conditionalFormatting>
  <conditionalFormatting sqref="H5">
    <cfRule type="colorScale" priority="64">
      <colorScale>
        <cfvo type="num" val="-2"/>
        <cfvo type="num" val="0"/>
        <cfvo type="num" val="2"/>
        <color rgb="FFFF0000"/>
        <color theme="0"/>
        <color rgb="FF00B050"/>
      </colorScale>
    </cfRule>
  </conditionalFormatting>
  <conditionalFormatting sqref="H6">
    <cfRule type="colorScale" priority="63">
      <colorScale>
        <cfvo type="num" val="-2"/>
        <cfvo type="num" val="0"/>
        <cfvo type="num" val="2"/>
        <color rgb="FFFF0000"/>
        <color theme="0"/>
        <color rgb="FF00B050"/>
      </colorScale>
    </cfRule>
  </conditionalFormatting>
  <conditionalFormatting sqref="H7">
    <cfRule type="colorScale" priority="62">
      <colorScale>
        <cfvo type="num" val="-2"/>
        <cfvo type="num" val="0"/>
        <cfvo type="num" val="2"/>
        <color rgb="FFFF0000"/>
        <color theme="0"/>
        <color rgb="FF00B050"/>
      </colorScale>
    </cfRule>
  </conditionalFormatting>
  <conditionalFormatting sqref="H8">
    <cfRule type="colorScale" priority="61">
      <colorScale>
        <cfvo type="num" val="-2"/>
        <cfvo type="num" val="0"/>
        <cfvo type="num" val="2"/>
        <color rgb="FFFF0000"/>
        <color theme="0"/>
        <color rgb="FF00B050"/>
      </colorScale>
    </cfRule>
  </conditionalFormatting>
  <conditionalFormatting sqref="H9">
    <cfRule type="colorScale" priority="60">
      <colorScale>
        <cfvo type="num" val="-2"/>
        <cfvo type="num" val="0"/>
        <cfvo type="num" val="2"/>
        <color rgb="FFFF0000"/>
        <color theme="0"/>
        <color rgb="FF00B050"/>
      </colorScale>
    </cfRule>
  </conditionalFormatting>
  <conditionalFormatting sqref="H10">
    <cfRule type="colorScale" priority="59">
      <colorScale>
        <cfvo type="num" val="-2"/>
        <cfvo type="num" val="0"/>
        <cfvo type="num" val="2"/>
        <color rgb="FFFF0000"/>
        <color theme="0"/>
        <color rgb="FF00B050"/>
      </colorScale>
    </cfRule>
  </conditionalFormatting>
  <conditionalFormatting sqref="H11">
    <cfRule type="colorScale" priority="58">
      <colorScale>
        <cfvo type="num" val="-2"/>
        <cfvo type="num" val="0"/>
        <cfvo type="num" val="2"/>
        <color rgb="FFFF0000"/>
        <color theme="0"/>
        <color rgb="FF00B050"/>
      </colorScale>
    </cfRule>
  </conditionalFormatting>
  <conditionalFormatting sqref="H12">
    <cfRule type="colorScale" priority="57">
      <colorScale>
        <cfvo type="num" val="-2"/>
        <cfvo type="num" val="0"/>
        <cfvo type="num" val="2"/>
        <color rgb="FFFF0000"/>
        <color theme="0"/>
        <color rgb="FF00B050"/>
      </colorScale>
    </cfRule>
  </conditionalFormatting>
  <conditionalFormatting sqref="H13">
    <cfRule type="colorScale" priority="56">
      <colorScale>
        <cfvo type="num" val="-2"/>
        <cfvo type="num" val="0"/>
        <cfvo type="num" val="2"/>
        <color rgb="FFFF0000"/>
        <color theme="0"/>
        <color rgb="FF00B050"/>
      </colorScale>
    </cfRule>
  </conditionalFormatting>
  <conditionalFormatting sqref="H14">
    <cfRule type="colorScale" priority="55">
      <colorScale>
        <cfvo type="num" val="-2"/>
        <cfvo type="num" val="0"/>
        <cfvo type="num" val="2"/>
        <color rgb="FFFF0000"/>
        <color theme="0"/>
        <color rgb="FF00B050"/>
      </colorScale>
    </cfRule>
  </conditionalFormatting>
  <conditionalFormatting sqref="H15">
    <cfRule type="colorScale" priority="54">
      <colorScale>
        <cfvo type="num" val="-2"/>
        <cfvo type="num" val="0"/>
        <cfvo type="num" val="2"/>
        <color rgb="FFFF0000"/>
        <color theme="0"/>
        <color rgb="FF00B050"/>
      </colorScale>
    </cfRule>
  </conditionalFormatting>
  <conditionalFormatting sqref="H17">
    <cfRule type="colorScale" priority="52">
      <colorScale>
        <cfvo type="num" val="-2"/>
        <cfvo type="num" val="0"/>
        <cfvo type="num" val="2"/>
        <color rgb="FFFF0000"/>
        <color theme="0"/>
        <color rgb="FF00B050"/>
      </colorScale>
    </cfRule>
  </conditionalFormatting>
  <conditionalFormatting sqref="H18">
    <cfRule type="colorScale" priority="51">
      <colorScale>
        <cfvo type="num" val="-2"/>
        <cfvo type="num" val="0"/>
        <cfvo type="num" val="2"/>
        <color rgb="FFFF0000"/>
        <color theme="0"/>
        <color rgb="FF00B050"/>
      </colorScale>
    </cfRule>
  </conditionalFormatting>
  <conditionalFormatting sqref="H19">
    <cfRule type="colorScale" priority="50">
      <colorScale>
        <cfvo type="num" val="-2"/>
        <cfvo type="num" val="0"/>
        <cfvo type="num" val="2"/>
        <color rgb="FFFF0000"/>
        <color theme="0"/>
        <color rgb="FF00B050"/>
      </colorScale>
    </cfRule>
  </conditionalFormatting>
  <conditionalFormatting sqref="I3">
    <cfRule type="colorScale" priority="49">
      <colorScale>
        <cfvo type="num" val="-2"/>
        <cfvo type="num" val="0"/>
        <cfvo type="num" val="2"/>
        <color rgb="FFFF0000"/>
        <color theme="0"/>
        <color rgb="FF00B050"/>
      </colorScale>
    </cfRule>
  </conditionalFormatting>
  <conditionalFormatting sqref="I4">
    <cfRule type="colorScale" priority="48">
      <colorScale>
        <cfvo type="num" val="-2"/>
        <cfvo type="num" val="0"/>
        <cfvo type="num" val="2"/>
        <color rgb="FFFF0000"/>
        <color theme="0"/>
        <color rgb="FF00B050"/>
      </colorScale>
    </cfRule>
  </conditionalFormatting>
  <conditionalFormatting sqref="I5">
    <cfRule type="colorScale" priority="47">
      <colorScale>
        <cfvo type="num" val="-2"/>
        <cfvo type="num" val="0"/>
        <cfvo type="num" val="2"/>
        <color rgb="FFFF0000"/>
        <color theme="0"/>
        <color rgb="FF00B050"/>
      </colorScale>
    </cfRule>
  </conditionalFormatting>
  <conditionalFormatting sqref="I6">
    <cfRule type="colorScale" priority="46">
      <colorScale>
        <cfvo type="num" val="-2"/>
        <cfvo type="num" val="0"/>
        <cfvo type="num" val="2"/>
        <color rgb="FFFF0000"/>
        <color theme="0"/>
        <color rgb="FF00B050"/>
      </colorScale>
    </cfRule>
  </conditionalFormatting>
  <conditionalFormatting sqref="I7">
    <cfRule type="colorScale" priority="45">
      <colorScale>
        <cfvo type="num" val="-2"/>
        <cfvo type="num" val="0"/>
        <cfvo type="num" val="2"/>
        <color rgb="FFFF0000"/>
        <color theme="0"/>
        <color rgb="FF00B050"/>
      </colorScale>
    </cfRule>
  </conditionalFormatting>
  <conditionalFormatting sqref="I8">
    <cfRule type="colorScale" priority="44">
      <colorScale>
        <cfvo type="num" val="-2"/>
        <cfvo type="num" val="0"/>
        <cfvo type="num" val="2"/>
        <color rgb="FFFF0000"/>
        <color theme="0"/>
        <color rgb="FF00B050"/>
      </colorScale>
    </cfRule>
  </conditionalFormatting>
  <conditionalFormatting sqref="I9">
    <cfRule type="colorScale" priority="43">
      <colorScale>
        <cfvo type="num" val="-2"/>
        <cfvo type="num" val="0"/>
        <cfvo type="num" val="2"/>
        <color rgb="FFFF0000"/>
        <color theme="0"/>
        <color rgb="FF00B050"/>
      </colorScale>
    </cfRule>
  </conditionalFormatting>
  <conditionalFormatting sqref="I10">
    <cfRule type="colorScale" priority="42">
      <colorScale>
        <cfvo type="num" val="-2"/>
        <cfvo type="num" val="0"/>
        <cfvo type="num" val="2"/>
        <color rgb="FFFF0000"/>
        <color theme="0"/>
        <color rgb="FF00B050"/>
      </colorScale>
    </cfRule>
  </conditionalFormatting>
  <conditionalFormatting sqref="I11">
    <cfRule type="colorScale" priority="41">
      <colorScale>
        <cfvo type="num" val="-2"/>
        <cfvo type="num" val="0"/>
        <cfvo type="num" val="2"/>
        <color rgb="FFFF0000"/>
        <color theme="0"/>
        <color rgb="FF00B050"/>
      </colorScale>
    </cfRule>
  </conditionalFormatting>
  <conditionalFormatting sqref="I12">
    <cfRule type="colorScale" priority="40">
      <colorScale>
        <cfvo type="num" val="-2"/>
        <cfvo type="num" val="0"/>
        <cfvo type="num" val="2"/>
        <color rgb="FFFF0000"/>
        <color theme="0"/>
        <color rgb="FF00B050"/>
      </colorScale>
    </cfRule>
  </conditionalFormatting>
  <conditionalFormatting sqref="I13">
    <cfRule type="colorScale" priority="39">
      <colorScale>
        <cfvo type="num" val="-2"/>
        <cfvo type="num" val="0"/>
        <cfvo type="num" val="2"/>
        <color rgb="FFFF0000"/>
        <color theme="0"/>
        <color rgb="FF00B050"/>
      </colorScale>
    </cfRule>
  </conditionalFormatting>
  <conditionalFormatting sqref="I14">
    <cfRule type="colorScale" priority="38">
      <colorScale>
        <cfvo type="num" val="-2"/>
        <cfvo type="num" val="0"/>
        <cfvo type="num" val="2"/>
        <color rgb="FFFF0000"/>
        <color theme="0"/>
        <color rgb="FF00B050"/>
      </colorScale>
    </cfRule>
  </conditionalFormatting>
  <conditionalFormatting sqref="I15">
    <cfRule type="colorScale" priority="37">
      <colorScale>
        <cfvo type="num" val="-2"/>
        <cfvo type="num" val="0"/>
        <cfvo type="num" val="2"/>
        <color rgb="FFFF0000"/>
        <color theme="0"/>
        <color rgb="FF00B050"/>
      </colorScale>
    </cfRule>
  </conditionalFormatting>
  <conditionalFormatting sqref="I17">
    <cfRule type="colorScale" priority="35">
      <colorScale>
        <cfvo type="num" val="-2"/>
        <cfvo type="num" val="0"/>
        <cfvo type="num" val="2"/>
        <color rgb="FFFF0000"/>
        <color theme="0"/>
        <color rgb="FF00B050"/>
      </colorScale>
    </cfRule>
  </conditionalFormatting>
  <conditionalFormatting sqref="I18">
    <cfRule type="colorScale" priority="34">
      <colorScale>
        <cfvo type="num" val="-2"/>
        <cfvo type="num" val="0"/>
        <cfvo type="num" val="2"/>
        <color rgb="FFFF0000"/>
        <color theme="0"/>
        <color rgb="FF00B050"/>
      </colorScale>
    </cfRule>
  </conditionalFormatting>
  <conditionalFormatting sqref="I19">
    <cfRule type="colorScale" priority="33">
      <colorScale>
        <cfvo type="num" val="-2"/>
        <cfvo type="num" val="0"/>
        <cfvo type="num" val="2"/>
        <color rgb="FFFF0000"/>
        <color theme="0"/>
        <color rgb="FF00B050"/>
      </colorScale>
    </cfRule>
  </conditionalFormatting>
  <conditionalFormatting sqref="J3:J15 J17:J19">
    <cfRule type="colorScale" priority="32">
      <colorScale>
        <cfvo type="num" val="-2"/>
        <cfvo type="num" val="0"/>
        <cfvo type="num" val="2"/>
        <color rgb="FFFF0000"/>
        <color theme="0"/>
        <color rgb="FF00B050"/>
      </colorScale>
    </cfRule>
  </conditionalFormatting>
  <conditionalFormatting sqref="K3">
    <cfRule type="colorScale" priority="31">
      <colorScale>
        <cfvo type="num" val="-2"/>
        <cfvo type="num" val="0"/>
        <cfvo type="num" val="2"/>
        <color rgb="FFFF0000"/>
        <color theme="0"/>
        <color rgb="FF00B050"/>
      </colorScale>
    </cfRule>
  </conditionalFormatting>
  <conditionalFormatting sqref="K4">
    <cfRule type="colorScale" priority="30">
      <colorScale>
        <cfvo type="num" val="-2"/>
        <cfvo type="num" val="0"/>
        <cfvo type="num" val="2"/>
        <color rgb="FFFF0000"/>
        <color theme="0"/>
        <color rgb="FF00B050"/>
      </colorScale>
    </cfRule>
  </conditionalFormatting>
  <conditionalFormatting sqref="K5">
    <cfRule type="colorScale" priority="29">
      <colorScale>
        <cfvo type="num" val="-2"/>
        <cfvo type="num" val="0"/>
        <cfvo type="num" val="2"/>
        <color rgb="FFFF0000"/>
        <color theme="0"/>
        <color rgb="FF00B050"/>
      </colorScale>
    </cfRule>
  </conditionalFormatting>
  <conditionalFormatting sqref="K6">
    <cfRule type="colorScale" priority="28">
      <colorScale>
        <cfvo type="num" val="-2"/>
        <cfvo type="num" val="0"/>
        <cfvo type="num" val="2"/>
        <color rgb="FFFF0000"/>
        <color theme="0"/>
        <color rgb="FF00B050"/>
      </colorScale>
    </cfRule>
  </conditionalFormatting>
  <conditionalFormatting sqref="K7">
    <cfRule type="colorScale" priority="27">
      <colorScale>
        <cfvo type="num" val="-2"/>
        <cfvo type="num" val="0"/>
        <cfvo type="num" val="2"/>
        <color rgb="FFFF0000"/>
        <color theme="0"/>
        <color rgb="FF00B050"/>
      </colorScale>
    </cfRule>
  </conditionalFormatting>
  <conditionalFormatting sqref="K8">
    <cfRule type="colorScale" priority="26">
      <colorScale>
        <cfvo type="num" val="-2"/>
        <cfvo type="num" val="0"/>
        <cfvo type="num" val="2"/>
        <color rgb="FFFF0000"/>
        <color theme="0"/>
        <color rgb="FF00B050"/>
      </colorScale>
    </cfRule>
  </conditionalFormatting>
  <conditionalFormatting sqref="K9">
    <cfRule type="colorScale" priority="25">
      <colorScale>
        <cfvo type="num" val="-2"/>
        <cfvo type="num" val="0"/>
        <cfvo type="num" val="2"/>
        <color rgb="FFFF0000"/>
        <color theme="0"/>
        <color rgb="FF00B050"/>
      </colorScale>
    </cfRule>
  </conditionalFormatting>
  <conditionalFormatting sqref="K10">
    <cfRule type="colorScale" priority="24">
      <colorScale>
        <cfvo type="num" val="-2"/>
        <cfvo type="num" val="0"/>
        <cfvo type="num" val="2"/>
        <color rgb="FFFF0000"/>
        <color theme="0"/>
        <color rgb="FF00B050"/>
      </colorScale>
    </cfRule>
  </conditionalFormatting>
  <conditionalFormatting sqref="K11">
    <cfRule type="colorScale" priority="23">
      <colorScale>
        <cfvo type="num" val="-2"/>
        <cfvo type="num" val="0"/>
        <cfvo type="num" val="2"/>
        <color rgb="FFFF0000"/>
        <color theme="0"/>
        <color rgb="FF00B050"/>
      </colorScale>
    </cfRule>
  </conditionalFormatting>
  <conditionalFormatting sqref="K12">
    <cfRule type="colorScale" priority="22">
      <colorScale>
        <cfvo type="num" val="-2"/>
        <cfvo type="num" val="0"/>
        <cfvo type="num" val="2"/>
        <color rgb="FFFF0000"/>
        <color theme="0"/>
        <color rgb="FF00B050"/>
      </colorScale>
    </cfRule>
  </conditionalFormatting>
  <conditionalFormatting sqref="K13">
    <cfRule type="colorScale" priority="21">
      <colorScale>
        <cfvo type="num" val="-2"/>
        <cfvo type="num" val="0"/>
        <cfvo type="num" val="2"/>
        <color rgb="FFFF0000"/>
        <color theme="0"/>
        <color rgb="FF00B050"/>
      </colorScale>
    </cfRule>
  </conditionalFormatting>
  <conditionalFormatting sqref="K14">
    <cfRule type="colorScale" priority="20">
      <colorScale>
        <cfvo type="num" val="-2"/>
        <cfvo type="num" val="0"/>
        <cfvo type="num" val="2"/>
        <color rgb="FFFF0000"/>
        <color theme="0"/>
        <color rgb="FF00B050"/>
      </colorScale>
    </cfRule>
  </conditionalFormatting>
  <conditionalFormatting sqref="K17:K19 K15">
    <cfRule type="colorScale" priority="19">
      <colorScale>
        <cfvo type="num" val="-2"/>
        <cfvo type="num" val="0"/>
        <cfvo type="num" val="2"/>
        <color rgb="FFFF0000"/>
        <color theme="0"/>
        <color rgb="FF00B050"/>
      </colorScale>
    </cfRule>
  </conditionalFormatting>
  <conditionalFormatting sqref="L3:L15 L17:L19">
    <cfRule type="colorScale" priority="18">
      <colorScale>
        <cfvo type="num" val="-2"/>
        <cfvo type="num" val="0"/>
        <cfvo type="num" val="2"/>
        <color rgb="FFFF0000"/>
        <color theme="0"/>
        <color rgb="FF00B050"/>
      </colorScale>
    </cfRule>
  </conditionalFormatting>
  <conditionalFormatting sqref="M3:M15 M17:M19">
    <cfRule type="colorScale" priority="17">
      <colorScale>
        <cfvo type="num" val="-2"/>
        <cfvo type="num" val="0"/>
        <cfvo type="num" val="2"/>
        <color rgb="FFFF0000"/>
        <color theme="0"/>
        <color rgb="FF00B050"/>
      </colorScale>
    </cfRule>
  </conditionalFormatting>
  <conditionalFormatting sqref="N3:N15 N17:N19">
    <cfRule type="colorScale" priority="16">
      <colorScale>
        <cfvo type="num" val="-2"/>
        <cfvo type="num" val="0"/>
        <cfvo type="num" val="2"/>
        <color rgb="FFFF0000"/>
        <color theme="0"/>
        <color rgb="FF00B050"/>
      </colorScale>
    </cfRule>
  </conditionalFormatting>
  <conditionalFormatting sqref="O3:O15 O17:O19">
    <cfRule type="colorScale" priority="15">
      <colorScale>
        <cfvo type="num" val="-2"/>
        <cfvo type="num" val="0"/>
        <cfvo type="num" val="2"/>
        <color rgb="FFFF0000"/>
        <color theme="0"/>
        <color rgb="FF00B050"/>
      </colorScale>
    </cfRule>
  </conditionalFormatting>
  <conditionalFormatting sqref="P3:P15 P17:P19">
    <cfRule type="colorScale" priority="14">
      <colorScale>
        <cfvo type="num" val="-2"/>
        <cfvo type="num" val="0"/>
        <cfvo type="num" val="2"/>
        <color rgb="FFFF0000"/>
        <color theme="0"/>
        <color rgb="FF00B050"/>
      </colorScale>
    </cfRule>
  </conditionalFormatting>
  <conditionalFormatting sqref="Q3:Q15 Q17:Q19">
    <cfRule type="colorScale" priority="13">
      <colorScale>
        <cfvo type="num" val="-2"/>
        <cfvo type="num" val="0"/>
        <cfvo type="num" val="2"/>
        <color rgb="FFFF0000"/>
        <color theme="0"/>
        <color rgb="FF00B050"/>
      </colorScale>
    </cfRule>
  </conditionalFormatting>
  <conditionalFormatting sqref="R3:R15 R17:R19">
    <cfRule type="colorScale" priority="12">
      <colorScale>
        <cfvo type="num" val="-2"/>
        <cfvo type="num" val="0"/>
        <cfvo type="num" val="2"/>
        <color rgb="FFFF0000"/>
        <color theme="0"/>
        <color rgb="FF00B050"/>
      </colorScale>
    </cfRule>
  </conditionalFormatting>
  <conditionalFormatting sqref="S3:S14 S17:S19">
    <cfRule type="colorScale" priority="11">
      <colorScale>
        <cfvo type="num" val="-2"/>
        <cfvo type="num" val="0"/>
        <cfvo type="num" val="2"/>
        <color rgb="FFFF0000"/>
        <color theme="0"/>
        <color rgb="FF00B050"/>
      </colorScale>
    </cfRule>
  </conditionalFormatting>
  <conditionalFormatting sqref="T3:T19">
    <cfRule type="colorScale" priority="10">
      <colorScale>
        <cfvo type="num" val="-2"/>
        <cfvo type="num" val="0"/>
        <cfvo type="num" val="2"/>
        <color rgb="FFFF0000"/>
        <color theme="0"/>
        <color rgb="FF00B050"/>
      </colorScale>
    </cfRule>
  </conditionalFormatting>
  <conditionalFormatting sqref="U3:U19">
    <cfRule type="colorScale" priority="9">
      <colorScale>
        <cfvo type="num" val="-2"/>
        <cfvo type="num" val="0"/>
        <cfvo type="num" val="2"/>
        <color rgb="FFFF0000"/>
        <color theme="0"/>
        <color rgb="FF00B050"/>
      </colorScale>
    </cfRule>
  </conditionalFormatting>
  <conditionalFormatting sqref="V3:V19">
    <cfRule type="colorScale" priority="8">
      <colorScale>
        <cfvo type="num" val="-2"/>
        <cfvo type="num" val="0"/>
        <cfvo type="num" val="2"/>
        <color rgb="FFFF0000"/>
        <color theme="0"/>
        <color rgb="FF00B050"/>
      </colorScale>
    </cfRule>
  </conditionalFormatting>
  <conditionalFormatting sqref="W3:W19">
    <cfRule type="colorScale" priority="7">
      <colorScale>
        <cfvo type="num" val="-2"/>
        <cfvo type="num" val="0"/>
        <cfvo type="num" val="2"/>
        <color rgb="FFFF0000"/>
        <color theme="0"/>
        <color rgb="FF00B050"/>
      </colorScale>
    </cfRule>
  </conditionalFormatting>
  <conditionalFormatting sqref="X3:X20">
    <cfRule type="colorScale" priority="6">
      <colorScale>
        <cfvo type="num" val="-2"/>
        <cfvo type="num" val="0"/>
        <cfvo type="num" val="2"/>
        <color rgb="FFFF0000"/>
        <color theme="0"/>
        <color rgb="FF00B050"/>
      </colorScale>
    </cfRule>
  </conditionalFormatting>
  <conditionalFormatting sqref="F20:W20">
    <cfRule type="colorScale" priority="5">
      <colorScale>
        <cfvo type="num" val="-2"/>
        <cfvo type="num" val="0"/>
        <cfvo type="num" val="2"/>
        <color rgb="FFFF0000"/>
        <color theme="0"/>
        <color rgb="FF00B050"/>
      </colorScale>
    </cfRule>
  </conditionalFormatting>
  <conditionalFormatting sqref="S15">
    <cfRule type="colorScale" priority="4">
      <colorScale>
        <cfvo type="num" val="-2"/>
        <cfvo type="num" val="0"/>
        <cfvo type="num" val="2"/>
        <color rgb="FFFF0000"/>
        <color theme="0"/>
        <color rgb="FF00B050"/>
      </colorScale>
    </cfRule>
  </conditionalFormatting>
  <conditionalFormatting sqref="F16:S16">
    <cfRule type="colorScale" priority="3">
      <colorScale>
        <cfvo type="num" val="-2"/>
        <cfvo type="num" val="0"/>
        <cfvo type="num" val="2"/>
        <color rgb="FFFF0000"/>
        <color theme="0"/>
        <color rgb="FF00B050"/>
      </colorScale>
    </cfRule>
  </conditionalFormatting>
  <conditionalFormatting sqref="B3:B16">
    <cfRule type="colorScale" priority="2">
      <colorScale>
        <cfvo type="num" val="-3"/>
        <cfvo type="num" val="0"/>
        <cfvo type="num" val="3"/>
        <color rgb="FF00B0F0"/>
        <color theme="0"/>
        <color rgb="FFFFFF00"/>
      </colorScale>
    </cfRule>
  </conditionalFormatting>
  <conditionalFormatting sqref="C3:C16">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26"/>
  <sheetViews>
    <sheetView workbookViewId="0">
      <pane xSplit="4" ySplit="2" topLeftCell="E3" activePane="bottomRight" state="frozenSplit"/>
      <selection pane="topRight" activeCell="C1" sqref="C1"/>
      <selection pane="bottomLeft" activeCell="A3" sqref="A3"/>
      <selection pane="bottomRight" activeCell="E3" sqref="E3"/>
    </sheetView>
  </sheetViews>
  <sheetFormatPr baseColWidth="10" defaultRowHeight="15" x14ac:dyDescent="0.2"/>
  <cols>
    <col min="1" max="1" width="6.5" customWidth="1"/>
    <col min="4" max="4" width="21.1640625" customWidth="1"/>
    <col min="5" max="5" width="38.1640625" customWidth="1"/>
    <col min="6" max="10" width="15.1640625" customWidth="1"/>
    <col min="11" max="11" width="11.1640625" bestFit="1" customWidth="1"/>
  </cols>
  <sheetData>
    <row r="1" spans="1:24" x14ac:dyDescent="0.2">
      <c r="D1" t="s">
        <v>1815</v>
      </c>
      <c r="F1" t="s">
        <v>1697</v>
      </c>
      <c r="G1" t="s">
        <v>1702</v>
      </c>
      <c r="H1" t="s">
        <v>1703</v>
      </c>
      <c r="I1" t="s">
        <v>1701</v>
      </c>
      <c r="J1" t="s">
        <v>1704</v>
      </c>
      <c r="K1" t="s">
        <v>1705</v>
      </c>
      <c r="L1" t="s">
        <v>1694</v>
      </c>
      <c r="M1" t="s">
        <v>1695</v>
      </c>
      <c r="N1" t="s">
        <v>1698</v>
      </c>
      <c r="O1" t="s">
        <v>1696</v>
      </c>
      <c r="P1" t="s">
        <v>1700</v>
      </c>
      <c r="Q1" t="s">
        <v>1699</v>
      </c>
      <c r="R1" t="s">
        <v>1693</v>
      </c>
    </row>
    <row r="2" spans="1:24" x14ac:dyDescent="0.2">
      <c r="B2" t="s">
        <v>1914</v>
      </c>
      <c r="C2" t="s">
        <v>1457</v>
      </c>
      <c r="D2" s="40" t="s">
        <v>1906</v>
      </c>
      <c r="E2" s="40"/>
      <c r="F2" s="85" t="str">
        <f t="array" aca="1" ref="F2" ca="1">INDIRECT("NumericMain!"&amp;F$1&amp;1)</f>
        <v>Q43 Purchasing Supplies</v>
      </c>
      <c r="G2" t="str">
        <f t="array" aca="1" ref="G2" ca="1">INDIRECT("NumericMain!"&amp;G$1&amp;1)</f>
        <v>Q43 Job Satis</v>
      </c>
      <c r="H2" t="str">
        <f t="array" aca="1" ref="H2" ca="1">INDIRECT("NumericMain!"&amp;H$1&amp;1)</f>
        <v>Q43 Bottom line</v>
      </c>
      <c r="I2" t="str">
        <f t="array" aca="1" ref="I2" ca="1">INDIRECT("NumericMain!"&amp;I$1&amp;1)</f>
        <v>Q43 Efficient work</v>
      </c>
      <c r="J2" t="str">
        <f t="array" aca="1" ref="J2" ca="1">INDIRECT("NumericMain!"&amp;J$1&amp;1)</f>
        <v>Q43 Student Exper</v>
      </c>
      <c r="K2" t="str">
        <f t="array" aca="1" ref="K2" ca="1">INDIRECT("NumericMain!"&amp;K$1&amp;1)</f>
        <v>Q43 impact integr</v>
      </c>
      <c r="L2" t="str">
        <f t="array" aca="1" ref="L2" ca="1">INDIRECT("NumericMain!"&amp;L$1&amp;1)</f>
        <v>Q43 Decision making</v>
      </c>
      <c r="M2" t="str">
        <f t="array" aca="1" ref="M2" ca="1">INDIRECT("NumericMain!"&amp;M$1&amp;1)</f>
        <v>Q43 Business Process</v>
      </c>
      <c r="N2" t="str">
        <f t="array" aca="1" ref="N2" ca="1">INDIRECT("NumericMain!"&amp;N$1&amp;1)</f>
        <v>Q43 Dev Software</v>
      </c>
      <c r="O2" t="str">
        <f t="array" aca="1" ref="O2" ca="1">INDIRECT("NumericMain!"&amp;O$1&amp;1)</f>
        <v>Q43 Purchasing SW</v>
      </c>
      <c r="P2" t="str">
        <f t="array" aca="1" ref="P2" ca="1">INDIRECT("NumericMain!"&amp;P$1&amp;1)</f>
        <v>Q43 Choice SW end user</v>
      </c>
      <c r="Q2" t="str">
        <f t="array" aca="1" ref="Q2" ca="1">INDIRECT("NumericMain!"&amp;Q$1&amp;1)</f>
        <v>Q43 Security</v>
      </c>
      <c r="R2" t="str">
        <f t="array" aca="1" ref="R2" ca="1">INDIRECT("NumericMain!"&amp;R$1&amp;1)</f>
        <v>Q43 align mission</v>
      </c>
    </row>
    <row r="3" spans="1:24" x14ac:dyDescent="0.2">
      <c r="A3" t="s">
        <v>1697</v>
      </c>
      <c r="B3" s="151" cm="1">
        <f t="array" aca="1" ref="B3" ca="1">INDIRECT("NumericMain!"&amp;$A3&amp;"3")</f>
        <v>0.4</v>
      </c>
      <c r="C3" s="151" cm="1">
        <f t="array" aca="1" ref="C3" ca="1">INDIRECT("NumericMain!"&amp;$A3&amp;"4")</f>
        <v>0.89791424980339851</v>
      </c>
      <c r="D3" t="str">
        <f t="array" aca="1" ref="D3" ca="1">INDIRECT("NumericMain!"&amp;$A3&amp;1)</f>
        <v>Q43 Purchasing Supplies</v>
      </c>
      <c r="E3" t="str" cm="1">
        <f t="array" aca="1" ref="E3" ca="1">INDIRECT("NumericMain!"&amp;$A3&amp;"21")</f>
        <v>Purchasing of supplies or assets (other than software)</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c r="L3" s="151"/>
      <c r="M3" s="151"/>
      <c r="N3" s="151"/>
      <c r="O3" s="151"/>
      <c r="P3" s="151"/>
      <c r="Q3" s="151"/>
      <c r="R3" s="151"/>
      <c r="S3" s="151"/>
      <c r="T3" s="151"/>
      <c r="U3" s="151"/>
      <c r="V3" s="151"/>
      <c r="W3" s="151"/>
      <c r="X3" s="151"/>
    </row>
    <row r="4" spans="1:24" x14ac:dyDescent="0.2">
      <c r="A4" t="s">
        <v>1702</v>
      </c>
      <c r="B4" s="151" cm="1">
        <f t="array" aca="1" ref="B4" ca="1">INDIRECT("NumericMain!"&amp;$A4&amp;"3")</f>
        <v>0.44615384615384618</v>
      </c>
      <c r="C4" s="151" cm="1">
        <f t="array" aca="1" ref="C4" ca="1">INDIRECT("NumericMain!"&amp;$A4&amp;"4")</f>
        <v>0.86658037045708491</v>
      </c>
      <c r="D4" s="85" t="str">
        <f t="array" aca="1" ref="D4" ca="1">INDIRECT("NumericMain!"&amp;$A4&amp;1)</f>
        <v>Q43 Job Satis</v>
      </c>
      <c r="E4" t="str" cm="1">
        <f t="array" aca="1" ref="E4" ca="1">INDIRECT("NumericMain!"&amp;$A4&amp;"21")</f>
        <v>Job satisfaction of university employees</v>
      </c>
      <c r="F4" s="151">
        <f t="array" aca="1" ref="F4" ca="1">(INDIRECT("NumericMain!"&amp;$A4&amp;"3")-INDIRECT("NumericMain!"&amp;F$1&amp;"3"))/SQRT((((INDIRECT("NumericMain!"&amp;$A4&amp;"2")-1)*INDIRECT("NumericMain!"&amp;$A4&amp;"4")^2+(INDIRECT("NumericMain!"&amp;F$1&amp;"2")-1)*INDIRECT("NumericMain!"&amp;F$1&amp;"4")^2)/(INDIRECT("NumericMain!"&amp;$A4&amp;"2")+INDIRECT("NumericMain!"&amp;F$1&amp;"2"))))</f>
        <v>5.2712762982891744E-2</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c r="L4" s="151"/>
      <c r="M4" s="151"/>
      <c r="N4" s="151"/>
      <c r="O4" s="151"/>
      <c r="P4" s="151"/>
      <c r="Q4" s="151"/>
      <c r="R4" s="151"/>
      <c r="S4" s="151"/>
      <c r="T4" s="151"/>
      <c r="U4" s="151"/>
      <c r="V4" s="151"/>
      <c r="W4" s="151"/>
      <c r="X4" s="151"/>
    </row>
    <row r="5" spans="1:24" x14ac:dyDescent="0.2">
      <c r="A5" t="s">
        <v>1703</v>
      </c>
      <c r="B5" s="151" cm="1">
        <f t="array" aca="1" ref="B5" ca="1">INDIRECT("NumericMain!"&amp;$A5&amp;"3")</f>
        <v>0.69230769230769229</v>
      </c>
      <c r="C5" s="151" cm="1">
        <f t="array" aca="1" ref="C5" ca="1">INDIRECT("NumericMain!"&amp;$A5&amp;"4")</f>
        <v>0.8646364287063979</v>
      </c>
      <c r="D5" t="str">
        <f t="array" aca="1" ref="D5" ca="1">INDIRECT("NumericMain!"&amp;$A5&amp;1)</f>
        <v>Q43 Bottom line</v>
      </c>
      <c r="E5" t="str" cm="1">
        <f t="array" aca="1" ref="E5" ca="1">INDIRECT("NumericMain!"&amp;$A5&amp;"21")</f>
        <v>University budget (i.e. what has the impact been on the 'bottom line')</v>
      </c>
      <c r="F5" s="151">
        <f t="array" aca="1" ref="F5" ca="1">(INDIRECT("NumericMain!"&amp;$A5&amp;"3")-INDIRECT("NumericMain!"&amp;F$1&amp;"3"))/SQRT((((INDIRECT("NumericMain!"&amp;$A5&amp;"2")-1)*INDIRECT("NumericMain!"&amp;$A5&amp;"4")^2+(INDIRECT("NumericMain!"&amp;F$1&amp;"2")-1)*INDIRECT("NumericMain!"&amp;F$1&amp;"4")^2)/(INDIRECT("NumericMain!"&amp;$A5&amp;"2")+INDIRECT("NumericMain!"&amp;F$1&amp;"2"))))</f>
        <v>0.33420883374688859</v>
      </c>
      <c r="G5" s="151">
        <f t="array" aca="1" ref="G5" ca="1">(INDIRECT("NumericMain!"&amp;$A5&amp;"3")-INDIRECT("NumericMain!"&amp;G$1&amp;"3"))/SQRT((((INDIRECT("NumericMain!"&amp;$A5&amp;"2")-1)*INDIRECT("NumericMain!"&amp;$A5&amp;"4")^2+(INDIRECT("NumericMain!"&amp;G$1&amp;"2")-1)*INDIRECT("NumericMain!"&amp;G$1&amp;"4")^2)/(INDIRECT("NumericMain!"&amp;$A5&amp;"2")+INDIRECT("NumericMain!"&amp;G$1&amp;"2"))))</f>
        <v>0.28658376340754016</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c r="L5" s="151"/>
      <c r="M5" s="151"/>
      <c r="N5" s="151"/>
      <c r="O5" s="151"/>
      <c r="P5" s="151"/>
      <c r="Q5" s="151"/>
      <c r="R5" s="151"/>
      <c r="S5" s="151"/>
      <c r="T5" s="151"/>
      <c r="U5" s="151"/>
      <c r="V5" s="151"/>
      <c r="W5" s="151"/>
      <c r="X5" s="151"/>
    </row>
    <row r="6" spans="1:24" x14ac:dyDescent="0.2">
      <c r="A6" t="s">
        <v>1701</v>
      </c>
      <c r="B6" s="151" cm="1">
        <f t="array" aca="1" ref="B6" ca="1">INDIRECT("NumericMain!"&amp;$A6&amp;"3")</f>
        <v>0.89230769230769236</v>
      </c>
      <c r="C6" s="151" cm="1">
        <f t="array" aca="1" ref="C6" ca="1">INDIRECT("NumericMain!"&amp;$A6&amp;"4")</f>
        <v>0.86824314212445919</v>
      </c>
      <c r="D6" t="str">
        <f t="array" aca="1" ref="D6" ca="1">INDIRECT("NumericMain!"&amp;$A6&amp;1)</f>
        <v>Q43 Efficient work</v>
      </c>
      <c r="E6" t="str" cm="1">
        <f t="array" aca="1" ref="E6" ca="1">INDIRECT("NumericMain!"&amp;$A6&amp;"21")</f>
        <v>The ability of university employees to work efficiently</v>
      </c>
      <c r="F6" s="151">
        <f t="array" aca="1" ref="F6" ca="1">(INDIRECT("NumericMain!"&amp;$A6&amp;"3")-INDIRECT("NumericMain!"&amp;F$1&amp;"3"))/SQRT((((INDIRECT("NumericMain!"&amp;$A6&amp;"2")-1)*INDIRECT("NumericMain!"&amp;$A6&amp;"4")^2+(INDIRECT("NumericMain!"&amp;F$1&amp;"2")-1)*INDIRECT("NumericMain!"&amp;F$1&amp;"4")^2)/(INDIRECT("NumericMain!"&amp;$A6&amp;"2")+INDIRECT("NumericMain!"&amp;F$1&amp;"2"))))</f>
        <v>0.56174941361606867</v>
      </c>
      <c r="G6" s="151">
        <f t="array" aca="1" ref="G6" ca="1">(INDIRECT("NumericMain!"&amp;$A6&amp;"3")-INDIRECT("NumericMain!"&amp;G$1&amp;"3"))/SQRT((((INDIRECT("NumericMain!"&amp;$A6&amp;"2")-1)*INDIRECT("NumericMain!"&amp;$A6&amp;"4")^2+(INDIRECT("NumericMain!"&amp;G$1&amp;"2")-1)*INDIRECT("NumericMain!"&amp;G$1&amp;"4")^2)/(INDIRECT("NumericMain!"&amp;$A6&amp;"2")+INDIRECT("NumericMain!"&amp;G$1&amp;"2"))))</f>
        <v>0.5183532539172927</v>
      </c>
      <c r="H6" s="151">
        <f t="array" aca="1" ref="H6" ca="1">(INDIRECT("NumericMain!"&amp;$A6&amp;"3")-INDIRECT("NumericMain!"&amp;H$1&amp;"3"))/SQRT((((INDIRECT("NumericMain!"&amp;$A6&amp;"2")-1)*INDIRECT("NumericMain!"&amp;$A6&amp;"4")^2+(INDIRECT("NumericMain!"&amp;H$1&amp;"2")-1)*INDIRECT("NumericMain!"&amp;H$1&amp;"4")^2)/(INDIRECT("NumericMain!"&amp;$A6&amp;"2")+INDIRECT("NumericMain!"&amp;H$1&amp;"2"))))</f>
        <v>0.23262552174117498</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c r="L6" s="151"/>
      <c r="M6" s="151"/>
      <c r="N6" s="151"/>
      <c r="O6" s="151"/>
      <c r="P6" s="151"/>
      <c r="Q6" s="151"/>
      <c r="R6" s="151"/>
      <c r="S6" s="151"/>
      <c r="T6" s="151"/>
      <c r="U6" s="151"/>
      <c r="V6" s="151"/>
      <c r="W6" s="151"/>
      <c r="X6" s="151"/>
    </row>
    <row r="7" spans="1:24" x14ac:dyDescent="0.2">
      <c r="A7" t="s">
        <v>1704</v>
      </c>
      <c r="B7" s="151" cm="1">
        <f t="array" aca="1" ref="B7" ca="1">INDIRECT("NumericMain!"&amp;$A7&amp;"3")</f>
        <v>0.96923076923076923</v>
      </c>
      <c r="C7" s="151" cm="1">
        <f t="array" aca="1" ref="C7" ca="1">INDIRECT("NumericMain!"&amp;$A7&amp;"4")</f>
        <v>0.91803510909902653</v>
      </c>
      <c r="D7" t="str">
        <f t="array" aca="1" ref="D7" ca="1">INDIRECT("NumericMain!"&amp;$A7&amp;1)</f>
        <v>Q43 Student Exper</v>
      </c>
      <c r="E7" t="str" cm="1">
        <f t="array" aca="1" ref="E7" ca="1">INDIRECT("NumericMain!"&amp;$A7&amp;"21")</f>
        <v>Student experience</v>
      </c>
      <c r="F7" s="151">
        <f t="array" aca="1" ref="F7" ca="1">(INDIRECT("NumericMain!"&amp;$A7&amp;"3")-INDIRECT("NumericMain!"&amp;F$1&amp;"3"))/SQRT((((INDIRECT("NumericMain!"&amp;$A7&amp;"2")-1)*INDIRECT("NumericMain!"&amp;$A7&amp;"4")^2+(INDIRECT("NumericMain!"&amp;F$1&amp;"2")-1)*INDIRECT("NumericMain!"&amp;F$1&amp;"4")^2)/(INDIRECT("NumericMain!"&amp;$A7&amp;"2")+INDIRECT("NumericMain!"&amp;F$1&amp;"2"))))</f>
        <v>0.63176369350532235</v>
      </c>
      <c r="G7" s="151">
        <f t="array" aca="1" ref="G7" ca="1">(INDIRECT("NumericMain!"&amp;$A7&amp;"3")-INDIRECT("NumericMain!"&amp;G$1&amp;"3"))/SQRT((((INDIRECT("NumericMain!"&amp;$A7&amp;"2")-1)*INDIRECT("NumericMain!"&amp;$A7&amp;"4")^2+(INDIRECT("NumericMain!"&amp;G$1&amp;"2")-1)*INDIRECT("NumericMain!"&amp;G$1&amp;"4")^2)/(INDIRECT("NumericMain!"&amp;$A7&amp;"2")+INDIRECT("NumericMain!"&amp;G$1&amp;"2"))))</f>
        <v>0.59052345314809351</v>
      </c>
      <c r="H7" s="151">
        <f t="array" aca="1" ref="H7" ca="1">(INDIRECT("NumericMain!"&amp;$A7&amp;"3")-INDIRECT("NumericMain!"&amp;H$1&amp;"3"))/SQRT((((INDIRECT("NumericMain!"&amp;$A7&amp;"2")-1)*INDIRECT("NumericMain!"&amp;$A7&amp;"4")^2+(INDIRECT("NumericMain!"&amp;H$1&amp;"2")-1)*INDIRECT("NumericMain!"&amp;H$1&amp;"4")^2)/(INDIRECT("NumericMain!"&amp;$A7&amp;"2")+INDIRECT("NumericMain!"&amp;H$1&amp;"2"))))</f>
        <v>0.31296066408932444</v>
      </c>
      <c r="I7" s="151">
        <f t="array" aca="1" ref="I7" ca="1">(INDIRECT("NumericMain!"&amp;$A7&amp;"3")-INDIRECT("NumericMain!"&amp;I$1&amp;"3"))/SQRT((((INDIRECT("NumericMain!"&amp;$A7&amp;"2")-1)*INDIRECT("NumericMain!"&amp;$A7&amp;"4")^2+(INDIRECT("NumericMain!"&amp;I$1&amp;"2")-1)*INDIRECT("NumericMain!"&amp;I$1&amp;"4")^2)/(INDIRECT("NumericMain!"&amp;$A7&amp;"2")+INDIRECT("NumericMain!"&amp;I$1&amp;"2"))))</f>
        <v>8.6763201049225538E-2</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c r="L7" s="151"/>
      <c r="M7" s="151"/>
      <c r="N7" s="151"/>
      <c r="O7" s="151"/>
      <c r="P7" s="151"/>
      <c r="Q7" s="151"/>
      <c r="R7" s="151"/>
      <c r="S7" s="151"/>
      <c r="T7" s="151"/>
      <c r="U7" s="151"/>
      <c r="V7" s="151"/>
      <c r="W7" s="151"/>
      <c r="X7" s="151"/>
    </row>
    <row r="8" spans="1:24" x14ac:dyDescent="0.2">
      <c r="A8" t="s">
        <v>1705</v>
      </c>
      <c r="B8" s="151" cm="1">
        <f t="array" aca="1" ref="B8" ca="1">INDIRECT("NumericMain!"&amp;$A8&amp;"3")</f>
        <v>0.98461538461538467</v>
      </c>
      <c r="C8" s="151" cm="1">
        <f t="array" aca="1" ref="C8" ca="1">INDIRECT("NumericMain!"&amp;$A8&amp;"4")</f>
        <v>1.0678879226700784</v>
      </c>
      <c r="D8" t="str">
        <f t="array" aca="1" ref="D8" ca="1">INDIRECT("NumericMain!"&amp;$A8&amp;1)</f>
        <v>Q43 impact integr</v>
      </c>
      <c r="E8" t="str" cm="1">
        <f t="array" aca="1" ref="E8" ca="1">INDIRECT("NumericMain!"&amp;$A8&amp;"21")</f>
        <v>Integration of different units of the university</v>
      </c>
      <c r="F8" s="151">
        <f t="array" aca="1" ref="F8" ca="1">(INDIRECT("NumericMain!"&amp;$A8&amp;"3")-INDIRECT("NumericMain!"&amp;F$1&amp;"3"))/SQRT((((INDIRECT("NumericMain!"&amp;$A8&amp;"2")-1)*INDIRECT("NumericMain!"&amp;$A8&amp;"4")^2+(INDIRECT("NumericMain!"&amp;F$1&amp;"2")-1)*INDIRECT("NumericMain!"&amp;F$1&amp;"4")^2)/(INDIRECT("NumericMain!"&amp;$A8&amp;"2")+INDIRECT("NumericMain!"&amp;F$1&amp;"2"))))</f>
        <v>0.5971861242355696</v>
      </c>
      <c r="G8" s="151">
        <f t="array" aca="1" ref="G8" ca="1">(INDIRECT("NumericMain!"&amp;$A8&amp;"3")-INDIRECT("NumericMain!"&amp;G$1&amp;"3"))/SQRT((((INDIRECT("NumericMain!"&amp;$A8&amp;"2")-1)*INDIRECT("NumericMain!"&amp;$A8&amp;"4")^2+(INDIRECT("NumericMain!"&amp;G$1&amp;"2")-1)*INDIRECT("NumericMain!"&amp;G$1&amp;"4")^2)/(INDIRECT("NumericMain!"&amp;$A8&amp;"2")+INDIRECT("NumericMain!"&amp;G$1&amp;"2"))))</f>
        <v>0.55802141567853103</v>
      </c>
      <c r="H8" s="151">
        <f t="array" aca="1" ref="H8" ca="1">(INDIRECT("NumericMain!"&amp;$A8&amp;"3")-INDIRECT("NumericMain!"&amp;H$1&amp;"3"))/SQRT((((INDIRECT("NumericMain!"&amp;$A8&amp;"2")-1)*INDIRECT("NumericMain!"&amp;$A8&amp;"4")^2+(INDIRECT("NumericMain!"&amp;H$1&amp;"2")-1)*INDIRECT("NumericMain!"&amp;H$1&amp;"4")^2)/(INDIRECT("NumericMain!"&amp;$A8&amp;"2")+INDIRECT("NumericMain!"&amp;H$1&amp;"2"))))</f>
        <v>0.3031957786034864</v>
      </c>
      <c r="I8" s="151">
        <f t="array" aca="1" ref="I8" ca="1">(INDIRECT("NumericMain!"&amp;$A8&amp;"3")-INDIRECT("NumericMain!"&amp;I$1&amp;"3"))/SQRT((((INDIRECT("NumericMain!"&amp;$A8&amp;"2")-1)*INDIRECT("NumericMain!"&amp;$A8&amp;"4")^2+(INDIRECT("NumericMain!"&amp;I$1&amp;"2")-1)*INDIRECT("NumericMain!"&amp;I$1&amp;"4")^2)/(INDIRECT("NumericMain!"&amp;$A8&amp;"2")+INDIRECT("NumericMain!"&amp;I$1&amp;"2"))))</f>
        <v>9.5587948181574928E-2</v>
      </c>
      <c r="J8" s="151">
        <f t="array" aca="1" ref="J8" ca="1">(INDIRECT("NumericMain!"&amp;$A8&amp;"3")-INDIRECT("NumericMain!"&amp;J$1&amp;"3"))/SQRT((((INDIRECT("NumericMain!"&amp;$A8&amp;"2")-1)*INDIRECT("NumericMain!"&amp;$A8&amp;"4")^2+(INDIRECT("NumericMain!"&amp;J$1&amp;"2")-1)*INDIRECT("NumericMain!"&amp;J$1&amp;"4")^2)/(INDIRECT("NumericMain!"&amp;$A8&amp;"2")+INDIRECT("NumericMain!"&amp;J$1&amp;"2"))))</f>
        <v>1.5569978883230516E-2</v>
      </c>
      <c r="K8" s="151">
        <f t="array" aca="1" ref="K8" ca="1">(INDIRECT("NumericMain!"&amp;$A8&amp;"3")-INDIRECT("NumericMain!"&amp;K$1&amp;"3"))/SQRT((((INDIRECT("NumericMain!"&amp;$A8&amp;"2")-1)*INDIRECT("NumericMain!"&amp;$A8&amp;"4")^2+(INDIRECT("NumericMain!"&amp;K$1&amp;"2")-1)*INDIRECT("NumericMain!"&amp;K$1&amp;"4")^2)/(INDIRECT("NumericMain!"&amp;$A8&amp;"2")+INDIRECT("NumericMain!"&amp;K$1&amp;"2"))))</f>
        <v>0</v>
      </c>
      <c r="L8" s="151"/>
      <c r="M8" s="151"/>
      <c r="N8" s="151"/>
      <c r="O8" s="151"/>
      <c r="P8" s="151"/>
      <c r="Q8" s="151"/>
      <c r="R8" s="151"/>
      <c r="S8" s="151"/>
      <c r="T8" s="151"/>
      <c r="U8" s="151"/>
      <c r="V8" s="151"/>
      <c r="W8" s="151"/>
      <c r="X8" s="151"/>
    </row>
    <row r="9" spans="1:24" x14ac:dyDescent="0.2">
      <c r="A9" t="s">
        <v>1694</v>
      </c>
      <c r="B9" s="151" cm="1">
        <f t="array" aca="1" ref="B9" ca="1">INDIRECT("NumericMain!"&amp;$A9&amp;"3")</f>
        <v>1.0307692307692307</v>
      </c>
      <c r="C9" s="151" cm="1">
        <f t="array" aca="1" ref="C9" ca="1">INDIRECT("NumericMain!"&amp;$A9&amp;"4")</f>
        <v>0.90085429539879613</v>
      </c>
      <c r="D9" t="str">
        <f t="array" aca="1" ref="D9" ca="1">INDIRECT("NumericMain!"&amp;$A9&amp;1)</f>
        <v>Q43 Decision making</v>
      </c>
      <c r="E9" t="str" cm="1">
        <f t="array" aca="1" ref="E9" ca="1">INDIRECT("NumericMain!"&amp;$A9&amp;"21")</f>
        <v>Decision making in the university as a whole</v>
      </c>
      <c r="F9" s="151">
        <f t="array" aca="1" ref="F9" ca="1">(INDIRECT("NumericMain!"&amp;$A9&amp;"3")-INDIRECT("NumericMain!"&amp;F$1&amp;"3"))/SQRT((((INDIRECT("NumericMain!"&amp;$A9&amp;"2")-1)*INDIRECT("NumericMain!"&amp;$A9&amp;"4")^2+(INDIRECT("NumericMain!"&amp;F$1&amp;"2")-1)*INDIRECT("NumericMain!"&amp;F$1&amp;"4")^2)/(INDIRECT("NumericMain!"&amp;$A9&amp;"2")+INDIRECT("NumericMain!"&amp;F$1&amp;"2"))))</f>
        <v>0.70679150728463613</v>
      </c>
      <c r="G9" s="151">
        <f t="array" aca="1" ref="G9" ca="1">(INDIRECT("NumericMain!"&amp;$A9&amp;"3")-INDIRECT("NumericMain!"&amp;G$1&amp;"3"))/SQRT((((INDIRECT("NumericMain!"&amp;$A9&amp;"2")-1)*INDIRECT("NumericMain!"&amp;$A9&amp;"4")^2+(INDIRECT("NumericMain!"&amp;G$1&amp;"2")-1)*INDIRECT("NumericMain!"&amp;G$1&amp;"4")^2)/(INDIRECT("NumericMain!"&amp;$A9&amp;"2")+INDIRECT("NumericMain!"&amp;G$1&amp;"2"))))</f>
        <v>0.6665640946733421</v>
      </c>
      <c r="H9" s="151">
        <f t="array" aca="1" ref="H9" ca="1">(INDIRECT("NumericMain!"&amp;$A9&amp;"3")-INDIRECT("NumericMain!"&amp;H$1&amp;"3"))/SQRT((((INDIRECT("NumericMain!"&amp;$A9&amp;"2")-1)*INDIRECT("NumericMain!"&amp;$A9&amp;"4")^2+(INDIRECT("NumericMain!"&amp;H$1&amp;"2")-1)*INDIRECT("NumericMain!"&amp;H$1&amp;"4")^2)/(INDIRECT("NumericMain!"&amp;$A9&amp;"2")+INDIRECT("NumericMain!"&amp;H$1&amp;"2"))))</f>
        <v>0.38632179161009506</v>
      </c>
      <c r="I9" s="151">
        <f t="array" aca="1" ref="I9" ca="1">(INDIRECT("NumericMain!"&amp;$A9&amp;"3")-INDIRECT("NumericMain!"&amp;I$1&amp;"3"))/SQRT((((INDIRECT("NumericMain!"&amp;$A9&amp;"2")-1)*INDIRECT("NumericMain!"&amp;$A9&amp;"4")^2+(INDIRECT("NumericMain!"&amp;I$1&amp;"2")-1)*INDIRECT("NumericMain!"&amp;I$1&amp;"4")^2)/(INDIRECT("NumericMain!"&amp;$A9&amp;"2")+INDIRECT("NumericMain!"&amp;I$1&amp;"2"))))</f>
        <v>0.15772491837737568</v>
      </c>
      <c r="J9" s="151">
        <f t="array" aca="1" ref="J9" ca="1">(INDIRECT("NumericMain!"&amp;$A9&amp;"3")-INDIRECT("NumericMain!"&amp;J$1&amp;"3"))/SQRT((((INDIRECT("NumericMain!"&amp;$A9&amp;"2")-1)*INDIRECT("NumericMain!"&amp;$A9&amp;"4")^2+(INDIRECT("NumericMain!"&amp;J$1&amp;"2")-1)*INDIRECT("NumericMain!"&amp;J$1&amp;"4")^2)/(INDIRECT("NumericMain!"&amp;$A9&amp;"2")+INDIRECT("NumericMain!"&amp;J$1&amp;"2"))))</f>
        <v>6.8189523399302246E-2</v>
      </c>
      <c r="K9" s="151">
        <f t="array" aca="1" ref="K9" ca="1">(INDIRECT("NumericMain!"&amp;$A9&amp;"3")-INDIRECT("NumericMain!"&amp;K$1&amp;"3"))/SQRT((((INDIRECT("NumericMain!"&amp;$A9&amp;"2")-1)*INDIRECT("NumericMain!"&amp;$A9&amp;"4")^2+(INDIRECT("NumericMain!"&amp;K$1&amp;"2")-1)*INDIRECT("NumericMain!"&amp;K$1&amp;"4")^2)/(INDIRECT("NumericMain!"&amp;$A9&amp;"2")+INDIRECT("NumericMain!"&amp;K$1&amp;"2"))))</f>
        <v>4.7082361543075671E-2</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c r="O9" s="151"/>
      <c r="P9" s="151"/>
      <c r="Q9" s="151"/>
      <c r="R9" s="151"/>
      <c r="S9" s="151"/>
      <c r="T9" s="151"/>
      <c r="U9" s="151"/>
      <c r="V9" s="151"/>
      <c r="W9" s="151"/>
      <c r="X9" s="151"/>
    </row>
    <row r="10" spans="1:24" x14ac:dyDescent="0.2">
      <c r="A10" t="s">
        <v>1695</v>
      </c>
      <c r="B10" s="151" cm="1">
        <f t="array" aca="1" ref="B10" ca="1">INDIRECT("NumericMain!"&amp;$A10&amp;"3")</f>
        <v>1.1230769230769231</v>
      </c>
      <c r="C10" s="151" cm="1">
        <f t="array" aca="1" ref="C10" ca="1">INDIRECT("NumericMain!"&amp;$A10&amp;"4")</f>
        <v>1.0079014756489766</v>
      </c>
      <c r="D10" t="str">
        <f t="array" aca="1" ref="D10" ca="1">INDIRECT("NumericMain!"&amp;$A10&amp;1)</f>
        <v>Q43 Business Process</v>
      </c>
      <c r="E10" t="str" cm="1">
        <f t="array" aca="1" ref="E10" ca="1">INDIRECT("NumericMain!"&amp;$A10&amp;"21")</f>
        <v>Business process improvement</v>
      </c>
      <c r="F10" s="151">
        <f t="array" aca="1" ref="F10" ca="1">(INDIRECT("NumericMain!"&amp;$A10&amp;"3")-INDIRECT("NumericMain!"&amp;F$1&amp;"3"))/SQRT((((INDIRECT("NumericMain!"&amp;$A10&amp;"2")-1)*INDIRECT("NumericMain!"&amp;$A10&amp;"4")^2+(INDIRECT("NumericMain!"&amp;F$1&amp;"2")-1)*INDIRECT("NumericMain!"&amp;F$1&amp;"4")^2)/(INDIRECT("NumericMain!"&amp;$A10&amp;"2")+INDIRECT("NumericMain!"&amp;F$1&amp;"2"))))</f>
        <v>0.76344587510945139</v>
      </c>
      <c r="G10" s="151">
        <f t="array" aca="1" ref="G10" ca="1">(INDIRECT("NumericMain!"&amp;$A10&amp;"3")-INDIRECT("NumericMain!"&amp;G$1&amp;"3"))/SQRT((((INDIRECT("NumericMain!"&amp;$A10&amp;"2")-1)*INDIRECT("NumericMain!"&amp;$A10&amp;"4")^2+(INDIRECT("NumericMain!"&amp;G$1&amp;"2")-1)*INDIRECT("NumericMain!"&amp;G$1&amp;"4")^2)/(INDIRECT("NumericMain!"&amp;$A10&amp;"2")+INDIRECT("NumericMain!"&amp;G$1&amp;"2"))))</f>
        <v>0.72581176698124394</v>
      </c>
      <c r="H10" s="151">
        <f t="array" aca="1" ref="H10" ca="1">(INDIRECT("NumericMain!"&amp;$A10&amp;"3")-INDIRECT("NumericMain!"&amp;H$1&amp;"3"))/SQRT((((INDIRECT("NumericMain!"&amp;$A10&amp;"2")-1)*INDIRECT("NumericMain!"&amp;$A10&amp;"4")^2+(INDIRECT("NumericMain!"&amp;H$1&amp;"2")-1)*INDIRECT("NumericMain!"&amp;H$1&amp;"4")^2)/(INDIRECT("NumericMain!"&amp;$A10&amp;"2")+INDIRECT("NumericMain!"&amp;H$1&amp;"2"))))</f>
        <v>0.46232073067867852</v>
      </c>
      <c r="I10" s="151">
        <f t="array" aca="1" ref="I10" ca="1">(INDIRECT("NumericMain!"&amp;$A10&amp;"3")-INDIRECT("NumericMain!"&amp;I$1&amp;"3"))/SQRT((((INDIRECT("NumericMain!"&amp;$A10&amp;"2")-1)*INDIRECT("NumericMain!"&amp;$A10&amp;"4")^2+(INDIRECT("NumericMain!"&amp;I$1&amp;"2")-1)*INDIRECT("NumericMain!"&amp;I$1&amp;"4")^2)/(INDIRECT("NumericMain!"&amp;$A10&amp;"2")+INDIRECT("NumericMain!"&amp;I$1&amp;"2"))))</f>
        <v>0.24723408821707435</v>
      </c>
      <c r="J10" s="151">
        <f t="array" aca="1" ref="J10" ca="1">(INDIRECT("NumericMain!"&amp;$A10&amp;"3")-INDIRECT("NumericMain!"&amp;J$1&amp;"3"))/SQRT((((INDIRECT("NumericMain!"&amp;$A10&amp;"2")-1)*INDIRECT("NumericMain!"&amp;$A10&amp;"4")^2+(INDIRECT("NumericMain!"&amp;J$1&amp;"2")-1)*INDIRECT("NumericMain!"&amp;J$1&amp;"4")^2)/(INDIRECT("NumericMain!"&amp;$A10&amp;"2")+INDIRECT("NumericMain!"&amp;J$1&amp;"2"))))</f>
        <v>0.16083074554278132</v>
      </c>
      <c r="K10" s="151">
        <f t="array" aca="1" ref="K10" ca="1">(INDIRECT("NumericMain!"&amp;$A10&amp;"3")-INDIRECT("NumericMain!"&amp;K$1&amp;"3"))/SQRT((((INDIRECT("NumericMain!"&amp;$A10&amp;"2")-1)*INDIRECT("NumericMain!"&amp;$A10&amp;"4")^2+(INDIRECT("NumericMain!"&amp;K$1&amp;"2")-1)*INDIRECT("NumericMain!"&amp;K$1&amp;"4")^2)/(INDIRECT("NumericMain!"&amp;$A10&amp;"2")+INDIRECT("NumericMain!"&amp;K$1&amp;"2"))))</f>
        <v>0.13438824602209937</v>
      </c>
      <c r="L10" s="151">
        <f t="array" aca="1" ref="L10" ca="1">(INDIRECT("NumericMain!"&amp;$A10&amp;"3")-INDIRECT("NumericMain!"&amp;L$1&amp;"3"))/SQRT((((INDIRECT("NumericMain!"&amp;$A10&amp;"2")-1)*INDIRECT("NumericMain!"&amp;$A10&amp;"4")^2+(INDIRECT("NumericMain!"&amp;L$1&amp;"2")-1)*INDIRECT("NumericMain!"&amp;L$1&amp;"4")^2)/(INDIRECT("NumericMain!"&amp;$A10&amp;"2")+INDIRECT("NumericMain!"&amp;L$1&amp;"2"))))</f>
        <v>9.7320048251292007E-2</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c r="O10" s="151"/>
      <c r="P10" s="151"/>
      <c r="Q10" s="151"/>
      <c r="R10" s="151"/>
      <c r="S10" s="151"/>
      <c r="T10" s="151"/>
      <c r="U10" s="151"/>
      <c r="V10" s="151"/>
      <c r="W10" s="151"/>
      <c r="X10" s="151"/>
    </row>
    <row r="11" spans="1:24" x14ac:dyDescent="0.2">
      <c r="A11" t="s">
        <v>1698</v>
      </c>
      <c r="B11" s="151" cm="1">
        <f t="array" aca="1" ref="B11" ca="1">INDIRECT("NumericMain!"&amp;$A11&amp;"3")</f>
        <v>1.1846153846153846</v>
      </c>
      <c r="C11" s="151" cm="1">
        <f t="array" aca="1" ref="C11" ca="1">INDIRECT("NumericMain!"&amp;$A11&amp;"4")</f>
        <v>0.98253987979349489</v>
      </c>
      <c r="D11" t="str">
        <f t="array" aca="1" ref="D11" ca="1">INDIRECT("NumericMain!"&amp;$A11&amp;1)</f>
        <v>Q43 Dev Software</v>
      </c>
      <c r="E11" t="str" cm="1">
        <f t="array" aca="1" ref="E11" ca="1">INDIRECT("NumericMain!"&amp;$A11&amp;"21")</f>
        <v>Development of software</v>
      </c>
      <c r="F11" s="151">
        <f t="array" aca="1" ref="F11" ca="1">(INDIRECT("NumericMain!"&amp;$A11&amp;"3")-INDIRECT("NumericMain!"&amp;F$1&amp;"3"))/SQRT((((INDIRECT("NumericMain!"&amp;$A11&amp;"2")-1)*INDIRECT("NumericMain!"&amp;$A11&amp;"4")^2+(INDIRECT("NumericMain!"&amp;F$1&amp;"2")-1)*INDIRECT("NumericMain!"&amp;F$1&amp;"4")^2)/(INDIRECT("NumericMain!"&amp;$A11&amp;"2")+INDIRECT("NumericMain!"&amp;F$1&amp;"2"))))</f>
        <v>0.8401395503387632</v>
      </c>
      <c r="G11" s="151">
        <f t="array" aca="1" ref="G11" ca="1">(INDIRECT("NumericMain!"&amp;$A11&amp;"3")-INDIRECT("NumericMain!"&amp;G$1&amp;"3"))/SQRT((((INDIRECT("NumericMain!"&amp;$A11&amp;"2")-1)*INDIRECT("NumericMain!"&amp;$A11&amp;"4")^2+(INDIRECT("NumericMain!"&amp;G$1&amp;"2")-1)*INDIRECT("NumericMain!"&amp;G$1&amp;"4")^2)/(INDIRECT("NumericMain!"&amp;$A11&amp;"2")+INDIRECT("NumericMain!"&amp;G$1&amp;"2"))))</f>
        <v>0.80335431240549415</v>
      </c>
      <c r="H11" s="151">
        <f t="array" aca="1" ref="H11" ca="1">(INDIRECT("NumericMain!"&amp;$A11&amp;"3")-INDIRECT("NumericMain!"&amp;H$1&amp;"3"))/SQRT((((INDIRECT("NumericMain!"&amp;$A11&amp;"2")-1)*INDIRECT("NumericMain!"&amp;$A11&amp;"4")^2+(INDIRECT("NumericMain!"&amp;H$1&amp;"2")-1)*INDIRECT("NumericMain!"&amp;H$1&amp;"4")^2)/(INDIRECT("NumericMain!"&amp;$A11&amp;"2")+INDIRECT("NumericMain!"&amp;H$1&amp;"2"))))</f>
        <v>0.53609538320465733</v>
      </c>
      <c r="I11" s="151">
        <f t="array" aca="1" ref="I11" ca="1">(INDIRECT("NumericMain!"&amp;$A11&amp;"3")-INDIRECT("NumericMain!"&amp;I$1&amp;"3"))/SQRT((((INDIRECT("NumericMain!"&amp;$A11&amp;"2")-1)*INDIRECT("NumericMain!"&amp;$A11&amp;"4")^2+(INDIRECT("NumericMain!"&amp;I$1&amp;"2")-1)*INDIRECT("NumericMain!"&amp;I$1&amp;"4")^2)/(INDIRECT("NumericMain!"&amp;$A11&amp;"2")+INDIRECT("NumericMain!"&amp;I$1&amp;"2"))))</f>
        <v>0.31772752949305921</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0.22828447060937782</v>
      </c>
      <c r="K11" s="151">
        <f t="array" aca="1" ref="K11" ca="1">(INDIRECT("NumericMain!"&amp;$A11&amp;"3")-INDIRECT("NumericMain!"&amp;K$1&amp;"3"))/SQRT((((INDIRECT("NumericMain!"&amp;$A11&amp;"2")-1)*INDIRECT("NumericMain!"&amp;$A11&amp;"4")^2+(INDIRECT("NumericMain!"&amp;K$1&amp;"2")-1)*INDIRECT("NumericMain!"&amp;K$1&amp;"4")^2)/(INDIRECT("NumericMain!"&amp;$A11&amp;"2")+INDIRECT("NumericMain!"&amp;K$1&amp;"2"))))</f>
        <v>0.19642931269503724</v>
      </c>
      <c r="L11" s="151">
        <f t="array" aca="1" ref="L11" ca="1">(INDIRECT("NumericMain!"&amp;$A11&amp;"3")-INDIRECT("NumericMain!"&amp;L$1&amp;"3"))/SQRT((((INDIRECT("NumericMain!"&amp;$A11&amp;"2")-1)*INDIRECT("NumericMain!"&amp;$A11&amp;"4")^2+(INDIRECT("NumericMain!"&amp;L$1&amp;"2")-1)*INDIRECT("NumericMain!"&amp;L$1&amp;"4")^2)/(INDIRECT("NumericMain!"&amp;$A11&amp;"2")+INDIRECT("NumericMain!"&amp;L$1&amp;"2"))))</f>
        <v>0.16448792373994239</v>
      </c>
      <c r="M11" s="151">
        <f t="array" aca="1" ref="M11" ca="1">(INDIRECT("NumericMain!"&amp;$A11&amp;"3")-INDIRECT("NumericMain!"&amp;M$1&amp;"3"))/SQRT((((INDIRECT("NumericMain!"&amp;$A11&amp;"2")-1)*INDIRECT("NumericMain!"&amp;$A11&amp;"4")^2+(INDIRECT("NumericMain!"&amp;M$1&amp;"2")-1)*INDIRECT("NumericMain!"&amp;M$1&amp;"4")^2)/(INDIRECT("NumericMain!"&amp;$A11&amp;"2")+INDIRECT("NumericMain!"&amp;M$1&amp;"2"))))</f>
        <v>6.2310133834327729E-2</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c r="O11" s="151"/>
      <c r="P11" s="151"/>
      <c r="Q11" s="151"/>
      <c r="R11" s="151"/>
      <c r="S11" s="151"/>
      <c r="T11" s="151"/>
      <c r="U11" s="151"/>
      <c r="V11" s="151"/>
      <c r="W11" s="151"/>
      <c r="X11" s="151"/>
    </row>
    <row r="12" spans="1:24" x14ac:dyDescent="0.2">
      <c r="A12" t="s">
        <v>1696</v>
      </c>
      <c r="B12" s="151" cm="1">
        <f t="array" aca="1" ref="B12" ca="1">INDIRECT("NumericMain!"&amp;$A12&amp;"3")</f>
        <v>1.2461538461538462</v>
      </c>
      <c r="C12" s="151" cm="1">
        <f t="array" aca="1" ref="C12" ca="1">INDIRECT("NumericMain!"&amp;$A12&amp;"4")</f>
        <v>0.98473932513205664</v>
      </c>
      <c r="D12" t="str">
        <f t="array" aca="1" ref="D12" ca="1">INDIRECT("NumericMain!"&amp;$A12&amp;1)</f>
        <v>Q43 Purchasing SW</v>
      </c>
      <c r="E12" t="str" cm="1">
        <f t="array" aca="1" ref="E12" ca="1">INDIRECT("NumericMain!"&amp;$A12&amp;"21")</f>
        <v>Purchasing of software</v>
      </c>
      <c r="F12" s="151">
        <f t="array" aca="1" ref="F12" ca="1">(INDIRECT("NumericMain!"&amp;$A12&amp;"3")-INDIRECT("NumericMain!"&amp;F$1&amp;"3"))/SQRT((((INDIRECT("NumericMain!"&amp;$A12&amp;"2")-1)*INDIRECT("NumericMain!"&amp;$A12&amp;"4")^2+(INDIRECT("NumericMain!"&amp;F$1&amp;"2")-1)*INDIRECT("NumericMain!"&amp;F$1&amp;"4")^2)/(INDIRECT("NumericMain!"&amp;$A12&amp;"2")+INDIRECT("NumericMain!"&amp;F$1&amp;"2"))))</f>
        <v>0.90492845365051544</v>
      </c>
      <c r="G12" s="151">
        <f t="array" aca="1" ref="G12" ca="1">(INDIRECT("NumericMain!"&amp;$A12&amp;"3")-INDIRECT("NumericMain!"&amp;G$1&amp;"3"))/SQRT((((INDIRECT("NumericMain!"&amp;$A12&amp;"2")-1)*INDIRECT("NumericMain!"&amp;$A12&amp;"4")^2+(INDIRECT("NumericMain!"&amp;G$1&amp;"2")-1)*INDIRECT("NumericMain!"&amp;G$1&amp;"4")^2)/(INDIRECT("NumericMain!"&amp;$A12&amp;"2")+INDIRECT("NumericMain!"&amp;G$1&amp;"2"))))</f>
        <v>0.86920555750722917</v>
      </c>
      <c r="H12" s="151">
        <f t="array" aca="1" ref="H12" ca="1">(INDIRECT("NumericMain!"&amp;$A12&amp;"3")-INDIRECT("NumericMain!"&amp;H$1&amp;"3"))/SQRT((((INDIRECT("NumericMain!"&amp;$A12&amp;"2")-1)*INDIRECT("NumericMain!"&amp;$A12&amp;"4")^2+(INDIRECT("NumericMain!"&amp;H$1&amp;"2")-1)*INDIRECT("NumericMain!"&amp;H$1&amp;"4")^2)/(INDIRECT("NumericMain!"&amp;$A12&amp;"2")+INDIRECT("NumericMain!"&amp;H$1&amp;"2"))))</f>
        <v>0.60234703326922923</v>
      </c>
      <c r="I12" s="151">
        <f t="array" aca="1" ref="I12" ca="1">(INDIRECT("NumericMain!"&amp;$A12&amp;"3")-INDIRECT("NumericMain!"&amp;I$1&amp;"3"))/SQRT((((INDIRECT("NumericMain!"&amp;$A12&amp;"2")-1)*INDIRECT("NumericMain!"&amp;$A12&amp;"4")^2+(INDIRECT("NumericMain!"&amp;I$1&amp;"2")-1)*INDIRECT("NumericMain!"&amp;I$1&amp;"4")^2)/(INDIRECT("NumericMain!"&amp;$A12&amp;"2")+INDIRECT("NumericMain!"&amp;I$1&amp;"2"))))</f>
        <v>0.3841344488013636</v>
      </c>
      <c r="J12" s="151">
        <f t="array" aca="1" ref="J12" ca="1">(INDIRECT("NumericMain!"&amp;$A12&amp;"3")-INDIRECT("NumericMain!"&amp;J$1&amp;"3"))/SQRT((((INDIRECT("NumericMain!"&amp;$A12&amp;"2")-1)*INDIRECT("NumericMain!"&amp;$A12&amp;"4")^2+(INDIRECT("NumericMain!"&amp;J$1&amp;"2")-1)*INDIRECT("NumericMain!"&amp;J$1&amp;"4")^2)/(INDIRECT("NumericMain!"&amp;$A12&amp;"2")+INDIRECT("NumericMain!"&amp;J$1&amp;"2"))))</f>
        <v>0.29315805389300537</v>
      </c>
      <c r="K12" s="151">
        <f t="array" aca="1" ref="K12" ca="1">(INDIRECT("NumericMain!"&amp;$A12&amp;"3")-INDIRECT("NumericMain!"&amp;K$1&amp;"3"))/SQRT((((INDIRECT("NumericMain!"&amp;$A12&amp;"2")-1)*INDIRECT("NumericMain!"&amp;$A12&amp;"4")^2+(INDIRECT("NumericMain!"&amp;K$1&amp;"2")-1)*INDIRECT("NumericMain!"&amp;K$1&amp;"4")^2)/(INDIRECT("NumericMain!"&amp;$A12&amp;"2")+INDIRECT("NumericMain!"&amp;K$1&amp;"2"))))</f>
        <v>0.25660560061597815</v>
      </c>
      <c r="L12" s="151">
        <f t="array" aca="1" ref="L12" ca="1">(INDIRECT("NumericMain!"&amp;$A12&amp;"3")-INDIRECT("NumericMain!"&amp;L$1&amp;"3"))/SQRT((((INDIRECT("NumericMain!"&amp;$A12&amp;"2")-1)*INDIRECT("NumericMain!"&amp;$A12&amp;"4")^2+(INDIRECT("NumericMain!"&amp;L$1&amp;"2")-1)*INDIRECT("NumericMain!"&amp;L$1&amp;"4")^2)/(INDIRECT("NumericMain!"&amp;$A12&amp;"2")+INDIRECT("NumericMain!"&amp;L$1&amp;"2"))))</f>
        <v>0.23000322710873411</v>
      </c>
      <c r="M12" s="151">
        <f t="array" aca="1" ref="M12" ca="1">(INDIRECT("NumericMain!"&amp;$A12&amp;"3")-INDIRECT("NumericMain!"&amp;M$1&amp;"3"))/SQRT((((INDIRECT("NumericMain!"&amp;$A12&amp;"2")-1)*INDIRECT("NumericMain!"&amp;$A12&amp;"4")^2+(INDIRECT("NumericMain!"&amp;M$1&amp;"2")-1)*INDIRECT("NumericMain!"&amp;M$1&amp;"4")^2)/(INDIRECT("NumericMain!"&amp;$A12&amp;"2")+INDIRECT("NumericMain!"&amp;M$1&amp;"2"))))</f>
        <v>0.12448440881789544</v>
      </c>
      <c r="N12" s="151">
        <f t="array" aca="1" ref="N12" ca="1">(INDIRECT("NumericMain!"&amp;$A12&amp;"3")-INDIRECT("NumericMain!"&amp;N$1&amp;"3"))/SQRT((((INDIRECT("NumericMain!"&amp;$A12&amp;"2")-1)*INDIRECT("NumericMain!"&amp;$A12&amp;"4")^2+(INDIRECT("NumericMain!"&amp;N$1&amp;"2")-1)*INDIRECT("NumericMain!"&amp;N$1&amp;"4")^2)/(INDIRECT("NumericMain!"&amp;$A12&amp;"2")+INDIRECT("NumericMain!"&amp;N$1&amp;"2"))))</f>
        <v>6.3048832499128057E-2</v>
      </c>
      <c r="O12" s="151">
        <f t="array" aca="1" ref="O12" ca="1">(INDIRECT("NumericMain!"&amp;$A12&amp;"3")-INDIRECT("NumericMain!"&amp;O$1&amp;"3"))/SQRT((((INDIRECT("NumericMain!"&amp;$A12&amp;"2")-1)*INDIRECT("NumericMain!"&amp;$A12&amp;"4")^2+(INDIRECT("NumericMain!"&amp;O$1&amp;"2")-1)*INDIRECT("NumericMain!"&amp;O$1&amp;"4")^2)/(INDIRECT("NumericMain!"&amp;$A12&amp;"2")+INDIRECT("NumericMain!"&amp;O$1&amp;"2"))))</f>
        <v>0</v>
      </c>
      <c r="P12" s="151"/>
      <c r="Q12" s="151"/>
      <c r="R12" s="151"/>
      <c r="S12" s="151"/>
      <c r="T12" s="151"/>
      <c r="U12" s="151"/>
      <c r="V12" s="151"/>
      <c r="W12" s="151"/>
      <c r="X12" s="151"/>
    </row>
    <row r="13" spans="1:24" x14ac:dyDescent="0.2">
      <c r="A13" t="s">
        <v>1700</v>
      </c>
      <c r="B13" s="151" cm="1">
        <f t="array" aca="1" ref="B13" ca="1">INDIRECT("NumericMain!"&amp;$A13&amp;"3")</f>
        <v>1.2461538461538462</v>
      </c>
      <c r="C13" s="151" cm="1">
        <f t="array" aca="1" ref="C13" ca="1">INDIRECT("NumericMain!"&amp;$A13&amp;"4")</f>
        <v>0.88442723751676622</v>
      </c>
      <c r="D13" t="str">
        <f t="array" aca="1" ref="D13" ca="1">INDIRECT("NumericMain!"&amp;$A13&amp;1)</f>
        <v>Q43 Choice SW end user</v>
      </c>
      <c r="E13" t="str" cm="1">
        <f t="array" aca="1" ref="E13" ca="1">INDIRECT("NumericMain!"&amp;$A13&amp;"21")</f>
        <v>The choices of software that can be used by end users</v>
      </c>
      <c r="F13" s="151">
        <f t="array" aca="1" ref="F13" ca="1">(INDIRECT("NumericMain!"&amp;$A13&amp;"3")-INDIRECT("NumericMain!"&amp;F$1&amp;"3"))/SQRT((((INDIRECT("NumericMain!"&amp;$A13&amp;"2")-1)*INDIRECT("NumericMain!"&amp;$A13&amp;"4")^2+(INDIRECT("NumericMain!"&amp;F$1&amp;"2")-1)*INDIRECT("NumericMain!"&amp;F$1&amp;"4")^2)/(INDIRECT("NumericMain!"&amp;$A13&amp;"2")+INDIRECT("NumericMain!"&amp;F$1&amp;"2"))))</f>
        <v>0.95684737587892899</v>
      </c>
      <c r="G13" s="151">
        <f t="array" aca="1" ref="G13" ca="1">(INDIRECT("NumericMain!"&amp;$A13&amp;"3")-INDIRECT("NumericMain!"&amp;G$1&amp;"3"))/SQRT((((INDIRECT("NumericMain!"&amp;$A13&amp;"2")-1)*INDIRECT("NumericMain!"&amp;$A13&amp;"4")^2+(INDIRECT("NumericMain!"&amp;G$1&amp;"2")-1)*INDIRECT("NumericMain!"&amp;G$1&amp;"4")^2)/(INDIRECT("NumericMain!"&amp;$A13&amp;"2")+INDIRECT("NumericMain!"&amp;G$1&amp;"2"))))</f>
        <v>0.92082284224743305</v>
      </c>
      <c r="H13" s="151">
        <f t="array" aca="1" ref="H13" ca="1">(INDIRECT("NumericMain!"&amp;$A13&amp;"3")-INDIRECT("NumericMain!"&amp;H$1&amp;"3"))/SQRT((((INDIRECT("NumericMain!"&amp;$A13&amp;"2")-1)*INDIRECT("NumericMain!"&amp;$A13&amp;"4")^2+(INDIRECT("NumericMain!"&amp;H$1&amp;"2")-1)*INDIRECT("NumericMain!"&amp;H$1&amp;"4")^2)/(INDIRECT("NumericMain!"&amp;$A13&amp;"2")+INDIRECT("NumericMain!"&amp;H$1&amp;"2"))))</f>
        <v>0.63819355366704755</v>
      </c>
      <c r="I13" s="151">
        <f t="array" aca="1" ref="I13" ca="1">(INDIRECT("NumericMain!"&amp;$A13&amp;"3")-INDIRECT("NumericMain!"&amp;I$1&amp;"3"))/SQRT((((INDIRECT("NumericMain!"&amp;$A13&amp;"2")-1)*INDIRECT("NumericMain!"&amp;$A13&amp;"4")^2+(INDIRECT("NumericMain!"&amp;I$1&amp;"2")-1)*INDIRECT("NumericMain!"&amp;I$1&amp;"4")^2)/(INDIRECT("NumericMain!"&amp;$A13&amp;"2")+INDIRECT("NumericMain!"&amp;I$1&amp;"2"))))</f>
        <v>0.40690441753294432</v>
      </c>
      <c r="J13" s="151">
        <f t="array" aca="1" ref="J13" ca="1">(INDIRECT("NumericMain!"&amp;$A13&amp;"3")-INDIRECT("NumericMain!"&amp;J$1&amp;"3"))/SQRT((((INDIRECT("NumericMain!"&amp;$A13&amp;"2")-1)*INDIRECT("NumericMain!"&amp;$A13&amp;"4")^2+(INDIRECT("NumericMain!"&amp;J$1&amp;"2")-1)*INDIRECT("NumericMain!"&amp;J$1&amp;"4")^2)/(INDIRECT("NumericMain!"&amp;$A13&amp;"2")+INDIRECT("NumericMain!"&amp;J$1&amp;"2"))))</f>
        <v>0.30960941226920169</v>
      </c>
      <c r="K13" s="151">
        <f t="array" aca="1" ref="K13" ca="1">(INDIRECT("NumericMain!"&amp;$A13&amp;"3")-INDIRECT("NumericMain!"&amp;K$1&amp;"3"))/SQRT((((INDIRECT("NumericMain!"&amp;$A13&amp;"2")-1)*INDIRECT("NumericMain!"&amp;$A13&amp;"4")^2+(INDIRECT("NumericMain!"&amp;K$1&amp;"2")-1)*INDIRECT("NumericMain!"&amp;K$1&amp;"4")^2)/(INDIRECT("NumericMain!"&amp;$A13&amp;"2")+INDIRECT("NumericMain!"&amp;K$1&amp;"2"))))</f>
        <v>0.26882720661561427</v>
      </c>
      <c r="L13" s="151">
        <f t="array" aca="1" ref="L13" ca="1">(INDIRECT("NumericMain!"&amp;$A13&amp;"3")-INDIRECT("NumericMain!"&amp;L$1&amp;"3"))/SQRT((((INDIRECT("NumericMain!"&amp;$A13&amp;"2")-1)*INDIRECT("NumericMain!"&amp;$A13&amp;"4")^2+(INDIRECT("NumericMain!"&amp;L$1&amp;"2")-1)*INDIRECT("NumericMain!"&amp;L$1&amp;"4")^2)/(INDIRECT("NumericMain!"&amp;$A13&amp;"2")+INDIRECT("NumericMain!"&amp;L$1&amp;"2"))))</f>
        <v>0.24315671600215633</v>
      </c>
      <c r="M13" s="151">
        <f t="array" aca="1" ref="M13" ca="1">(INDIRECT("NumericMain!"&amp;$A13&amp;"3")-INDIRECT("NumericMain!"&amp;M$1&amp;"3"))/SQRT((((INDIRECT("NumericMain!"&amp;$A13&amp;"2")-1)*INDIRECT("NumericMain!"&amp;$A13&amp;"4")^2+(INDIRECT("NumericMain!"&amp;M$1&amp;"2")-1)*INDIRECT("NumericMain!"&amp;M$1&amp;"4")^2)/(INDIRECT("NumericMain!"&amp;$A13&amp;"2")+INDIRECT("NumericMain!"&amp;M$1&amp;"2"))))</f>
        <v>0.13081398803354574</v>
      </c>
      <c r="N13" s="151">
        <f t="array" aca="1" ref="N13" ca="1">(INDIRECT("NumericMain!"&amp;$A13&amp;"3")-INDIRECT("NumericMain!"&amp;N$1&amp;"3"))/SQRT((((INDIRECT("NumericMain!"&amp;$A13&amp;"2")-1)*INDIRECT("NumericMain!"&amp;$A13&amp;"4")^2+(INDIRECT("NumericMain!"&amp;N$1&amp;"2")-1)*INDIRECT("NumericMain!"&amp;N$1&amp;"4")^2)/(INDIRECT("NumericMain!"&amp;$A13&amp;"2")+INDIRECT("NumericMain!"&amp;N$1&amp;"2"))))</f>
        <v>6.6344936649168032E-2</v>
      </c>
      <c r="O13" s="151">
        <f t="array" aca="1" ref="O13" ca="1">(INDIRECT("NumericMain!"&amp;$A13&amp;"3")-INDIRECT("NumericMain!"&amp;O$1&amp;"3"))/SQRT((((INDIRECT("NumericMain!"&amp;$A13&amp;"2")-1)*INDIRECT("NumericMain!"&amp;$A13&amp;"4")^2+(INDIRECT("NumericMain!"&amp;O$1&amp;"2")-1)*INDIRECT("NumericMain!"&amp;O$1&amp;"4")^2)/(INDIRECT("NumericMain!"&amp;$A13&amp;"2")+INDIRECT("NumericMain!"&amp;O$1&amp;"2"))))</f>
        <v>0</v>
      </c>
      <c r="P13" s="151">
        <f t="array" aca="1" ref="P13" ca="1">(INDIRECT("NumericMain!"&amp;$A13&amp;"3")-INDIRECT("NumericMain!"&amp;P$1&amp;"3"))/SQRT((((INDIRECT("NumericMain!"&amp;$A13&amp;"2")-1)*INDIRECT("NumericMain!"&amp;$A13&amp;"4")^2+(INDIRECT("NumericMain!"&amp;P$1&amp;"2")-1)*INDIRECT("NumericMain!"&amp;P$1&amp;"4")^2)/(INDIRECT("NumericMain!"&amp;$A13&amp;"2")+INDIRECT("NumericMain!"&amp;P$1&amp;"2"))))</f>
        <v>0</v>
      </c>
      <c r="Q13" s="151"/>
      <c r="R13" s="151"/>
      <c r="S13" s="151"/>
      <c r="T13" s="151"/>
      <c r="U13" s="151"/>
      <c r="V13" s="151"/>
      <c r="W13" s="151"/>
      <c r="X13" s="151"/>
    </row>
    <row r="14" spans="1:24" x14ac:dyDescent="0.2">
      <c r="A14" t="s">
        <v>1699</v>
      </c>
      <c r="B14" s="151" cm="1">
        <f t="array" aca="1" ref="B14" ca="1">INDIRECT("NumericMain!"&amp;$A14&amp;"3")</f>
        <v>1.4</v>
      </c>
      <c r="C14" s="151" cm="1">
        <f t="array" aca="1" ref="C14" ca="1">INDIRECT("NumericMain!"&amp;$A14&amp;"4")</f>
        <v>0.93206759411536233</v>
      </c>
      <c r="D14" t="str">
        <f t="array" aca="1" ref="D14" ca="1">INDIRECT("NumericMain!"&amp;$A14&amp;1)</f>
        <v>Q43 Security</v>
      </c>
      <c r="E14" t="str" cm="1">
        <f t="array" aca="1" ref="E14" ca="1">INDIRECT("NumericMain!"&amp;$A14&amp;"21")</f>
        <v>Security</v>
      </c>
      <c r="F14" s="151">
        <f t="array" aca="1" ref="F14" ca="1">(INDIRECT("NumericMain!"&amp;$A14&amp;"3")-INDIRECT("NumericMain!"&amp;F$1&amp;"3"))/SQRT((((INDIRECT("NumericMain!"&amp;$A14&amp;"2")-1)*INDIRECT("NumericMain!"&amp;$A14&amp;"4")^2+(INDIRECT("NumericMain!"&amp;F$1&amp;"2")-1)*INDIRECT("NumericMain!"&amp;F$1&amp;"4")^2)/(INDIRECT("NumericMain!"&amp;$A14&amp;"2")+INDIRECT("NumericMain!"&amp;F$1&amp;"2"))))</f>
        <v>1.1012204898040079</v>
      </c>
      <c r="G14" s="151">
        <f t="array" aca="1" ref="G14" ca="1">(INDIRECT("NumericMain!"&amp;$A14&amp;"3")-INDIRECT("NumericMain!"&amp;G$1&amp;"3"))/SQRT((((INDIRECT("NumericMain!"&amp;$A14&amp;"2")-1)*INDIRECT("NumericMain!"&amp;$A14&amp;"4")^2+(INDIRECT("NumericMain!"&amp;G$1&amp;"2")-1)*INDIRECT("NumericMain!"&amp;G$1&amp;"4")^2)/(INDIRECT("NumericMain!"&amp;$A14&amp;"2")+INDIRECT("NumericMain!"&amp;G$1&amp;"2"))))</f>
        <v>1.0681719862009498</v>
      </c>
      <c r="H14" s="151">
        <f t="array" aca="1" ref="H14" ca="1">(INDIRECT("NumericMain!"&amp;$A14&amp;"3")-INDIRECT("NumericMain!"&amp;H$1&amp;"3"))/SQRT((((INDIRECT("NumericMain!"&amp;$A14&amp;"2")-1)*INDIRECT("NumericMain!"&amp;$A14&amp;"4")^2+(INDIRECT("NumericMain!"&amp;H$1&amp;"2")-1)*INDIRECT("NumericMain!"&amp;H$1&amp;"4")^2)/(INDIRECT("NumericMain!"&amp;$A14&amp;"2")+INDIRECT("NumericMain!"&amp;H$1&amp;"2"))))</f>
        <v>0.79333931547758985</v>
      </c>
      <c r="I14" s="151">
        <f t="array" aca="1" ref="I14" ca="1">(INDIRECT("NumericMain!"&amp;$A14&amp;"3")-INDIRECT("NumericMain!"&amp;I$1&amp;"3"))/SQRT((((INDIRECT("NumericMain!"&amp;$A14&amp;"2")-1)*INDIRECT("NumericMain!"&amp;$A14&amp;"4")^2+(INDIRECT("NumericMain!"&amp;I$1&amp;"2")-1)*INDIRECT("NumericMain!"&amp;I$1&amp;"4")^2)/(INDIRECT("NumericMain!"&amp;$A14&amp;"2")+INDIRECT("NumericMain!"&amp;I$1&amp;"2"))))</f>
        <v>0.56803755744375428</v>
      </c>
      <c r="J14" s="151">
        <f t="array" aca="1" ref="J14" ca="1">(INDIRECT("NumericMain!"&amp;$A14&amp;"3")-INDIRECT("NumericMain!"&amp;J$1&amp;"3"))/SQRT((((INDIRECT("NumericMain!"&amp;$A14&amp;"2")-1)*INDIRECT("NumericMain!"&amp;$A14&amp;"4")^2+(INDIRECT("NumericMain!"&amp;J$1&amp;"2")-1)*INDIRECT("NumericMain!"&amp;J$1&amp;"4")^2)/(INDIRECT("NumericMain!"&amp;$A14&amp;"2")+INDIRECT("NumericMain!"&amp;J$1&amp;"2"))))</f>
        <v>0.46928106620779358</v>
      </c>
      <c r="K14" s="151">
        <f t="array" aca="1" ref="K14" ca="1">(INDIRECT("NumericMain!"&amp;$A14&amp;"3")-INDIRECT("NumericMain!"&amp;K$1&amp;"3"))/SQRT((((INDIRECT("NumericMain!"&amp;$A14&amp;"2")-1)*INDIRECT("NumericMain!"&amp;$A14&amp;"4")^2+(INDIRECT("NumericMain!"&amp;K$1&amp;"2")-1)*INDIRECT("NumericMain!"&amp;K$1&amp;"4")^2)/(INDIRECT("NumericMain!"&amp;$A14&amp;"2")+INDIRECT("NumericMain!"&amp;K$1&amp;"2"))))</f>
        <v>0.4176645146591409</v>
      </c>
      <c r="L14" s="151">
        <f t="array" aca="1" ref="L14" ca="1">(INDIRECT("NumericMain!"&amp;$A14&amp;"3")-INDIRECT("NumericMain!"&amp;L$1&amp;"3"))/SQRT((((INDIRECT("NumericMain!"&amp;$A14&amp;"2")-1)*INDIRECT("NumericMain!"&amp;$A14&amp;"4")^2+(INDIRECT("NumericMain!"&amp;L$1&amp;"2")-1)*INDIRECT("NumericMain!"&amp;L$1&amp;"4")^2)/(INDIRECT("NumericMain!"&amp;$A14&amp;"2")+INDIRECT("NumericMain!"&amp;L$1&amp;"2"))))</f>
        <v>0.40596412027762963</v>
      </c>
      <c r="M14" s="151">
        <f t="array" aca="1" ref="M14" ca="1">(INDIRECT("NumericMain!"&amp;$A14&amp;"3")-INDIRECT("NumericMain!"&amp;M$1&amp;"3"))/SQRT((((INDIRECT("NumericMain!"&amp;$A14&amp;"2")-1)*INDIRECT("NumericMain!"&amp;$A14&amp;"4")^2+(INDIRECT("NumericMain!"&amp;M$1&amp;"2")-1)*INDIRECT("NumericMain!"&amp;M$1&amp;"4")^2)/(INDIRECT("NumericMain!"&amp;$A14&amp;"2")+INDIRECT("NumericMain!"&amp;M$1&amp;"2"))))</f>
        <v>0.28749445424997289</v>
      </c>
      <c r="N14" s="151">
        <f t="array" aca="1" ref="N14" ca="1">(INDIRECT("NumericMain!"&amp;$A14&amp;"3")-INDIRECT("NumericMain!"&amp;N$1&amp;"3"))/SQRT((((INDIRECT("NumericMain!"&amp;$A14&amp;"2")-1)*INDIRECT("NumericMain!"&amp;$A14&amp;"4")^2+(INDIRECT("NumericMain!"&amp;N$1&amp;"2")-1)*INDIRECT("NumericMain!"&amp;N$1&amp;"4")^2)/(INDIRECT("NumericMain!"&amp;$A14&amp;"2")+INDIRECT("NumericMain!"&amp;N$1&amp;"2"))))</f>
        <v>0.22666306886873031</v>
      </c>
      <c r="O14" s="151">
        <f t="array" aca="1" ref="O14" ca="1">(INDIRECT("NumericMain!"&amp;$A14&amp;"3")-INDIRECT("NumericMain!"&amp;O$1&amp;"3"))/SQRT((((INDIRECT("NumericMain!"&amp;$A14&amp;"2")-1)*INDIRECT("NumericMain!"&amp;$A14&amp;"4")^2+(INDIRECT("NumericMain!"&amp;O$1&amp;"2")-1)*INDIRECT("NumericMain!"&amp;O$1&amp;"4")^2)/(INDIRECT("NumericMain!"&amp;$A14&amp;"2")+INDIRECT("NumericMain!"&amp;O$1&amp;"2"))))</f>
        <v>0.16171155683828764</v>
      </c>
      <c r="P14" s="151">
        <f t="array" aca="1" ref="P14" ca="1">(INDIRECT("NumericMain!"&amp;$A14&amp;"3")-INDIRECT("NumericMain!"&amp;P$1&amp;"3"))/SQRT((((INDIRECT("NumericMain!"&amp;$A14&amp;"2")-1)*INDIRECT("NumericMain!"&amp;$A14&amp;"4")^2+(INDIRECT("NumericMain!"&amp;P$1&amp;"2")-1)*INDIRECT("NumericMain!"&amp;P$1&amp;"4")^2)/(INDIRECT("NumericMain!"&amp;$A14&amp;"2")+INDIRECT("NumericMain!"&amp;P$1&amp;"2"))))</f>
        <v>0.17064747028519048</v>
      </c>
      <c r="Q14" s="151">
        <f t="array" aca="1" ref="Q14" ca="1">(INDIRECT("NumericMain!"&amp;$A14&amp;"3")-INDIRECT("NumericMain!"&amp;Q$1&amp;"3"))/SQRT((((INDIRECT("NumericMain!"&amp;$A14&amp;"2")-1)*INDIRECT("NumericMain!"&amp;$A14&amp;"4")^2+(INDIRECT("NumericMain!"&amp;Q$1&amp;"2")-1)*INDIRECT("NumericMain!"&amp;Q$1&amp;"4")^2)/(INDIRECT("NumericMain!"&amp;$A14&amp;"2")+INDIRECT("NumericMain!"&amp;Q$1&amp;"2"))))</f>
        <v>0</v>
      </c>
      <c r="R14" s="151"/>
      <c r="S14" s="151"/>
      <c r="T14" s="151"/>
      <c r="U14" s="151"/>
      <c r="V14" s="151"/>
      <c r="W14" s="151"/>
      <c r="X14" s="151"/>
    </row>
    <row r="15" spans="1:24" x14ac:dyDescent="0.2">
      <c r="A15" t="s">
        <v>1693</v>
      </c>
      <c r="B15" s="151" cm="1">
        <f t="array" aca="1" ref="B15" ca="1">INDIRECT("NumericMain!"&amp;$A15&amp;"3")</f>
        <v>1.4461538461538461</v>
      </c>
      <c r="C15" s="151" cm="1">
        <f t="array" aca="1" ref="C15" ca="1">INDIRECT("NumericMain!"&amp;$A15&amp;"4")</f>
        <v>1.075737671768326</v>
      </c>
      <c r="D15" t="str">
        <f t="array" aca="1" ref="D15" ca="1">INDIRECT("NumericMain!"&amp;$A15&amp;1)</f>
        <v>Q43 align mission</v>
      </c>
      <c r="E15" t="str" cm="1">
        <f t="array" aca="1" ref="E15" ca="1">INDIRECT("NumericMain!"&amp;$A15&amp;"21")</f>
        <v>The alignment of IT strategies with the university’s mission and goals</v>
      </c>
      <c r="F15" s="151">
        <f t="array" aca="1" ref="F15" ca="1">(INDIRECT("NumericMain!"&amp;$A15&amp;"3")-INDIRECT("NumericMain!"&amp;F$1&amp;"3"))/SQRT((((INDIRECT("NumericMain!"&amp;$A15&amp;"2")-1)*INDIRECT("NumericMain!"&amp;$A15&amp;"4")^2+(INDIRECT("NumericMain!"&amp;F$1&amp;"2")-1)*INDIRECT("NumericMain!"&amp;F$1&amp;"4")^2)/(INDIRECT("NumericMain!"&amp;$A15&amp;"2")+INDIRECT("NumericMain!"&amp;F$1&amp;"2"))))</f>
        <v>1.0640598246714896</v>
      </c>
      <c r="G15" s="151">
        <f t="array" aca="1" ref="G15" ca="1">(INDIRECT("NumericMain!"&amp;$A15&amp;"3")-INDIRECT("NumericMain!"&amp;G$1&amp;"3"))/SQRT((((INDIRECT("NumericMain!"&amp;$A15&amp;"2")-1)*INDIRECT("NumericMain!"&amp;$A15&amp;"4")^2+(INDIRECT("NumericMain!"&amp;G$1&amp;"2")-1)*INDIRECT("NumericMain!"&amp;G$1&amp;"4")^2)/(INDIRECT("NumericMain!"&amp;$A15&amp;"2")+INDIRECT("NumericMain!"&amp;G$1&amp;"2"))))</f>
        <v>1.0317460317460316</v>
      </c>
      <c r="H15" s="151">
        <f t="array" aca="1" ref="H15" ca="1">(INDIRECT("NumericMain!"&amp;$A15&amp;"3")-INDIRECT("NumericMain!"&amp;H$1&amp;"3"))/SQRT((((INDIRECT("NumericMain!"&amp;$A15&amp;"2")-1)*INDIRECT("NumericMain!"&amp;$A15&amp;"4")^2+(INDIRECT("NumericMain!"&amp;H$1&amp;"2")-1)*INDIRECT("NumericMain!"&amp;H$1&amp;"4")^2)/(INDIRECT("NumericMain!"&amp;$A15&amp;"2")+INDIRECT("NumericMain!"&amp;H$1&amp;"2"))))</f>
        <v>0.77846455740631448</v>
      </c>
      <c r="I15" s="151">
        <f t="array" aca="1" ref="I15" ca="1">(INDIRECT("NumericMain!"&amp;$A15&amp;"3")-INDIRECT("NumericMain!"&amp;I$1&amp;"3"))/SQRT((((INDIRECT("NumericMain!"&amp;$A15&amp;"2")-1)*INDIRECT("NumericMain!"&amp;$A15&amp;"4")^2+(INDIRECT("NumericMain!"&amp;I$1&amp;"2")-1)*INDIRECT("NumericMain!"&amp;I$1&amp;"4")^2)/(INDIRECT("NumericMain!"&amp;$A15&amp;"2")+INDIRECT("NumericMain!"&amp;I$1&amp;"2"))))</f>
        <v>0.57099714171706362</v>
      </c>
      <c r="J15" s="151">
        <f t="array" aca="1" ref="J15" ca="1">(INDIRECT("NumericMain!"&amp;$A15&amp;"3")-INDIRECT("NumericMain!"&amp;J$1&amp;"3"))/SQRT((((INDIRECT("NumericMain!"&amp;$A15&amp;"2")-1)*INDIRECT("NumericMain!"&amp;$A15&amp;"4")^2+(INDIRECT("NumericMain!"&amp;J$1&amp;"2")-1)*INDIRECT("NumericMain!"&amp;J$1&amp;"4")^2)/(INDIRECT("NumericMain!"&amp;$A15&amp;"2")+INDIRECT("NumericMain!"&amp;J$1&amp;"2"))))</f>
        <v>0.48063459653318275</v>
      </c>
      <c r="K15" s="151">
        <f t="array" aca="1" ref="K15" ca="1">(INDIRECT("NumericMain!"&amp;$A15&amp;"3")-INDIRECT("NumericMain!"&amp;K$1&amp;"3"))/SQRT((((INDIRECT("NumericMain!"&amp;$A15&amp;"2")-1)*INDIRECT("NumericMain!"&amp;$A15&amp;"4")^2+(INDIRECT("NumericMain!"&amp;K$1&amp;"2")-1)*INDIRECT("NumericMain!"&amp;K$1&amp;"4")^2)/(INDIRECT("NumericMain!"&amp;$A15&amp;"2")+INDIRECT("NumericMain!"&amp;K$1&amp;"2"))))</f>
        <v>0.43396303660274615</v>
      </c>
      <c r="L15" s="151">
        <f t="array" aca="1" ref="L15" ca="1">(INDIRECT("NumericMain!"&amp;$A15&amp;"3")-INDIRECT("NumericMain!"&amp;L$1&amp;"3"))/SQRT((((INDIRECT("NumericMain!"&amp;$A15&amp;"2")-1)*INDIRECT("NumericMain!"&amp;$A15&amp;"4")^2+(INDIRECT("NumericMain!"&amp;L$1&amp;"2")-1)*INDIRECT("NumericMain!"&amp;L$1&amp;"4")^2)/(INDIRECT("NumericMain!"&amp;$A15&amp;"2")+INDIRECT("NumericMain!"&amp;L$1&amp;"2"))))</f>
        <v>0.42192650784464591</v>
      </c>
      <c r="M15" s="151">
        <f t="array" aca="1" ref="M15" ca="1">(INDIRECT("NumericMain!"&amp;$A15&amp;"3")-INDIRECT("NumericMain!"&amp;M$1&amp;"3"))/SQRT((((INDIRECT("NumericMain!"&amp;$A15&amp;"2")-1)*INDIRECT("NumericMain!"&amp;$A15&amp;"4")^2+(INDIRECT("NumericMain!"&amp;M$1&amp;"2")-1)*INDIRECT("NumericMain!"&amp;M$1&amp;"4")^2)/(INDIRECT("NumericMain!"&amp;$A15&amp;"2")+INDIRECT("NumericMain!"&amp;M$1&amp;"2"))))</f>
        <v>0.31235616158708301</v>
      </c>
      <c r="N15" s="151">
        <f t="array" aca="1" ref="N15" ca="1">(INDIRECT("NumericMain!"&amp;$A15&amp;"3")-INDIRECT("NumericMain!"&amp;N$1&amp;"3"))/SQRT((((INDIRECT("NumericMain!"&amp;$A15&amp;"2")-1)*INDIRECT("NumericMain!"&amp;$A15&amp;"4")^2+(INDIRECT("NumericMain!"&amp;N$1&amp;"2")-1)*INDIRECT("NumericMain!"&amp;N$1&amp;"4")^2)/(INDIRECT("NumericMain!"&amp;$A15&amp;"2")+INDIRECT("NumericMain!"&amp;N$1&amp;"2"))))</f>
        <v>0.25584890784730563</v>
      </c>
      <c r="O15" s="151">
        <f t="array" aca="1" ref="O15" ca="1">(INDIRECT("NumericMain!"&amp;$A15&amp;"3")-INDIRECT("NumericMain!"&amp;O$1&amp;"3"))/SQRT((((INDIRECT("NumericMain!"&amp;$A15&amp;"2")-1)*INDIRECT("NumericMain!"&amp;$A15&amp;"4")^2+(INDIRECT("NumericMain!"&amp;O$1&amp;"2")-1)*INDIRECT("NumericMain!"&amp;O$1&amp;"4")^2)/(INDIRECT("NumericMain!"&amp;$A15&amp;"2")+INDIRECT("NumericMain!"&amp;O$1&amp;"2"))))</f>
        <v>0.19545005328038564</v>
      </c>
      <c r="P15" s="151">
        <f t="array" aca="1" ref="P15" ca="1">(INDIRECT("NumericMain!"&amp;$A15&amp;"3")-INDIRECT("NumericMain!"&amp;P$1&amp;"3"))/SQRT((((INDIRECT("NumericMain!"&amp;$A15&amp;"2")-1)*INDIRECT("NumericMain!"&amp;$A15&amp;"4")^2+(INDIRECT("NumericMain!"&amp;P$1&amp;"2")-1)*INDIRECT("NumericMain!"&amp;P$1&amp;"4")^2)/(INDIRECT("NumericMain!"&amp;$A15&amp;"2")+INDIRECT("NumericMain!"&amp;P$1&amp;"2"))))</f>
        <v>0.2046799986183494</v>
      </c>
      <c r="Q15" s="151">
        <f t="array" aca="1" ref="Q15" ca="1">(INDIRECT("NumericMain!"&amp;$A15&amp;"3")-INDIRECT("NumericMain!"&amp;Q$1&amp;"3"))/SQRT((((INDIRECT("NumericMain!"&amp;$A15&amp;"2")-1)*INDIRECT("NumericMain!"&amp;$A15&amp;"4")^2+(INDIRECT("NumericMain!"&amp;Q$1&amp;"2")-1)*INDIRECT("NumericMain!"&amp;Q$1&amp;"4")^2)/(INDIRECT("NumericMain!"&amp;$A15&amp;"2")+INDIRECT("NumericMain!"&amp;Q$1&amp;"2"))))</f>
        <v>4.6214045658616518E-2</v>
      </c>
      <c r="R15" s="151">
        <f t="array" aca="1" ref="R15" ca="1">(INDIRECT("NumericMain!"&amp;$A15&amp;"3")-INDIRECT("NumericMain!"&amp;R$1&amp;"3"))/SQRT((((INDIRECT("NumericMain!"&amp;$A15&amp;"2")-1)*INDIRECT("NumericMain!"&amp;$A15&amp;"4")^2+(INDIRECT("NumericMain!"&amp;R$1&amp;"2")-1)*INDIRECT("NumericMain!"&amp;R$1&amp;"4")^2)/(INDIRECT("NumericMain!"&amp;$A15&amp;"2")+INDIRECT("NumericMain!"&amp;R$1&amp;"2"))))</f>
        <v>0</v>
      </c>
      <c r="S15" s="151"/>
      <c r="T15" s="151"/>
      <c r="U15" s="151"/>
      <c r="V15" s="151"/>
      <c r="W15" s="151"/>
      <c r="X15" s="151"/>
    </row>
    <row r="16" spans="1:24" x14ac:dyDescent="0.2">
      <c r="F16" s="151"/>
      <c r="G16" s="151"/>
      <c r="H16" s="151"/>
      <c r="I16" s="151"/>
      <c r="J16" s="151"/>
      <c r="K16" s="151"/>
      <c r="L16" s="151"/>
      <c r="M16" s="151"/>
      <c r="N16" s="151"/>
      <c r="O16" s="151"/>
      <c r="P16" s="151"/>
      <c r="Q16" s="151"/>
      <c r="R16" s="151"/>
      <c r="S16" s="151"/>
      <c r="T16" s="151"/>
      <c r="U16" s="151"/>
      <c r="V16" s="151"/>
      <c r="W16" s="151"/>
      <c r="X16" s="151"/>
    </row>
    <row r="17" spans="4:24" x14ac:dyDescent="0.2">
      <c r="F17" s="151"/>
      <c r="G17" s="151"/>
      <c r="H17" s="151"/>
      <c r="I17" s="151"/>
      <c r="J17" s="151"/>
      <c r="K17" s="151"/>
      <c r="L17" s="151"/>
      <c r="M17" s="151"/>
      <c r="N17" s="151"/>
      <c r="O17" s="151"/>
      <c r="P17" s="151"/>
      <c r="Q17" s="151"/>
      <c r="R17" s="151"/>
      <c r="S17" s="151"/>
      <c r="T17" s="151"/>
      <c r="U17" s="151"/>
      <c r="V17" s="151"/>
      <c r="W17" s="151"/>
      <c r="X17" s="151"/>
    </row>
    <row r="18" spans="4:24" x14ac:dyDescent="0.2">
      <c r="F18" s="151"/>
      <c r="G18" s="151"/>
      <c r="H18" s="151"/>
      <c r="I18" s="151"/>
      <c r="J18" s="151"/>
      <c r="K18" s="151"/>
      <c r="L18" s="151"/>
      <c r="M18" s="151"/>
      <c r="N18" s="151"/>
      <c r="O18" s="151"/>
      <c r="P18" s="151"/>
      <c r="Q18" s="151"/>
      <c r="R18" s="151"/>
      <c r="S18" s="151"/>
      <c r="T18" s="151"/>
      <c r="U18" s="151"/>
      <c r="V18" s="151"/>
      <c r="W18" s="151"/>
      <c r="X18" s="151"/>
    </row>
    <row r="19" spans="4:24" x14ac:dyDescent="0.2">
      <c r="F19" s="151"/>
      <c r="G19" s="151"/>
      <c r="H19" s="151"/>
      <c r="I19" s="151"/>
      <c r="J19" s="151"/>
      <c r="K19" s="151"/>
      <c r="L19" s="151"/>
      <c r="M19" s="151"/>
      <c r="N19" s="151"/>
      <c r="O19" s="151"/>
      <c r="P19" s="151"/>
      <c r="Q19" s="151"/>
      <c r="R19" s="151"/>
      <c r="S19" s="151"/>
      <c r="T19" s="151"/>
      <c r="U19" s="151"/>
      <c r="V19" s="151"/>
      <c r="W19" s="151"/>
      <c r="X19" s="151"/>
    </row>
    <row r="20" spans="4:24" x14ac:dyDescent="0.2">
      <c r="F20" s="151"/>
      <c r="G20" s="151"/>
      <c r="H20" s="151"/>
      <c r="I20" s="151"/>
      <c r="J20" s="151"/>
      <c r="K20" s="151"/>
      <c r="L20" s="151"/>
      <c r="M20" s="151"/>
      <c r="N20" s="151"/>
      <c r="O20" s="151"/>
      <c r="P20" s="151"/>
      <c r="Q20" s="151"/>
      <c r="R20" s="151"/>
      <c r="S20" s="151"/>
      <c r="T20" s="151"/>
      <c r="U20" s="151"/>
      <c r="V20" s="151"/>
      <c r="W20" s="151"/>
      <c r="X20" s="151"/>
    </row>
    <row r="23" spans="4:24" x14ac:dyDescent="0.2">
      <c r="D23" t="s">
        <v>1816</v>
      </c>
    </row>
    <row r="26" spans="4:24" x14ac:dyDescent="0.2">
      <c r="F26" s="151"/>
    </row>
  </sheetData>
  <sortState xmlns:xlrd2="http://schemas.microsoft.com/office/spreadsheetml/2017/richdata2" ref="A3:B15">
    <sortCondition ref="B3:B15"/>
  </sortState>
  <conditionalFormatting sqref="F26">
    <cfRule type="colorScale" priority="97">
      <colorScale>
        <cfvo type="num" val="-2"/>
        <cfvo type="num" val="0"/>
        <cfvo type="num" val="2"/>
        <color rgb="FFFF0000"/>
        <color theme="0"/>
        <color rgb="FF00B050"/>
      </colorScale>
    </cfRule>
  </conditionalFormatting>
  <conditionalFormatting sqref="F3">
    <cfRule type="colorScale" priority="96">
      <colorScale>
        <cfvo type="num" val="-2"/>
        <cfvo type="num" val="0"/>
        <cfvo type="num" val="2"/>
        <color rgb="FFFF0000"/>
        <color theme="0"/>
        <color rgb="FF00B050"/>
      </colorScale>
    </cfRule>
  </conditionalFormatting>
  <conditionalFormatting sqref="F4">
    <cfRule type="colorScale" priority="95">
      <colorScale>
        <cfvo type="num" val="-2"/>
        <cfvo type="num" val="0"/>
        <cfvo type="num" val="2"/>
        <color rgb="FFFF0000"/>
        <color theme="0"/>
        <color rgb="FF00B050"/>
      </colorScale>
    </cfRule>
  </conditionalFormatting>
  <conditionalFormatting sqref="F5">
    <cfRule type="colorScale" priority="94">
      <colorScale>
        <cfvo type="num" val="-2"/>
        <cfvo type="num" val="0"/>
        <cfvo type="num" val="2"/>
        <color rgb="FFFF0000"/>
        <color theme="0"/>
        <color rgb="FF00B050"/>
      </colorScale>
    </cfRule>
  </conditionalFormatting>
  <conditionalFormatting sqref="F6">
    <cfRule type="colorScale" priority="93">
      <colorScale>
        <cfvo type="num" val="-2"/>
        <cfvo type="num" val="0"/>
        <cfvo type="num" val="2"/>
        <color rgb="FFFF0000"/>
        <color theme="0"/>
        <color rgb="FF00B050"/>
      </colorScale>
    </cfRule>
  </conditionalFormatting>
  <conditionalFormatting sqref="F7">
    <cfRule type="colorScale" priority="92">
      <colorScale>
        <cfvo type="num" val="-2"/>
        <cfvo type="num" val="0"/>
        <cfvo type="num" val="2"/>
        <color rgb="FFFF0000"/>
        <color theme="0"/>
        <color rgb="FF00B050"/>
      </colorScale>
    </cfRule>
  </conditionalFormatting>
  <conditionalFormatting sqref="F8">
    <cfRule type="colorScale" priority="91">
      <colorScale>
        <cfvo type="num" val="-2"/>
        <cfvo type="num" val="0"/>
        <cfvo type="num" val="2"/>
        <color rgb="FFFF0000"/>
        <color theme="0"/>
        <color rgb="FF00B050"/>
      </colorScale>
    </cfRule>
  </conditionalFormatting>
  <conditionalFormatting sqref="F9">
    <cfRule type="colorScale" priority="90">
      <colorScale>
        <cfvo type="num" val="-2"/>
        <cfvo type="num" val="0"/>
        <cfvo type="num" val="2"/>
        <color rgb="FFFF0000"/>
        <color theme="0"/>
        <color rgb="FF00B050"/>
      </colorScale>
    </cfRule>
  </conditionalFormatting>
  <conditionalFormatting sqref="F10">
    <cfRule type="colorScale" priority="89">
      <colorScale>
        <cfvo type="num" val="-2"/>
        <cfvo type="num" val="0"/>
        <cfvo type="num" val="2"/>
        <color rgb="FFFF0000"/>
        <color theme="0"/>
        <color rgb="FF00B050"/>
      </colorScale>
    </cfRule>
  </conditionalFormatting>
  <conditionalFormatting sqref="F11">
    <cfRule type="colorScale" priority="88">
      <colorScale>
        <cfvo type="num" val="-2"/>
        <cfvo type="num" val="0"/>
        <cfvo type="num" val="2"/>
        <color rgb="FFFF0000"/>
        <color theme="0"/>
        <color rgb="FF00B050"/>
      </colorScale>
    </cfRule>
  </conditionalFormatting>
  <conditionalFormatting sqref="F12">
    <cfRule type="colorScale" priority="87">
      <colorScale>
        <cfvo type="num" val="-2"/>
        <cfvo type="num" val="0"/>
        <cfvo type="num" val="2"/>
        <color rgb="FFFF0000"/>
        <color theme="0"/>
        <color rgb="FF00B050"/>
      </colorScale>
    </cfRule>
  </conditionalFormatting>
  <conditionalFormatting sqref="F13">
    <cfRule type="colorScale" priority="86">
      <colorScale>
        <cfvo type="num" val="-2"/>
        <cfvo type="num" val="0"/>
        <cfvo type="num" val="2"/>
        <color rgb="FFFF0000"/>
        <color theme="0"/>
        <color rgb="FF00B050"/>
      </colorScale>
    </cfRule>
  </conditionalFormatting>
  <conditionalFormatting sqref="F14">
    <cfRule type="colorScale" priority="85">
      <colorScale>
        <cfvo type="num" val="-2"/>
        <cfvo type="num" val="0"/>
        <cfvo type="num" val="2"/>
        <color rgb="FFFF0000"/>
        <color theme="0"/>
        <color rgb="FF00B050"/>
      </colorScale>
    </cfRule>
  </conditionalFormatting>
  <conditionalFormatting sqref="F15">
    <cfRule type="colorScale" priority="84">
      <colorScale>
        <cfvo type="num" val="-2"/>
        <cfvo type="num" val="0"/>
        <cfvo type="num" val="2"/>
        <color rgb="FFFF0000"/>
        <color theme="0"/>
        <color rgb="FF00B050"/>
      </colorScale>
    </cfRule>
  </conditionalFormatting>
  <conditionalFormatting sqref="F17">
    <cfRule type="colorScale" priority="83">
      <colorScale>
        <cfvo type="num" val="-2"/>
        <cfvo type="num" val="0"/>
        <cfvo type="num" val="2"/>
        <color rgb="FFFF0000"/>
        <color theme="0"/>
        <color rgb="FF00B050"/>
      </colorScale>
    </cfRule>
  </conditionalFormatting>
  <conditionalFormatting sqref="F18">
    <cfRule type="colorScale" priority="82">
      <colorScale>
        <cfvo type="num" val="-2"/>
        <cfvo type="num" val="0"/>
        <cfvo type="num" val="2"/>
        <color rgb="FFFF0000"/>
        <color theme="0"/>
        <color rgb="FF00B050"/>
      </colorScale>
    </cfRule>
  </conditionalFormatting>
  <conditionalFormatting sqref="F19">
    <cfRule type="colorScale" priority="81">
      <colorScale>
        <cfvo type="num" val="-2"/>
        <cfvo type="num" val="0"/>
        <cfvo type="num" val="2"/>
        <color rgb="FFFF0000"/>
        <color theme="0"/>
        <color rgb="FF00B050"/>
      </colorScale>
    </cfRule>
  </conditionalFormatting>
  <conditionalFormatting sqref="G3">
    <cfRule type="colorScale" priority="80">
      <colorScale>
        <cfvo type="num" val="-2"/>
        <cfvo type="num" val="0"/>
        <cfvo type="num" val="2"/>
        <color rgb="FFFF0000"/>
        <color theme="0"/>
        <color rgb="FF00B050"/>
      </colorScale>
    </cfRule>
  </conditionalFormatting>
  <conditionalFormatting sqref="G4">
    <cfRule type="colorScale" priority="79">
      <colorScale>
        <cfvo type="num" val="-2"/>
        <cfvo type="num" val="0"/>
        <cfvo type="num" val="2"/>
        <color rgb="FFFF0000"/>
        <color theme="0"/>
        <color rgb="FF00B050"/>
      </colorScale>
    </cfRule>
  </conditionalFormatting>
  <conditionalFormatting sqref="G5">
    <cfRule type="colorScale" priority="78">
      <colorScale>
        <cfvo type="num" val="-2"/>
        <cfvo type="num" val="0"/>
        <cfvo type="num" val="2"/>
        <color rgb="FFFF0000"/>
        <color theme="0"/>
        <color rgb="FF00B050"/>
      </colorScale>
    </cfRule>
  </conditionalFormatting>
  <conditionalFormatting sqref="G6">
    <cfRule type="colorScale" priority="77">
      <colorScale>
        <cfvo type="num" val="-2"/>
        <cfvo type="num" val="0"/>
        <cfvo type="num" val="2"/>
        <color rgb="FFFF0000"/>
        <color theme="0"/>
        <color rgb="FF00B050"/>
      </colorScale>
    </cfRule>
  </conditionalFormatting>
  <conditionalFormatting sqref="G7">
    <cfRule type="colorScale" priority="76">
      <colorScale>
        <cfvo type="num" val="-2"/>
        <cfvo type="num" val="0"/>
        <cfvo type="num" val="2"/>
        <color rgb="FFFF0000"/>
        <color theme="0"/>
        <color rgb="FF00B050"/>
      </colorScale>
    </cfRule>
  </conditionalFormatting>
  <conditionalFormatting sqref="G8">
    <cfRule type="colorScale" priority="75">
      <colorScale>
        <cfvo type="num" val="-2"/>
        <cfvo type="num" val="0"/>
        <cfvo type="num" val="2"/>
        <color rgb="FFFF0000"/>
        <color theme="0"/>
        <color rgb="FF00B050"/>
      </colorScale>
    </cfRule>
  </conditionalFormatting>
  <conditionalFormatting sqref="G9">
    <cfRule type="colorScale" priority="74">
      <colorScale>
        <cfvo type="num" val="-2"/>
        <cfvo type="num" val="0"/>
        <cfvo type="num" val="2"/>
        <color rgb="FFFF0000"/>
        <color theme="0"/>
        <color rgb="FF00B050"/>
      </colorScale>
    </cfRule>
  </conditionalFormatting>
  <conditionalFormatting sqref="G10">
    <cfRule type="colorScale" priority="73">
      <colorScale>
        <cfvo type="num" val="-2"/>
        <cfvo type="num" val="0"/>
        <cfvo type="num" val="2"/>
        <color rgb="FFFF0000"/>
        <color theme="0"/>
        <color rgb="FF00B050"/>
      </colorScale>
    </cfRule>
  </conditionalFormatting>
  <conditionalFormatting sqref="G11">
    <cfRule type="colorScale" priority="72">
      <colorScale>
        <cfvo type="num" val="-2"/>
        <cfvo type="num" val="0"/>
        <cfvo type="num" val="2"/>
        <color rgb="FFFF0000"/>
        <color theme="0"/>
        <color rgb="FF00B050"/>
      </colorScale>
    </cfRule>
  </conditionalFormatting>
  <conditionalFormatting sqref="G12">
    <cfRule type="colorScale" priority="71">
      <colorScale>
        <cfvo type="num" val="-2"/>
        <cfvo type="num" val="0"/>
        <cfvo type="num" val="2"/>
        <color rgb="FFFF0000"/>
        <color theme="0"/>
        <color rgb="FF00B050"/>
      </colorScale>
    </cfRule>
  </conditionalFormatting>
  <conditionalFormatting sqref="G13">
    <cfRule type="colorScale" priority="70">
      <colorScale>
        <cfvo type="num" val="-2"/>
        <cfvo type="num" val="0"/>
        <cfvo type="num" val="2"/>
        <color rgb="FFFF0000"/>
        <color theme="0"/>
        <color rgb="FF00B050"/>
      </colorScale>
    </cfRule>
  </conditionalFormatting>
  <conditionalFormatting sqref="G14">
    <cfRule type="colorScale" priority="69">
      <colorScale>
        <cfvo type="num" val="-2"/>
        <cfvo type="num" val="0"/>
        <cfvo type="num" val="2"/>
        <color rgb="FFFF0000"/>
        <color theme="0"/>
        <color rgb="FF00B050"/>
      </colorScale>
    </cfRule>
  </conditionalFormatting>
  <conditionalFormatting sqref="G15">
    <cfRule type="colorScale" priority="68">
      <colorScale>
        <cfvo type="num" val="-2"/>
        <cfvo type="num" val="0"/>
        <cfvo type="num" val="2"/>
        <color rgb="FFFF0000"/>
        <color theme="0"/>
        <color rgb="FF00B050"/>
      </colorScale>
    </cfRule>
  </conditionalFormatting>
  <conditionalFormatting sqref="G17">
    <cfRule type="colorScale" priority="67">
      <colorScale>
        <cfvo type="num" val="-2"/>
        <cfvo type="num" val="0"/>
        <cfvo type="num" val="2"/>
        <color rgb="FFFF0000"/>
        <color theme="0"/>
        <color rgb="FF00B050"/>
      </colorScale>
    </cfRule>
  </conditionalFormatting>
  <conditionalFormatting sqref="G18">
    <cfRule type="colorScale" priority="66">
      <colorScale>
        <cfvo type="num" val="-2"/>
        <cfvo type="num" val="0"/>
        <cfvo type="num" val="2"/>
        <color rgb="FFFF0000"/>
        <color theme="0"/>
        <color rgb="FF00B050"/>
      </colorScale>
    </cfRule>
  </conditionalFormatting>
  <conditionalFormatting sqref="G19">
    <cfRule type="colorScale" priority="65">
      <colorScale>
        <cfvo type="num" val="-2"/>
        <cfvo type="num" val="0"/>
        <cfvo type="num" val="2"/>
        <color rgb="FFFF0000"/>
        <color theme="0"/>
        <color rgb="FF00B050"/>
      </colorScale>
    </cfRule>
  </conditionalFormatting>
  <conditionalFormatting sqref="H3">
    <cfRule type="colorScale" priority="64">
      <colorScale>
        <cfvo type="num" val="-2"/>
        <cfvo type="num" val="0"/>
        <cfvo type="num" val="2"/>
        <color rgb="FFFF0000"/>
        <color theme="0"/>
        <color rgb="FF00B050"/>
      </colorScale>
    </cfRule>
  </conditionalFormatting>
  <conditionalFormatting sqref="H4">
    <cfRule type="colorScale" priority="63">
      <colorScale>
        <cfvo type="num" val="-2"/>
        <cfvo type="num" val="0"/>
        <cfvo type="num" val="2"/>
        <color rgb="FFFF0000"/>
        <color theme="0"/>
        <color rgb="FF00B050"/>
      </colorScale>
    </cfRule>
  </conditionalFormatting>
  <conditionalFormatting sqref="H5">
    <cfRule type="colorScale" priority="62">
      <colorScale>
        <cfvo type="num" val="-2"/>
        <cfvo type="num" val="0"/>
        <cfvo type="num" val="2"/>
        <color rgb="FFFF0000"/>
        <color theme="0"/>
        <color rgb="FF00B050"/>
      </colorScale>
    </cfRule>
  </conditionalFormatting>
  <conditionalFormatting sqref="H6">
    <cfRule type="colorScale" priority="61">
      <colorScale>
        <cfvo type="num" val="-2"/>
        <cfvo type="num" val="0"/>
        <cfvo type="num" val="2"/>
        <color rgb="FFFF0000"/>
        <color theme="0"/>
        <color rgb="FF00B050"/>
      </colorScale>
    </cfRule>
  </conditionalFormatting>
  <conditionalFormatting sqref="H7">
    <cfRule type="colorScale" priority="60">
      <colorScale>
        <cfvo type="num" val="-2"/>
        <cfvo type="num" val="0"/>
        <cfvo type="num" val="2"/>
        <color rgb="FFFF0000"/>
        <color theme="0"/>
        <color rgb="FF00B050"/>
      </colorScale>
    </cfRule>
  </conditionalFormatting>
  <conditionalFormatting sqref="H8">
    <cfRule type="colorScale" priority="59">
      <colorScale>
        <cfvo type="num" val="-2"/>
        <cfvo type="num" val="0"/>
        <cfvo type="num" val="2"/>
        <color rgb="FFFF0000"/>
        <color theme="0"/>
        <color rgb="FF00B050"/>
      </colorScale>
    </cfRule>
  </conditionalFormatting>
  <conditionalFormatting sqref="H9">
    <cfRule type="colorScale" priority="58">
      <colorScale>
        <cfvo type="num" val="-2"/>
        <cfvo type="num" val="0"/>
        <cfvo type="num" val="2"/>
        <color rgb="FFFF0000"/>
        <color theme="0"/>
        <color rgb="FF00B050"/>
      </colorScale>
    </cfRule>
  </conditionalFormatting>
  <conditionalFormatting sqref="H10">
    <cfRule type="colorScale" priority="57">
      <colorScale>
        <cfvo type="num" val="-2"/>
        <cfvo type="num" val="0"/>
        <cfvo type="num" val="2"/>
        <color rgb="FFFF0000"/>
        <color theme="0"/>
        <color rgb="FF00B050"/>
      </colorScale>
    </cfRule>
  </conditionalFormatting>
  <conditionalFormatting sqref="H11">
    <cfRule type="colorScale" priority="56">
      <colorScale>
        <cfvo type="num" val="-2"/>
        <cfvo type="num" val="0"/>
        <cfvo type="num" val="2"/>
        <color rgb="FFFF0000"/>
        <color theme="0"/>
        <color rgb="FF00B050"/>
      </colorScale>
    </cfRule>
  </conditionalFormatting>
  <conditionalFormatting sqref="H12">
    <cfRule type="colorScale" priority="55">
      <colorScale>
        <cfvo type="num" val="-2"/>
        <cfvo type="num" val="0"/>
        <cfvo type="num" val="2"/>
        <color rgb="FFFF0000"/>
        <color theme="0"/>
        <color rgb="FF00B050"/>
      </colorScale>
    </cfRule>
  </conditionalFormatting>
  <conditionalFormatting sqref="H13">
    <cfRule type="colorScale" priority="54">
      <colorScale>
        <cfvo type="num" val="-2"/>
        <cfvo type="num" val="0"/>
        <cfvo type="num" val="2"/>
        <color rgb="FFFF0000"/>
        <color theme="0"/>
        <color rgb="FF00B050"/>
      </colorScale>
    </cfRule>
  </conditionalFormatting>
  <conditionalFormatting sqref="H14">
    <cfRule type="colorScale" priority="53">
      <colorScale>
        <cfvo type="num" val="-2"/>
        <cfvo type="num" val="0"/>
        <cfvo type="num" val="2"/>
        <color rgb="FFFF0000"/>
        <color theme="0"/>
        <color rgb="FF00B050"/>
      </colorScale>
    </cfRule>
  </conditionalFormatting>
  <conditionalFormatting sqref="H15">
    <cfRule type="colorScale" priority="52">
      <colorScale>
        <cfvo type="num" val="-2"/>
        <cfvo type="num" val="0"/>
        <cfvo type="num" val="2"/>
        <color rgb="FFFF0000"/>
        <color theme="0"/>
        <color rgb="FF00B050"/>
      </colorScale>
    </cfRule>
  </conditionalFormatting>
  <conditionalFormatting sqref="H17">
    <cfRule type="colorScale" priority="51">
      <colorScale>
        <cfvo type="num" val="-2"/>
        <cfvo type="num" val="0"/>
        <cfvo type="num" val="2"/>
        <color rgb="FFFF0000"/>
        <color theme="0"/>
        <color rgb="FF00B050"/>
      </colorScale>
    </cfRule>
  </conditionalFormatting>
  <conditionalFormatting sqref="H18">
    <cfRule type="colorScale" priority="50">
      <colorScale>
        <cfvo type="num" val="-2"/>
        <cfvo type="num" val="0"/>
        <cfvo type="num" val="2"/>
        <color rgb="FFFF0000"/>
        <color theme="0"/>
        <color rgb="FF00B050"/>
      </colorScale>
    </cfRule>
  </conditionalFormatting>
  <conditionalFormatting sqref="H19">
    <cfRule type="colorScale" priority="49">
      <colorScale>
        <cfvo type="num" val="-2"/>
        <cfvo type="num" val="0"/>
        <cfvo type="num" val="2"/>
        <color rgb="FFFF0000"/>
        <color theme="0"/>
        <color rgb="FF00B050"/>
      </colorScale>
    </cfRule>
  </conditionalFormatting>
  <conditionalFormatting sqref="I3">
    <cfRule type="colorScale" priority="48">
      <colorScale>
        <cfvo type="num" val="-2"/>
        <cfvo type="num" val="0"/>
        <cfvo type="num" val="2"/>
        <color rgb="FFFF0000"/>
        <color theme="0"/>
        <color rgb="FF00B050"/>
      </colorScale>
    </cfRule>
  </conditionalFormatting>
  <conditionalFormatting sqref="I4">
    <cfRule type="colorScale" priority="47">
      <colorScale>
        <cfvo type="num" val="-2"/>
        <cfvo type="num" val="0"/>
        <cfvo type="num" val="2"/>
        <color rgb="FFFF0000"/>
        <color theme="0"/>
        <color rgb="FF00B050"/>
      </colorScale>
    </cfRule>
  </conditionalFormatting>
  <conditionalFormatting sqref="I5">
    <cfRule type="colorScale" priority="46">
      <colorScale>
        <cfvo type="num" val="-2"/>
        <cfvo type="num" val="0"/>
        <cfvo type="num" val="2"/>
        <color rgb="FFFF0000"/>
        <color theme="0"/>
        <color rgb="FF00B050"/>
      </colorScale>
    </cfRule>
  </conditionalFormatting>
  <conditionalFormatting sqref="I6">
    <cfRule type="colorScale" priority="45">
      <colorScale>
        <cfvo type="num" val="-2"/>
        <cfvo type="num" val="0"/>
        <cfvo type="num" val="2"/>
        <color rgb="FFFF0000"/>
        <color theme="0"/>
        <color rgb="FF00B050"/>
      </colorScale>
    </cfRule>
  </conditionalFormatting>
  <conditionalFormatting sqref="I7">
    <cfRule type="colorScale" priority="44">
      <colorScale>
        <cfvo type="num" val="-2"/>
        <cfvo type="num" val="0"/>
        <cfvo type="num" val="2"/>
        <color rgb="FFFF0000"/>
        <color theme="0"/>
        <color rgb="FF00B050"/>
      </colorScale>
    </cfRule>
  </conditionalFormatting>
  <conditionalFormatting sqref="I8">
    <cfRule type="colorScale" priority="43">
      <colorScale>
        <cfvo type="num" val="-2"/>
        <cfvo type="num" val="0"/>
        <cfvo type="num" val="2"/>
        <color rgb="FFFF0000"/>
        <color theme="0"/>
        <color rgb="FF00B050"/>
      </colorScale>
    </cfRule>
  </conditionalFormatting>
  <conditionalFormatting sqref="I9">
    <cfRule type="colorScale" priority="42">
      <colorScale>
        <cfvo type="num" val="-2"/>
        <cfvo type="num" val="0"/>
        <cfvo type="num" val="2"/>
        <color rgb="FFFF0000"/>
        <color theme="0"/>
        <color rgb="FF00B050"/>
      </colorScale>
    </cfRule>
  </conditionalFormatting>
  <conditionalFormatting sqref="I10">
    <cfRule type="colorScale" priority="41">
      <colorScale>
        <cfvo type="num" val="-2"/>
        <cfvo type="num" val="0"/>
        <cfvo type="num" val="2"/>
        <color rgb="FFFF0000"/>
        <color theme="0"/>
        <color rgb="FF00B050"/>
      </colorScale>
    </cfRule>
  </conditionalFormatting>
  <conditionalFormatting sqref="I11">
    <cfRule type="colorScale" priority="40">
      <colorScale>
        <cfvo type="num" val="-2"/>
        <cfvo type="num" val="0"/>
        <cfvo type="num" val="2"/>
        <color rgb="FFFF0000"/>
        <color theme="0"/>
        <color rgb="FF00B050"/>
      </colorScale>
    </cfRule>
  </conditionalFormatting>
  <conditionalFormatting sqref="I12">
    <cfRule type="colorScale" priority="39">
      <colorScale>
        <cfvo type="num" val="-2"/>
        <cfvo type="num" val="0"/>
        <cfvo type="num" val="2"/>
        <color rgb="FFFF0000"/>
        <color theme="0"/>
        <color rgb="FF00B050"/>
      </colorScale>
    </cfRule>
  </conditionalFormatting>
  <conditionalFormatting sqref="I13">
    <cfRule type="colorScale" priority="38">
      <colorScale>
        <cfvo type="num" val="-2"/>
        <cfvo type="num" val="0"/>
        <cfvo type="num" val="2"/>
        <color rgb="FFFF0000"/>
        <color theme="0"/>
        <color rgb="FF00B050"/>
      </colorScale>
    </cfRule>
  </conditionalFormatting>
  <conditionalFormatting sqref="I14">
    <cfRule type="colorScale" priority="37">
      <colorScale>
        <cfvo type="num" val="-2"/>
        <cfvo type="num" val="0"/>
        <cfvo type="num" val="2"/>
        <color rgb="FFFF0000"/>
        <color theme="0"/>
        <color rgb="FF00B050"/>
      </colorScale>
    </cfRule>
  </conditionalFormatting>
  <conditionalFormatting sqref="I15">
    <cfRule type="colorScale" priority="36">
      <colorScale>
        <cfvo type="num" val="-2"/>
        <cfvo type="num" val="0"/>
        <cfvo type="num" val="2"/>
        <color rgb="FFFF0000"/>
        <color theme="0"/>
        <color rgb="FF00B050"/>
      </colorScale>
    </cfRule>
  </conditionalFormatting>
  <conditionalFormatting sqref="I17">
    <cfRule type="colorScale" priority="35">
      <colorScale>
        <cfvo type="num" val="-2"/>
        <cfvo type="num" val="0"/>
        <cfvo type="num" val="2"/>
        <color rgb="FFFF0000"/>
        <color theme="0"/>
        <color rgb="FF00B050"/>
      </colorScale>
    </cfRule>
  </conditionalFormatting>
  <conditionalFormatting sqref="I18">
    <cfRule type="colorScale" priority="34">
      <colorScale>
        <cfvo type="num" val="-2"/>
        <cfvo type="num" val="0"/>
        <cfvo type="num" val="2"/>
        <color rgb="FFFF0000"/>
        <color theme="0"/>
        <color rgb="FF00B050"/>
      </colorScale>
    </cfRule>
  </conditionalFormatting>
  <conditionalFormatting sqref="I19">
    <cfRule type="colorScale" priority="33">
      <colorScale>
        <cfvo type="num" val="-2"/>
        <cfvo type="num" val="0"/>
        <cfvo type="num" val="2"/>
        <color rgb="FFFF0000"/>
        <color theme="0"/>
        <color rgb="FF00B050"/>
      </colorScale>
    </cfRule>
  </conditionalFormatting>
  <conditionalFormatting sqref="J3:J15 J17:J19">
    <cfRule type="colorScale" priority="32">
      <colorScale>
        <cfvo type="num" val="-2"/>
        <cfvo type="num" val="0"/>
        <cfvo type="num" val="2"/>
        <color rgb="FFFF0000"/>
        <color theme="0"/>
        <color rgb="FF00B050"/>
      </colorScale>
    </cfRule>
  </conditionalFormatting>
  <conditionalFormatting sqref="K3">
    <cfRule type="colorScale" priority="31">
      <colorScale>
        <cfvo type="num" val="-2"/>
        <cfvo type="num" val="0"/>
        <cfvo type="num" val="2"/>
        <color rgb="FFFF0000"/>
        <color theme="0"/>
        <color rgb="FF00B050"/>
      </colorScale>
    </cfRule>
  </conditionalFormatting>
  <conditionalFormatting sqref="K4">
    <cfRule type="colorScale" priority="30">
      <colorScale>
        <cfvo type="num" val="-2"/>
        <cfvo type="num" val="0"/>
        <cfvo type="num" val="2"/>
        <color rgb="FFFF0000"/>
        <color theme="0"/>
        <color rgb="FF00B050"/>
      </colorScale>
    </cfRule>
  </conditionalFormatting>
  <conditionalFormatting sqref="K5">
    <cfRule type="colorScale" priority="29">
      <colorScale>
        <cfvo type="num" val="-2"/>
        <cfvo type="num" val="0"/>
        <cfvo type="num" val="2"/>
        <color rgb="FFFF0000"/>
        <color theme="0"/>
        <color rgb="FF00B050"/>
      </colorScale>
    </cfRule>
  </conditionalFormatting>
  <conditionalFormatting sqref="K6">
    <cfRule type="colorScale" priority="28">
      <colorScale>
        <cfvo type="num" val="-2"/>
        <cfvo type="num" val="0"/>
        <cfvo type="num" val="2"/>
        <color rgb="FFFF0000"/>
        <color theme="0"/>
        <color rgb="FF00B050"/>
      </colorScale>
    </cfRule>
  </conditionalFormatting>
  <conditionalFormatting sqref="K7">
    <cfRule type="colorScale" priority="27">
      <colorScale>
        <cfvo type="num" val="-2"/>
        <cfvo type="num" val="0"/>
        <cfvo type="num" val="2"/>
        <color rgb="FFFF0000"/>
        <color theme="0"/>
        <color rgb="FF00B050"/>
      </colorScale>
    </cfRule>
  </conditionalFormatting>
  <conditionalFormatting sqref="K8">
    <cfRule type="colorScale" priority="26">
      <colorScale>
        <cfvo type="num" val="-2"/>
        <cfvo type="num" val="0"/>
        <cfvo type="num" val="2"/>
        <color rgb="FFFF0000"/>
        <color theme="0"/>
        <color rgb="FF00B050"/>
      </colorScale>
    </cfRule>
  </conditionalFormatting>
  <conditionalFormatting sqref="K9">
    <cfRule type="colorScale" priority="25">
      <colorScale>
        <cfvo type="num" val="-2"/>
        <cfvo type="num" val="0"/>
        <cfvo type="num" val="2"/>
        <color rgb="FFFF0000"/>
        <color theme="0"/>
        <color rgb="FF00B050"/>
      </colorScale>
    </cfRule>
  </conditionalFormatting>
  <conditionalFormatting sqref="K10">
    <cfRule type="colorScale" priority="24">
      <colorScale>
        <cfvo type="num" val="-2"/>
        <cfvo type="num" val="0"/>
        <cfvo type="num" val="2"/>
        <color rgb="FFFF0000"/>
        <color theme="0"/>
        <color rgb="FF00B050"/>
      </colorScale>
    </cfRule>
  </conditionalFormatting>
  <conditionalFormatting sqref="K11">
    <cfRule type="colorScale" priority="23">
      <colorScale>
        <cfvo type="num" val="-2"/>
        <cfvo type="num" val="0"/>
        <cfvo type="num" val="2"/>
        <color rgb="FFFF0000"/>
        <color theme="0"/>
        <color rgb="FF00B050"/>
      </colorScale>
    </cfRule>
  </conditionalFormatting>
  <conditionalFormatting sqref="K12">
    <cfRule type="colorScale" priority="22">
      <colorScale>
        <cfvo type="num" val="-2"/>
        <cfvo type="num" val="0"/>
        <cfvo type="num" val="2"/>
        <color rgb="FFFF0000"/>
        <color theme="0"/>
        <color rgb="FF00B050"/>
      </colorScale>
    </cfRule>
  </conditionalFormatting>
  <conditionalFormatting sqref="K13">
    <cfRule type="colorScale" priority="21">
      <colorScale>
        <cfvo type="num" val="-2"/>
        <cfvo type="num" val="0"/>
        <cfvo type="num" val="2"/>
        <color rgb="FFFF0000"/>
        <color theme="0"/>
        <color rgb="FF00B050"/>
      </colorScale>
    </cfRule>
  </conditionalFormatting>
  <conditionalFormatting sqref="K14">
    <cfRule type="colorScale" priority="20">
      <colorScale>
        <cfvo type="num" val="-2"/>
        <cfvo type="num" val="0"/>
        <cfvo type="num" val="2"/>
        <color rgb="FFFF0000"/>
        <color theme="0"/>
        <color rgb="FF00B050"/>
      </colorScale>
    </cfRule>
  </conditionalFormatting>
  <conditionalFormatting sqref="K17:K19 K15">
    <cfRule type="colorScale" priority="19">
      <colorScale>
        <cfvo type="num" val="-2"/>
        <cfvo type="num" val="0"/>
        <cfvo type="num" val="2"/>
        <color rgb="FFFF0000"/>
        <color theme="0"/>
        <color rgb="FF00B050"/>
      </colorScale>
    </cfRule>
  </conditionalFormatting>
  <conditionalFormatting sqref="L3:L15 L17:L19">
    <cfRule type="colorScale" priority="18">
      <colorScale>
        <cfvo type="num" val="-2"/>
        <cfvo type="num" val="0"/>
        <cfvo type="num" val="2"/>
        <color rgb="FFFF0000"/>
        <color theme="0"/>
        <color rgb="FF00B050"/>
      </colorScale>
    </cfRule>
  </conditionalFormatting>
  <conditionalFormatting sqref="M3:M15 M17:M19">
    <cfRule type="colorScale" priority="17">
      <colorScale>
        <cfvo type="num" val="-2"/>
        <cfvo type="num" val="0"/>
        <cfvo type="num" val="2"/>
        <color rgb="FFFF0000"/>
        <color theme="0"/>
        <color rgb="FF00B050"/>
      </colorScale>
    </cfRule>
  </conditionalFormatting>
  <conditionalFormatting sqref="N3:N15 N17:N19">
    <cfRule type="colorScale" priority="16">
      <colorScale>
        <cfvo type="num" val="-2"/>
        <cfvo type="num" val="0"/>
        <cfvo type="num" val="2"/>
        <color rgb="FFFF0000"/>
        <color theme="0"/>
        <color rgb="FF00B050"/>
      </colorScale>
    </cfRule>
  </conditionalFormatting>
  <conditionalFormatting sqref="O3:O15 O17:O19">
    <cfRule type="colorScale" priority="15">
      <colorScale>
        <cfvo type="num" val="-2"/>
        <cfvo type="num" val="0"/>
        <cfvo type="num" val="2"/>
        <color rgb="FFFF0000"/>
        <color theme="0"/>
        <color rgb="FF00B050"/>
      </colorScale>
    </cfRule>
  </conditionalFormatting>
  <conditionalFormatting sqref="P3:P15 P17:P19">
    <cfRule type="colorScale" priority="14">
      <colorScale>
        <cfvo type="num" val="-2"/>
        <cfvo type="num" val="0"/>
        <cfvo type="num" val="2"/>
        <color rgb="FFFF0000"/>
        <color theme="0"/>
        <color rgb="FF00B050"/>
      </colorScale>
    </cfRule>
  </conditionalFormatting>
  <conditionalFormatting sqref="Q3:Q15 Q17:Q19">
    <cfRule type="colorScale" priority="13">
      <colorScale>
        <cfvo type="num" val="-2"/>
        <cfvo type="num" val="0"/>
        <cfvo type="num" val="2"/>
        <color rgb="FFFF0000"/>
        <color theme="0"/>
        <color rgb="FF00B050"/>
      </colorScale>
    </cfRule>
  </conditionalFormatting>
  <conditionalFormatting sqref="R3:R15 R17:R19">
    <cfRule type="colorScale" priority="12">
      <colorScale>
        <cfvo type="num" val="-2"/>
        <cfvo type="num" val="0"/>
        <cfvo type="num" val="2"/>
        <color rgb="FFFF0000"/>
        <color theme="0"/>
        <color rgb="FF00B050"/>
      </colorScale>
    </cfRule>
  </conditionalFormatting>
  <conditionalFormatting sqref="S3:S14 S17:S19">
    <cfRule type="colorScale" priority="11">
      <colorScale>
        <cfvo type="num" val="-2"/>
        <cfvo type="num" val="0"/>
        <cfvo type="num" val="2"/>
        <color rgb="FFFF0000"/>
        <color theme="0"/>
        <color rgb="FF00B050"/>
      </colorScale>
    </cfRule>
  </conditionalFormatting>
  <conditionalFormatting sqref="T3:T19">
    <cfRule type="colorScale" priority="10">
      <colorScale>
        <cfvo type="num" val="-2"/>
        <cfvo type="num" val="0"/>
        <cfvo type="num" val="2"/>
        <color rgb="FFFF0000"/>
        <color theme="0"/>
        <color rgb="FF00B050"/>
      </colorScale>
    </cfRule>
  </conditionalFormatting>
  <conditionalFormatting sqref="U3:U19">
    <cfRule type="colorScale" priority="9">
      <colorScale>
        <cfvo type="num" val="-2"/>
        <cfvo type="num" val="0"/>
        <cfvo type="num" val="2"/>
        <color rgb="FFFF0000"/>
        <color theme="0"/>
        <color rgb="FF00B050"/>
      </colorScale>
    </cfRule>
  </conditionalFormatting>
  <conditionalFormatting sqref="V3:V19">
    <cfRule type="colorScale" priority="8">
      <colorScale>
        <cfvo type="num" val="-2"/>
        <cfvo type="num" val="0"/>
        <cfvo type="num" val="2"/>
        <color rgb="FFFF0000"/>
        <color theme="0"/>
        <color rgb="FF00B050"/>
      </colorScale>
    </cfRule>
  </conditionalFormatting>
  <conditionalFormatting sqref="W3:W19">
    <cfRule type="colorScale" priority="7">
      <colorScale>
        <cfvo type="num" val="-2"/>
        <cfvo type="num" val="0"/>
        <cfvo type="num" val="2"/>
        <color rgb="FFFF0000"/>
        <color theme="0"/>
        <color rgb="FF00B050"/>
      </colorScale>
    </cfRule>
  </conditionalFormatting>
  <conditionalFormatting sqref="X3:X20">
    <cfRule type="colorScale" priority="6">
      <colorScale>
        <cfvo type="num" val="-2"/>
        <cfvo type="num" val="0"/>
        <cfvo type="num" val="2"/>
        <color rgb="FFFF0000"/>
        <color theme="0"/>
        <color rgb="FF00B050"/>
      </colorScale>
    </cfRule>
  </conditionalFormatting>
  <conditionalFormatting sqref="F20:W20">
    <cfRule type="colorScale" priority="5">
      <colorScale>
        <cfvo type="num" val="-2"/>
        <cfvo type="num" val="0"/>
        <cfvo type="num" val="2"/>
        <color rgb="FFFF0000"/>
        <color theme="0"/>
        <color rgb="FF00B050"/>
      </colorScale>
    </cfRule>
  </conditionalFormatting>
  <conditionalFormatting sqref="S15">
    <cfRule type="colorScale" priority="4">
      <colorScale>
        <cfvo type="num" val="-2"/>
        <cfvo type="num" val="0"/>
        <cfvo type="num" val="2"/>
        <color rgb="FFFF0000"/>
        <color theme="0"/>
        <color rgb="FF00B050"/>
      </colorScale>
    </cfRule>
  </conditionalFormatting>
  <conditionalFormatting sqref="F16:S16">
    <cfRule type="colorScale" priority="3">
      <colorScale>
        <cfvo type="num" val="-2"/>
        <cfvo type="num" val="0"/>
        <cfvo type="num" val="2"/>
        <color rgb="FFFF0000"/>
        <color theme="0"/>
        <color rgb="FF00B050"/>
      </colorScale>
    </cfRule>
  </conditionalFormatting>
  <conditionalFormatting sqref="B3:B15">
    <cfRule type="colorScale" priority="2">
      <colorScale>
        <cfvo type="num" val="-3"/>
        <cfvo type="num" val="0"/>
        <cfvo type="num" val="3"/>
        <color rgb="FF00B0F0"/>
        <color theme="0"/>
        <color rgb="FFFFFF00"/>
      </colorScale>
    </cfRule>
  </conditionalFormatting>
  <conditionalFormatting sqref="C3:C15">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B296B-AA02-684D-AB67-78004BCDF9F8}">
  <dimension ref="A1:AI32"/>
  <sheetViews>
    <sheetView workbookViewId="0">
      <pane xSplit="4" ySplit="2" topLeftCell="E3" activePane="bottomRight" state="frozenSplit"/>
      <selection pane="topRight" activeCell="C1" sqref="C1"/>
      <selection pane="bottomLeft" activeCell="A3" sqref="A3"/>
      <selection pane="bottomRight" activeCell="E3" sqref="E3"/>
    </sheetView>
  </sheetViews>
  <sheetFormatPr baseColWidth="10" defaultRowHeight="15" x14ac:dyDescent="0.2"/>
  <cols>
    <col min="1" max="1" width="7" customWidth="1"/>
    <col min="2" max="3" width="6.5" customWidth="1"/>
    <col min="4" max="4" width="25.1640625" customWidth="1"/>
    <col min="5" max="5" width="54.83203125" customWidth="1"/>
    <col min="6" max="10" width="15.1640625" customWidth="1"/>
    <col min="11" max="11" width="11.1640625" bestFit="1" customWidth="1"/>
  </cols>
  <sheetData>
    <row r="1" spans="1:35" x14ac:dyDescent="0.2">
      <c r="B1" t="s">
        <v>1915</v>
      </c>
      <c r="D1" t="s">
        <v>1815</v>
      </c>
      <c r="F1" t="s">
        <v>1888</v>
      </c>
      <c r="G1" t="s">
        <v>1881</v>
      </c>
      <c r="H1" t="s">
        <v>1887</v>
      </c>
      <c r="I1" t="s">
        <v>1889</v>
      </c>
      <c r="J1" t="s">
        <v>1878</v>
      </c>
      <c r="K1" t="s">
        <v>1880</v>
      </c>
      <c r="L1" t="s">
        <v>1877</v>
      </c>
      <c r="M1" t="s">
        <v>1883</v>
      </c>
      <c r="N1" t="s">
        <v>1884</v>
      </c>
      <c r="O1" t="s">
        <v>1876</v>
      </c>
      <c r="P1" t="s">
        <v>1885</v>
      </c>
      <c r="Q1" t="s">
        <v>1905</v>
      </c>
      <c r="R1" t="s">
        <v>1879</v>
      </c>
      <c r="S1" t="s">
        <v>1890</v>
      </c>
      <c r="T1" t="s">
        <v>1895</v>
      </c>
      <c r="U1" t="s">
        <v>1900</v>
      </c>
      <c r="V1" t="s">
        <v>1896</v>
      </c>
      <c r="W1" t="s">
        <v>1882</v>
      </c>
      <c r="X1" t="s">
        <v>1892</v>
      </c>
      <c r="Y1" t="s">
        <v>1891</v>
      </c>
      <c r="Z1" t="s">
        <v>1897</v>
      </c>
      <c r="AA1" t="s">
        <v>1903</v>
      </c>
      <c r="AB1" t="s">
        <v>1904</v>
      </c>
      <c r="AC1" t="s">
        <v>1886</v>
      </c>
      <c r="AD1" t="s">
        <v>1893</v>
      </c>
      <c r="AE1" t="s">
        <v>1894</v>
      </c>
      <c r="AF1" t="s">
        <v>1899</v>
      </c>
      <c r="AG1" t="s">
        <v>1901</v>
      </c>
      <c r="AH1" t="s">
        <v>1902</v>
      </c>
      <c r="AI1" t="s">
        <v>1898</v>
      </c>
    </row>
    <row r="2" spans="1:35" x14ac:dyDescent="0.2">
      <c r="B2" t="s">
        <v>1914</v>
      </c>
      <c r="C2" t="s">
        <v>1916</v>
      </c>
      <c r="D2" s="40" t="s">
        <v>1913</v>
      </c>
      <c r="E2" s="40"/>
      <c r="F2" s="85" t="str">
        <f t="array" aca="1" ref="F2" ca="1">INDIRECT("NumericMain!"&amp;F$1&amp;1)</f>
        <v>Q46 ManyTech</v>
      </c>
      <c r="G2" t="str">
        <f t="array" aca="1" ref="G2" ca="1">INDIRECT("NumericMain!"&amp;G$1&amp;1)</f>
        <v>Q46 ResistChange</v>
      </c>
      <c r="H2" t="str">
        <f t="array" aca="1" ref="H2" ca="1">INDIRECT("NumericMain!"&amp;H$1&amp;1)</f>
        <v>U46 UnivBig</v>
      </c>
      <c r="I2" t="str">
        <f t="array" aca="1" ref="I2" ca="1">INDIRECT("NumericMain!"&amp;I$1&amp;1)</f>
        <v>Q46 ManyProj</v>
      </c>
      <c r="J2" t="str">
        <f t="array" aca="1" ref="J2" ca="1">INDIRECT("NumericMain!"&amp;J$1&amp;1)</f>
        <v>Q46 ConsultMuchReq</v>
      </c>
      <c r="K2" t="str">
        <f t="array" aca="1" ref="K2" ca="1">INDIRECT("NumericMain!"&amp;K$1&amp;1)</f>
        <v>Q46 Policiesmany</v>
      </c>
      <c r="L2" t="str">
        <f t="array" aca="1" ref="L2" ca="1">INDIRECT("NumericMain!"&amp;L$1&amp;1)</f>
        <v>Q46 Security</v>
      </c>
      <c r="M2" t="str">
        <f t="array" aca="1" ref="M2" ca="1">INDIRECT("NumericMain!"&amp;M$1&amp;1)</f>
        <v>Q46 ImmatureIT</v>
      </c>
      <c r="N2" t="str">
        <f t="array" aca="1" ref="N2" ca="1">INDIRECT("NumericMain!"&amp;N$1&amp;1)</f>
        <v>Q46 NoAgileProcess</v>
      </c>
      <c r="O2" t="str">
        <f t="array" aca="1" ref="O2" ca="1">INDIRECT("NumericMain!"&amp;O$1&amp;1)</f>
        <v>Q46 FormalEA</v>
      </c>
      <c r="P2" t="str">
        <f t="array" aca="1" ref="P2" ca="1">INDIRECT("NumericMain!"&amp;P$1&amp;1)</f>
        <v>Q46 MuchDoc</v>
      </c>
      <c r="Q2" t="str">
        <f t="array" aca="1" ref="Q2" ca="1">INDIRECT("NumericMain!"&amp;Q$1&amp;1)</f>
        <v>Q46 AffectAg Framework</v>
      </c>
      <c r="R2" t="str">
        <f t="array" aca="1" ref="R2" ca="1">INDIRECT("NumericMain!"&amp;R$1&amp;1)</f>
        <v>Q46 BudgetAlign</v>
      </c>
      <c r="S2" t="str">
        <f t="array" aca="1" ref="S2" ca="1">INDIRECT("NumericMain!"&amp;S$1&amp;1)</f>
        <v>Q46 AccrossUniv</v>
      </c>
      <c r="T2" t="str">
        <f t="array" aca="1" ref="T2" ca="1">INDIRECT("NumericMain!"&amp;T$1&amp;1)</f>
        <v>Q46 UnivSmall</v>
      </c>
      <c r="U2" t="str">
        <f t="array" aca="1" ref="U2" ca="1">INDIRECT("NumericMain!"&amp;U$1&amp;1)</f>
        <v>Q46 CarefulPlan</v>
      </c>
      <c r="V2" t="str">
        <f t="array" aca="1" ref="V2" ca="1">INDIRECT("NumericMain!"&amp;V$1&amp;1)</f>
        <v>Q46 FreqRev</v>
      </c>
      <c r="W2" t="str">
        <f t="array" aca="1" ref="W2" ca="1">INDIRECT("NumericMain!"&amp;W$1&amp;1)</f>
        <v>Q46 LooseEA</v>
      </c>
      <c r="X2" t="str">
        <f t="array" aca="1" ref="X2" ca="1">INDIRECT("NumericMain!"&amp;X$1&amp;1)</f>
        <v>Q46 UnivAgile</v>
      </c>
      <c r="Y2" t="str">
        <f t="array" aca="1" ref="Y2" ca="1">INDIRECT("NumericMain!"&amp;Y$1&amp;1)</f>
        <v>Q46 MeetStake</v>
      </c>
      <c r="Z2" t="str">
        <f t="array" aca="1" ref="Z2" ca="1">INDIRECT("NumericMain!"&amp;Z$1&amp;1)</f>
        <v>Q46 FlexMinset</v>
      </c>
      <c r="AA2" t="str">
        <f t="array" aca="1" ref="AA2" ca="1">INDIRECT("NumericMain!"&amp;AA$1&amp;1)</f>
        <v>Q46 Streamline</v>
      </c>
      <c r="AB2" t="str">
        <f t="array" aca="1" ref="AB2" ca="1">INDIRECT("NumericMain!"&amp;AB$1&amp;1)</f>
        <v>Q46 Prioritize</v>
      </c>
      <c r="AC2" t="str">
        <f t="array" aca="1" ref="AC2" ca="1">INDIRECT("NumericMain!"&amp;AC$1&amp;1)</f>
        <v>Q46 Sprints</v>
      </c>
      <c r="AD2" t="str">
        <f t="array" aca="1" ref="AD2" ca="1">INDIRECT("NumericMain!"&amp;AD$1&amp;1)</f>
        <v>Q46 VisionAdabtability</v>
      </c>
      <c r="AE2" t="str">
        <f t="array" aca="1" ref="AE2" ca="1">INDIRECT("NumericMain!"&amp;AE$1&amp;1)</f>
        <v>Q46 Stepwise</v>
      </c>
      <c r="AF2" t="str">
        <f t="array" aca="1" ref="AF2" ca="1">INDIRECT("NumericMain!"&amp;AF$1&amp;1)</f>
        <v>Q46 RespoBusiness</v>
      </c>
      <c r="AG2" t="str">
        <f t="array" aca="1" ref="AG2" ca="1">INDIRECT("NumericMain!"&amp;AG$1&amp;1)</f>
        <v>Q46 LooseFramework</v>
      </c>
      <c r="AH2" t="str">
        <f t="array" aca="1" ref="AH2" ca="1">INDIRECT("NumericMain!"&amp;AH$1&amp;1)</f>
        <v>Q46 AgileDev</v>
      </c>
      <c r="AI2" t="str">
        <f t="array" aca="1" ref="AI2" ca="1">INDIRECT("NumericMain!"&amp;AI$1&amp;1)</f>
        <v>Q46 JustEnough</v>
      </c>
    </row>
    <row r="3" spans="1:35" x14ac:dyDescent="0.2">
      <c r="A3" t="s">
        <v>1888</v>
      </c>
      <c r="B3" s="151" cm="1">
        <f t="array" aca="1" ref="B3" ca="1">INDIRECT("NumericMain!"&amp;$A3&amp;"3")</f>
        <v>-0.84482758620689657</v>
      </c>
      <c r="C3" s="151" cm="1">
        <f t="array" aca="1" ref="C3" ca="1">INDIRECT("NumericMain!"&amp;$A3&amp;"4")</f>
        <v>0.81222510357337097</v>
      </c>
      <c r="D3" t="str">
        <f t="array" aca="1" ref="D3" ca="1">INDIRECT("NumericMain!"&amp;$A3&amp;1)</f>
        <v>Q46 ManyTech</v>
      </c>
      <c r="E3" t="str" cm="1">
        <f t="array" aca="1" ref="E3" ca="1">INDIRECT("NumericMain!"&amp;$A3&amp;"21")</f>
        <v>The EA team must consider a large number of applications and technologies</v>
      </c>
      <c r="F3" s="151">
        <f t="array" aca="1" ref="F3" ca="1">(INDIRECT("NumericMain!"&amp;$A3&amp;"3")-INDIRECT("NumericMain!"&amp;F$1&amp;"3"))/SQRT((((INDIRECT("NumericMain!"&amp;$A3&amp;"2")-1)*INDIRECT("NumericMain!"&amp;$A3&amp;"4")^2+(INDIRECT("NumericMain!"&amp;F$1&amp;"2")-1)*INDIRECT("NumericMain!"&amp;F$1&amp;"4")^2)/(INDIRECT("NumericMain!"&amp;$A3&amp;"2")+INDIRECT("NumericMain!"&amp;F$1&amp;"2"))))</f>
        <v>0</v>
      </c>
      <c r="G3" s="151"/>
      <c r="H3" s="151"/>
      <c r="I3" s="151"/>
      <c r="J3" s="151"/>
      <c r="K3" s="151"/>
      <c r="L3" s="151"/>
      <c r="M3" s="151"/>
      <c r="N3" s="151"/>
      <c r="O3" s="151"/>
      <c r="P3" s="151"/>
      <c r="Q3" s="151"/>
      <c r="R3" s="151"/>
      <c r="S3" s="151"/>
      <c r="T3" s="151"/>
      <c r="U3" s="151"/>
      <c r="V3" s="151"/>
      <c r="W3" s="151"/>
      <c r="X3" s="151"/>
    </row>
    <row r="4" spans="1:35" x14ac:dyDescent="0.2">
      <c r="A4" t="s">
        <v>1881</v>
      </c>
      <c r="B4" s="151" cm="1">
        <f t="array" aca="1" ref="B4" ca="1">INDIRECT("NumericMain!"&amp;$A4&amp;"3")</f>
        <v>-0.76666666666666672</v>
      </c>
      <c r="C4" s="151" cm="1">
        <f t="array" aca="1" ref="C4" ca="1">INDIRECT("NumericMain!"&amp;$A4&amp;"4")</f>
        <v>0.81024513274764132</v>
      </c>
      <c r="D4" s="85" t="str">
        <f t="array" aca="1" ref="D4" ca="1">INDIRECT("NumericMain!"&amp;$A4&amp;1)</f>
        <v>Q46 ResistChange</v>
      </c>
      <c r="E4" t="str" cm="1">
        <f t="array" aca="1" ref="E4" ca="1">INDIRECT("NumericMain!"&amp;$A4&amp;"21")</f>
        <v>There is resistance to change in university management</v>
      </c>
      <c r="F4" s="151">
        <f t="array" aca="1" ref="F4" ca="1">(INDIRECT("NumericMain!"&amp;$A4&amp;"3")-INDIRECT("NumericMain!"&amp;F$1&amp;"3"))/SQRT((((INDIRECT("NumericMain!"&amp;$A4&amp;"2")-1)*INDIRECT("NumericMain!"&amp;$A4&amp;"4")^2+(INDIRECT("NumericMain!"&amp;F$1&amp;"2")-1)*INDIRECT("NumericMain!"&amp;F$1&amp;"4")^2)/(INDIRECT("NumericMain!"&amp;$A4&amp;"2")+INDIRECT("NumericMain!"&amp;F$1&amp;"2"))))</f>
        <v>9.7177056644294046E-2</v>
      </c>
      <c r="G4" s="151">
        <f t="array" aca="1" ref="G4" ca="1">(INDIRECT("NumericMain!"&amp;$A4&amp;"3")-INDIRECT("NumericMain!"&amp;G$1&amp;"3"))/SQRT((((INDIRECT("NumericMain!"&amp;$A4&amp;"2")-1)*INDIRECT("NumericMain!"&amp;$A4&amp;"4")^2+(INDIRECT("NumericMain!"&amp;G$1&amp;"2")-1)*INDIRECT("NumericMain!"&amp;G$1&amp;"4")^2)/(INDIRECT("NumericMain!"&amp;$A4&amp;"2")+INDIRECT("NumericMain!"&amp;G$1&amp;"2"))))</f>
        <v>0</v>
      </c>
      <c r="H4" s="151"/>
      <c r="I4" s="151"/>
      <c r="J4" s="151"/>
      <c r="K4" s="151"/>
      <c r="L4" s="151"/>
      <c r="M4" s="151"/>
      <c r="N4" s="151"/>
      <c r="O4" s="151"/>
      <c r="P4" s="151"/>
      <c r="Q4" s="151"/>
      <c r="R4" s="151"/>
      <c r="S4" s="151"/>
      <c r="T4" s="151"/>
      <c r="U4" s="151"/>
      <c r="V4" s="151"/>
      <c r="W4" s="151"/>
      <c r="X4" s="151"/>
    </row>
    <row r="5" spans="1:35" x14ac:dyDescent="0.2">
      <c r="A5" t="s">
        <v>1887</v>
      </c>
      <c r="B5" s="151" cm="1">
        <f t="array" aca="1" ref="B5" ca="1">INDIRECT("NumericMain!"&amp;$A5&amp;"3")</f>
        <v>-0.75862068965517238</v>
      </c>
      <c r="C5" s="151" cm="1">
        <f t="array" aca="1" ref="C5" ca="1">INDIRECT("NumericMain!"&amp;$A5&amp;"4")</f>
        <v>0.77934621335205234</v>
      </c>
      <c r="D5" t="str">
        <f t="array" aca="1" ref="D5" ca="1">INDIRECT("NumericMain!"&amp;$A5&amp;1)</f>
        <v>U46 UnivBig</v>
      </c>
      <c r="E5" t="str" cm="1">
        <f t="array" aca="1" ref="E5" ca="1">INDIRECT("NumericMain!"&amp;$A5&amp;"21")</f>
        <v>The university is very large</v>
      </c>
      <c r="F5" s="151">
        <f t="array" aca="1" ref="F5" ca="1">(INDIRECT("NumericMain!"&amp;$A5&amp;"3")-INDIRECT("NumericMain!"&amp;F$1&amp;"3"))/SQRT((((INDIRECT("NumericMain!"&amp;$A5&amp;"2")-1)*INDIRECT("NumericMain!"&amp;$A5&amp;"4")^2+(INDIRECT("NumericMain!"&amp;F$1&amp;"2")-1)*INDIRECT("NumericMain!"&amp;F$1&amp;"4")^2)/(INDIRECT("NumericMain!"&amp;$A5&amp;"2")+INDIRECT("NumericMain!"&amp;F$1&amp;"2"))))</f>
        <v>0.10925210715205461</v>
      </c>
      <c r="G5" s="151">
        <f t="array" aca="1" ref="G5" ca="1">(INDIRECT("NumericMain!"&amp;$A5&amp;"3")-INDIRECT("NumericMain!"&amp;G$1&amp;"3"))/SQRT((((INDIRECT("NumericMain!"&amp;$A5&amp;"2")-1)*INDIRECT("NumericMain!"&amp;$A5&amp;"4")^2+(INDIRECT("NumericMain!"&amp;G$1&amp;"2")-1)*INDIRECT("NumericMain!"&amp;G$1&amp;"4")^2)/(INDIRECT("NumericMain!"&amp;$A5&amp;"2")+INDIRECT("NumericMain!"&amp;G$1&amp;"2"))))</f>
        <v>1.0204878128360564E-2</v>
      </c>
      <c r="H5" s="151">
        <f t="array" aca="1" ref="H5" ca="1">(INDIRECT("NumericMain!"&amp;$A5&amp;"3")-INDIRECT("NumericMain!"&amp;H$1&amp;"3"))/SQRT((((INDIRECT("NumericMain!"&amp;$A5&amp;"2")-1)*INDIRECT("NumericMain!"&amp;$A5&amp;"4")^2+(INDIRECT("NumericMain!"&amp;H$1&amp;"2")-1)*INDIRECT("NumericMain!"&amp;H$1&amp;"4")^2)/(INDIRECT("NumericMain!"&amp;$A5&amp;"2")+INDIRECT("NumericMain!"&amp;H$1&amp;"2"))))</f>
        <v>0</v>
      </c>
      <c r="I5" s="151"/>
      <c r="J5" s="151"/>
      <c r="K5" s="151"/>
      <c r="L5" s="151"/>
      <c r="M5" s="151"/>
      <c r="N5" s="151"/>
      <c r="O5" s="151"/>
      <c r="P5" s="151"/>
      <c r="Q5" s="151"/>
      <c r="R5" s="151"/>
      <c r="S5" s="151"/>
      <c r="T5" s="151"/>
      <c r="U5" s="151"/>
      <c r="V5" s="151"/>
      <c r="W5" s="151"/>
      <c r="X5" s="151"/>
    </row>
    <row r="6" spans="1:35" x14ac:dyDescent="0.2">
      <c r="A6" t="s">
        <v>1889</v>
      </c>
      <c r="B6" s="151" cm="1">
        <f t="array" aca="1" ref="B6" ca="1">INDIRECT("NumericMain!"&amp;$A6&amp;"3")</f>
        <v>-0.74137931034482762</v>
      </c>
      <c r="C6" s="151" cm="1">
        <f t="array" aca="1" ref="C6" ca="1">INDIRECT("NumericMain!"&amp;$A6&amp;"4")</f>
        <v>0.86977199729798527</v>
      </c>
      <c r="D6" t="str">
        <f t="array" aca="1" ref="D6" ca="1">INDIRECT("NumericMain!"&amp;$A6&amp;1)</f>
        <v>Q46 ManyProj</v>
      </c>
      <c r="E6" t="str" cm="1">
        <f t="array" aca="1" ref="E6" ca="1">INDIRECT("NumericMain!"&amp;$A6&amp;"21")</f>
        <v>The EA team is involved in a large number of initiatives and projects</v>
      </c>
      <c r="F6" s="151">
        <f t="array" aca="1" ref="F6" ca="1">(INDIRECT("NumericMain!"&amp;$A6&amp;"3")-INDIRECT("NumericMain!"&amp;F$1&amp;"3"))/SQRT((((INDIRECT("NumericMain!"&amp;$A6&amp;"2")-1)*INDIRECT("NumericMain!"&amp;$A6&amp;"4")^2+(INDIRECT("NumericMain!"&amp;F$1&amp;"2")-1)*INDIRECT("NumericMain!"&amp;F$1&amp;"4")^2)/(INDIRECT("NumericMain!"&amp;$A6&amp;"2")+INDIRECT("NumericMain!"&amp;F$1&amp;"2"))))</f>
        <v>0.12400823993236677</v>
      </c>
      <c r="G6" s="151">
        <f t="array" aca="1" ref="G6" ca="1">(INDIRECT("NumericMain!"&amp;$A6&amp;"3")-INDIRECT("NumericMain!"&amp;G$1&amp;"3"))/SQRT((((INDIRECT("NumericMain!"&amp;$A6&amp;"2")-1)*INDIRECT("NumericMain!"&amp;$A6&amp;"4")^2+(INDIRECT("NumericMain!"&amp;G$1&amp;"2")-1)*INDIRECT("NumericMain!"&amp;G$1&amp;"4")^2)/(INDIRECT("NumericMain!"&amp;$A6&amp;"2")+INDIRECT("NumericMain!"&amp;G$1&amp;"2"))))</f>
        <v>3.0361583428227139E-2</v>
      </c>
      <c r="H6" s="151">
        <f t="array" aca="1" ref="H6" ca="1">(INDIRECT("NumericMain!"&amp;$A6&amp;"3")-INDIRECT("NumericMain!"&amp;H$1&amp;"3"))/SQRT((((INDIRECT("NumericMain!"&amp;$A6&amp;"2")-1)*INDIRECT("NumericMain!"&amp;$A6&amp;"4")^2+(INDIRECT("NumericMain!"&amp;H$1&amp;"2")-1)*INDIRECT("NumericMain!"&amp;H$1&amp;"4")^2)/(INDIRECT("NumericMain!"&amp;$A6&amp;"2")+INDIRECT("NumericMain!"&amp;H$1&amp;"2"))))</f>
        <v>2.1060800786885353E-2</v>
      </c>
      <c r="I6" s="151">
        <f t="array" aca="1" ref="I6" ca="1">(INDIRECT("NumericMain!"&amp;$A6&amp;"3")-INDIRECT("NumericMain!"&amp;I$1&amp;"3"))/SQRT((((INDIRECT("NumericMain!"&amp;$A6&amp;"2")-1)*INDIRECT("NumericMain!"&amp;$A6&amp;"4")^2+(INDIRECT("NumericMain!"&amp;I$1&amp;"2")-1)*INDIRECT("NumericMain!"&amp;I$1&amp;"4")^2)/(INDIRECT("NumericMain!"&amp;$A6&amp;"2")+INDIRECT("NumericMain!"&amp;I$1&amp;"2"))))</f>
        <v>0</v>
      </c>
      <c r="J6" s="151"/>
      <c r="K6" s="151"/>
      <c r="L6" s="151"/>
      <c r="M6" s="151"/>
      <c r="N6" s="151"/>
      <c r="O6" s="151"/>
      <c r="P6" s="151"/>
      <c r="Q6" s="151"/>
      <c r="R6" s="151"/>
      <c r="S6" s="151"/>
      <c r="T6" s="151"/>
      <c r="U6" s="151"/>
      <c r="V6" s="151"/>
      <c r="W6" s="151"/>
      <c r="X6" s="151"/>
    </row>
    <row r="7" spans="1:35" x14ac:dyDescent="0.2">
      <c r="A7" t="s">
        <v>1878</v>
      </c>
      <c r="B7" s="151" cm="1">
        <f t="array" aca="1" ref="B7" ca="1">INDIRECT("NumericMain!"&amp;$A7&amp;"3")</f>
        <v>-0.7</v>
      </c>
      <c r="C7" s="151" cm="1">
        <f t="array" aca="1" ref="C7" ca="1">INDIRECT("NumericMain!"&amp;$A7&amp;"4")</f>
        <v>0.97944986288135494</v>
      </c>
      <c r="D7" t="str">
        <f t="array" aca="1" ref="D7" ca="1">INDIRECT("NumericMain!"&amp;$A7&amp;1)</f>
        <v>Q46 ConsultMuchReq</v>
      </c>
      <c r="E7" t="str" cm="1">
        <f t="array" aca="1" ref="E7" ca="1">INDIRECT("NumericMain!"&amp;$A7&amp;"21")</f>
        <v>Requirements for considerable consultation before making changes</v>
      </c>
      <c r="F7" s="151">
        <f t="array" aca="1" ref="F7" ca="1">(INDIRECT("NumericMain!"&amp;$A7&amp;"3")-INDIRECT("NumericMain!"&amp;F$1&amp;"3"))/SQRT((((INDIRECT("NumericMain!"&amp;$A7&amp;"2")-1)*INDIRECT("NumericMain!"&amp;$A7&amp;"4")^2+(INDIRECT("NumericMain!"&amp;F$1&amp;"2")-1)*INDIRECT("NumericMain!"&amp;F$1&amp;"4")^2)/(INDIRECT("NumericMain!"&amp;$A7&amp;"2")+INDIRECT("NumericMain!"&amp;F$1&amp;"2"))))</f>
        <v>0.16209099792427981</v>
      </c>
      <c r="G7" s="151">
        <f t="array" aca="1" ref="G7" ca="1">(INDIRECT("NumericMain!"&amp;$A7&amp;"3")-INDIRECT("NumericMain!"&amp;G$1&amp;"3"))/SQRT((((INDIRECT("NumericMain!"&amp;$A7&amp;"2")-1)*INDIRECT("NumericMain!"&amp;$A7&amp;"4")^2+(INDIRECT("NumericMain!"&amp;G$1&amp;"2")-1)*INDIRECT("NumericMain!"&amp;G$1&amp;"4")^2)/(INDIRECT("NumericMain!"&amp;$A7&amp;"2")+INDIRECT("NumericMain!"&amp;G$1&amp;"2"))))</f>
        <v>7.4795759200676687E-2</v>
      </c>
      <c r="H7" s="151">
        <f t="array" aca="1" ref="H7" ca="1">(INDIRECT("NumericMain!"&amp;$A7&amp;"3")-INDIRECT("NumericMain!"&amp;H$1&amp;"3"))/SQRT((((INDIRECT("NumericMain!"&amp;$A7&amp;"2")-1)*INDIRECT("NumericMain!"&amp;$A7&amp;"4")^2+(INDIRECT("NumericMain!"&amp;H$1&amp;"2")-1)*INDIRECT("NumericMain!"&amp;H$1&amp;"4")^2)/(INDIRECT("NumericMain!"&amp;$A7&amp;"2")+INDIRECT("NumericMain!"&amp;H$1&amp;"2"))))</f>
        <v>6.6672271476124464E-2</v>
      </c>
      <c r="I7" s="151">
        <f t="array" aca="1" ref="I7" ca="1">(INDIRECT("NumericMain!"&amp;$A7&amp;"3")-INDIRECT("NumericMain!"&amp;I$1&amp;"3"))/SQRT((((INDIRECT("NumericMain!"&amp;$A7&amp;"2")-1)*INDIRECT("NumericMain!"&amp;$A7&amp;"4")^2+(INDIRECT("NumericMain!"&amp;I$1&amp;"2")-1)*INDIRECT("NumericMain!"&amp;I$1&amp;"4")^2)/(INDIRECT("NumericMain!"&amp;$A7&amp;"2")+INDIRECT("NumericMain!"&amp;I$1&amp;"2"))))</f>
        <v>4.5012342536359252E-2</v>
      </c>
      <c r="J7" s="151">
        <f t="array" aca="1" ref="J7" ca="1">(INDIRECT("NumericMain!"&amp;$A7&amp;"3")-INDIRECT("NumericMain!"&amp;J$1&amp;"3"))/SQRT((((INDIRECT("NumericMain!"&amp;$A7&amp;"2")-1)*INDIRECT("NumericMain!"&amp;$A7&amp;"4")^2+(INDIRECT("NumericMain!"&amp;J$1&amp;"2")-1)*INDIRECT("NumericMain!"&amp;J$1&amp;"4")^2)/(INDIRECT("NumericMain!"&amp;$A7&amp;"2")+INDIRECT("NumericMain!"&amp;J$1&amp;"2"))))</f>
        <v>0</v>
      </c>
      <c r="K7" s="151"/>
      <c r="L7" s="151"/>
      <c r="M7" s="151"/>
      <c r="N7" s="151"/>
      <c r="O7" s="151"/>
      <c r="P7" s="151"/>
      <c r="Q7" s="151"/>
      <c r="R7" s="151"/>
      <c r="S7" s="151"/>
      <c r="T7" s="151"/>
      <c r="U7" s="151"/>
      <c r="V7" s="151"/>
      <c r="W7" s="151"/>
      <c r="X7" s="151"/>
    </row>
    <row r="8" spans="1:35" x14ac:dyDescent="0.2">
      <c r="A8" t="s">
        <v>1880</v>
      </c>
      <c r="B8" s="151" cm="1">
        <f t="array" aca="1" ref="B8" ca="1">INDIRECT("NumericMain!"&amp;$A8&amp;"3")</f>
        <v>-0.68333333333333335</v>
      </c>
      <c r="C8" s="151" cm="1">
        <f t="array" aca="1" ref="C8" ca="1">INDIRECT("NumericMain!"&amp;$A8&amp;"4")</f>
        <v>0.85354031741115055</v>
      </c>
      <c r="D8" t="str">
        <f t="array" aca="1" ref="D8" ca="1">INDIRECT("NumericMain!"&amp;$A8&amp;1)</f>
        <v>Q46 Policiesmany</v>
      </c>
      <c r="E8" t="str" cm="1">
        <f t="array" aca="1" ref="E8" ca="1">INDIRECT("NumericMain!"&amp;$A8&amp;"21")</f>
        <v>The university has a large number of policies, or complex policies</v>
      </c>
      <c r="F8" s="151">
        <f t="array" aca="1" ref="F8" ca="1">(INDIRECT("NumericMain!"&amp;$A8&amp;"3")-INDIRECT("NumericMain!"&amp;F$1&amp;"3"))/SQRT((((INDIRECT("NumericMain!"&amp;$A8&amp;"2")-1)*INDIRECT("NumericMain!"&amp;$A8&amp;"4")^2+(INDIRECT("NumericMain!"&amp;F$1&amp;"2")-1)*INDIRECT("NumericMain!"&amp;F$1&amp;"4")^2)/(INDIRECT("NumericMain!"&amp;$A8&amp;"2")+INDIRECT("NumericMain!"&amp;F$1&amp;"2"))))</f>
        <v>0.19541872229649607</v>
      </c>
      <c r="G8" s="151">
        <f t="array" aca="1" ref="G8" ca="1">(INDIRECT("NumericMain!"&amp;$A8&amp;"3")-INDIRECT("NumericMain!"&amp;G$1&amp;"3"))/SQRT((((INDIRECT("NumericMain!"&amp;$A8&amp;"2")-1)*INDIRECT("NumericMain!"&amp;$A8&amp;"4")^2+(INDIRECT("NumericMain!"&amp;G$1&amp;"2")-1)*INDIRECT("NumericMain!"&amp;G$1&amp;"4")^2)/(INDIRECT("NumericMain!"&amp;$A8&amp;"2")+INDIRECT("NumericMain!"&amp;G$1&amp;"2"))))</f>
        <v>0.10098434561025607</v>
      </c>
      <c r="H8" s="151">
        <f t="array" aca="1" ref="H8" ca="1">(INDIRECT("NumericMain!"&amp;$A8&amp;"3")-INDIRECT("NumericMain!"&amp;H$1&amp;"3"))/SQRT((((INDIRECT("NumericMain!"&amp;$A8&amp;"2")-1)*INDIRECT("NumericMain!"&amp;$A8&amp;"4")^2+(INDIRECT("NumericMain!"&amp;H$1&amp;"2")-1)*INDIRECT("NumericMain!"&amp;H$1&amp;"4")^2)/(INDIRECT("NumericMain!"&amp;$A8&amp;"2")+INDIRECT("NumericMain!"&amp;H$1&amp;"2"))))</f>
        <v>9.2836964790732043E-2</v>
      </c>
      <c r="I8" s="151">
        <f t="array" aca="1" ref="I8" ca="1">(INDIRECT("NumericMain!"&amp;$A8&amp;"3")-INDIRECT("NumericMain!"&amp;I$1&amp;"3"))/SQRT((((INDIRECT("NumericMain!"&amp;$A8&amp;"2")-1)*INDIRECT("NumericMain!"&amp;$A8&amp;"4")^2+(INDIRECT("NumericMain!"&amp;I$1&amp;"2")-1)*INDIRECT("NumericMain!"&amp;I$1&amp;"4")^2)/(INDIRECT("NumericMain!"&amp;$A8&amp;"2")+INDIRECT("NumericMain!"&amp;I$1&amp;"2"))))</f>
        <v>6.7951869179145391E-2</v>
      </c>
      <c r="J8" s="151">
        <f t="array" aca="1" ref="J8" ca="1">(INDIRECT("NumericMain!"&amp;$A8&amp;"3")-INDIRECT("NumericMain!"&amp;J$1&amp;"3"))/SQRT((((INDIRECT("NumericMain!"&amp;$A8&amp;"2")-1)*INDIRECT("NumericMain!"&amp;$A8&amp;"4")^2+(INDIRECT("NumericMain!"&amp;J$1&amp;"2")-1)*INDIRECT("NumericMain!"&amp;J$1&amp;"4")^2)/(INDIRECT("NumericMain!"&amp;$A8&amp;"2")+INDIRECT("NumericMain!"&amp;J$1&amp;"2"))))</f>
        <v>1.8295574149853867E-2</v>
      </c>
      <c r="K8" s="151">
        <f t="array" aca="1" ref="K8" ca="1">(INDIRECT("NumericMain!"&amp;$A8&amp;"3")-INDIRECT("NumericMain!"&amp;K$1&amp;"3"))/SQRT((((INDIRECT("NumericMain!"&amp;$A8&amp;"2")-1)*INDIRECT("NumericMain!"&amp;$A8&amp;"4")^2+(INDIRECT("NumericMain!"&amp;K$1&amp;"2")-1)*INDIRECT("NumericMain!"&amp;K$1&amp;"4")^2)/(INDIRECT("NumericMain!"&amp;$A8&amp;"2")+INDIRECT("NumericMain!"&amp;K$1&amp;"2"))))</f>
        <v>0</v>
      </c>
      <c r="L8" s="151"/>
      <c r="M8" s="151"/>
      <c r="N8" s="151"/>
      <c r="O8" s="151"/>
      <c r="P8" s="151"/>
      <c r="Q8" s="151"/>
      <c r="R8" s="151"/>
      <c r="S8" s="151"/>
      <c r="T8" s="151"/>
      <c r="U8" s="151"/>
      <c r="V8" s="151"/>
      <c r="W8" s="151"/>
      <c r="X8" s="151"/>
    </row>
    <row r="9" spans="1:35" x14ac:dyDescent="0.2">
      <c r="A9" t="s">
        <v>1877</v>
      </c>
      <c r="B9" s="151" cm="1">
        <f t="array" aca="1" ref="B9" ca="1">INDIRECT("NumericMain!"&amp;$A9&amp;"3")</f>
        <v>-0.66101694915254239</v>
      </c>
      <c r="C9" s="151" cm="1">
        <f t="array" aca="1" ref="C9" ca="1">INDIRECT("NumericMain!"&amp;$A9&amp;"4")</f>
        <v>0.86323708118248887</v>
      </c>
      <c r="D9" t="str">
        <f t="array" aca="1" ref="D9" ca="1">INDIRECT("NumericMain!"&amp;$A9&amp;1)</f>
        <v>Q46 Security</v>
      </c>
      <c r="E9" t="str" cm="1">
        <f t="array" aca="1" ref="E9" ca="1">INDIRECT("NumericMain!"&amp;$A9&amp;"21")</f>
        <v>Security concerns regarding information and IT infrastructure</v>
      </c>
      <c r="F9" s="151">
        <f t="array" aca="1" ref="F9" ca="1">(INDIRECT("NumericMain!"&amp;$A9&amp;"3")-INDIRECT("NumericMain!"&amp;F$1&amp;"3"))/SQRT((((INDIRECT("NumericMain!"&amp;$A9&amp;"2")-1)*INDIRECT("NumericMain!"&amp;$A9&amp;"4")^2+(INDIRECT("NumericMain!"&amp;F$1&amp;"2")-1)*INDIRECT("NumericMain!"&amp;F$1&amp;"4")^2)/(INDIRECT("NumericMain!"&amp;$A9&amp;"2")+INDIRECT("NumericMain!"&amp;F$1&amp;"2"))))</f>
        <v>0.2211535793041654</v>
      </c>
      <c r="G9" s="151">
        <f t="array" aca="1" ref="G9" ca="1">(INDIRECT("NumericMain!"&amp;$A9&amp;"3")-INDIRECT("NumericMain!"&amp;G$1&amp;"3"))/SQRT((((INDIRECT("NumericMain!"&amp;$A9&amp;"2")-1)*INDIRECT("NumericMain!"&amp;$A9&amp;"4")^2+(INDIRECT("NumericMain!"&amp;G$1&amp;"2")-1)*INDIRECT("NumericMain!"&amp;G$1&amp;"4")^2)/(INDIRECT("NumericMain!"&amp;$A9&amp;"2")+INDIRECT("NumericMain!"&amp;G$1&amp;"2"))))</f>
        <v>0.1273085616372088</v>
      </c>
      <c r="H9" s="151">
        <f t="array" aca="1" ref="H9" ca="1">(INDIRECT("NumericMain!"&amp;$A9&amp;"3")-INDIRECT("NumericMain!"&amp;H$1&amp;"3"))/SQRT((((INDIRECT("NumericMain!"&amp;$A9&amp;"2")-1)*INDIRECT("NumericMain!"&amp;$A9&amp;"4")^2+(INDIRECT("NumericMain!"&amp;H$1&amp;"2")-1)*INDIRECT("NumericMain!"&amp;H$1&amp;"4")^2)/(INDIRECT("NumericMain!"&amp;$A9&amp;"2")+INDIRECT("NumericMain!"&amp;H$1&amp;"2"))))</f>
        <v>0.11966168370703191</v>
      </c>
      <c r="I9" s="151">
        <f t="array" aca="1" ref="I9" ca="1">(INDIRECT("NumericMain!"&amp;$A9&amp;"3")-INDIRECT("NumericMain!"&amp;I$1&amp;"3"))/SQRT((((INDIRECT("NumericMain!"&amp;$A9&amp;"2")-1)*INDIRECT("NumericMain!"&amp;$A9&amp;"4")^2+(INDIRECT("NumericMain!"&amp;I$1&amp;"2")-1)*INDIRECT("NumericMain!"&amp;I$1&amp;"4")^2)/(INDIRECT("NumericMain!"&amp;$A9&amp;"2")+INDIRECT("NumericMain!"&amp;I$1&amp;"2"))))</f>
        <v>9.3548539222816487E-2</v>
      </c>
      <c r="J9" s="151">
        <f t="array" aca="1" ref="J9" ca="1">(INDIRECT("NumericMain!"&amp;$A9&amp;"3")-INDIRECT("NumericMain!"&amp;J$1&amp;"3"))/SQRT((((INDIRECT("NumericMain!"&amp;$A9&amp;"2")-1)*INDIRECT("NumericMain!"&amp;$A9&amp;"4")^2+(INDIRECT("NumericMain!"&amp;J$1&amp;"2")-1)*INDIRECT("NumericMain!"&amp;J$1&amp;"4")^2)/(INDIRECT("NumericMain!"&amp;$A9&amp;"2")+INDIRECT("NumericMain!"&amp;J$1&amp;"2"))))</f>
        <v>4.256374031775785E-2</v>
      </c>
      <c r="K9" s="151">
        <f t="array" aca="1" ref="K9" ca="1">(INDIRECT("NumericMain!"&amp;$A9&amp;"3")-INDIRECT("NumericMain!"&amp;K$1&amp;"3"))/SQRT((((INDIRECT("NumericMain!"&amp;$A9&amp;"2")-1)*INDIRECT("NumericMain!"&amp;$A9&amp;"4")^2+(INDIRECT("NumericMain!"&amp;K$1&amp;"2")-1)*INDIRECT("NumericMain!"&amp;K$1&amp;"4")^2)/(INDIRECT("NumericMain!"&amp;$A9&amp;"2")+INDIRECT("NumericMain!"&amp;K$1&amp;"2"))))</f>
        <v>2.6220104985649507E-2</v>
      </c>
      <c r="L9" s="151">
        <f t="array" aca="1" ref="L9" ca="1">(INDIRECT("NumericMain!"&amp;$A9&amp;"3")-INDIRECT("NumericMain!"&amp;L$1&amp;"3"))/SQRT((((INDIRECT("NumericMain!"&amp;$A9&amp;"2")-1)*INDIRECT("NumericMain!"&amp;$A9&amp;"4")^2+(INDIRECT("NumericMain!"&amp;L$1&amp;"2")-1)*INDIRECT("NumericMain!"&amp;L$1&amp;"4")^2)/(INDIRECT("NumericMain!"&amp;$A9&amp;"2")+INDIRECT("NumericMain!"&amp;L$1&amp;"2"))))</f>
        <v>0</v>
      </c>
      <c r="M9" s="151"/>
      <c r="N9" s="151"/>
      <c r="O9" s="151"/>
      <c r="P9" s="151"/>
      <c r="Q9" s="151"/>
      <c r="R9" s="151"/>
      <c r="S9" s="151"/>
      <c r="T9" s="151"/>
      <c r="U9" s="151"/>
      <c r="V9" s="151"/>
      <c r="W9" s="151"/>
      <c r="X9" s="151"/>
    </row>
    <row r="10" spans="1:35" x14ac:dyDescent="0.2">
      <c r="A10" t="s">
        <v>1883</v>
      </c>
      <c r="B10" s="151" cm="1">
        <f t="array" aca="1" ref="B10" ca="1">INDIRECT("NumericMain!"&amp;$A10&amp;"3")</f>
        <v>-0.6333333333333333</v>
      </c>
      <c r="C10" s="151" cm="1">
        <f t="array" aca="1" ref="C10" ca="1">INDIRECT("NumericMain!"&amp;$A10&amp;"4")</f>
        <v>1.0409686927132054</v>
      </c>
      <c r="D10" t="str">
        <f t="array" aca="1" ref="D10" ca="1">INDIRECT("NumericMain!"&amp;$A10&amp;1)</f>
        <v>Q46 ImmatureIT</v>
      </c>
      <c r="E10" t="str" cm="1">
        <f t="array" aca="1" ref="E10" ca="1">INDIRECT("NumericMain!"&amp;$A10&amp;"21")</f>
        <v>IT processes are not mature</v>
      </c>
      <c r="F10" s="151">
        <f t="array" aca="1" ref="F10" ca="1">(INDIRECT("NumericMain!"&amp;$A10&amp;"3")-INDIRECT("NumericMain!"&amp;F$1&amp;"3"))/SQRT((((INDIRECT("NumericMain!"&amp;$A10&amp;"2")-1)*INDIRECT("NumericMain!"&amp;$A10&amp;"4")^2+(INDIRECT("NumericMain!"&amp;F$1&amp;"2")-1)*INDIRECT("NumericMain!"&amp;F$1&amp;"4")^2)/(INDIRECT("NumericMain!"&amp;$A10&amp;"2")+INDIRECT("NumericMain!"&amp;F$1&amp;"2"))))</f>
        <v>0.22799634099617622</v>
      </c>
      <c r="G10" s="151">
        <f t="array" aca="1" ref="G10" ca="1">(INDIRECT("NumericMain!"&amp;$A10&amp;"3")-INDIRECT("NumericMain!"&amp;G$1&amp;"3"))/SQRT((((INDIRECT("NumericMain!"&amp;$A10&amp;"2")-1)*INDIRECT("NumericMain!"&amp;$A10&amp;"4")^2+(INDIRECT("NumericMain!"&amp;G$1&amp;"2")-1)*INDIRECT("NumericMain!"&amp;G$1&amp;"4")^2)/(INDIRECT("NumericMain!"&amp;$A10&amp;"2")+INDIRECT("NumericMain!"&amp;G$1&amp;"2"))))</f>
        <v>0.1441499940312895</v>
      </c>
      <c r="H10" s="151">
        <f t="array" aca="1" ref="H10" ca="1">(INDIRECT("NumericMain!"&amp;$A10&amp;"3")-INDIRECT("NumericMain!"&amp;H$1&amp;"3"))/SQRT((((INDIRECT("NumericMain!"&amp;$A10&amp;"2")-1)*INDIRECT("NumericMain!"&amp;$A10&amp;"4")^2+(INDIRECT("NumericMain!"&amp;H$1&amp;"2")-1)*INDIRECT("NumericMain!"&amp;H$1&amp;"4")^2)/(INDIRECT("NumericMain!"&amp;$A10&amp;"2")+INDIRECT("NumericMain!"&amp;H$1&amp;"2"))))</f>
        <v>0.13709167114610279</v>
      </c>
      <c r="I10" s="151">
        <f t="array" aca="1" ref="I10" ca="1">(INDIRECT("NumericMain!"&amp;$A10&amp;"3")-INDIRECT("NumericMain!"&amp;I$1&amp;"3"))/SQRT((((INDIRECT("NumericMain!"&amp;$A10&amp;"2")-1)*INDIRECT("NumericMain!"&amp;$A10&amp;"4")^2+(INDIRECT("NumericMain!"&amp;I$1&amp;"2")-1)*INDIRECT("NumericMain!"&amp;I$1&amp;"4")^2)/(INDIRECT("NumericMain!"&amp;$A10&amp;"2")+INDIRECT("NumericMain!"&amp;I$1&amp;"2"))))</f>
        <v>0.11343526983853604</v>
      </c>
      <c r="J10" s="151">
        <f t="array" aca="1" ref="J10" ca="1">(INDIRECT("NumericMain!"&amp;$A10&amp;"3")-INDIRECT("NumericMain!"&amp;J$1&amp;"3"))/SQRT((((INDIRECT("NumericMain!"&amp;$A10&amp;"2")-1)*INDIRECT("NumericMain!"&amp;$A10&amp;"4")^2+(INDIRECT("NumericMain!"&amp;J$1&amp;"2")-1)*INDIRECT("NumericMain!"&amp;J$1&amp;"4")^2)/(INDIRECT("NumericMain!"&amp;$A10&amp;"2")+INDIRECT("NumericMain!"&amp;J$1&amp;"2"))))</f>
        <v>6.6519010523773903E-2</v>
      </c>
      <c r="K10" s="151">
        <f t="array" aca="1" ref="K10" ca="1">(INDIRECT("NumericMain!"&amp;$A10&amp;"3")-INDIRECT("NumericMain!"&amp;K$1&amp;"3"))/SQRT((((INDIRECT("NumericMain!"&amp;$A10&amp;"2")-1)*INDIRECT("NumericMain!"&amp;$A10&amp;"4")^2+(INDIRECT("NumericMain!"&amp;K$1&amp;"2")-1)*INDIRECT("NumericMain!"&amp;K$1&amp;"4")^2)/(INDIRECT("NumericMain!"&amp;$A10&amp;"2")+INDIRECT("NumericMain!"&amp;K$1&amp;"2"))))</f>
        <v>5.2970969563750456E-2</v>
      </c>
      <c r="L10" s="151">
        <f t="array" aca="1" ref="L10" ca="1">(INDIRECT("NumericMain!"&amp;$A10&amp;"3")-INDIRECT("NumericMain!"&amp;L$1&amp;"3"))/SQRT((((INDIRECT("NumericMain!"&amp;$A10&amp;"2")-1)*INDIRECT("NumericMain!"&amp;$A10&amp;"4")^2+(INDIRECT("NumericMain!"&amp;L$1&amp;"2")-1)*INDIRECT("NumericMain!"&amp;L$1&amp;"4")^2)/(INDIRECT("NumericMain!"&amp;$A10&amp;"2")+INDIRECT("NumericMain!"&amp;L$1&amp;"2"))))</f>
        <v>2.9173784096174438E-2</v>
      </c>
      <c r="M10" s="151">
        <f t="array" aca="1" ref="M10" ca="1">(INDIRECT("NumericMain!"&amp;$A10&amp;"3")-INDIRECT("NumericMain!"&amp;M$1&amp;"3"))/SQRT((((INDIRECT("NumericMain!"&amp;$A10&amp;"2")-1)*INDIRECT("NumericMain!"&amp;$A10&amp;"4")^2+(INDIRECT("NumericMain!"&amp;M$1&amp;"2")-1)*INDIRECT("NumericMain!"&amp;M$1&amp;"4")^2)/(INDIRECT("NumericMain!"&amp;$A10&amp;"2")+INDIRECT("NumericMain!"&amp;M$1&amp;"2"))))</f>
        <v>0</v>
      </c>
      <c r="N10" s="151"/>
      <c r="O10" s="151"/>
      <c r="P10" s="151"/>
      <c r="Q10" s="151"/>
      <c r="R10" s="151"/>
      <c r="S10" s="151"/>
      <c r="T10" s="151"/>
      <c r="U10" s="151"/>
      <c r="V10" s="151"/>
      <c r="W10" s="151"/>
      <c r="X10" s="151"/>
    </row>
    <row r="11" spans="1:35" x14ac:dyDescent="0.2">
      <c r="A11" t="s">
        <v>1884</v>
      </c>
      <c r="B11" s="151" cm="1">
        <f t="array" aca="1" ref="B11" ca="1">INDIRECT("NumericMain!"&amp;$A11&amp;"3")</f>
        <v>-0.55932203389830504</v>
      </c>
      <c r="C11" s="151" cm="1">
        <f t="array" aca="1" ref="C11" ca="1">INDIRECT("NumericMain!"&amp;$A11&amp;"4")</f>
        <v>0.85643983303533067</v>
      </c>
      <c r="D11" t="str">
        <f t="array" aca="1" ref="D11" ca="1">INDIRECT("NumericMain!"&amp;$A11&amp;1)</f>
        <v>Q46 NoAgileProcess</v>
      </c>
      <c r="E11" t="str" cm="1">
        <f t="array" aca="1" ref="E11" ca="1">INDIRECT("NumericMain!"&amp;$A11&amp;"21")</f>
        <v>No process has been developed for how to perform EA in an agile manner</v>
      </c>
      <c r="F11" s="151">
        <f t="array" aca="1" ref="F11" ca="1">(INDIRECT("NumericMain!"&amp;$A11&amp;"3")-INDIRECT("NumericMain!"&amp;F$1&amp;"3"))/SQRT((((INDIRECT("NumericMain!"&amp;$A11&amp;"2")-1)*INDIRECT("NumericMain!"&amp;$A11&amp;"4")^2+(INDIRECT("NumericMain!"&amp;F$1&amp;"2")-1)*INDIRECT("NumericMain!"&amp;F$1&amp;"4")^2)/(INDIRECT("NumericMain!"&amp;$A11&amp;"2")+INDIRECT("NumericMain!"&amp;F$1&amp;"2"))))</f>
        <v>0.34495865663562747</v>
      </c>
      <c r="G11" s="151">
        <f t="array" aca="1" ref="G11" ca="1">(INDIRECT("NumericMain!"&amp;$A11&amp;"3")-INDIRECT("NumericMain!"&amp;G$1&amp;"3"))/SQRT((((INDIRECT("NumericMain!"&amp;$A11&amp;"2")-1)*INDIRECT("NumericMain!"&amp;$A11&amp;"4")^2+(INDIRECT("NumericMain!"&amp;G$1&amp;"2")-1)*INDIRECT("NumericMain!"&amp;G$1&amp;"4")^2)/(INDIRECT("NumericMain!"&amp;$A11&amp;"2")+INDIRECT("NumericMain!"&amp;G$1&amp;"2"))))</f>
        <v>0.25089147380424315</v>
      </c>
      <c r="H11" s="151">
        <f t="array" aca="1" ref="H11" ca="1">(INDIRECT("NumericMain!"&amp;$A11&amp;"3")-INDIRECT("NumericMain!"&amp;H$1&amp;"3"))/SQRT((((INDIRECT("NumericMain!"&amp;$A11&amp;"2")-1)*INDIRECT("NumericMain!"&amp;$A11&amp;"4")^2+(INDIRECT("NumericMain!"&amp;H$1&amp;"2")-1)*INDIRECT("NumericMain!"&amp;H$1&amp;"4")^2)/(INDIRECT("NumericMain!"&amp;$A11&amp;"2")+INDIRECT("NumericMain!"&amp;H$1&amp;"2"))))</f>
        <v>0.24541017903669185</v>
      </c>
      <c r="I11" s="151">
        <f t="array" aca="1" ref="I11" ca="1">(INDIRECT("NumericMain!"&amp;$A11&amp;"3")-INDIRECT("NumericMain!"&amp;I$1&amp;"3"))/SQRT((((INDIRECT("NumericMain!"&amp;$A11&amp;"2")-1)*INDIRECT("NumericMain!"&amp;$A11&amp;"4")^2+(INDIRECT("NumericMain!"&amp;I$1&amp;"2")-1)*INDIRECT("NumericMain!"&amp;I$1&amp;"4")^2)/(INDIRECT("NumericMain!"&amp;$A11&amp;"2")+INDIRECT("NumericMain!"&amp;I$1&amp;"2"))))</f>
        <v>0.21276695288704872</v>
      </c>
      <c r="J11" s="151">
        <f t="array" aca="1" ref="J11" ca="1">(INDIRECT("NumericMain!"&amp;$A11&amp;"3")-INDIRECT("NumericMain!"&amp;J$1&amp;"3"))/SQRT((((INDIRECT("NumericMain!"&amp;$A11&amp;"2")-1)*INDIRECT("NumericMain!"&amp;$A11&amp;"4")^2+(INDIRECT("NumericMain!"&amp;J$1&amp;"2")-1)*INDIRECT("NumericMain!"&amp;J$1&amp;"4")^2)/(INDIRECT("NumericMain!"&amp;$A11&amp;"2")+INDIRECT("NumericMain!"&amp;J$1&amp;"2"))))</f>
        <v>0.15412387049467535</v>
      </c>
      <c r="K11" s="151">
        <f t="array" aca="1" ref="K11" ca="1">(INDIRECT("NumericMain!"&amp;$A11&amp;"3")-INDIRECT("NumericMain!"&amp;K$1&amp;"3"))/SQRT((((INDIRECT("NumericMain!"&amp;$A11&amp;"2")-1)*INDIRECT("NumericMain!"&amp;$A11&amp;"4")^2+(INDIRECT("NumericMain!"&amp;K$1&amp;"2")-1)*INDIRECT("NumericMain!"&amp;K$1&amp;"4")^2)/(INDIRECT("NumericMain!"&amp;$A11&amp;"2")+INDIRECT("NumericMain!"&amp;K$1&amp;"2"))))</f>
        <v>0.14628048932000501</v>
      </c>
      <c r="L11" s="151">
        <f t="array" aca="1" ref="L11" ca="1">(INDIRECT("NumericMain!"&amp;$A11&amp;"3")-INDIRECT("NumericMain!"&amp;L$1&amp;"3"))/SQRT((((INDIRECT("NumericMain!"&amp;$A11&amp;"2")-1)*INDIRECT("NumericMain!"&amp;$A11&amp;"4")^2+(INDIRECT("NumericMain!"&amp;L$1&amp;"2")-1)*INDIRECT("NumericMain!"&amp;L$1&amp;"4")^2)/(INDIRECT("NumericMain!"&amp;$A11&amp;"2")+INDIRECT("NumericMain!"&amp;L$1&amp;"2"))))</f>
        <v>0.11928641587313168</v>
      </c>
      <c r="M11" s="151">
        <f t="array" aca="1" ref="M11" ca="1">(INDIRECT("NumericMain!"&amp;$A11&amp;"3")-INDIRECT("NumericMain!"&amp;M$1&amp;"3"))/SQRT((((INDIRECT("NumericMain!"&amp;$A11&amp;"2")-1)*INDIRECT("NumericMain!"&amp;$A11&amp;"4")^2+(INDIRECT("NumericMain!"&amp;M$1&amp;"2")-1)*INDIRECT("NumericMain!"&amp;M$1&amp;"4")^2)/(INDIRECT("NumericMain!"&amp;$A11&amp;"2")+INDIRECT("NumericMain!"&amp;M$1&amp;"2"))))</f>
        <v>7.8243135390817259E-2</v>
      </c>
      <c r="N11" s="151">
        <f t="array" aca="1" ref="N11" ca="1">(INDIRECT("NumericMain!"&amp;$A11&amp;"3")-INDIRECT("NumericMain!"&amp;N$1&amp;"3"))/SQRT((((INDIRECT("NumericMain!"&amp;$A11&amp;"2")-1)*INDIRECT("NumericMain!"&amp;$A11&amp;"4")^2+(INDIRECT("NumericMain!"&amp;N$1&amp;"2")-1)*INDIRECT("NumericMain!"&amp;N$1&amp;"4")^2)/(INDIRECT("NumericMain!"&amp;$A11&amp;"2")+INDIRECT("NumericMain!"&amp;N$1&amp;"2"))))</f>
        <v>0</v>
      </c>
      <c r="O11" s="151"/>
      <c r="P11" s="151"/>
      <c r="Q11" s="151"/>
      <c r="R11" s="151"/>
      <c r="S11" s="151"/>
      <c r="T11" s="151"/>
      <c r="U11" s="151"/>
      <c r="V11" s="151"/>
      <c r="W11" s="151"/>
      <c r="X11" s="151"/>
    </row>
    <row r="12" spans="1:35" x14ac:dyDescent="0.2">
      <c r="A12" t="s">
        <v>1876</v>
      </c>
      <c r="B12" s="151" cm="1">
        <f t="array" aca="1" ref="B12" ca="1">INDIRECT("NumericMain!"&amp;$A12&amp;"3")</f>
        <v>-0.43333333333333335</v>
      </c>
      <c r="C12" s="151" cm="1">
        <f t="array" aca="1" ref="C12" ca="1">INDIRECT("NumericMain!"&amp;$A12&amp;"4")</f>
        <v>1.0145829345467261</v>
      </c>
      <c r="D12" t="str">
        <f t="array" aca="1" ref="D12" ca="1">INDIRECT("NumericMain!"&amp;$A12&amp;1)</f>
        <v>Q46 FormalEA</v>
      </c>
      <c r="E12" t="str" cm="1">
        <f t="array" aca="1" ref="E12" ca="1">INDIRECT("NumericMain!"&amp;$A12&amp;"21")</f>
        <v>Formal and strict EA process</v>
      </c>
      <c r="F12" s="151">
        <f t="array" aca="1" ref="F12" ca="1">(INDIRECT("NumericMain!"&amp;$A12&amp;"3")-INDIRECT("NumericMain!"&amp;F$1&amp;"3"))/SQRT((((INDIRECT("NumericMain!"&amp;$A12&amp;"2")-1)*INDIRECT("NumericMain!"&amp;$A12&amp;"4")^2+(INDIRECT("NumericMain!"&amp;F$1&amp;"2")-1)*INDIRECT("NumericMain!"&amp;F$1&amp;"4")^2)/(INDIRECT("NumericMain!"&amp;$A12&amp;"2")+INDIRECT("NumericMain!"&amp;F$1&amp;"2"))))</f>
        <v>0.45076146576048226</v>
      </c>
      <c r="G12" s="151">
        <f t="array" aca="1" ref="G12" ca="1">(INDIRECT("NumericMain!"&amp;$A12&amp;"3")-INDIRECT("NumericMain!"&amp;G$1&amp;"3"))/SQRT((((INDIRECT("NumericMain!"&amp;$A12&amp;"2")-1)*INDIRECT("NumericMain!"&amp;$A12&amp;"4")^2+(INDIRECT("NumericMain!"&amp;G$1&amp;"2")-1)*INDIRECT("NumericMain!"&amp;G$1&amp;"4")^2)/(INDIRECT("NumericMain!"&amp;$A12&amp;"2")+INDIRECT("NumericMain!"&amp;G$1&amp;"2"))))</f>
        <v>0.3661260129691063</v>
      </c>
      <c r="H12" s="151">
        <f t="array" aca="1" ref="H12" ca="1">(INDIRECT("NumericMain!"&amp;$A12&amp;"3")-INDIRECT("NumericMain!"&amp;H$1&amp;"3"))/SQRT((((INDIRECT("NumericMain!"&amp;$A12&amp;"2")-1)*INDIRECT("NumericMain!"&amp;$A12&amp;"4")^2+(INDIRECT("NumericMain!"&amp;H$1&amp;"2")-1)*INDIRECT("NumericMain!"&amp;H$1&amp;"4")^2)/(INDIRECT("NumericMain!"&amp;$A12&amp;"2")+INDIRECT("NumericMain!"&amp;H$1&amp;"2"))))</f>
        <v>0.36185841470873231</v>
      </c>
      <c r="I12" s="151">
        <f t="array" aca="1" ref="I12" ca="1">(INDIRECT("NumericMain!"&amp;$A12&amp;"3")-INDIRECT("NumericMain!"&amp;I$1&amp;"3"))/SQRT((((INDIRECT("NumericMain!"&amp;$A12&amp;"2")-1)*INDIRECT("NumericMain!"&amp;$A12&amp;"4")^2+(INDIRECT("NumericMain!"&amp;I$1&amp;"2")-1)*INDIRECT("NumericMain!"&amp;I$1&amp;"4")^2)/(INDIRECT("NumericMain!"&amp;$A12&amp;"2")+INDIRECT("NumericMain!"&amp;I$1&amp;"2"))))</f>
        <v>0.32835594431407245</v>
      </c>
      <c r="J12" s="151">
        <f t="array" aca="1" ref="J12" ca="1">(INDIRECT("NumericMain!"&amp;$A12&amp;"3")-INDIRECT("NumericMain!"&amp;J$1&amp;"3"))/SQRT((((INDIRECT("NumericMain!"&amp;$A12&amp;"2")-1)*INDIRECT("NumericMain!"&amp;$A12&amp;"4")^2+(INDIRECT("NumericMain!"&amp;J$1&amp;"2")-1)*INDIRECT("NumericMain!"&amp;J$1&amp;"4")^2)/(INDIRECT("NumericMain!"&amp;$A12&amp;"2")+INDIRECT("NumericMain!"&amp;J$1&amp;"2"))))</f>
        <v>0.26967994498529679</v>
      </c>
      <c r="K12" s="151">
        <f t="array" aca="1" ref="K12" ca="1">(INDIRECT("NumericMain!"&amp;$A12&amp;"3")-INDIRECT("NumericMain!"&amp;K$1&amp;"3"))/SQRT((((INDIRECT("NumericMain!"&amp;$A12&amp;"2")-1)*INDIRECT("NumericMain!"&amp;$A12&amp;"4")^2+(INDIRECT("NumericMain!"&amp;K$1&amp;"2")-1)*INDIRECT("NumericMain!"&amp;K$1&amp;"4")^2)/(INDIRECT("NumericMain!"&amp;$A12&amp;"2")+INDIRECT("NumericMain!"&amp;K$1&amp;"2"))))</f>
        <v>0.26890963077349656</v>
      </c>
      <c r="L12" s="151">
        <f t="array" aca="1" ref="L12" ca="1">(INDIRECT("NumericMain!"&amp;$A12&amp;"3")-INDIRECT("NumericMain!"&amp;L$1&amp;"3"))/SQRT((((INDIRECT("NumericMain!"&amp;$A12&amp;"2")-1)*INDIRECT("NumericMain!"&amp;$A12&amp;"4")^2+(INDIRECT("NumericMain!"&amp;L$1&amp;"2")-1)*INDIRECT("NumericMain!"&amp;L$1&amp;"4")^2)/(INDIRECT("NumericMain!"&amp;$A12&amp;"2")+INDIRECT("NumericMain!"&amp;L$1&amp;"2"))))</f>
        <v>0.24360452013286721</v>
      </c>
      <c r="M12" s="151">
        <f t="array" aca="1" ref="M12" ca="1">(INDIRECT("NumericMain!"&amp;$A12&amp;"3")-INDIRECT("NumericMain!"&amp;M$1&amp;"3"))/SQRT((((INDIRECT("NumericMain!"&amp;$A12&amp;"2")-1)*INDIRECT("NumericMain!"&amp;$A12&amp;"4")^2+(INDIRECT("NumericMain!"&amp;M$1&amp;"2")-1)*INDIRECT("NumericMain!"&amp;M$1&amp;"4")^2)/(INDIRECT("NumericMain!"&amp;$A12&amp;"2")+INDIRECT("NumericMain!"&amp;M$1&amp;"2"))))</f>
        <v>0.19622098205031852</v>
      </c>
      <c r="N12" s="151">
        <f t="array" aca="1" ref="N12" ca="1">(INDIRECT("NumericMain!"&amp;$A12&amp;"3")-INDIRECT("NumericMain!"&amp;N$1&amp;"3"))/SQRT((((INDIRECT("NumericMain!"&amp;$A12&amp;"2")-1)*INDIRECT("NumericMain!"&amp;$A12&amp;"4")^2+(INDIRECT("NumericMain!"&amp;N$1&amp;"2")-1)*INDIRECT("NumericMain!"&amp;N$1&amp;"4")^2)/(INDIRECT("NumericMain!"&amp;$A12&amp;"2")+INDIRECT("NumericMain!"&amp;N$1&amp;"2"))))</f>
        <v>0.13524025801960429</v>
      </c>
      <c r="O12" s="151">
        <f t="array" aca="1" ref="O12" ca="1">(INDIRECT("NumericMain!"&amp;$A12&amp;"3")-INDIRECT("NumericMain!"&amp;O$1&amp;"3"))/SQRT((((INDIRECT("NumericMain!"&amp;$A12&amp;"2")-1)*INDIRECT("NumericMain!"&amp;$A12&amp;"4")^2+(INDIRECT("NumericMain!"&amp;O$1&amp;"2")-1)*INDIRECT("NumericMain!"&amp;O$1&amp;"4")^2)/(INDIRECT("NumericMain!"&amp;$A12&amp;"2")+INDIRECT("NumericMain!"&amp;O$1&amp;"2"))))</f>
        <v>0</v>
      </c>
      <c r="P12" s="151"/>
      <c r="Q12" s="151"/>
      <c r="R12" s="151"/>
      <c r="S12" s="151"/>
      <c r="T12" s="151"/>
      <c r="U12" s="151"/>
      <c r="V12" s="151"/>
      <c r="W12" s="151"/>
      <c r="X12" s="151"/>
    </row>
    <row r="13" spans="1:35" x14ac:dyDescent="0.2">
      <c r="A13" t="s">
        <v>1885</v>
      </c>
      <c r="B13" s="151" cm="1">
        <f t="array" aca="1" ref="B13" ca="1">INDIRECT("NumericMain!"&amp;$A13&amp;"3")</f>
        <v>-0.40677966101694918</v>
      </c>
      <c r="C13" s="151" cm="1">
        <f t="array" aca="1" ref="C13" ca="1">INDIRECT("NumericMain!"&amp;$A13&amp;"4")</f>
        <v>0.85336340780823849</v>
      </c>
      <c r="D13" t="str">
        <f t="array" aca="1" ref="D13" ca="1">INDIRECT("NumericMain!"&amp;$A13&amp;1)</f>
        <v>Q46 MuchDoc</v>
      </c>
      <c r="E13" t="str" cm="1">
        <f t="array" aca="1" ref="E13" ca="1">INDIRECT("NumericMain!"&amp;$A13&amp;"21")</f>
        <v>There is a large amount of documentation to maintain</v>
      </c>
      <c r="F13" s="151">
        <f t="array" aca="1" ref="F13" ca="1">(INDIRECT("NumericMain!"&amp;$A13&amp;"3")-INDIRECT("NumericMain!"&amp;F$1&amp;"3"))/SQRT((((INDIRECT("NumericMain!"&amp;$A13&amp;"2")-1)*INDIRECT("NumericMain!"&amp;$A13&amp;"4")^2+(INDIRECT("NumericMain!"&amp;F$1&amp;"2")-1)*INDIRECT("NumericMain!"&amp;F$1&amp;"4")^2)/(INDIRECT("NumericMain!"&amp;$A13&amp;"2")+INDIRECT("NumericMain!"&amp;F$1&amp;"2"))))</f>
        <v>0.53027639056882603</v>
      </c>
      <c r="G13" s="151">
        <f t="array" aca="1" ref="G13" ca="1">(INDIRECT("NumericMain!"&amp;$A13&amp;"3")-INDIRECT("NumericMain!"&amp;G$1&amp;"3"))/SQRT((((INDIRECT("NumericMain!"&amp;$A13&amp;"2")-1)*INDIRECT("NumericMain!"&amp;$A13&amp;"4")^2+(INDIRECT("NumericMain!"&amp;G$1&amp;"2")-1)*INDIRECT("NumericMain!"&amp;G$1&amp;"4")^2)/(INDIRECT("NumericMain!"&amp;$A13&amp;"2")+INDIRECT("NumericMain!"&amp;G$1&amp;"2"))))</f>
        <v>0.43629065452313487</v>
      </c>
      <c r="H13" s="151">
        <f t="array" aca="1" ref="H13" ca="1">(INDIRECT("NumericMain!"&amp;$A13&amp;"3")-INDIRECT("NumericMain!"&amp;H$1&amp;"3"))/SQRT((((INDIRECT("NumericMain!"&amp;$A13&amp;"2")-1)*INDIRECT("NumericMain!"&amp;$A13&amp;"4")^2+(INDIRECT("NumericMain!"&amp;H$1&amp;"2")-1)*INDIRECT("NumericMain!"&amp;H$1&amp;"4")^2)/(INDIRECT("NumericMain!"&amp;$A13&amp;"2")+INDIRECT("NumericMain!"&amp;H$1&amp;"2"))))</f>
        <v>0.43410514769426367</v>
      </c>
      <c r="I13" s="151">
        <f t="array" aca="1" ref="I13" ca="1">(INDIRECT("NumericMain!"&amp;$A13&amp;"3")-INDIRECT("NumericMain!"&amp;I$1&amp;"3"))/SQRT((((INDIRECT("NumericMain!"&amp;$A13&amp;"2")-1)*INDIRECT("NumericMain!"&amp;$A13&amp;"4")^2+(INDIRECT("NumericMain!"&amp;I$1&amp;"2")-1)*INDIRECT("NumericMain!"&amp;I$1&amp;"4")^2)/(INDIRECT("NumericMain!"&amp;$A13&amp;"2")+INDIRECT("NumericMain!"&amp;I$1&amp;"2"))))</f>
        <v>0.39173858790316268</v>
      </c>
      <c r="J13" s="151">
        <f t="array" aca="1" ref="J13" ca="1">(INDIRECT("NumericMain!"&amp;$A13&amp;"3")-INDIRECT("NumericMain!"&amp;J$1&amp;"3"))/SQRT((((INDIRECT("NumericMain!"&amp;$A13&amp;"2")-1)*INDIRECT("NumericMain!"&amp;$A13&amp;"4")^2+(INDIRECT("NumericMain!"&amp;J$1&amp;"2")-1)*INDIRECT("NumericMain!"&amp;J$1&amp;"4")^2)/(INDIRECT("NumericMain!"&amp;$A13&amp;"2")+INDIRECT("NumericMain!"&amp;J$1&amp;"2"))))</f>
        <v>0.32174155891704481</v>
      </c>
      <c r="K13" s="151">
        <f t="array" aca="1" ref="K13" ca="1">(INDIRECT("NumericMain!"&amp;$A13&amp;"3")-INDIRECT("NumericMain!"&amp;K$1&amp;"3"))/SQRT((((INDIRECT("NumericMain!"&amp;$A13&amp;"2")-1)*INDIRECT("NumericMain!"&amp;$A13&amp;"4")^2+(INDIRECT("NumericMain!"&amp;K$1&amp;"2")-1)*INDIRECT("NumericMain!"&amp;K$1&amp;"4")^2)/(INDIRECT("NumericMain!"&amp;$A13&amp;"2")+INDIRECT("NumericMain!"&amp;K$1&amp;"2"))))</f>
        <v>0.32679888191125983</v>
      </c>
      <c r="L13" s="151">
        <f t="array" aca="1" ref="L13" ca="1">(INDIRECT("NumericMain!"&amp;$A13&amp;"3")-INDIRECT("NumericMain!"&amp;L$1&amp;"3"))/SQRT((((INDIRECT("NumericMain!"&amp;$A13&amp;"2")-1)*INDIRECT("NumericMain!"&amp;$A13&amp;"4")^2+(INDIRECT("NumericMain!"&amp;L$1&amp;"2")-1)*INDIRECT("NumericMain!"&amp;L$1&amp;"4")^2)/(INDIRECT("NumericMain!"&amp;$A13&amp;"2")+INDIRECT("NumericMain!"&amp;L$1&amp;"2"))))</f>
        <v>0.29874788283934611</v>
      </c>
      <c r="M13" s="151">
        <f t="array" aca="1" ref="M13" ca="1">(INDIRECT("NumericMain!"&amp;$A13&amp;"3")-INDIRECT("NumericMain!"&amp;M$1&amp;"3"))/SQRT((((INDIRECT("NumericMain!"&amp;$A13&amp;"2")-1)*INDIRECT("NumericMain!"&amp;$A13&amp;"4")^2+(INDIRECT("NumericMain!"&amp;M$1&amp;"2")-1)*INDIRECT("NumericMain!"&amp;M$1&amp;"4")^2)/(INDIRECT("NumericMain!"&amp;$A13&amp;"2")+INDIRECT("NumericMain!"&amp;M$1&amp;"2"))))</f>
        <v>0.23985148253206576</v>
      </c>
      <c r="N13" s="151">
        <f t="array" aca="1" ref="N13" ca="1">(INDIRECT("NumericMain!"&amp;$A13&amp;"3")-INDIRECT("NumericMain!"&amp;N$1&amp;"3"))/SQRT((((INDIRECT("NumericMain!"&amp;$A13&amp;"2")-1)*INDIRECT("NumericMain!"&amp;$A13&amp;"4")^2+(INDIRECT("NumericMain!"&amp;N$1&amp;"2")-1)*INDIRECT("NumericMain!"&amp;N$1&amp;"4")^2)/(INDIRECT("NumericMain!"&amp;$A13&amp;"2")+INDIRECT("NumericMain!"&amp;N$1&amp;"2"))))</f>
        <v>0.17996401079640117</v>
      </c>
      <c r="O13" s="151">
        <f t="array" aca="1" ref="O13" ca="1">(INDIRECT("NumericMain!"&amp;$A13&amp;"3")-INDIRECT("NumericMain!"&amp;O$1&amp;"3"))/SQRT((((INDIRECT("NumericMain!"&amp;$A13&amp;"2")-1)*INDIRECT("NumericMain!"&amp;$A13&amp;"4")^2+(INDIRECT("NumericMain!"&amp;O$1&amp;"2")-1)*INDIRECT("NumericMain!"&amp;O$1&amp;"4")^2)/(INDIRECT("NumericMain!"&amp;$A13&amp;"2")+INDIRECT("NumericMain!"&amp;O$1&amp;"2"))))</f>
        <v>2.8545746539161313E-2</v>
      </c>
      <c r="P13" s="151">
        <f t="array" aca="1" ref="P13" ca="1">(INDIRECT("NumericMain!"&amp;$A13&amp;"3")-INDIRECT("NumericMain!"&amp;P$1&amp;"3"))/SQRT((((INDIRECT("NumericMain!"&amp;$A13&amp;"2")-1)*INDIRECT("NumericMain!"&amp;$A13&amp;"4")^2+(INDIRECT("NumericMain!"&amp;P$1&amp;"2")-1)*INDIRECT("NumericMain!"&amp;P$1&amp;"4")^2)/(INDIRECT("NumericMain!"&amp;$A13&amp;"2")+INDIRECT("NumericMain!"&amp;P$1&amp;"2"))))</f>
        <v>0</v>
      </c>
      <c r="Q13" s="151"/>
      <c r="R13" s="151"/>
      <c r="S13" s="151"/>
      <c r="T13" s="151"/>
      <c r="U13" s="151"/>
      <c r="V13" s="151"/>
      <c r="W13" s="151"/>
      <c r="X13" s="151"/>
    </row>
    <row r="14" spans="1:35" x14ac:dyDescent="0.2">
      <c r="A14" t="s">
        <v>1905</v>
      </c>
      <c r="B14" s="151" cm="1">
        <f t="array" aca="1" ref="B14" ca="1">INDIRECT("NumericMain!"&amp;$A14&amp;"3")</f>
        <v>-0.37931034482758619</v>
      </c>
      <c r="C14" s="151" cm="1">
        <f t="array" aca="1" ref="C14" ca="1">INDIRECT("NumericMain!"&amp;$A14&amp;"4")</f>
        <v>0.64420728403471794</v>
      </c>
      <c r="D14" t="str">
        <f t="array" aca="1" ref="D14" ca="1">INDIRECT("NumericMain!"&amp;$A14&amp;1)</f>
        <v>Q46 AffectAg Framework</v>
      </c>
      <c r="E14" t="str" cm="1">
        <f t="array" aca="1" ref="E14" ca="1">INDIRECT("NumericMain!"&amp;$A14&amp;"21")</f>
        <v>The EA framework(s) used do not support agility</v>
      </c>
      <c r="F14" s="151">
        <f t="array" aca="1" ref="F14" ca="1">(INDIRECT("NumericMain!"&amp;$A14&amp;"3")-INDIRECT("NumericMain!"&amp;F$1&amp;"3"))/SQRT((((INDIRECT("NumericMain!"&amp;$A14&amp;"2")-1)*INDIRECT("NumericMain!"&amp;$A14&amp;"4")^2+(INDIRECT("NumericMain!"&amp;F$1&amp;"2")-1)*INDIRECT("NumericMain!"&amp;F$1&amp;"4")^2)/(INDIRECT("NumericMain!"&amp;$A14&amp;"2")+INDIRECT("NumericMain!"&amp;F$1&amp;"2"))))</f>
        <v>0.64059148012846068</v>
      </c>
      <c r="G14" s="151">
        <f t="array" aca="1" ref="G14" ca="1">(INDIRECT("NumericMain!"&amp;$A14&amp;"3")-INDIRECT("NumericMain!"&amp;G$1&amp;"3"))/SQRT((((INDIRECT("NumericMain!"&amp;$A14&amp;"2")-1)*INDIRECT("NumericMain!"&amp;$A14&amp;"4")^2+(INDIRECT("NumericMain!"&amp;G$1&amp;"2")-1)*INDIRECT("NumericMain!"&amp;G$1&amp;"4")^2)/(INDIRECT("NumericMain!"&amp;$A14&amp;"2")+INDIRECT("NumericMain!"&amp;G$1&amp;"2"))))</f>
        <v>0.53272043911997491</v>
      </c>
      <c r="H14" s="151">
        <f t="array" aca="1" ref="H14" ca="1">(INDIRECT("NumericMain!"&amp;$A14&amp;"3")-INDIRECT("NumericMain!"&amp;H$1&amp;"3"))/SQRT((((INDIRECT("NumericMain!"&amp;$A14&amp;"2")-1)*INDIRECT("NumericMain!"&amp;$A14&amp;"4")^2+(INDIRECT("NumericMain!"&amp;H$1&amp;"2")-1)*INDIRECT("NumericMain!"&amp;H$1&amp;"4")^2)/(INDIRECT("NumericMain!"&amp;$A14&amp;"2")+INDIRECT("NumericMain!"&amp;H$1&amp;"2"))))</f>
        <v>0.53515468095157193</v>
      </c>
      <c r="I14" s="151">
        <f t="array" aca="1" ref="I14" ca="1">(INDIRECT("NumericMain!"&amp;$A14&amp;"3")-INDIRECT("NumericMain!"&amp;I$1&amp;"3"))/SQRT((((INDIRECT("NumericMain!"&amp;$A14&amp;"2")-1)*INDIRECT("NumericMain!"&amp;$A14&amp;"4")^2+(INDIRECT("NumericMain!"&amp;I$1&amp;"2")-1)*INDIRECT("NumericMain!"&amp;I$1&amp;"4")^2)/(INDIRECT("NumericMain!"&amp;$A14&amp;"2")+INDIRECT("NumericMain!"&amp;I$1&amp;"2"))))</f>
        <v>0.47721110791577664</v>
      </c>
      <c r="J14" s="151">
        <f t="array" aca="1" ref="J14" ca="1">(INDIRECT("NumericMain!"&amp;$A14&amp;"3")-INDIRECT("NumericMain!"&amp;J$1&amp;"3"))/SQRT((((INDIRECT("NumericMain!"&amp;$A14&amp;"2")-1)*INDIRECT("NumericMain!"&amp;$A14&amp;"4")^2+(INDIRECT("NumericMain!"&amp;J$1&amp;"2")-1)*INDIRECT("NumericMain!"&amp;J$1&amp;"4")^2)/(INDIRECT("NumericMain!"&amp;$A14&amp;"2")+INDIRECT("NumericMain!"&amp;J$1&amp;"2"))))</f>
        <v>0.38885656749981778</v>
      </c>
      <c r="K14" s="151">
        <f t="array" aca="1" ref="K14" ca="1">(INDIRECT("NumericMain!"&amp;$A14&amp;"3")-INDIRECT("NumericMain!"&amp;K$1&amp;"3"))/SQRT((((INDIRECT("NumericMain!"&amp;$A14&amp;"2")-1)*INDIRECT("NumericMain!"&amp;$A14&amp;"4")^2+(INDIRECT("NumericMain!"&amp;K$1&amp;"2")-1)*INDIRECT("NumericMain!"&amp;K$1&amp;"4")^2)/(INDIRECT("NumericMain!"&amp;$A14&amp;"2")+INDIRECT("NumericMain!"&amp;K$1&amp;"2"))))</f>
        <v>0.40456173421912406</v>
      </c>
      <c r="L14" s="151">
        <f t="array" aca="1" ref="L14" ca="1">(INDIRECT("NumericMain!"&amp;$A14&amp;"3")-INDIRECT("NumericMain!"&amp;L$1&amp;"3"))/SQRT((((INDIRECT("NumericMain!"&amp;$A14&amp;"2")-1)*INDIRECT("NumericMain!"&amp;$A14&amp;"4")^2+(INDIRECT("NumericMain!"&amp;L$1&amp;"2")-1)*INDIRECT("NumericMain!"&amp;L$1&amp;"4")^2)/(INDIRECT("NumericMain!"&amp;$A14&amp;"2")+INDIRECT("NumericMain!"&amp;L$1&amp;"2"))))</f>
        <v>0.37261162613997689</v>
      </c>
      <c r="M14" s="151">
        <f t="array" aca="1" ref="M14" ca="1">(INDIRECT("NumericMain!"&amp;$A14&amp;"3")-INDIRECT("NumericMain!"&amp;M$1&amp;"3"))/SQRT((((INDIRECT("NumericMain!"&amp;$A14&amp;"2")-1)*INDIRECT("NumericMain!"&amp;$A14&amp;"4")^2+(INDIRECT("NumericMain!"&amp;M$1&amp;"2")-1)*INDIRECT("NumericMain!"&amp;M$1&amp;"4")^2)/(INDIRECT("NumericMain!"&amp;$A14&amp;"2")+INDIRECT("NumericMain!"&amp;M$1&amp;"2"))))</f>
        <v>0.29484275870182003</v>
      </c>
      <c r="N14" s="151">
        <f t="array" aca="1" ref="N14" ca="1">(INDIRECT("NumericMain!"&amp;$A14&amp;"3")-INDIRECT("NumericMain!"&amp;N$1&amp;"3"))/SQRT((((INDIRECT("NumericMain!"&amp;$A14&amp;"2")-1)*INDIRECT("NumericMain!"&amp;$A14&amp;"4")^2+(INDIRECT("NumericMain!"&amp;N$1&amp;"2")-1)*INDIRECT("NumericMain!"&amp;N$1&amp;"4")^2)/(INDIRECT("NumericMain!"&amp;$A14&amp;"2")+INDIRECT("NumericMain!"&amp;N$1&amp;"2"))))</f>
        <v>0.23931652889909688</v>
      </c>
      <c r="O14" s="151">
        <f t="array" aca="1" ref="O14" ca="1">(INDIRECT("NumericMain!"&amp;$A14&amp;"3")-INDIRECT("NumericMain!"&amp;O$1&amp;"3"))/SQRT((((INDIRECT("NumericMain!"&amp;$A14&amp;"2")-1)*INDIRECT("NumericMain!"&amp;$A14&amp;"4")^2+(INDIRECT("NumericMain!"&amp;O$1&amp;"2")-1)*INDIRECT("NumericMain!"&amp;O$1&amp;"4")^2)/(INDIRECT("NumericMain!"&amp;$A14&amp;"2")+INDIRECT("NumericMain!"&amp;O$1&amp;"2"))))</f>
        <v>6.3881919985752947E-2</v>
      </c>
      <c r="P14" s="151">
        <f t="array" aca="1" ref="P14" ca="1">(INDIRECT("NumericMain!"&amp;$A14&amp;"3")-INDIRECT("NumericMain!"&amp;P$1&amp;"3"))/SQRT((((INDIRECT("NumericMain!"&amp;$A14&amp;"2")-1)*INDIRECT("NumericMain!"&amp;$A14&amp;"4")^2+(INDIRECT("NumericMain!"&amp;P$1&amp;"2")-1)*INDIRECT("NumericMain!"&amp;P$1&amp;"4")^2)/(INDIRECT("NumericMain!"&amp;$A14&amp;"2")+INDIRECT("NumericMain!"&amp;P$1&amp;"2"))))</f>
        <v>3.6603525482965173E-2</v>
      </c>
      <c r="Q14" s="151">
        <f t="array" aca="1" ref="Q14" ca="1">(INDIRECT("NumericMain!"&amp;$A14&amp;"3")-INDIRECT("NumericMain!"&amp;Q$1&amp;"3"))/SQRT((((INDIRECT("NumericMain!"&amp;$A14&amp;"2")-1)*INDIRECT("NumericMain!"&amp;$A14&amp;"4")^2+(INDIRECT("NumericMain!"&amp;Q$1&amp;"2")-1)*INDIRECT("NumericMain!"&amp;Q$1&amp;"4")^2)/(INDIRECT("NumericMain!"&amp;$A14&amp;"2")+INDIRECT("NumericMain!"&amp;Q$1&amp;"2"))))</f>
        <v>0</v>
      </c>
      <c r="R14" s="151"/>
      <c r="S14" s="151"/>
      <c r="T14" s="151"/>
      <c r="U14" s="151"/>
      <c r="V14" s="151"/>
      <c r="W14" s="151"/>
      <c r="X14" s="151"/>
    </row>
    <row r="15" spans="1:35" x14ac:dyDescent="0.2">
      <c r="A15" t="s">
        <v>1879</v>
      </c>
      <c r="B15" s="151" cm="1">
        <f t="array" aca="1" ref="B15" ca="1">INDIRECT("NumericMain!"&amp;$A15&amp;"3")</f>
        <v>-0.36206896551724138</v>
      </c>
      <c r="C15" s="151" cm="1">
        <f t="array" aca="1" ref="C15" ca="1">INDIRECT("NumericMain!"&amp;$A15&amp;"4")</f>
        <v>0.87254971933075198</v>
      </c>
      <c r="D15" t="str">
        <f t="array" aca="1" ref="D15" ca="1">INDIRECT("NumericMain!"&amp;$A15&amp;1)</f>
        <v>Q46 BudgetAlign</v>
      </c>
      <c r="E15" t="str" cm="1">
        <f t="array" aca="1" ref="E15" ca="1">INDIRECT("NumericMain!"&amp;$A15&amp;"21")</f>
        <v>The EA process is pinned to the university's budgetary cycle</v>
      </c>
      <c r="F15" s="151">
        <f t="array" aca="1" ref="F15" ca="1">(INDIRECT("NumericMain!"&amp;$A15&amp;"3")-INDIRECT("NumericMain!"&amp;F$1&amp;"3"))/SQRT((((INDIRECT("NumericMain!"&amp;$A15&amp;"2")-1)*INDIRECT("NumericMain!"&amp;$A15&amp;"4")^2+(INDIRECT("NumericMain!"&amp;F$1&amp;"2")-1)*INDIRECT("NumericMain!"&amp;F$1&amp;"4")^2)/(INDIRECT("NumericMain!"&amp;$A15&amp;"2")+INDIRECT("NumericMain!"&amp;F$1&amp;"2"))))</f>
        <v>0.57771882988416134</v>
      </c>
      <c r="G15" s="151">
        <f t="array" aca="1" ref="G15" ca="1">(INDIRECT("NumericMain!"&amp;$A15&amp;"3")-INDIRECT("NumericMain!"&amp;G$1&amp;"3"))/SQRT((((INDIRECT("NumericMain!"&amp;$A15&amp;"2")-1)*INDIRECT("NumericMain!"&amp;$A15&amp;"4")^2+(INDIRECT("NumericMain!"&amp;G$1&amp;"2")-1)*INDIRECT("NumericMain!"&amp;G$1&amp;"4")^2)/(INDIRECT("NumericMain!"&amp;$A15&amp;"2")+INDIRECT("NumericMain!"&amp;G$1&amp;"2"))))</f>
        <v>0.48496880828193817</v>
      </c>
      <c r="H15" s="151">
        <f t="array" aca="1" ref="H15" ca="1">(INDIRECT("NumericMain!"&amp;$A15&amp;"3")-INDIRECT("NumericMain!"&amp;H$1&amp;"3"))/SQRT((((INDIRECT("NumericMain!"&amp;$A15&amp;"2")-1)*INDIRECT("NumericMain!"&amp;$A15&amp;"4")^2+(INDIRECT("NumericMain!"&amp;H$1&amp;"2")-1)*INDIRECT("NumericMain!"&amp;H$1&amp;"4")^2)/(INDIRECT("NumericMain!"&amp;$A15&amp;"2")+INDIRECT("NumericMain!"&amp;H$1&amp;"2"))))</f>
        <v>0.48354126472942571</v>
      </c>
      <c r="I15" s="151">
        <f t="array" aca="1" ref="I15" ca="1">(INDIRECT("NumericMain!"&amp;$A15&amp;"3")-INDIRECT("NumericMain!"&amp;I$1&amp;"3"))/SQRT((((INDIRECT("NumericMain!"&amp;$A15&amp;"2")-1)*INDIRECT("NumericMain!"&amp;$A15&amp;"4")^2+(INDIRECT("NumericMain!"&amp;I$1&amp;"2")-1)*INDIRECT("NumericMain!"&amp;I$1&amp;"4")^2)/(INDIRECT("NumericMain!"&amp;$A15&amp;"2")+INDIRECT("NumericMain!"&amp;I$1&amp;"2"))))</f>
        <v>0.43921013200494274</v>
      </c>
      <c r="J15" s="151">
        <f t="array" aca="1" ref="J15" ca="1">(INDIRECT("NumericMain!"&amp;$A15&amp;"3")-INDIRECT("NumericMain!"&amp;J$1&amp;"3"))/SQRT((((INDIRECT("NumericMain!"&amp;$A15&amp;"2")-1)*INDIRECT("NumericMain!"&amp;$A15&amp;"4")^2+(INDIRECT("NumericMain!"&amp;J$1&amp;"2")-1)*INDIRECT("NumericMain!"&amp;J$1&amp;"4")^2)/(INDIRECT("NumericMain!"&amp;$A15&amp;"2")+INDIRECT("NumericMain!"&amp;J$1&amp;"2"))))</f>
        <v>0.36709339412605518</v>
      </c>
      <c r="K15" s="151">
        <f t="array" aca="1" ref="K15" ca="1">(INDIRECT("NumericMain!"&amp;$A15&amp;"3")-INDIRECT("NumericMain!"&amp;K$1&amp;"3"))/SQRT((((INDIRECT("NumericMain!"&amp;$A15&amp;"2")-1)*INDIRECT("NumericMain!"&amp;$A15&amp;"4")^2+(INDIRECT("NumericMain!"&amp;K$1&amp;"2")-1)*INDIRECT("NumericMain!"&amp;K$1&amp;"4")^2)/(INDIRECT("NumericMain!"&amp;$A15&amp;"2")+INDIRECT("NumericMain!"&amp;K$1&amp;"2"))))</f>
        <v>0.37548902899734155</v>
      </c>
      <c r="L15" s="151">
        <f t="array" aca="1" ref="L15" ca="1">(INDIRECT("NumericMain!"&amp;$A15&amp;"3")-INDIRECT("NumericMain!"&amp;L$1&amp;"3"))/SQRT((((INDIRECT("NumericMain!"&amp;$A15&amp;"2")-1)*INDIRECT("NumericMain!"&amp;$A15&amp;"4")^2+(INDIRECT("NumericMain!"&amp;L$1&amp;"2")-1)*INDIRECT("NumericMain!"&amp;L$1&amp;"4")^2)/(INDIRECT("NumericMain!"&amp;$A15&amp;"2")+INDIRECT("NumericMain!"&amp;L$1&amp;"2"))))</f>
        <v>0.34744595863835259</v>
      </c>
      <c r="M15" s="151">
        <f t="array" aca="1" ref="M15" ca="1">(INDIRECT("NumericMain!"&amp;$A15&amp;"3")-INDIRECT("NumericMain!"&amp;M$1&amp;"3"))/SQRT((((INDIRECT("NumericMain!"&amp;$A15&amp;"2")-1)*INDIRECT("NumericMain!"&amp;$A15&amp;"4")^2+(INDIRECT("NumericMain!"&amp;M$1&amp;"2")-1)*INDIRECT("NumericMain!"&amp;M$1&amp;"4")^2)/(INDIRECT("NumericMain!"&amp;$A15&amp;"2")+INDIRECT("NumericMain!"&amp;M$1&amp;"2"))))</f>
        <v>0.28442870363095346</v>
      </c>
      <c r="N15" s="151">
        <f t="array" aca="1" ref="N15" ca="1">(INDIRECT("NumericMain!"&amp;$A15&amp;"3")-INDIRECT("NumericMain!"&amp;N$1&amp;"3"))/SQRT((((INDIRECT("NumericMain!"&amp;$A15&amp;"2")-1)*INDIRECT("NumericMain!"&amp;$A15&amp;"4")^2+(INDIRECT("NumericMain!"&amp;N$1&amp;"2")-1)*INDIRECT("NumericMain!"&amp;N$1&amp;"4")^2)/(INDIRECT("NumericMain!"&amp;$A15&amp;"2")+INDIRECT("NumericMain!"&amp;N$1&amp;"2"))))</f>
        <v>0.23015570320207646</v>
      </c>
      <c r="O15" s="151">
        <f t="array" aca="1" ref="O15" ca="1">(INDIRECT("NumericMain!"&amp;$A15&amp;"3")-INDIRECT("NumericMain!"&amp;O$1&amp;"3"))/SQRT((((INDIRECT("NumericMain!"&amp;$A15&amp;"2")-1)*INDIRECT("NumericMain!"&amp;$A15&amp;"4")^2+(INDIRECT("NumericMain!"&amp;O$1&amp;"2")-1)*INDIRECT("NumericMain!"&amp;O$1&amp;"4")^2)/(INDIRECT("NumericMain!"&amp;$A15&amp;"2")+INDIRECT("NumericMain!"&amp;O$1&amp;"2"))))</f>
        <v>7.5862254668451132E-2</v>
      </c>
      <c r="P15" s="151">
        <f t="array" aca="1" ref="P15" ca="1">(INDIRECT("NumericMain!"&amp;$A15&amp;"3")-INDIRECT("NumericMain!"&amp;P$1&amp;"3"))/SQRT((((INDIRECT("NumericMain!"&amp;$A15&amp;"2")-1)*INDIRECT("NumericMain!"&amp;$A15&amp;"4")^2+(INDIRECT("NumericMain!"&amp;P$1&amp;"2")-1)*INDIRECT("NumericMain!"&amp;P$1&amp;"4")^2)/(INDIRECT("NumericMain!"&amp;$A15&amp;"2")+INDIRECT("NumericMain!"&amp;P$1&amp;"2"))))</f>
        <v>5.2261473124763355E-2</v>
      </c>
      <c r="Q15" s="151">
        <f t="array" aca="1" ref="Q15" ca="1">(INDIRECT("NumericMain!"&amp;$A15&amp;"3")-INDIRECT("NumericMain!"&amp;Q$1&amp;"3"))/SQRT((((INDIRECT("NumericMain!"&amp;$A15&amp;"2")-1)*INDIRECT("NumericMain!"&amp;$A15&amp;"4")^2+(INDIRECT("NumericMain!"&amp;Q$1&amp;"2")-1)*INDIRECT("NumericMain!"&amp;Q$1&amp;"4")^2)/(INDIRECT("NumericMain!"&amp;$A15&amp;"2")+INDIRECT("NumericMain!"&amp;Q$1&amp;"2"))))</f>
        <v>2.2677544417947355E-2</v>
      </c>
      <c r="R15" s="151">
        <f t="array" aca="1" ref="R15" ca="1">(INDIRECT("NumericMain!"&amp;$A15&amp;"3")-INDIRECT("NumericMain!"&amp;R$1&amp;"3"))/SQRT((((INDIRECT("NumericMain!"&amp;$A15&amp;"2")-1)*INDIRECT("NumericMain!"&amp;$A15&amp;"4")^2+(INDIRECT("NumericMain!"&amp;R$1&amp;"2")-1)*INDIRECT("NumericMain!"&amp;R$1&amp;"4")^2)/(INDIRECT("NumericMain!"&amp;$A15&amp;"2")+INDIRECT("NumericMain!"&amp;R$1&amp;"2"))))</f>
        <v>0</v>
      </c>
      <c r="S15" s="151"/>
      <c r="T15" s="151"/>
      <c r="U15" s="151"/>
      <c r="V15" s="151"/>
      <c r="W15" s="151"/>
      <c r="X15" s="151"/>
    </row>
    <row r="16" spans="1:35" x14ac:dyDescent="0.2">
      <c r="A16" t="s">
        <v>1890</v>
      </c>
      <c r="B16" s="151" cm="1">
        <f t="array" aca="1" ref="B16" ca="1">INDIRECT("NumericMain!"&amp;$A16&amp;"3")</f>
        <v>-0.31034482758620691</v>
      </c>
      <c r="C16" s="151" cm="1">
        <f t="array" aca="1" ref="C16" ca="1">INDIRECT("NumericMain!"&amp;$A16&amp;"4")</f>
        <v>0.90237302264103658</v>
      </c>
      <c r="D16" t="str">
        <f t="array" aca="1" ref="D16" ca="1">INDIRECT("NumericMain!"&amp;$A16&amp;1)</f>
        <v>Q46 AccrossUniv</v>
      </c>
      <c r="E16" t="str" cm="1">
        <f t="array" aca="1" ref="E16" ca="1">INDIRECT("NumericMain!"&amp;$A16&amp;"21")</f>
        <v>EA team works across every aspect of the university</v>
      </c>
      <c r="F16" s="151">
        <f t="array" aca="1" ref="F16" ca="1">(INDIRECT("NumericMain!"&amp;$A16&amp;"3")-INDIRECT("NumericMain!"&amp;F$1&amp;"3"))/SQRT((((INDIRECT("NumericMain!"&amp;$A16&amp;"2")-1)*INDIRECT("NumericMain!"&amp;$A16&amp;"4")^2+(INDIRECT("NumericMain!"&amp;F$1&amp;"2")-1)*INDIRECT("NumericMain!"&amp;F$1&amp;"4")^2)/(INDIRECT("NumericMain!"&amp;$A16&amp;"2")+INDIRECT("NumericMain!"&amp;F$1&amp;"2"))))</f>
        <v>0.628027246909448</v>
      </c>
      <c r="G16" s="151">
        <f t="array" aca="1" ref="G16" ca="1">(INDIRECT("NumericMain!"&amp;$A16&amp;"3")-INDIRECT("NumericMain!"&amp;G$1&amp;"3"))/SQRT((((INDIRECT("NumericMain!"&amp;$A16&amp;"2")-1)*INDIRECT("NumericMain!"&amp;$A16&amp;"4")^2+(INDIRECT("NumericMain!"&amp;G$1&amp;"2")-1)*INDIRECT("NumericMain!"&amp;G$1&amp;"4")^2)/(INDIRECT("NumericMain!"&amp;$A16&amp;"2")+INDIRECT("NumericMain!"&amp;G$1&amp;"2"))))</f>
        <v>0.53718918405480931</v>
      </c>
      <c r="H16" s="151">
        <f t="array" aca="1" ref="H16" ca="1">(INDIRECT("NumericMain!"&amp;$A16&amp;"3")-INDIRECT("NumericMain!"&amp;H$1&amp;"3"))/SQRT((((INDIRECT("NumericMain!"&amp;$A16&amp;"2")-1)*INDIRECT("NumericMain!"&amp;$A16&amp;"4")^2+(INDIRECT("NumericMain!"&amp;H$1&amp;"2")-1)*INDIRECT("NumericMain!"&amp;H$1&amp;"4")^2)/(INDIRECT("NumericMain!"&amp;$A16&amp;"2")+INDIRECT("NumericMain!"&amp;H$1&amp;"2"))))</f>
        <v>0.53633904805457255</v>
      </c>
      <c r="I16" s="151">
        <f t="array" aca="1" ref="I16" ca="1">(INDIRECT("NumericMain!"&amp;$A16&amp;"3")-INDIRECT("NumericMain!"&amp;I$1&amp;"3"))/SQRT((((INDIRECT("NumericMain!"&amp;$A16&amp;"2")-1)*INDIRECT("NumericMain!"&amp;$A16&amp;"4")^2+(INDIRECT("NumericMain!"&amp;I$1&amp;"2")-1)*INDIRECT("NumericMain!"&amp;I$1&amp;"4")^2)/(INDIRECT("NumericMain!"&amp;$A16&amp;"2")+INDIRECT("NumericMain!"&amp;I$1&amp;"2"))))</f>
        <v>0.49062067450788649</v>
      </c>
      <c r="J16" s="151">
        <f t="array" aca="1" ref="J16" ca="1">(INDIRECT("NumericMain!"&amp;$A16&amp;"3")-INDIRECT("NumericMain!"&amp;J$1&amp;"3"))/SQRT((((INDIRECT("NumericMain!"&amp;$A16&amp;"2")-1)*INDIRECT("NumericMain!"&amp;$A16&amp;"4")^2+(INDIRECT("NumericMain!"&amp;J$1&amp;"2")-1)*INDIRECT("NumericMain!"&amp;J$1&amp;"4")^2)/(INDIRECT("NumericMain!"&amp;$A16&amp;"2")+INDIRECT("NumericMain!"&amp;J$1&amp;"2"))))</f>
        <v>0.41703620497081667</v>
      </c>
      <c r="K16" s="151">
        <f t="array" aca="1" ref="K16" ca="1">(INDIRECT("NumericMain!"&amp;$A16&amp;"3")-INDIRECT("NumericMain!"&amp;K$1&amp;"3"))/SQRT((((INDIRECT("NumericMain!"&amp;$A16&amp;"2")-1)*INDIRECT("NumericMain!"&amp;$A16&amp;"4")^2+(INDIRECT("NumericMain!"&amp;K$1&amp;"2")-1)*INDIRECT("NumericMain!"&amp;K$1&amp;"4")^2)/(INDIRECT("NumericMain!"&amp;$A16&amp;"2")+INDIRECT("NumericMain!"&amp;K$1&amp;"2"))))</f>
        <v>0.4285235288198827</v>
      </c>
      <c r="L16" s="151">
        <f t="array" aca="1" ref="L16" ca="1">(INDIRECT("NumericMain!"&amp;$A16&amp;"3")-INDIRECT("NumericMain!"&amp;L$1&amp;"3"))/SQRT((((INDIRECT("NumericMain!"&amp;$A16&amp;"2")-1)*INDIRECT("NumericMain!"&amp;$A16&amp;"4")^2+(INDIRECT("NumericMain!"&amp;L$1&amp;"2")-1)*INDIRECT("NumericMain!"&amp;L$1&amp;"4")^2)/(INDIRECT("NumericMain!"&amp;$A16&amp;"2")+INDIRECT("NumericMain!"&amp;L$1&amp;"2"))))</f>
        <v>0.40064291117278295</v>
      </c>
      <c r="M16" s="151">
        <f t="array" aca="1" ref="M16" ca="1">(INDIRECT("NumericMain!"&amp;$A16&amp;"3")-INDIRECT("NumericMain!"&amp;M$1&amp;"3"))/SQRT((((INDIRECT("NumericMain!"&amp;$A16&amp;"2")-1)*INDIRECT("NumericMain!"&amp;$A16&amp;"4")^2+(INDIRECT("NumericMain!"&amp;M$1&amp;"2")-1)*INDIRECT("NumericMain!"&amp;M$1&amp;"4")^2)/(INDIRECT("NumericMain!"&amp;$A16&amp;"2")+INDIRECT("NumericMain!"&amp;M$1&amp;"2"))))</f>
        <v>0.33400083832921246</v>
      </c>
      <c r="N16" s="151">
        <f t="array" aca="1" ref="N16" ca="1">(INDIRECT("NumericMain!"&amp;$A16&amp;"3")-INDIRECT("NumericMain!"&amp;N$1&amp;"3"))/SQRT((((INDIRECT("NumericMain!"&amp;$A16&amp;"2")-1)*INDIRECT("NumericMain!"&amp;$A16&amp;"4")^2+(INDIRECT("NumericMain!"&amp;N$1&amp;"2")-1)*INDIRECT("NumericMain!"&amp;N$1&amp;"4")^2)/(INDIRECT("NumericMain!"&amp;$A16&amp;"2")+INDIRECT("NumericMain!"&amp;N$1&amp;"2"))))</f>
        <v>0.28553838062346248</v>
      </c>
      <c r="O16" s="151">
        <f t="array" aca="1" ref="O16" ca="1">(INDIRECT("NumericMain!"&amp;$A16&amp;"3")-INDIRECT("NumericMain!"&amp;O$1&amp;"3"))/SQRT((((INDIRECT("NumericMain!"&amp;$A16&amp;"2")-1)*INDIRECT("NumericMain!"&amp;$A16&amp;"4")^2+(INDIRECT("NumericMain!"&amp;O$1&amp;"2")-1)*INDIRECT("NumericMain!"&amp;O$1&amp;"4")^2)/(INDIRECT("NumericMain!"&amp;$A16&amp;"2")+INDIRECT("NumericMain!"&amp;O$1&amp;"2"))))</f>
        <v>0.12906701457687972</v>
      </c>
      <c r="P16" s="151">
        <f t="array" aca="1" ref="P16" ca="1">(INDIRECT("NumericMain!"&amp;$A16&amp;"3")-INDIRECT("NumericMain!"&amp;P$1&amp;"3"))/SQRT((((INDIRECT("NumericMain!"&amp;$A16&amp;"2")-1)*INDIRECT("NumericMain!"&amp;$A16&amp;"4")^2+(INDIRECT("NumericMain!"&amp;P$1&amp;"2")-1)*INDIRECT("NumericMain!"&amp;P$1&amp;"4")^2)/(INDIRECT("NumericMain!"&amp;$A16&amp;"2")+INDIRECT("NumericMain!"&amp;P$1&amp;"2"))))</f>
        <v>0.11078599105605587</v>
      </c>
      <c r="Q16" s="151">
        <f t="array" aca="1" ref="Q16" ca="1">(INDIRECT("NumericMain!"&amp;$A16&amp;"3")-INDIRECT("NumericMain!"&amp;Q$1&amp;"3"))/SQRT((((INDIRECT("NumericMain!"&amp;$A16&amp;"2")-1)*INDIRECT("NumericMain!"&amp;$A16&amp;"4")^2+(INDIRECT("NumericMain!"&amp;Q$1&amp;"2")-1)*INDIRECT("NumericMain!"&amp;Q$1&amp;"4")^2)/(INDIRECT("NumericMain!"&amp;$A16&amp;"2")+INDIRECT("NumericMain!"&amp;Q$1&amp;"2"))))</f>
        <v>8.8735650941611344E-2</v>
      </c>
      <c r="R16" s="151">
        <f t="array" aca="1" ref="R16" ca="1">(INDIRECT("NumericMain!"&amp;$A16&amp;"3")-INDIRECT("NumericMain!"&amp;R$1&amp;"3"))/SQRT((((INDIRECT("NumericMain!"&amp;$A16&amp;"2")-1)*INDIRECT("NumericMain!"&amp;$A16&amp;"4")^2+(INDIRECT("NumericMain!"&amp;R$1&amp;"2")-1)*INDIRECT("NumericMain!"&amp;R$1&amp;"4")^2)/(INDIRECT("NumericMain!"&amp;$A16&amp;"2")+INDIRECT("NumericMain!"&amp;R$1&amp;"2"))))</f>
        <v>5.8783991771704791E-2</v>
      </c>
      <c r="S16" s="151">
        <f t="array" aca="1" ref="S16" ca="1">(INDIRECT("NumericMain!"&amp;$A16&amp;"3")-INDIRECT("NumericMain!"&amp;S$1&amp;"3"))/SQRT((((INDIRECT("NumericMain!"&amp;$A16&amp;"2")-1)*INDIRECT("NumericMain!"&amp;$A16&amp;"4")^2+(INDIRECT("NumericMain!"&amp;S$1&amp;"2")-1)*INDIRECT("NumericMain!"&amp;S$1&amp;"4")^2)/(INDIRECT("NumericMain!"&amp;$A16&amp;"2")+INDIRECT("NumericMain!"&amp;S$1&amp;"2"))))</f>
        <v>0</v>
      </c>
      <c r="T16" s="151"/>
      <c r="U16" s="151"/>
      <c r="V16" s="151"/>
      <c r="W16" s="151"/>
      <c r="X16" s="151"/>
    </row>
    <row r="17" spans="1:35" x14ac:dyDescent="0.2">
      <c r="A17" t="s">
        <v>1895</v>
      </c>
      <c r="B17" s="151" cm="1">
        <f t="array" aca="1" ref="B17" ca="1">INDIRECT("NumericMain!"&amp;$A17&amp;"3")</f>
        <v>-0.25423728813559321</v>
      </c>
      <c r="C17" s="151" cm="1">
        <f t="array" aca="1" ref="C17" ca="1">INDIRECT("NumericMain!"&amp;$A17&amp;"4")</f>
        <v>1.0762838418562246</v>
      </c>
      <c r="D17" t="str">
        <f t="array" aca="1" ref="D17" ca="1">INDIRECT("NumericMain!"&amp;$A17&amp;1)</f>
        <v>Q46 UnivSmall</v>
      </c>
      <c r="E17" t="str" cm="1">
        <f t="array" aca="1" ref="E17" ca="1">INDIRECT("NumericMain!"&amp;$A17&amp;"21")</f>
        <v>EA team is very small</v>
      </c>
      <c r="F17" s="151">
        <f t="array" aca="1" ref="F17" ca="1">(INDIRECT("NumericMain!"&amp;$A17&amp;"3")-INDIRECT("NumericMain!"&amp;F$1&amp;"3"))/SQRT((((INDIRECT("NumericMain!"&amp;$A17&amp;"2")-1)*INDIRECT("NumericMain!"&amp;$A17&amp;"4")^2+(INDIRECT("NumericMain!"&amp;F$1&amp;"2")-1)*INDIRECT("NumericMain!"&amp;F$1&amp;"4")^2)/(INDIRECT("NumericMain!"&amp;$A17&amp;"2")+INDIRECT("NumericMain!"&amp;F$1&amp;"2"))))</f>
        <v>0.62405023219400035</v>
      </c>
      <c r="G17" s="151">
        <f t="array" aca="1" ref="G17" ca="1">(INDIRECT("NumericMain!"&amp;$A17&amp;"3")-INDIRECT("NumericMain!"&amp;G$1&amp;"3"))/SQRT((((INDIRECT("NumericMain!"&amp;$A17&amp;"2")-1)*INDIRECT("NumericMain!"&amp;$A17&amp;"4")^2+(INDIRECT("NumericMain!"&amp;G$1&amp;"2")-1)*INDIRECT("NumericMain!"&amp;G$1&amp;"4")^2)/(INDIRECT("NumericMain!"&amp;$A17&amp;"2")+INDIRECT("NumericMain!"&amp;G$1&amp;"2"))))</f>
        <v>0.5431489929474711</v>
      </c>
      <c r="H17" s="151">
        <f t="array" aca="1" ref="H17" ca="1">(INDIRECT("NumericMain!"&amp;$A17&amp;"3")-INDIRECT("NumericMain!"&amp;H$1&amp;"3"))/SQRT((((INDIRECT("NumericMain!"&amp;$A17&amp;"2")-1)*INDIRECT("NumericMain!"&amp;$A17&amp;"4")^2+(INDIRECT("NumericMain!"&amp;H$1&amp;"2")-1)*INDIRECT("NumericMain!"&amp;H$1&amp;"4")^2)/(INDIRECT("NumericMain!"&amp;$A17&amp;"2")+INDIRECT("NumericMain!"&amp;H$1&amp;"2"))))</f>
        <v>0.54071027073184486</v>
      </c>
      <c r="I17" s="151">
        <f t="array" aca="1" ref="I17" ca="1">(INDIRECT("NumericMain!"&amp;$A17&amp;"3")-INDIRECT("NumericMain!"&amp;I$1&amp;"3"))/SQRT((((INDIRECT("NumericMain!"&amp;$A17&amp;"2")-1)*INDIRECT("NumericMain!"&amp;$A17&amp;"4")^2+(INDIRECT("NumericMain!"&amp;I$1&amp;"2")-1)*INDIRECT("NumericMain!"&amp;I$1&amp;"4")^2)/(INDIRECT("NumericMain!"&amp;$A17&amp;"2")+INDIRECT("NumericMain!"&amp;I$1&amp;"2"))))</f>
        <v>0.5017030396346156</v>
      </c>
      <c r="J17" s="151">
        <f t="array" aca="1" ref="J17" ca="1">(INDIRECT("NumericMain!"&amp;$A17&amp;"3")-INDIRECT("NumericMain!"&amp;J$1&amp;"3"))/SQRT((((INDIRECT("NumericMain!"&amp;$A17&amp;"2")-1)*INDIRECT("NumericMain!"&amp;$A17&amp;"4")^2+(INDIRECT("NumericMain!"&amp;J$1&amp;"2")-1)*INDIRECT("NumericMain!"&amp;J$1&amp;"4")^2)/(INDIRECT("NumericMain!"&amp;$A17&amp;"2")+INDIRECT("NumericMain!"&amp;J$1&amp;"2"))))</f>
        <v>0.4370596159384641</v>
      </c>
      <c r="K17" s="151">
        <f t="array" aca="1" ref="K17" ca="1">(INDIRECT("NumericMain!"&amp;$A17&amp;"3")-INDIRECT("NumericMain!"&amp;K$1&amp;"3"))/SQRT((((INDIRECT("NumericMain!"&amp;$A17&amp;"2")-1)*INDIRECT("NumericMain!"&amp;$A17&amp;"4")^2+(INDIRECT("NumericMain!"&amp;K$1&amp;"2")-1)*INDIRECT("NumericMain!"&amp;K$1&amp;"4")^2)/(INDIRECT("NumericMain!"&amp;$A17&amp;"2")+INDIRECT("NumericMain!"&amp;K$1&amp;"2"))))</f>
        <v>0.44596087946424157</v>
      </c>
      <c r="L17" s="151">
        <f t="array" aca="1" ref="L17" ca="1">(INDIRECT("NumericMain!"&amp;$A17&amp;"3")-INDIRECT("NumericMain!"&amp;L$1&amp;"3"))/SQRT((((INDIRECT("NumericMain!"&amp;$A17&amp;"2")-1)*INDIRECT("NumericMain!"&amp;$A17&amp;"4")^2+(INDIRECT("NumericMain!"&amp;L$1&amp;"2")-1)*INDIRECT("NumericMain!"&amp;L$1&amp;"4")^2)/(INDIRECT("NumericMain!"&amp;$A17&amp;"2")+INDIRECT("NumericMain!"&amp;L$1&amp;"2"))))</f>
        <v>0.42053520879475181</v>
      </c>
      <c r="M17" s="151">
        <f t="array" aca="1" ref="M17" ca="1">(INDIRECT("NumericMain!"&amp;$A17&amp;"3")-INDIRECT("NumericMain!"&amp;M$1&amp;"3"))/SQRT((((INDIRECT("NumericMain!"&amp;$A17&amp;"2")-1)*INDIRECT("NumericMain!"&amp;$A17&amp;"4")^2+(INDIRECT("NumericMain!"&amp;M$1&amp;"2")-1)*INDIRECT("NumericMain!"&amp;M$1&amp;"4")^2)/(INDIRECT("NumericMain!"&amp;$A17&amp;"2")+INDIRECT("NumericMain!"&amp;M$1&amp;"2"))))</f>
        <v>0.36115084761668576</v>
      </c>
      <c r="N17" s="151">
        <f t="array" aca="1" ref="N17" ca="1">(INDIRECT("NumericMain!"&amp;$A17&amp;"3")-INDIRECT("NumericMain!"&amp;N$1&amp;"3"))/SQRT((((INDIRECT("NumericMain!"&amp;$A17&amp;"2")-1)*INDIRECT("NumericMain!"&amp;$A17&amp;"4")^2+(INDIRECT("NumericMain!"&amp;N$1&amp;"2")-1)*INDIRECT("NumericMain!"&amp;N$1&amp;"4")^2)/(INDIRECT("NumericMain!"&amp;$A17&amp;"2")+INDIRECT("NumericMain!"&amp;N$1&amp;"2"))))</f>
        <v>0.31637426950675274</v>
      </c>
      <c r="O17" s="151">
        <f t="array" aca="1" ref="O17" ca="1">(INDIRECT("NumericMain!"&amp;$A17&amp;"3")-INDIRECT("NumericMain!"&amp;O$1&amp;"3"))/SQRT((((INDIRECT("NumericMain!"&amp;$A17&amp;"2")-1)*INDIRECT("NumericMain!"&amp;$A17&amp;"4")^2+(INDIRECT("NumericMain!"&amp;O$1&amp;"2")-1)*INDIRECT("NumericMain!"&amp;O$1&amp;"4")^2)/(INDIRECT("NumericMain!"&amp;$A17&amp;"2")+INDIRECT("NumericMain!"&amp;O$1&amp;"2"))))</f>
        <v>0.17273909295388926</v>
      </c>
      <c r="P17" s="151">
        <f t="array" aca="1" ref="P17" ca="1">(INDIRECT("NumericMain!"&amp;$A17&amp;"3")-INDIRECT("NumericMain!"&amp;P$1&amp;"3"))/SQRT((((INDIRECT("NumericMain!"&amp;$A17&amp;"2")-1)*INDIRECT("NumericMain!"&amp;$A17&amp;"4")^2+(INDIRECT("NumericMain!"&amp;P$1&amp;"2")-1)*INDIRECT("NumericMain!"&amp;P$1&amp;"4")^2)/(INDIRECT("NumericMain!"&amp;$A17&amp;"2")+INDIRECT("NumericMain!"&amp;P$1&amp;"2"))))</f>
        <v>0.15840750235697171</v>
      </c>
      <c r="Q17" s="151">
        <f t="array" aca="1" ref="Q17" ca="1">(INDIRECT("NumericMain!"&amp;$A17&amp;"3")-INDIRECT("NumericMain!"&amp;Q$1&amp;"3"))/SQRT((((INDIRECT("NumericMain!"&amp;$A17&amp;"2")-1)*INDIRECT("NumericMain!"&amp;$A17&amp;"4")^2+(INDIRECT("NumericMain!"&amp;Q$1&amp;"2")-1)*INDIRECT("NumericMain!"&amp;Q$1&amp;"4")^2)/(INDIRECT("NumericMain!"&amp;$A17&amp;"2")+INDIRECT("NumericMain!"&amp;Q$1&amp;"2"))))</f>
        <v>0.14194309675600122</v>
      </c>
      <c r="R17" s="151">
        <f t="array" aca="1" ref="R17" ca="1">(INDIRECT("NumericMain!"&amp;$A17&amp;"3")-INDIRECT("NumericMain!"&amp;R$1&amp;"3"))/SQRT((((INDIRECT("NumericMain!"&amp;$A17&amp;"2")-1)*INDIRECT("NumericMain!"&amp;$A17&amp;"4")^2+(INDIRECT("NumericMain!"&amp;R$1&amp;"2")-1)*INDIRECT("NumericMain!"&amp;R$1&amp;"4")^2)/(INDIRECT("NumericMain!"&amp;$A17&amp;"2")+INDIRECT("NumericMain!"&amp;R$1&amp;"2"))))</f>
        <v>0.11091623593430558</v>
      </c>
      <c r="S17" s="151">
        <f t="array" aca="1" ref="S17" ca="1">(INDIRECT("NumericMain!"&amp;$A17&amp;"3")-INDIRECT("NumericMain!"&amp;S$1&amp;"3"))/SQRT((((INDIRECT("NumericMain!"&amp;$A17&amp;"2")-1)*INDIRECT("NumericMain!"&amp;$A17&amp;"4")^2+(INDIRECT("NumericMain!"&amp;S$1&amp;"2")-1)*INDIRECT("NumericMain!"&amp;S$1&amp;"4")^2)/(INDIRECT("NumericMain!"&amp;$A17&amp;"2")+INDIRECT("NumericMain!"&amp;S$1&amp;"2"))))</f>
        <v>5.694092812938243E-2</v>
      </c>
      <c r="T17" s="151">
        <f t="array" aca="1" ref="T17" ca="1">(INDIRECT("NumericMain!"&amp;$A17&amp;"3")-INDIRECT("NumericMain!"&amp;T$1&amp;"3"))/SQRT((((INDIRECT("NumericMain!"&amp;$A17&amp;"2")-1)*INDIRECT("NumericMain!"&amp;$A17&amp;"4")^2+(INDIRECT("NumericMain!"&amp;T$1&amp;"2")-1)*INDIRECT("NumericMain!"&amp;T$1&amp;"4")^2)/(INDIRECT("NumericMain!"&amp;$A17&amp;"2")+INDIRECT("NumericMain!"&amp;T$1&amp;"2"))))</f>
        <v>0</v>
      </c>
      <c r="U17" s="151"/>
      <c r="V17" s="151"/>
      <c r="W17" s="151"/>
      <c r="X17" s="151"/>
    </row>
    <row r="18" spans="1:35" x14ac:dyDescent="0.2">
      <c r="A18" t="s">
        <v>1900</v>
      </c>
      <c r="B18" s="151" cm="1">
        <f t="array" aca="1" ref="B18" ca="1">INDIRECT("NumericMain!"&amp;$A18&amp;"3")</f>
        <v>-0.17241379310344829</v>
      </c>
      <c r="C18" s="151" cm="1">
        <f t="array" aca="1" ref="C18" ca="1">INDIRECT("NumericMain!"&amp;$A18&amp;"4")</f>
        <v>0.79775850530650483</v>
      </c>
      <c r="D18" t="str">
        <f t="array" aca="1" ref="D18" ca="1">INDIRECT("NumericMain!"&amp;$A18&amp;1)</f>
        <v>Q46 CarefulPlan</v>
      </c>
      <c r="E18" t="str" cm="1">
        <f t="array" aca="1" ref="E18" ca="1">INDIRECT("NumericMain!"&amp;$A18&amp;"21")</f>
        <v>The EA team does careful planning before taking any action</v>
      </c>
      <c r="F18" s="151">
        <f t="array" aca="1" ref="F18" ca="1">(INDIRECT("NumericMain!"&amp;$A18&amp;"3")-INDIRECT("NumericMain!"&amp;F$1&amp;"3"))/SQRT((((INDIRECT("NumericMain!"&amp;$A18&amp;"2")-1)*INDIRECT("NumericMain!"&amp;$A18&amp;"4")^2+(INDIRECT("NumericMain!"&amp;F$1&amp;"2")-1)*INDIRECT("NumericMain!"&amp;F$1&amp;"4")^2)/(INDIRECT("NumericMain!"&amp;$A18&amp;"2")+INDIRECT("NumericMain!"&amp;F$1&amp;"2"))))</f>
        <v>0.84256650759447671</v>
      </c>
      <c r="G18" s="151">
        <f t="array" aca="1" ref="G18" ca="1">(INDIRECT("NumericMain!"&amp;$A18&amp;"3")-INDIRECT("NumericMain!"&amp;G$1&amp;"3"))/SQRT((((INDIRECT("NumericMain!"&amp;$A18&amp;"2")-1)*INDIRECT("NumericMain!"&amp;$A18&amp;"4")^2+(INDIRECT("NumericMain!"&amp;G$1&amp;"2")-1)*INDIRECT("NumericMain!"&amp;G$1&amp;"4")^2)/(INDIRECT("NumericMain!"&amp;$A18&amp;"2")+INDIRECT("NumericMain!"&amp;G$1&amp;"2"))))</f>
        <v>0.74534104964191372</v>
      </c>
      <c r="H18" s="151">
        <f t="array" aca="1" ref="H18" ca="1">(INDIRECT("NumericMain!"&amp;$A18&amp;"3")-INDIRECT("NumericMain!"&amp;H$1&amp;"3"))/SQRT((((INDIRECT("NumericMain!"&amp;$A18&amp;"2")-1)*INDIRECT("NumericMain!"&amp;$A18&amp;"4")^2+(INDIRECT("NumericMain!"&amp;H$1&amp;"2")-1)*INDIRECT("NumericMain!"&amp;H$1&amp;"4")^2)/(INDIRECT("NumericMain!"&amp;$A18&amp;"2")+INDIRECT("NumericMain!"&amp;H$1&amp;"2"))))</f>
        <v>0.74983785536509251</v>
      </c>
      <c r="I18" s="151">
        <f t="array" aca="1" ref="I18" ca="1">(INDIRECT("NumericMain!"&amp;$A18&amp;"3")-INDIRECT("NumericMain!"&amp;I$1&amp;"3"))/SQRT((((INDIRECT("NumericMain!"&amp;$A18&amp;"2")-1)*INDIRECT("NumericMain!"&amp;$A18&amp;"4")^2+(INDIRECT("NumericMain!"&amp;I$1&amp;"2")-1)*INDIRECT("NumericMain!"&amp;I$1&amp;"4")^2)/(INDIRECT("NumericMain!"&amp;$A18&amp;"2")+INDIRECT("NumericMain!"&amp;I$1&amp;"2"))))</f>
        <v>0.68772390490741819</v>
      </c>
      <c r="J18" s="151">
        <f t="array" aca="1" ref="J18" ca="1">(INDIRECT("NumericMain!"&amp;$A18&amp;"3")-INDIRECT("NumericMain!"&amp;J$1&amp;"3"))/SQRT((((INDIRECT("NumericMain!"&amp;$A18&amp;"2")-1)*INDIRECT("NumericMain!"&amp;$A18&amp;"4")^2+(INDIRECT("NumericMain!"&amp;J$1&amp;"2")-1)*INDIRECT("NumericMain!"&amp;J$1&amp;"4")^2)/(INDIRECT("NumericMain!"&amp;$A18&amp;"2")+INDIRECT("NumericMain!"&amp;J$1&amp;"2"))))</f>
        <v>0.59467955480309498</v>
      </c>
      <c r="K18" s="151">
        <f t="array" aca="1" ref="K18" ca="1">(INDIRECT("NumericMain!"&amp;$A18&amp;"3")-INDIRECT("NumericMain!"&amp;K$1&amp;"3"))/SQRT((((INDIRECT("NumericMain!"&amp;$A18&amp;"2")-1)*INDIRECT("NumericMain!"&amp;$A18&amp;"4")^2+(INDIRECT("NumericMain!"&amp;K$1&amp;"2")-1)*INDIRECT("NumericMain!"&amp;K$1&amp;"4")^2)/(INDIRECT("NumericMain!"&amp;$A18&amp;"2")+INDIRECT("NumericMain!"&amp;K$1&amp;"2"))))</f>
        <v>0.62340271118334645</v>
      </c>
      <c r="L18" s="151">
        <f t="array" aca="1" ref="L18" ca="1">(INDIRECT("NumericMain!"&amp;$A18&amp;"3")-INDIRECT("NumericMain!"&amp;L$1&amp;"3"))/SQRT((((INDIRECT("NumericMain!"&amp;$A18&amp;"2")-1)*INDIRECT("NumericMain!"&amp;$A18&amp;"4")^2+(INDIRECT("NumericMain!"&amp;L$1&amp;"2")-1)*INDIRECT("NumericMain!"&amp;L$1&amp;"4")^2)/(INDIRECT("NumericMain!"&amp;$A18&amp;"2")+INDIRECT("NumericMain!"&amp;L$1&amp;"2"))))</f>
        <v>0.59275607164246868</v>
      </c>
      <c r="M18" s="151">
        <f t="array" aca="1" ref="M18" ca="1">(INDIRECT("NumericMain!"&amp;$A18&amp;"3")-INDIRECT("NumericMain!"&amp;M$1&amp;"3"))/SQRT((((INDIRECT("NumericMain!"&amp;$A18&amp;"2")-1)*INDIRECT("NumericMain!"&amp;$A18&amp;"4")^2+(INDIRECT("NumericMain!"&amp;M$1&amp;"2")-1)*INDIRECT("NumericMain!"&amp;M$1&amp;"4")^2)/(INDIRECT("NumericMain!"&amp;$A18&amp;"2")+INDIRECT("NumericMain!"&amp;M$1&amp;"2"))))</f>
        <v>0.50016389234965875</v>
      </c>
      <c r="N18" s="151">
        <f t="array" aca="1" ref="N18" ca="1">(INDIRECT("NumericMain!"&amp;$A18&amp;"3")-INDIRECT("NumericMain!"&amp;N$1&amp;"3"))/SQRT((((INDIRECT("NumericMain!"&amp;$A18&amp;"2")-1)*INDIRECT("NumericMain!"&amp;$A18&amp;"4")^2+(INDIRECT("NumericMain!"&amp;N$1&amp;"2")-1)*INDIRECT("NumericMain!"&amp;N$1&amp;"4")^2)/(INDIRECT("NumericMain!"&amp;$A18&amp;"2")+INDIRECT("NumericMain!"&amp;N$1&amp;"2"))))</f>
        <v>0.47139780746606141</v>
      </c>
      <c r="O18" s="151">
        <f t="array" aca="1" ref="O18" ca="1">(INDIRECT("NumericMain!"&amp;$A18&amp;"3")-INDIRECT("NumericMain!"&amp;O$1&amp;"3"))/SQRT((((INDIRECT("NumericMain!"&amp;$A18&amp;"2")-1)*INDIRECT("NumericMain!"&amp;$A18&amp;"4")^2+(INDIRECT("NumericMain!"&amp;O$1&amp;"2")-1)*INDIRECT("NumericMain!"&amp;O$1&amp;"4")^2)/(INDIRECT("NumericMain!"&amp;$A18&amp;"2")+INDIRECT("NumericMain!"&amp;O$1&amp;"2"))))</f>
        <v>0.28776711111925496</v>
      </c>
      <c r="P18" s="151">
        <f t="array" aca="1" ref="P18" ca="1">(INDIRECT("NumericMain!"&amp;$A18&amp;"3")-INDIRECT("NumericMain!"&amp;P$1&amp;"3"))/SQRT((((INDIRECT("NumericMain!"&amp;$A18&amp;"2")-1)*INDIRECT("NumericMain!"&amp;$A18&amp;"4")^2+(INDIRECT("NumericMain!"&amp;P$1&amp;"2")-1)*INDIRECT("NumericMain!"&amp;P$1&amp;"4")^2)/(INDIRECT("NumericMain!"&amp;$A18&amp;"2")+INDIRECT("NumericMain!"&amp;P$1&amp;"2"))))</f>
        <v>0.28609883703312061</v>
      </c>
      <c r="Q18" s="151">
        <f t="array" aca="1" ref="Q18" ca="1">(INDIRECT("NumericMain!"&amp;$A18&amp;"3")-INDIRECT("NumericMain!"&amp;Q$1&amp;"3"))/SQRT((((INDIRECT("NumericMain!"&amp;$A18&amp;"2")-1)*INDIRECT("NumericMain!"&amp;$A18&amp;"4")^2+(INDIRECT("NumericMain!"&amp;Q$1&amp;"2")-1)*INDIRECT("NumericMain!"&amp;Q$1&amp;"4")^2)/(INDIRECT("NumericMain!"&amp;$A18&amp;"2")+INDIRECT("NumericMain!"&amp;Q$1&amp;"2"))))</f>
        <v>0.28784345572854997</v>
      </c>
      <c r="R18" s="151">
        <f t="array" aca="1" ref="R18" ca="1">(INDIRECT("NumericMain!"&amp;$A18&amp;"3")-INDIRECT("NumericMain!"&amp;R$1&amp;"3"))/SQRT((((INDIRECT("NumericMain!"&amp;$A18&amp;"2")-1)*INDIRECT("NumericMain!"&amp;$A18&amp;"4")^2+(INDIRECT("NumericMain!"&amp;R$1&amp;"2")-1)*INDIRECT("NumericMain!"&amp;R$1&amp;"4")^2)/(INDIRECT("NumericMain!"&amp;$A18&amp;"2")+INDIRECT("NumericMain!"&amp;R$1&amp;"2"))))</f>
        <v>0.22884408877230078</v>
      </c>
      <c r="S18" s="151">
        <f t="array" aca="1" ref="S18" ca="1">(INDIRECT("NumericMain!"&amp;$A18&amp;"3")-INDIRECT("NumericMain!"&amp;S$1&amp;"3"))/SQRT((((INDIRECT("NumericMain!"&amp;$A18&amp;"2")-1)*INDIRECT("NumericMain!"&amp;$A18&amp;"4")^2+(INDIRECT("NumericMain!"&amp;S$1&amp;"2")-1)*INDIRECT("NumericMain!"&amp;S$1&amp;"4")^2)/(INDIRECT("NumericMain!"&amp;$A18&amp;"2")+INDIRECT("NumericMain!"&amp;S$1&amp;"2"))))</f>
        <v>0.16336740012270615</v>
      </c>
      <c r="T18" s="151">
        <f t="array" aca="1" ref="T18" ca="1">(INDIRECT("NumericMain!"&amp;$A18&amp;"3")-INDIRECT("NumericMain!"&amp;T$1&amp;"3"))/SQRT((((INDIRECT("NumericMain!"&amp;$A18&amp;"2")-1)*INDIRECT("NumericMain!"&amp;$A18&amp;"4")^2+(INDIRECT("NumericMain!"&amp;T$1&amp;"2")-1)*INDIRECT("NumericMain!"&amp;T$1&amp;"4")^2)/(INDIRECT("NumericMain!"&amp;$A18&amp;"2")+INDIRECT("NumericMain!"&amp;T$1&amp;"2"))))</f>
        <v>8.7012147404942106E-2</v>
      </c>
      <c r="U18" s="151">
        <f t="array" aca="1" ref="U18" ca="1">(INDIRECT("NumericMain!"&amp;$A18&amp;"3")-INDIRECT("NumericMain!"&amp;U$1&amp;"3"))/SQRT((((INDIRECT("NumericMain!"&amp;$A18&amp;"2")-1)*INDIRECT("NumericMain!"&amp;$A18&amp;"4")^2+(INDIRECT("NumericMain!"&amp;U$1&amp;"2")-1)*INDIRECT("NumericMain!"&amp;U$1&amp;"4")^2)/(INDIRECT("NumericMain!"&amp;$A18&amp;"2")+INDIRECT("NumericMain!"&amp;U$1&amp;"2"))))</f>
        <v>0</v>
      </c>
      <c r="V18" s="151"/>
      <c r="W18" s="151"/>
      <c r="X18" s="151"/>
    </row>
    <row r="19" spans="1:35" x14ac:dyDescent="0.2">
      <c r="A19" t="s">
        <v>1896</v>
      </c>
      <c r="B19" s="151" cm="1">
        <f t="array" aca="1" ref="B19" ca="1">INDIRECT("NumericMain!"&amp;$A19&amp;"3")</f>
        <v>-6.8965517241379309E-2</v>
      </c>
      <c r="C19" s="151" cm="1">
        <f t="array" aca="1" ref="C19" ca="1">INDIRECT("NumericMain!"&amp;$A19&amp;"4")</f>
        <v>0.83481417126475788</v>
      </c>
      <c r="D19" t="str">
        <f t="array" aca="1" ref="D19" ca="1">INDIRECT("NumericMain!"&amp;$A19&amp;1)</f>
        <v>Q46 FreqRev</v>
      </c>
      <c r="E19" t="str" cm="1">
        <f t="array" aca="1" ref="E19" ca="1">INDIRECT("NumericMain!"&amp;$A19&amp;"21")</f>
        <v>The university performs frequent review of policies and directions</v>
      </c>
      <c r="F19" s="151">
        <f t="array" aca="1" ref="F19" ca="1">(INDIRECT("NumericMain!"&amp;$A19&amp;"3")-INDIRECT("NumericMain!"&amp;F$1&amp;"3"))/SQRT((((INDIRECT("NumericMain!"&amp;$A19&amp;"2")-1)*INDIRECT("NumericMain!"&amp;$A19&amp;"4")^2+(INDIRECT("NumericMain!"&amp;F$1&amp;"2")-1)*INDIRECT("NumericMain!"&amp;F$1&amp;"4")^2)/(INDIRECT("NumericMain!"&amp;$A19&amp;"2")+INDIRECT("NumericMain!"&amp;F$1&amp;"2"))))</f>
        <v>0.95026840073992569</v>
      </c>
      <c r="G19" s="151">
        <f t="array" aca="1" ref="G19" ca="1">(INDIRECT("NumericMain!"&amp;$A19&amp;"3")-INDIRECT("NumericMain!"&amp;G$1&amp;"3"))/SQRT((((INDIRECT("NumericMain!"&amp;$A19&amp;"2")-1)*INDIRECT("NumericMain!"&amp;$A19&amp;"4")^2+(INDIRECT("NumericMain!"&amp;G$1&amp;"2")-1)*INDIRECT("NumericMain!"&amp;G$1&amp;"4")^2)/(INDIRECT("NumericMain!"&amp;$A19&amp;"2")+INDIRECT("NumericMain!"&amp;G$1&amp;"2"))))</f>
        <v>0.85564435382310555</v>
      </c>
      <c r="H19" s="151">
        <f t="array" aca="1" ref="H19" ca="1">(INDIRECT("NumericMain!"&amp;$A19&amp;"3")-INDIRECT("NumericMain!"&amp;H$1&amp;"3"))/SQRT((((INDIRECT("NumericMain!"&amp;$A19&amp;"2")-1)*INDIRECT("NumericMain!"&amp;$A19&amp;"4")^2+(INDIRECT("NumericMain!"&amp;H$1&amp;"2")-1)*INDIRECT("NumericMain!"&amp;H$1&amp;"4")^2)/(INDIRECT("NumericMain!"&amp;$A19&amp;"2")+INDIRECT("NumericMain!"&amp;H$1&amp;"2"))))</f>
        <v>0.8614609845078961</v>
      </c>
      <c r="I19" s="151">
        <f t="array" aca="1" ref="I19" ca="1">(INDIRECT("NumericMain!"&amp;$A19&amp;"3")-INDIRECT("NumericMain!"&amp;I$1&amp;"3"))/SQRT((((INDIRECT("NumericMain!"&amp;$A19&amp;"2")-1)*INDIRECT("NumericMain!"&amp;$A19&amp;"4")^2+(INDIRECT("NumericMain!"&amp;I$1&amp;"2")-1)*INDIRECT("NumericMain!"&amp;I$1&amp;"4")^2)/(INDIRECT("NumericMain!"&amp;$A19&amp;"2")+INDIRECT("NumericMain!"&amp;I$1&amp;"2"))))</f>
        <v>0.79566986288107611</v>
      </c>
      <c r="J19" s="151">
        <f t="array" aca="1" ref="J19" ca="1">(INDIRECT("NumericMain!"&amp;$A19&amp;"3")-INDIRECT("NumericMain!"&amp;J$1&amp;"3"))/SQRT((((INDIRECT("NumericMain!"&amp;$A19&amp;"2")-1)*INDIRECT("NumericMain!"&amp;$A19&amp;"4")^2+(INDIRECT("NumericMain!"&amp;J$1&amp;"2")-1)*INDIRECT("NumericMain!"&amp;J$1&amp;"4")^2)/(INDIRECT("NumericMain!"&amp;$A19&amp;"2")+INDIRECT("NumericMain!"&amp;J$1&amp;"2"))))</f>
        <v>0.69843586104239774</v>
      </c>
      <c r="K19" s="151">
        <f t="array" aca="1" ref="K19" ca="1">(INDIRECT("NumericMain!"&amp;$A19&amp;"3")-INDIRECT("NumericMain!"&amp;K$1&amp;"3"))/SQRT((((INDIRECT("NumericMain!"&amp;$A19&amp;"2")-1)*INDIRECT("NumericMain!"&amp;$A19&amp;"4")^2+(INDIRECT("NumericMain!"&amp;K$1&amp;"2")-1)*INDIRECT("NumericMain!"&amp;K$1&amp;"4")^2)/(INDIRECT("NumericMain!"&amp;$A19&amp;"2")+INDIRECT("NumericMain!"&amp;K$1&amp;"2"))))</f>
        <v>0.73383274894118766</v>
      </c>
      <c r="L19" s="151">
        <f t="array" aca="1" ref="L19" ca="1">(INDIRECT("NumericMain!"&amp;$A19&amp;"3")-INDIRECT("NumericMain!"&amp;L$1&amp;"3"))/SQRT((((INDIRECT("NumericMain!"&amp;$A19&amp;"2")-1)*INDIRECT("NumericMain!"&amp;$A19&amp;"4")^2+(INDIRECT("NumericMain!"&amp;L$1&amp;"2")-1)*INDIRECT("NumericMain!"&amp;L$1&amp;"4")^2)/(INDIRECT("NumericMain!"&amp;$A19&amp;"2")+INDIRECT("NumericMain!"&amp;L$1&amp;"2"))))</f>
        <v>0.70316724206009129</v>
      </c>
      <c r="M19" s="151">
        <f t="array" aca="1" ref="M19" ca="1">(INDIRECT("NumericMain!"&amp;$A19&amp;"3")-INDIRECT("NumericMain!"&amp;M$1&amp;"3"))/SQRT((((INDIRECT("NumericMain!"&amp;$A19&amp;"2")-1)*INDIRECT("NumericMain!"&amp;$A19&amp;"4")^2+(INDIRECT("NumericMain!"&amp;M$1&amp;"2")-1)*INDIRECT("NumericMain!"&amp;M$1&amp;"4")^2)/(INDIRECT("NumericMain!"&amp;$A19&amp;"2")+INDIRECT("NumericMain!"&amp;M$1&amp;"2"))))</f>
        <v>0.60214757013748654</v>
      </c>
      <c r="N19" s="151">
        <f t="array" aca="1" ref="N19" ca="1">(INDIRECT("NumericMain!"&amp;$A19&amp;"3")-INDIRECT("NumericMain!"&amp;N$1&amp;"3"))/SQRT((((INDIRECT("NumericMain!"&amp;$A19&amp;"2")-1)*INDIRECT("NumericMain!"&amp;$A19&amp;"4")^2+(INDIRECT("NumericMain!"&amp;N$1&amp;"2")-1)*INDIRECT("NumericMain!"&amp;N$1&amp;"4")^2)/(INDIRECT("NumericMain!"&amp;$A19&amp;"2")+INDIRECT("NumericMain!"&amp;N$1&amp;"2"))))</f>
        <v>0.58478112067433385</v>
      </c>
      <c r="O19" s="151">
        <f t="array" aca="1" ref="O19" ca="1">(INDIRECT("NumericMain!"&amp;$A19&amp;"3")-INDIRECT("NumericMain!"&amp;O$1&amp;"3"))/SQRT((((INDIRECT("NumericMain!"&amp;$A19&amp;"2")-1)*INDIRECT("NumericMain!"&amp;$A19&amp;"4")^2+(INDIRECT("NumericMain!"&amp;O$1&amp;"2")-1)*INDIRECT("NumericMain!"&amp;O$1&amp;"4")^2)/(INDIRECT("NumericMain!"&amp;$A19&amp;"2")+INDIRECT("NumericMain!"&amp;O$1&amp;"2"))))</f>
        <v>0.39490250838592472</v>
      </c>
      <c r="P19" s="151">
        <f t="array" aca="1" ref="P19" ca="1">(INDIRECT("NumericMain!"&amp;$A19&amp;"3")-INDIRECT("NumericMain!"&amp;P$1&amp;"3"))/SQRT((((INDIRECT("NumericMain!"&amp;$A19&amp;"2")-1)*INDIRECT("NumericMain!"&amp;$A19&amp;"4")^2+(INDIRECT("NumericMain!"&amp;P$1&amp;"2")-1)*INDIRECT("NumericMain!"&amp;P$1&amp;"4")^2)/(INDIRECT("NumericMain!"&amp;$A19&amp;"2")+INDIRECT("NumericMain!"&amp;P$1&amp;"2"))))</f>
        <v>0.40361379984462503</v>
      </c>
      <c r="Q19" s="151">
        <f t="array" aca="1" ref="Q19" ca="1">(INDIRECT("NumericMain!"&amp;$A19&amp;"3")-INDIRECT("NumericMain!"&amp;Q$1&amp;"3"))/SQRT((((INDIRECT("NumericMain!"&amp;$A19&amp;"2")-1)*INDIRECT("NumericMain!"&amp;$A19&amp;"4")^2+(INDIRECT("NumericMain!"&amp;Q$1&amp;"2")-1)*INDIRECT("NumericMain!"&amp;Q$1&amp;"4")^2)/(INDIRECT("NumericMain!"&amp;$A19&amp;"2")+INDIRECT("NumericMain!"&amp;Q$1&amp;"2"))))</f>
        <v>0.41985540803489474</v>
      </c>
      <c r="R19" s="151">
        <f t="array" aca="1" ref="R19" ca="1">(INDIRECT("NumericMain!"&amp;$A19&amp;"3")-INDIRECT("NumericMain!"&amp;R$1&amp;"3"))/SQRT((((INDIRECT("NumericMain!"&amp;$A19&amp;"2")-1)*INDIRECT("NumericMain!"&amp;$A19&amp;"4")^2+(INDIRECT("NumericMain!"&amp;R$1&amp;"2")-1)*INDIRECT("NumericMain!"&amp;R$1&amp;"4")^2)/(INDIRECT("NumericMain!"&amp;$A19&amp;"2")+INDIRECT("NumericMain!"&amp;R$1&amp;"2"))))</f>
        <v>0.34625444193607779</v>
      </c>
      <c r="S19" s="151">
        <f t="array" aca="1" ref="S19" ca="1">(INDIRECT("NumericMain!"&amp;$A19&amp;"3")-INDIRECT("NumericMain!"&amp;S$1&amp;"3"))/SQRT((((INDIRECT("NumericMain!"&amp;$A19&amp;"2")-1)*INDIRECT("NumericMain!"&amp;$A19&amp;"4")^2+(INDIRECT("NumericMain!"&amp;S$1&amp;"2")-1)*INDIRECT("NumericMain!"&amp;S$1&amp;"4")^2)/(INDIRECT("NumericMain!"&amp;$A19&amp;"2")+INDIRECT("NumericMain!"&amp;S$1&amp;"2"))))</f>
        <v>0.2801120672448314</v>
      </c>
      <c r="T19" s="151">
        <f t="array" aca="1" ref="T19" ca="1">(INDIRECT("NumericMain!"&amp;$A19&amp;"3")-INDIRECT("NumericMain!"&amp;T$1&amp;"3"))/SQRT((((INDIRECT("NumericMain!"&amp;$A19&amp;"2")-1)*INDIRECT("NumericMain!"&amp;$A19&amp;"4")^2+(INDIRECT("NumericMain!"&amp;T$1&amp;"2")-1)*INDIRECT("NumericMain!"&amp;T$1&amp;"4")^2)/(INDIRECT("NumericMain!"&amp;$A19&amp;"2")+INDIRECT("NumericMain!"&amp;T$1&amp;"2"))))</f>
        <v>0.19381698951380733</v>
      </c>
      <c r="U19" s="151">
        <f t="array" aca="1" ref="U19" ca="1">(INDIRECT("NumericMain!"&amp;$A19&amp;"3")-INDIRECT("NumericMain!"&amp;U$1&amp;"3"))/SQRT((((INDIRECT("NumericMain!"&amp;$A19&amp;"2")-1)*INDIRECT("NumericMain!"&amp;$A19&amp;"4")^2+(INDIRECT("NumericMain!"&amp;U$1&amp;"2")-1)*INDIRECT("NumericMain!"&amp;U$1&amp;"4")^2)/(INDIRECT("NumericMain!"&amp;$A19&amp;"2")+INDIRECT("NumericMain!"&amp;U$1&amp;"2"))))</f>
        <v>0.12780429685269151</v>
      </c>
      <c r="V19" s="151">
        <f t="array" aca="1" ref="V19" ca="1">(INDIRECT("NumericMain!"&amp;$A19&amp;"3")-INDIRECT("NumericMain!"&amp;V$1&amp;"3"))/SQRT((((INDIRECT("NumericMain!"&amp;$A19&amp;"2")-1)*INDIRECT("NumericMain!"&amp;$A19&amp;"4")^2+(INDIRECT("NumericMain!"&amp;V$1&amp;"2")-1)*INDIRECT("NumericMain!"&amp;V$1&amp;"4")^2)/(INDIRECT("NumericMain!"&amp;$A19&amp;"2")+INDIRECT("NumericMain!"&amp;V$1&amp;"2"))))</f>
        <v>0</v>
      </c>
      <c r="W19" s="151"/>
      <c r="X19" s="151"/>
    </row>
    <row r="20" spans="1:35" x14ac:dyDescent="0.2">
      <c r="A20" t="s">
        <v>1882</v>
      </c>
      <c r="B20" s="151" cm="1">
        <f t="array" aca="1" ref="B20" ca="1">INDIRECT("NumericMain!"&amp;$A20&amp;"3")</f>
        <v>-0.05</v>
      </c>
      <c r="C20" s="151" cm="1">
        <f t="array" aca="1" ref="C20" ca="1">INDIRECT("NumericMain!"&amp;$A20&amp;"4")</f>
        <v>1.1111911458933896</v>
      </c>
      <c r="D20" t="str">
        <f t="array" aca="1" ref="D20" ca="1">INDIRECT("NumericMain!"&amp;$A20&amp;1)</f>
        <v>Q46 LooseEA</v>
      </c>
      <c r="E20" t="str" cm="1">
        <f t="array" aca="1" ref="E20" ca="1">INDIRECT("NumericMain!"&amp;$A20&amp;"21")</f>
        <v>The EA process is loosely defined</v>
      </c>
      <c r="F20" s="151">
        <f t="array" aca="1" ref="F20" ca="1">(INDIRECT("NumericMain!"&amp;$A20&amp;"3")-INDIRECT("NumericMain!"&amp;F$1&amp;"3"))/SQRT((((INDIRECT("NumericMain!"&amp;$A20&amp;"2")-1)*INDIRECT("NumericMain!"&amp;$A20&amp;"4")^2+(INDIRECT("NumericMain!"&amp;F$1&amp;"2")-1)*INDIRECT("NumericMain!"&amp;F$1&amp;"4")^2)/(INDIRECT("NumericMain!"&amp;$A20&amp;"2")+INDIRECT("NumericMain!"&amp;F$1&amp;"2"))))</f>
        <v>0.82153164346092256</v>
      </c>
      <c r="G20" s="151">
        <f t="array" aca="1" ref="G20" ca="1">(INDIRECT("NumericMain!"&amp;$A20&amp;"3")-INDIRECT("NumericMain!"&amp;G$1&amp;"3"))/SQRT((((INDIRECT("NumericMain!"&amp;$A20&amp;"2")-1)*INDIRECT("NumericMain!"&amp;$A20&amp;"4")^2+(INDIRECT("NumericMain!"&amp;G$1&amp;"2")-1)*INDIRECT("NumericMain!"&amp;G$1&amp;"4")^2)/(INDIRECT("NumericMain!"&amp;$A20&amp;"2")+INDIRECT("NumericMain!"&amp;G$1&amp;"2"))))</f>
        <v>0.74320421276191984</v>
      </c>
      <c r="H20" s="151">
        <f t="array" aca="1" ref="H20" ca="1">(INDIRECT("NumericMain!"&amp;$A20&amp;"3")-INDIRECT("NumericMain!"&amp;H$1&amp;"3"))/SQRT((((INDIRECT("NumericMain!"&amp;$A20&amp;"2")-1)*INDIRECT("NumericMain!"&amp;$A20&amp;"4")^2+(INDIRECT("NumericMain!"&amp;H$1&amp;"2")-1)*INDIRECT("NumericMain!"&amp;H$1&amp;"4")^2)/(INDIRECT("NumericMain!"&amp;$A20&amp;"2")+INDIRECT("NumericMain!"&amp;H$1&amp;"2"))))</f>
        <v>0.7425228348128079</v>
      </c>
      <c r="I20" s="151">
        <f t="array" aca="1" ref="I20" ca="1">(INDIRECT("NumericMain!"&amp;$A20&amp;"3")-INDIRECT("NumericMain!"&amp;I$1&amp;"3"))/SQRT((((INDIRECT("NumericMain!"&amp;$A20&amp;"2")-1)*INDIRECT("NumericMain!"&amp;$A20&amp;"4")^2+(INDIRECT("NumericMain!"&amp;I$1&amp;"2")-1)*INDIRECT("NumericMain!"&amp;I$1&amp;"4")^2)/(INDIRECT("NumericMain!"&amp;$A20&amp;"2")+INDIRECT("NumericMain!"&amp;I$1&amp;"2"))))</f>
        <v>0.69740211929265239</v>
      </c>
      <c r="J20" s="151">
        <f t="array" aca="1" ref="J20" ca="1">(INDIRECT("NumericMain!"&amp;$A20&amp;"3")-INDIRECT("NumericMain!"&amp;J$1&amp;"3"))/SQRT((((INDIRECT("NumericMain!"&amp;$A20&amp;"2")-1)*INDIRECT("NumericMain!"&amp;$A20&amp;"4")^2+(INDIRECT("NumericMain!"&amp;J$1&amp;"2")-1)*INDIRECT("NumericMain!"&amp;J$1&amp;"4")^2)/(INDIRECT("NumericMain!"&amp;$A20&amp;"2")+INDIRECT("NumericMain!"&amp;J$1&amp;"2"))))</f>
        <v>0.62582506375882463</v>
      </c>
      <c r="K20" s="151">
        <f t="array" aca="1" ref="K20" ca="1">(INDIRECT("NumericMain!"&amp;$A20&amp;"3")-INDIRECT("NumericMain!"&amp;K$1&amp;"3"))/SQRT((((INDIRECT("NumericMain!"&amp;$A20&amp;"2")-1)*INDIRECT("NumericMain!"&amp;$A20&amp;"4")^2+(INDIRECT("NumericMain!"&amp;K$1&amp;"2")-1)*INDIRECT("NumericMain!"&amp;K$1&amp;"4")^2)/(INDIRECT("NumericMain!"&amp;$A20&amp;"2")+INDIRECT("NumericMain!"&amp;K$1&amp;"2"))))</f>
        <v>0.64462358655677798</v>
      </c>
      <c r="L20" s="151">
        <f t="array" aca="1" ref="L20" ca="1">(INDIRECT("NumericMain!"&amp;$A20&amp;"3")-INDIRECT("NumericMain!"&amp;L$1&amp;"3"))/SQRT((((INDIRECT("NumericMain!"&amp;$A20&amp;"2")-1)*INDIRECT("NumericMain!"&amp;$A20&amp;"4")^2+(INDIRECT("NumericMain!"&amp;L$1&amp;"2")-1)*INDIRECT("NumericMain!"&amp;L$1&amp;"4")^2)/(INDIRECT("NumericMain!"&amp;$A20&amp;"2")+INDIRECT("NumericMain!"&amp;L$1&amp;"2"))))</f>
        <v>0.61868004965056611</v>
      </c>
      <c r="M20" s="151">
        <f t="array" aca="1" ref="M20" ca="1">(INDIRECT("NumericMain!"&amp;$A20&amp;"3")-INDIRECT("NumericMain!"&amp;M$1&amp;"3"))/SQRT((((INDIRECT("NumericMain!"&amp;$A20&amp;"2")-1)*INDIRECT("NumericMain!"&amp;$A20&amp;"4")^2+(INDIRECT("NumericMain!"&amp;M$1&amp;"2")-1)*INDIRECT("NumericMain!"&amp;M$1&amp;"4")^2)/(INDIRECT("NumericMain!"&amp;$A20&amp;"2")+INDIRECT("NumericMain!"&amp;M$1&amp;"2"))))</f>
        <v>0.5463750075143986</v>
      </c>
      <c r="N20" s="151">
        <f t="array" aca="1" ref="N20" ca="1">(INDIRECT("NumericMain!"&amp;$A20&amp;"3")-INDIRECT("NumericMain!"&amp;N$1&amp;"3"))/SQRT((((INDIRECT("NumericMain!"&amp;$A20&amp;"2")-1)*INDIRECT("NumericMain!"&amp;$A20&amp;"4")^2+(INDIRECT("NumericMain!"&amp;N$1&amp;"2")-1)*INDIRECT("NumericMain!"&amp;N$1&amp;"4")^2)/(INDIRECT("NumericMain!"&amp;$A20&amp;"2")+INDIRECT("NumericMain!"&amp;N$1&amp;"2"))))</f>
        <v>0.51722248121346959</v>
      </c>
      <c r="O20" s="151">
        <f t="array" aca="1" ref="O20" ca="1">(INDIRECT("NumericMain!"&amp;$A20&amp;"3")-INDIRECT("NumericMain!"&amp;O$1&amp;"3"))/SQRT((((INDIRECT("NumericMain!"&amp;$A20&amp;"2")-1)*INDIRECT("NumericMain!"&amp;$A20&amp;"4")^2+(INDIRECT("NumericMain!"&amp;O$1&amp;"2")-1)*INDIRECT("NumericMain!"&amp;O$1&amp;"4")^2)/(INDIRECT("NumericMain!"&amp;$A20&amp;"2")+INDIRECT("NumericMain!"&amp;O$1&amp;"2"))))</f>
        <v>0.36332147654834918</v>
      </c>
      <c r="P20" s="151">
        <f t="array" aca="1" ref="P20" ca="1">(INDIRECT("NumericMain!"&amp;$A20&amp;"3")-INDIRECT("NumericMain!"&amp;P$1&amp;"3"))/SQRT((((INDIRECT("NumericMain!"&amp;$A20&amp;"2")-1)*INDIRECT("NumericMain!"&amp;$A20&amp;"4")^2+(INDIRECT("NumericMain!"&amp;P$1&amp;"2")-1)*INDIRECT("NumericMain!"&amp;P$1&amp;"4")^2)/(INDIRECT("NumericMain!"&amp;$A20&amp;"2")+INDIRECT("NumericMain!"&amp;P$1&amp;"2"))))</f>
        <v>0.36279382870211901</v>
      </c>
      <c r="Q20" s="151">
        <f t="array" aca="1" ref="Q20" ca="1">(INDIRECT("NumericMain!"&amp;$A20&amp;"3")-INDIRECT("NumericMain!"&amp;Q$1&amp;"3"))/SQRT((((INDIRECT("NumericMain!"&amp;$A20&amp;"2")-1)*INDIRECT("NumericMain!"&amp;$A20&amp;"4")^2+(INDIRECT("NumericMain!"&amp;Q$1&amp;"2")-1)*INDIRECT("NumericMain!"&amp;Q$1&amp;"4")^2)/(INDIRECT("NumericMain!"&amp;$A20&amp;"2")+INDIRECT("NumericMain!"&amp;Q$1&amp;"2"))))</f>
        <v>0.36414225881097578</v>
      </c>
      <c r="R20" s="151">
        <f t="array" aca="1" ref="R20" ca="1">(INDIRECT("NumericMain!"&amp;$A20&amp;"3")-INDIRECT("NumericMain!"&amp;R$1&amp;"3"))/SQRT((((INDIRECT("NumericMain!"&amp;$A20&amp;"2")-1)*INDIRECT("NumericMain!"&amp;$A20&amp;"4")^2+(INDIRECT("NumericMain!"&amp;R$1&amp;"2")-1)*INDIRECT("NumericMain!"&amp;R$1&amp;"4")^2)/(INDIRECT("NumericMain!"&amp;$A20&amp;"2")+INDIRECT("NumericMain!"&amp;R$1&amp;"2"))))</f>
        <v>0.31441376085518635</v>
      </c>
      <c r="S20" s="151">
        <f t="array" aca="1" ref="S20" ca="1">(INDIRECT("NumericMain!"&amp;$A20&amp;"3")-INDIRECT("NumericMain!"&amp;S$1&amp;"3"))/SQRT((((INDIRECT("NumericMain!"&amp;$A20&amp;"2")-1)*INDIRECT("NumericMain!"&amp;$A20&amp;"4")^2+(INDIRECT("NumericMain!"&amp;S$1&amp;"2")-1)*INDIRECT("NumericMain!"&amp;S$1&amp;"4")^2)/(INDIRECT("NumericMain!"&amp;$A20&amp;"2")+INDIRECT("NumericMain!"&amp;S$1&amp;"2"))))</f>
        <v>0.25896176627189332</v>
      </c>
      <c r="T20" s="151">
        <f t="array" aca="1" ref="T20" ca="1">(INDIRECT("NumericMain!"&amp;$A20&amp;"3")-INDIRECT("NumericMain!"&amp;T$1&amp;"3"))/SQRT((((INDIRECT("NumericMain!"&amp;$A20&amp;"2")-1)*INDIRECT("NumericMain!"&amp;$A20&amp;"4")^2+(INDIRECT("NumericMain!"&amp;T$1&amp;"2")-1)*INDIRECT("NumericMain!"&amp;T$1&amp;"4")^2)/(INDIRECT("NumericMain!"&amp;$A20&amp;"2")+INDIRECT("NumericMain!"&amp;T$1&amp;"2"))))</f>
        <v>0.18827297453586517</v>
      </c>
      <c r="U20" s="151">
        <f t="array" aca="1" ref="U20" ca="1">(INDIRECT("NumericMain!"&amp;$A20&amp;"3")-INDIRECT("NumericMain!"&amp;U$1&amp;"3"))/SQRT((((INDIRECT("NumericMain!"&amp;$A20&amp;"2")-1)*INDIRECT("NumericMain!"&amp;$A20&amp;"4")^2+(INDIRECT("NumericMain!"&amp;U$1&amp;"2")-1)*INDIRECT("NumericMain!"&amp;U$1&amp;"4")^2)/(INDIRECT("NumericMain!"&amp;$A20&amp;"2")+INDIRECT("NumericMain!"&amp;U$1&amp;"2"))))</f>
        <v>0.12729387729388136</v>
      </c>
      <c r="V20" s="151">
        <f t="array" aca="1" ref="V20" ca="1">(INDIRECT("NumericMain!"&amp;$A20&amp;"3")-INDIRECT("NumericMain!"&amp;V$1&amp;"3"))/SQRT((((INDIRECT("NumericMain!"&amp;$A20&amp;"2")-1)*INDIRECT("NumericMain!"&amp;$A20&amp;"4")^2+(INDIRECT("NumericMain!"&amp;V$1&amp;"2")-1)*INDIRECT("NumericMain!"&amp;V$1&amp;"4")^2)/(INDIRECT("NumericMain!"&amp;$A20&amp;"2")+INDIRECT("NumericMain!"&amp;V$1&amp;"2"))))</f>
        <v>1.9417190001059896E-2</v>
      </c>
      <c r="W20" s="151">
        <f t="array" aca="1" ref="W20" ca="1">(INDIRECT("NumericMain!"&amp;$A20&amp;"3")-INDIRECT("NumericMain!"&amp;W$1&amp;"3"))/SQRT((((INDIRECT("NumericMain!"&amp;$A20&amp;"2")-1)*INDIRECT("NumericMain!"&amp;$A20&amp;"4")^2+(INDIRECT("NumericMain!"&amp;W$1&amp;"2")-1)*INDIRECT("NumericMain!"&amp;W$1&amp;"4")^2)/(INDIRECT("NumericMain!"&amp;$A20&amp;"2")+INDIRECT("NumericMain!"&amp;W$1&amp;"2"))))</f>
        <v>0</v>
      </c>
    </row>
    <row r="21" spans="1:35" x14ac:dyDescent="0.2">
      <c r="A21" t="s">
        <v>1892</v>
      </c>
      <c r="B21" s="151" cm="1">
        <f t="array" aca="1" ref="B21" ca="1">INDIRECT("NumericMain!"&amp;$A21&amp;"3")</f>
        <v>0.1206896551724138</v>
      </c>
      <c r="C21" s="151" cm="1">
        <f t="array" aca="1" ref="C21" ca="1">INDIRECT("NumericMain!"&amp;$A21&amp;"4")</f>
        <v>0.93803800856102959</v>
      </c>
      <c r="D21" t="str">
        <f t="array" aca="1" ref="D21" ca="1">INDIRECT("NumericMain!"&amp;$A21&amp;1)</f>
        <v>Q46 UnivAgile</v>
      </c>
      <c r="E21" t="str" cm="1">
        <f t="array" aca="1" ref="E21" ca="1">INDIRECT("NumericMain!"&amp;$A21&amp;"21")</f>
        <v>The whole university is organized with agility in mind</v>
      </c>
      <c r="F21" s="151">
        <f t="array" aca="1" ref="F21" ca="1">(INDIRECT("NumericMain!"&amp;$A21&amp;"3")-INDIRECT("NumericMain!"&amp;F$1&amp;"3"))/SQRT((((INDIRECT("NumericMain!"&amp;$A21&amp;"2")-1)*INDIRECT("NumericMain!"&amp;$A21&amp;"4")^2+(INDIRECT("NumericMain!"&amp;F$1&amp;"2")-1)*INDIRECT("NumericMain!"&amp;F$1&amp;"4")^2)/(INDIRECT("NumericMain!"&amp;$A21&amp;"2")+INDIRECT("NumericMain!"&amp;F$1&amp;"2"))))</f>
        <v>1.11005407043654</v>
      </c>
      <c r="G21" s="151">
        <f t="array" aca="1" ref="G21" ca="1">(INDIRECT("NumericMain!"&amp;$A21&amp;"3")-INDIRECT("NumericMain!"&amp;G$1&amp;"3"))/SQRT((((INDIRECT("NumericMain!"&amp;$A21&amp;"2")-1)*INDIRECT("NumericMain!"&amp;$A21&amp;"4")^2+(INDIRECT("NumericMain!"&amp;G$1&amp;"2")-1)*INDIRECT("NumericMain!"&amp;G$1&amp;"4")^2)/(INDIRECT("NumericMain!"&amp;$A21&amp;"2")+INDIRECT("NumericMain!"&amp;G$1&amp;"2"))))</f>
        <v>1.0223891891781383</v>
      </c>
      <c r="H21" s="151">
        <f t="array" aca="1" ref="H21" ca="1">(INDIRECT("NumericMain!"&amp;$A21&amp;"3")-INDIRECT("NumericMain!"&amp;H$1&amp;"3"))/SQRT((((INDIRECT("NumericMain!"&amp;$A21&amp;"2")-1)*INDIRECT("NumericMain!"&amp;$A21&amp;"4")^2+(INDIRECT("NumericMain!"&amp;H$1&amp;"2")-1)*INDIRECT("NumericMain!"&amp;H$1&amp;"4")^2)/(INDIRECT("NumericMain!"&amp;$A21&amp;"2")+INDIRECT("NumericMain!"&amp;H$1&amp;"2"))))</f>
        <v>1.028572881256419</v>
      </c>
      <c r="I21" s="151">
        <f t="array" aca="1" ref="I21" ca="1">(INDIRECT("NumericMain!"&amp;$A21&amp;"3")-INDIRECT("NumericMain!"&amp;I$1&amp;"3"))/SQRT((((INDIRECT("NumericMain!"&amp;$A21&amp;"2")-1)*INDIRECT("NumericMain!"&amp;$A21&amp;"4")^2+(INDIRECT("NumericMain!"&amp;I$1&amp;"2")-1)*INDIRECT("NumericMain!"&amp;I$1&amp;"4")^2)/(INDIRECT("NumericMain!"&amp;$A21&amp;"2")+INDIRECT("NumericMain!"&amp;I$1&amp;"2"))))</f>
        <v>0.9613607115671603</v>
      </c>
      <c r="J21" s="151">
        <f t="array" aca="1" ref="J21" ca="1">(INDIRECT("NumericMain!"&amp;$A21&amp;"3")-INDIRECT("NumericMain!"&amp;J$1&amp;"3"))/SQRT((((INDIRECT("NumericMain!"&amp;$A21&amp;"2")-1)*INDIRECT("NumericMain!"&amp;$A21&amp;"4")^2+(INDIRECT("NumericMain!"&amp;J$1&amp;"2")-1)*INDIRECT("NumericMain!"&amp;J$1&amp;"4")^2)/(INDIRECT("NumericMain!"&amp;$A21&amp;"2")+INDIRECT("NumericMain!"&amp;J$1&amp;"2"))))</f>
        <v>0.86283052222875145</v>
      </c>
      <c r="K21" s="151">
        <f t="array" aca="1" ref="K21" ca="1">(INDIRECT("NumericMain!"&amp;$A21&amp;"3")-INDIRECT("NumericMain!"&amp;K$1&amp;"3"))/SQRT((((INDIRECT("NumericMain!"&amp;$A21&amp;"2")-1)*INDIRECT("NumericMain!"&amp;$A21&amp;"4")^2+(INDIRECT("NumericMain!"&amp;K$1&amp;"2")-1)*INDIRECT("NumericMain!"&amp;K$1&amp;"4")^2)/(INDIRECT("NumericMain!"&amp;$A21&amp;"2")+INDIRECT("NumericMain!"&amp;K$1&amp;"2"))))</f>
        <v>0.90499220146881354</v>
      </c>
      <c r="L21" s="151">
        <f t="array" aca="1" ref="L21" ca="1">(INDIRECT("NumericMain!"&amp;$A21&amp;"3")-INDIRECT("NumericMain!"&amp;L$1&amp;"3"))/SQRT((((INDIRECT("NumericMain!"&amp;$A21&amp;"2")-1)*INDIRECT("NumericMain!"&amp;$A21&amp;"4")^2+(INDIRECT("NumericMain!"&amp;L$1&amp;"2")-1)*INDIRECT("NumericMain!"&amp;L$1&amp;"4")^2)/(INDIRECT("NumericMain!"&amp;$A21&amp;"2")+INDIRECT("NumericMain!"&amp;L$1&amp;"2"))))</f>
        <v>0.87502450452468306</v>
      </c>
      <c r="M21" s="151">
        <f t="array" aca="1" ref="M21" ca="1">(INDIRECT("NumericMain!"&amp;$A21&amp;"3")-INDIRECT("NumericMain!"&amp;M$1&amp;"3"))/SQRT((((INDIRECT("NumericMain!"&amp;$A21&amp;"2")-1)*INDIRECT("NumericMain!"&amp;$A21&amp;"4")^2+(INDIRECT("NumericMain!"&amp;M$1&amp;"2")-1)*INDIRECT("NumericMain!"&amp;M$1&amp;"4")^2)/(INDIRECT("NumericMain!"&amp;$A21&amp;"2")+INDIRECT("NumericMain!"&amp;M$1&amp;"2"))))</f>
        <v>0.76683979844999295</v>
      </c>
      <c r="N21" s="151">
        <f t="array" aca="1" ref="N21" ca="1">(INDIRECT("NumericMain!"&amp;$A21&amp;"3")-INDIRECT("NumericMain!"&amp;N$1&amp;"3"))/SQRT((((INDIRECT("NumericMain!"&amp;$A21&amp;"2")-1)*INDIRECT("NumericMain!"&amp;$A21&amp;"4")^2+(INDIRECT("NumericMain!"&amp;N$1&amp;"2")-1)*INDIRECT("NumericMain!"&amp;N$1&amp;"4")^2)/(INDIRECT("NumericMain!"&amp;$A21&amp;"2")+INDIRECT("NumericMain!"&amp;N$1&amp;"2"))))</f>
        <v>0.76396804254975814</v>
      </c>
      <c r="O21" s="151">
        <f t="array" aca="1" ref="O21" ca="1">(INDIRECT("NumericMain!"&amp;$A21&amp;"3")-INDIRECT("NumericMain!"&amp;O$1&amp;"3"))/SQRT((((INDIRECT("NumericMain!"&amp;$A21&amp;"2")-1)*INDIRECT("NumericMain!"&amp;$A21&amp;"4")^2+(INDIRECT("NumericMain!"&amp;O$1&amp;"2")-1)*INDIRECT("NumericMain!"&amp;O$1&amp;"4")^2)/(INDIRECT("NumericMain!"&amp;$A21&amp;"2")+INDIRECT("NumericMain!"&amp;O$1&amp;"2"))))</f>
        <v>0.5715122236530743</v>
      </c>
      <c r="P21" s="151">
        <f t="array" aca="1" ref="P21" ca="1">(INDIRECT("NumericMain!"&amp;$A21&amp;"3")-INDIRECT("NumericMain!"&amp;P$1&amp;"3"))/SQRT((((INDIRECT("NumericMain!"&amp;$A21&amp;"2")-1)*INDIRECT("NumericMain!"&amp;$A21&amp;"4")^2+(INDIRECT("NumericMain!"&amp;P$1&amp;"2")-1)*INDIRECT("NumericMain!"&amp;P$1&amp;"4")^2)/(INDIRECT("NumericMain!"&amp;$A21&amp;"2")+INDIRECT("NumericMain!"&amp;P$1&amp;"2"))))</f>
        <v>0.59356989401040394</v>
      </c>
      <c r="Q21" s="151">
        <f t="array" aca="1" ref="Q21" ca="1">(INDIRECT("NumericMain!"&amp;$A21&amp;"3")-INDIRECT("NumericMain!"&amp;Q$1&amp;"3"))/SQRT((((INDIRECT("NumericMain!"&amp;$A21&amp;"2")-1)*INDIRECT("NumericMain!"&amp;$A21&amp;"4")^2+(INDIRECT("NumericMain!"&amp;Q$1&amp;"2")-1)*INDIRECT("NumericMain!"&amp;Q$1&amp;"4")^2)/(INDIRECT("NumericMain!"&amp;$A21&amp;"2")+INDIRECT("NumericMain!"&amp;Q$1&amp;"2"))))</f>
        <v>0.62681644474887155</v>
      </c>
      <c r="R21" s="151">
        <f t="array" aca="1" ref="R21" ca="1">(INDIRECT("NumericMain!"&amp;$A21&amp;"3")-INDIRECT("NumericMain!"&amp;R$1&amp;"3"))/SQRT((((INDIRECT("NumericMain!"&amp;$A21&amp;"2")-1)*INDIRECT("NumericMain!"&amp;$A21&amp;"4")^2+(INDIRECT("NumericMain!"&amp;R$1&amp;"2")-1)*INDIRECT("NumericMain!"&amp;R$1&amp;"4")^2)/(INDIRECT("NumericMain!"&amp;$A21&amp;"2")+INDIRECT("NumericMain!"&amp;R$1&amp;"2"))))</f>
        <v>0.53756766090225105</v>
      </c>
      <c r="S21" s="151">
        <f t="array" aca="1" ref="S21" ca="1">(INDIRECT("NumericMain!"&amp;$A21&amp;"3")-INDIRECT("NumericMain!"&amp;S$1&amp;"3"))/SQRT((((INDIRECT("NumericMain!"&amp;$A21&amp;"2")-1)*INDIRECT("NumericMain!"&amp;$A21&amp;"4")^2+(INDIRECT("NumericMain!"&amp;S$1&amp;"2")-1)*INDIRECT("NumericMain!"&amp;S$1&amp;"4")^2)/(INDIRECT("NumericMain!"&amp;$A21&amp;"2")+INDIRECT("NumericMain!"&amp;S$1&amp;"2"))))</f>
        <v>0.47241341337533993</v>
      </c>
      <c r="T21" s="151">
        <f t="array" aca="1" ref="T21" ca="1">(INDIRECT("NumericMain!"&amp;$A21&amp;"3")-INDIRECT("NumericMain!"&amp;T$1&amp;"3"))/SQRT((((INDIRECT("NumericMain!"&amp;$A21&amp;"2")-1)*INDIRECT("NumericMain!"&amp;$A21&amp;"4")^2+(INDIRECT("NumericMain!"&amp;T$1&amp;"2")-1)*INDIRECT("NumericMain!"&amp;T$1&amp;"4")^2)/(INDIRECT("NumericMain!"&amp;$A21&amp;"2")+INDIRECT("NumericMain!"&amp;T$1&amp;"2"))))</f>
        <v>0.37438078877819608</v>
      </c>
      <c r="U21" s="151">
        <f t="array" aca="1" ref="U21" ca="1">(INDIRECT("NumericMain!"&amp;$A21&amp;"3")-INDIRECT("NumericMain!"&amp;U$1&amp;"3"))/SQRT((((INDIRECT("NumericMain!"&amp;$A21&amp;"2")-1)*INDIRECT("NumericMain!"&amp;$A21&amp;"4")^2+(INDIRECT("NumericMain!"&amp;U$1&amp;"2")-1)*INDIRECT("NumericMain!"&amp;U$1&amp;"4")^2)/(INDIRECT("NumericMain!"&amp;$A21&amp;"2")+INDIRECT("NumericMain!"&amp;U$1&amp;"2"))))</f>
        <v>0.33955886003678853</v>
      </c>
      <c r="V21" s="151">
        <f t="array" aca="1" ref="V21" ca="1">(INDIRECT("NumericMain!"&amp;$A21&amp;"3")-INDIRECT("NumericMain!"&amp;V$1&amp;"3"))/SQRT((((INDIRECT("NumericMain!"&amp;$A21&amp;"2")-1)*INDIRECT("NumericMain!"&amp;$A21&amp;"4")^2+(INDIRECT("NumericMain!"&amp;V$1&amp;"2")-1)*INDIRECT("NumericMain!"&amp;V$1&amp;"4")^2)/(INDIRECT("NumericMain!"&amp;$A21&amp;"2")+INDIRECT("NumericMain!"&amp;V$1&amp;"2"))))</f>
        <v>0.21545859352703922</v>
      </c>
      <c r="W21" s="151">
        <f t="array" aca="1" ref="W21" ca="1">(INDIRECT("NumericMain!"&amp;$A21&amp;"3")-INDIRECT("NumericMain!"&amp;W$1&amp;"3"))/SQRT((((INDIRECT("NumericMain!"&amp;$A21&amp;"2")-1)*INDIRECT("NumericMain!"&amp;$A21&amp;"4")^2+(INDIRECT("NumericMain!"&amp;W$1&amp;"2")-1)*INDIRECT("NumericMain!"&amp;W$1&amp;"4")^2)/(INDIRECT("NumericMain!"&amp;$A21&amp;"2")+INDIRECT("NumericMain!"&amp;W$1&amp;"2"))))</f>
        <v>0.16718084563563068</v>
      </c>
      <c r="X21" s="151">
        <f t="array" aca="1" ref="X21" ca="1">(INDIRECT("NumericMain!"&amp;$A21&amp;"3")-INDIRECT("NumericMain!"&amp;X$1&amp;"3"))/SQRT((((INDIRECT("NumericMain!"&amp;$A21&amp;"2")-1)*INDIRECT("NumericMain!"&amp;$A21&amp;"4")^2+(INDIRECT("NumericMain!"&amp;X$1&amp;"2")-1)*INDIRECT("NumericMain!"&amp;X$1&amp;"4")^2)/(INDIRECT("NumericMain!"&amp;$A21&amp;"2")+INDIRECT("NumericMain!"&amp;X$1&amp;"2"))))</f>
        <v>0</v>
      </c>
    </row>
    <row r="22" spans="1:35" x14ac:dyDescent="0.2">
      <c r="A22" t="s">
        <v>1891</v>
      </c>
      <c r="B22" s="151" cm="1">
        <f t="array" aca="1" ref="B22" ca="1">INDIRECT("NumericMain!"&amp;$A22&amp;"3")</f>
        <v>0.15517241379310345</v>
      </c>
      <c r="C22" s="151" cm="1">
        <f t="array" aca="1" ref="C22" ca="1">INDIRECT("NumericMain!"&amp;$A22&amp;"4")</f>
        <v>0.87462722160330109</v>
      </c>
      <c r="D22" t="str">
        <f t="array" aca="1" ref="D22" ca="1">INDIRECT("NumericMain!"&amp;$A22&amp;1)</f>
        <v>Q46 MeetStake</v>
      </c>
      <c r="E22" t="str" cm="1">
        <f t="array" aca="1" ref="E22" ca="1">INDIRECT("NumericMain!"&amp;$A22&amp;"21")</f>
        <v>EA team has regular meetings with stakeholders</v>
      </c>
      <c r="F22" s="151">
        <f t="array" aca="1" ref="F22" ca="1">(INDIRECT("NumericMain!"&amp;$A22&amp;"3")-INDIRECT("NumericMain!"&amp;F$1&amp;"3"))/SQRT((((INDIRECT("NumericMain!"&amp;$A22&amp;"2")-1)*INDIRECT("NumericMain!"&amp;$A22&amp;"4")^2+(INDIRECT("NumericMain!"&amp;F$1&amp;"2")-1)*INDIRECT("NumericMain!"&amp;F$1&amp;"4")^2)/(INDIRECT("NumericMain!"&amp;$A22&amp;"2")+INDIRECT("NumericMain!"&amp;F$1&amp;"2"))))</f>
        <v>1.1951778554496033</v>
      </c>
      <c r="G22" s="151">
        <f t="array" aca="1" ref="G22" ca="1">(INDIRECT("NumericMain!"&amp;$A22&amp;"3")-INDIRECT("NumericMain!"&amp;G$1&amp;"3"))/SQRT((((INDIRECT("NumericMain!"&amp;$A22&amp;"2")-1)*INDIRECT("NumericMain!"&amp;$A22&amp;"4")^2+(INDIRECT("NumericMain!"&amp;G$1&amp;"2")-1)*INDIRECT("NumericMain!"&amp;G$1&amp;"4")^2)/(INDIRECT("NumericMain!"&amp;$A22&amp;"2")+INDIRECT("NumericMain!"&amp;G$1&amp;"2"))))</f>
        <v>1.1035681953704108</v>
      </c>
      <c r="H22" s="151">
        <f t="array" aca="1" ref="H22" ca="1">(INDIRECT("NumericMain!"&amp;$A22&amp;"3")-INDIRECT("NumericMain!"&amp;H$1&amp;"3"))/SQRT((((INDIRECT("NumericMain!"&amp;$A22&amp;"2")-1)*INDIRECT("NumericMain!"&amp;$A22&amp;"4")^2+(INDIRECT("NumericMain!"&amp;H$1&amp;"2")-1)*INDIRECT("NumericMain!"&amp;H$1&amp;"4")^2)/(INDIRECT("NumericMain!"&amp;$A22&amp;"2")+INDIRECT("NumericMain!"&amp;H$1&amp;"2"))))</f>
        <v>1.1127727393746043</v>
      </c>
      <c r="I22" s="151">
        <f t="array" aca="1" ref="I22" ca="1">(INDIRECT("NumericMain!"&amp;$A22&amp;"3")-INDIRECT("NumericMain!"&amp;I$1&amp;"3"))/SQRT((((INDIRECT("NumericMain!"&amp;$A22&amp;"2")-1)*INDIRECT("NumericMain!"&amp;$A22&amp;"4")^2+(INDIRECT("NumericMain!"&amp;I$1&amp;"2")-1)*INDIRECT("NumericMain!"&amp;I$1&amp;"4")^2)/(INDIRECT("NumericMain!"&amp;$A22&amp;"2")+INDIRECT("NumericMain!"&amp;I$1&amp;"2"))))</f>
        <v>1.0368939701665707</v>
      </c>
      <c r="J22" s="151">
        <f t="array" aca="1" ref="J22" ca="1">(INDIRECT("NumericMain!"&amp;$A22&amp;"3")-INDIRECT("NumericMain!"&amp;J$1&amp;"3"))/SQRT((((INDIRECT("NumericMain!"&amp;$A22&amp;"2")-1)*INDIRECT("NumericMain!"&amp;$A22&amp;"4")^2+(INDIRECT("NumericMain!"&amp;J$1&amp;"2")-1)*INDIRECT("NumericMain!"&amp;J$1&amp;"4")^2)/(INDIRECT("NumericMain!"&amp;$A22&amp;"2")+INDIRECT("NumericMain!"&amp;J$1&amp;"2"))))</f>
        <v>0.92801148928512944</v>
      </c>
      <c r="K22" s="151">
        <f t="array" aca="1" ref="K22" ca="1">(INDIRECT("NumericMain!"&amp;$A22&amp;"3")-INDIRECT("NumericMain!"&amp;K$1&amp;"3"))/SQRT((((INDIRECT("NumericMain!"&amp;$A22&amp;"2")-1)*INDIRECT("NumericMain!"&amp;$A22&amp;"4")^2+(INDIRECT("NumericMain!"&amp;K$1&amp;"2")-1)*INDIRECT("NumericMain!"&amp;K$1&amp;"4")^2)/(INDIRECT("NumericMain!"&amp;$A22&amp;"2")+INDIRECT("NumericMain!"&amp;K$1&amp;"2"))))</f>
        <v>0.9788615025350782</v>
      </c>
      <c r="L22" s="151">
        <f t="array" aca="1" ref="L22" ca="1">(INDIRECT("NumericMain!"&amp;$A22&amp;"3")-INDIRECT("NumericMain!"&amp;L$1&amp;"3"))/SQRT((((INDIRECT("NumericMain!"&amp;$A22&amp;"2")-1)*INDIRECT("NumericMain!"&amp;$A22&amp;"4")^2+(INDIRECT("NumericMain!"&amp;L$1&amp;"2")-1)*INDIRECT("NumericMain!"&amp;L$1&amp;"4")^2)/(INDIRECT("NumericMain!"&amp;$A22&amp;"2")+INDIRECT("NumericMain!"&amp;L$1&amp;"2"))))</f>
        <v>0.94746788548225647</v>
      </c>
      <c r="M22" s="151">
        <f t="array" aca="1" ref="M22" ca="1">(INDIRECT("NumericMain!"&amp;$A22&amp;"3")-INDIRECT("NumericMain!"&amp;M$1&amp;"3"))/SQRT((((INDIRECT("NumericMain!"&amp;$A22&amp;"2")-1)*INDIRECT("NumericMain!"&amp;$A22&amp;"4")^2+(INDIRECT("NumericMain!"&amp;M$1&amp;"2")-1)*INDIRECT("NumericMain!"&amp;M$1&amp;"4")^2)/(INDIRECT("NumericMain!"&amp;$A22&amp;"2")+INDIRECT("NumericMain!"&amp;M$1&amp;"2"))))</f>
        <v>0.82597584976180671</v>
      </c>
      <c r="N22" s="151">
        <f t="array" aca="1" ref="N22" ca="1">(INDIRECT("NumericMain!"&amp;$A22&amp;"3")-INDIRECT("NumericMain!"&amp;N$1&amp;"3"))/SQRT((((INDIRECT("NumericMain!"&amp;$A22&amp;"2")-1)*INDIRECT("NumericMain!"&amp;$A22&amp;"4")^2+(INDIRECT("NumericMain!"&amp;N$1&amp;"2")-1)*INDIRECT("NumericMain!"&amp;N$1&amp;"4")^2)/(INDIRECT("NumericMain!"&amp;$A22&amp;"2")+INDIRECT("NumericMain!"&amp;N$1&amp;"2"))))</f>
        <v>0.83267338149844516</v>
      </c>
      <c r="O22" s="151">
        <f t="array" aca="1" ref="O22" ca="1">(INDIRECT("NumericMain!"&amp;$A22&amp;"3")-INDIRECT("NumericMain!"&amp;O$1&amp;"3"))/SQRT((((INDIRECT("NumericMain!"&amp;$A22&amp;"2")-1)*INDIRECT("NumericMain!"&amp;$A22&amp;"4")^2+(INDIRECT("NumericMain!"&amp;O$1&amp;"2")-1)*INDIRECT("NumericMain!"&amp;O$1&amp;"4")^2)/(INDIRECT("NumericMain!"&amp;$A22&amp;"2")+INDIRECT("NumericMain!"&amp;O$1&amp;"2"))))</f>
        <v>0.62585394467312661</v>
      </c>
      <c r="P22" s="151">
        <f t="array" aca="1" ref="P22" ca="1">(INDIRECT("NumericMain!"&amp;$A22&amp;"3")-INDIRECT("NumericMain!"&amp;P$1&amp;"3"))/SQRT((((INDIRECT("NumericMain!"&amp;$A22&amp;"2")-1)*INDIRECT("NumericMain!"&amp;$A22&amp;"4")^2+(INDIRECT("NumericMain!"&amp;P$1&amp;"2")-1)*INDIRECT("NumericMain!"&amp;P$1&amp;"4")^2)/(INDIRECT("NumericMain!"&amp;$A22&amp;"2")+INDIRECT("NumericMain!"&amp;P$1&amp;"2"))))</f>
        <v>0.65606291996969357</v>
      </c>
      <c r="Q22" s="151">
        <f t="array" aca="1" ref="Q22" ca="1">(INDIRECT("NumericMain!"&amp;$A22&amp;"3")-INDIRECT("NumericMain!"&amp;Q$1&amp;"3"))/SQRT((((INDIRECT("NumericMain!"&amp;$A22&amp;"2")-1)*INDIRECT("NumericMain!"&amp;$A22&amp;"4")^2+(INDIRECT("NumericMain!"&amp;Q$1&amp;"2")-1)*INDIRECT("NumericMain!"&amp;Q$1&amp;"4")^2)/(INDIRECT("NumericMain!"&amp;$A22&amp;"2")+INDIRECT("NumericMain!"&amp;Q$1&amp;"2"))))</f>
        <v>0.70192177696609193</v>
      </c>
      <c r="R22" s="151">
        <f t="array" aca="1" ref="R22" ca="1">(INDIRECT("NumericMain!"&amp;$A22&amp;"3")-INDIRECT("NumericMain!"&amp;R$1&amp;"3"))/SQRT((((INDIRECT("NumericMain!"&amp;$A22&amp;"2")-1)*INDIRECT("NumericMain!"&amp;$A22&amp;"4")^2+(INDIRECT("NumericMain!"&amp;R$1&amp;"2")-1)*INDIRECT("NumericMain!"&amp;R$1&amp;"4")^2)/(INDIRECT("NumericMain!"&amp;$A22&amp;"2")+INDIRECT("NumericMain!"&amp;R$1&amp;"2"))))</f>
        <v>0.59725889916168184</v>
      </c>
      <c r="S22" s="151">
        <f t="array" aca="1" ref="S22" ca="1">(INDIRECT("NumericMain!"&amp;$A22&amp;"3")-INDIRECT("NumericMain!"&amp;S$1&amp;"3"))/SQRT((((INDIRECT("NumericMain!"&amp;$A22&amp;"2")-1)*INDIRECT("NumericMain!"&amp;$A22&amp;"4")^2+(INDIRECT("NumericMain!"&amp;S$1&amp;"2")-1)*INDIRECT("NumericMain!"&amp;S$1&amp;"4")^2)/(INDIRECT("NumericMain!"&amp;$A22&amp;"2")+INDIRECT("NumericMain!"&amp;S$1&amp;"2"))))</f>
        <v>0.52844758240269352</v>
      </c>
      <c r="T22" s="151">
        <f t="array" aca="1" ref="T22" ca="1">(INDIRECT("NumericMain!"&amp;$A22&amp;"3")-INDIRECT("NumericMain!"&amp;T$1&amp;"3"))/SQRT((((INDIRECT("NumericMain!"&amp;$A22&amp;"2")-1)*INDIRECT("NumericMain!"&amp;$A22&amp;"4")^2+(INDIRECT("NumericMain!"&amp;T$1&amp;"2")-1)*INDIRECT("NumericMain!"&amp;T$1&amp;"4")^2)/(INDIRECT("NumericMain!"&amp;$A22&amp;"2")+INDIRECT("NumericMain!"&amp;T$1&amp;"2"))))</f>
        <v>0.42072759464298171</v>
      </c>
      <c r="U22" s="151">
        <f t="array" aca="1" ref="U22" ca="1">(INDIRECT("NumericMain!"&amp;$A22&amp;"3")-INDIRECT("NumericMain!"&amp;U$1&amp;"3"))/SQRT((((INDIRECT("NumericMain!"&amp;$A22&amp;"2")-1)*INDIRECT("NumericMain!"&amp;$A22&amp;"4")^2+(INDIRECT("NumericMain!"&amp;U$1&amp;"2")-1)*INDIRECT("NumericMain!"&amp;U$1&amp;"4")^2)/(INDIRECT("NumericMain!"&amp;$A22&amp;"2")+INDIRECT("NumericMain!"&amp;U$1&amp;"2"))))</f>
        <v>0.39476391620301093</v>
      </c>
      <c r="V22" s="151">
        <f t="array" aca="1" ref="V22" ca="1">(INDIRECT("NumericMain!"&amp;$A22&amp;"3")-INDIRECT("NumericMain!"&amp;V$1&amp;"3"))/SQRT((((INDIRECT("NumericMain!"&amp;$A22&amp;"2")-1)*INDIRECT("NumericMain!"&amp;$A22&amp;"4")^2+(INDIRECT("NumericMain!"&amp;V$1&amp;"2")-1)*INDIRECT("NumericMain!"&amp;V$1&amp;"4")^2)/(INDIRECT("NumericMain!"&amp;$A22&amp;"2")+INDIRECT("NumericMain!"&amp;V$1&amp;"2"))))</f>
        <v>0.26445388566885314</v>
      </c>
      <c r="W22" s="151">
        <f t="array" aca="1" ref="W22" ca="1">(INDIRECT("NumericMain!"&amp;$A22&amp;"3")-INDIRECT("NumericMain!"&amp;W$1&amp;"3"))/SQRT((((INDIRECT("NumericMain!"&amp;$A22&amp;"2")-1)*INDIRECT("NumericMain!"&amp;$A22&amp;"4")^2+(INDIRECT("NumericMain!"&amp;W$1&amp;"2")-1)*INDIRECT("NumericMain!"&amp;W$1&amp;"4")^2)/(INDIRECT("NumericMain!"&amp;$A22&amp;"2")+INDIRECT("NumericMain!"&amp;W$1&amp;"2"))))</f>
        <v>0.20653030911757736</v>
      </c>
      <c r="X22" s="151">
        <f t="array" aca="1" ref="X22" ca="1">(INDIRECT("NumericMain!"&amp;$A22&amp;"3")-INDIRECT("NumericMain!"&amp;X$1&amp;"3"))/SQRT((((INDIRECT("NumericMain!"&amp;$A22&amp;"2")-1)*INDIRECT("NumericMain!"&amp;$A22&amp;"4")^2+(INDIRECT("NumericMain!"&amp;X$1&amp;"2")-1)*INDIRECT("NumericMain!"&amp;X$1&amp;"4")^2)/(INDIRECT("NumericMain!"&amp;$A22&amp;"2")+INDIRECT("NumericMain!"&amp;X$1&amp;"2"))))</f>
        <v>3.8355300697267204E-2</v>
      </c>
      <c r="Y22" s="151">
        <f t="array" aca="1" ref="Y22" ca="1">(INDIRECT("NumericMain!"&amp;$A22&amp;"3")-INDIRECT("NumericMain!"&amp;Y$1&amp;"3"))/SQRT((((INDIRECT("NumericMain!"&amp;$A22&amp;"2")-1)*INDIRECT("NumericMain!"&amp;$A22&amp;"4")^2+(INDIRECT("NumericMain!"&amp;Y$1&amp;"2")-1)*INDIRECT("NumericMain!"&amp;Y$1&amp;"4")^2)/(INDIRECT("NumericMain!"&amp;$A22&amp;"2")+INDIRECT("NumericMain!"&amp;Y$1&amp;"2"))))</f>
        <v>0</v>
      </c>
    </row>
    <row r="23" spans="1:35" x14ac:dyDescent="0.2">
      <c r="A23" t="s">
        <v>1897</v>
      </c>
      <c r="B23" s="151" cm="1">
        <f t="array" aca="1" ref="B23" ca="1">INDIRECT("NumericMain!"&amp;$A23&amp;"3")</f>
        <v>0.2807017543859649</v>
      </c>
      <c r="C23" s="151" cm="1">
        <f t="array" aca="1" ref="C23" ca="1">INDIRECT("NumericMain!"&amp;$A23&amp;"4")</f>
        <v>0.94025805661668305</v>
      </c>
      <c r="D23" t="str">
        <f t="array" aca="1" ref="D23" ca="1">INDIRECT("NumericMain!"&amp;$A23&amp;1)</f>
        <v>Q46 FlexMinset</v>
      </c>
      <c r="E23" t="str" cm="1">
        <f t="array" aca="1" ref="E23" ca="1">INDIRECT("NumericMain!"&amp;$A23&amp;"21")</f>
        <v>There is a flexible mindset regarding adoption of new technologies that might fit into the overall architecture</v>
      </c>
      <c r="F23" s="151">
        <f t="array" aca="1" ref="F23" ca="1">(INDIRECT("NumericMain!"&amp;$A23&amp;"3")-INDIRECT("NumericMain!"&amp;F$1&amp;"3"))/SQRT((((INDIRECT("NumericMain!"&amp;$A23&amp;"2")-1)*INDIRECT("NumericMain!"&amp;$A23&amp;"4")^2+(INDIRECT("NumericMain!"&amp;F$1&amp;"2")-1)*INDIRECT("NumericMain!"&amp;F$1&amp;"4")^2)/(INDIRECT("NumericMain!"&amp;$A23&amp;"2")+INDIRECT("NumericMain!"&amp;F$1&amp;"2"))))</f>
        <v>1.2932014998995571</v>
      </c>
      <c r="G23" s="151">
        <f t="array" aca="1" ref="G23" ca="1">(INDIRECT("NumericMain!"&amp;$A23&amp;"3")-INDIRECT("NumericMain!"&amp;G$1&amp;"3"))/SQRT((((INDIRECT("NumericMain!"&amp;$A23&amp;"2")-1)*INDIRECT("NumericMain!"&amp;$A23&amp;"4")^2+(INDIRECT("NumericMain!"&amp;G$1&amp;"2")-1)*INDIRECT("NumericMain!"&amp;G$1&amp;"4")^2)/(INDIRECT("NumericMain!"&amp;$A23&amp;"2")+INDIRECT("NumericMain!"&amp;G$1&amp;"2"))))</f>
        <v>1.2060199053621841</v>
      </c>
      <c r="H23" s="151">
        <f t="array" aca="1" ref="H23" ca="1">(INDIRECT("NumericMain!"&amp;$A23&amp;"3")-INDIRECT("NumericMain!"&amp;H$1&amp;"3"))/SQRT((((INDIRECT("NumericMain!"&amp;$A23&amp;"2")-1)*INDIRECT("NumericMain!"&amp;$A23&amp;"4")^2+(INDIRECT("NumericMain!"&amp;H$1&amp;"2")-1)*INDIRECT("NumericMain!"&amp;H$1&amp;"4")^2)/(INDIRECT("NumericMain!"&amp;$A23&amp;"2")+INDIRECT("NumericMain!"&amp;H$1&amp;"2"))))</f>
        <v>1.2151367939068538</v>
      </c>
      <c r="I23" s="151">
        <f t="array" aca="1" ref="I23" ca="1">(INDIRECT("NumericMain!"&amp;$A23&amp;"3")-INDIRECT("NumericMain!"&amp;I$1&amp;"3"))/SQRT((((INDIRECT("NumericMain!"&amp;$A23&amp;"2")-1)*INDIRECT("NumericMain!"&amp;$A23&amp;"4")^2+(INDIRECT("NumericMain!"&amp;I$1&amp;"2")-1)*INDIRECT("NumericMain!"&amp;I$1&amp;"4")^2)/(INDIRECT("NumericMain!"&amp;$A23&amp;"2")+INDIRECT("NumericMain!"&amp;I$1&amp;"2"))))</f>
        <v>1.1388320812855335</v>
      </c>
      <c r="J23" s="151">
        <f t="array" aca="1" ref="J23" ca="1">(INDIRECT("NumericMain!"&amp;$A23&amp;"3")-INDIRECT("NumericMain!"&amp;J$1&amp;"3"))/SQRT((((INDIRECT("NumericMain!"&amp;$A23&amp;"2")-1)*INDIRECT("NumericMain!"&amp;$A23&amp;"4")^2+(INDIRECT("NumericMain!"&amp;J$1&amp;"2")-1)*INDIRECT("NumericMain!"&amp;J$1&amp;"4")^2)/(INDIRECT("NumericMain!"&amp;$A23&amp;"2")+INDIRECT("NumericMain!"&amp;J$1&amp;"2"))))</f>
        <v>1.0298032047064545</v>
      </c>
      <c r="K23" s="151">
        <f t="array" aca="1" ref="K23" ca="1">(INDIRECT("NumericMain!"&amp;$A23&amp;"3")-INDIRECT("NumericMain!"&amp;K$1&amp;"3"))/SQRT((((INDIRECT("NumericMain!"&amp;$A23&amp;"2")-1)*INDIRECT("NumericMain!"&amp;$A23&amp;"4")^2+(INDIRECT("NumericMain!"&amp;K$1&amp;"2")-1)*INDIRECT("NumericMain!"&amp;K$1&amp;"4")^2)/(INDIRECT("NumericMain!"&amp;$A23&amp;"2")+INDIRECT("NumericMain!"&amp;K$1&amp;"2"))))</f>
        <v>1.0842600082112896</v>
      </c>
      <c r="L23" s="151">
        <f t="array" aca="1" ref="L23" ca="1">(INDIRECT("NumericMain!"&amp;$A23&amp;"3")-INDIRECT("NumericMain!"&amp;L$1&amp;"3"))/SQRT((((INDIRECT("NumericMain!"&amp;$A23&amp;"2")-1)*INDIRECT("NumericMain!"&amp;$A23&amp;"4")^2+(INDIRECT("NumericMain!"&amp;L$1&amp;"2")-1)*INDIRECT("NumericMain!"&amp;L$1&amp;"4")^2)/(INDIRECT("NumericMain!"&amp;$A23&amp;"2")+INDIRECT("NumericMain!"&amp;L$1&amp;"2"))))</f>
        <v>1.0532758892534395</v>
      </c>
      <c r="M23" s="151">
        <f t="array" aca="1" ref="M23" ca="1">(INDIRECT("NumericMain!"&amp;$A23&amp;"3")-INDIRECT("NumericMain!"&amp;M$1&amp;"3"))/SQRT((((INDIRECT("NumericMain!"&amp;$A23&amp;"2")-1)*INDIRECT("NumericMain!"&amp;$A23&amp;"4")^2+(INDIRECT("NumericMain!"&amp;M$1&amp;"2")-1)*INDIRECT("NumericMain!"&amp;M$1&amp;"4")^2)/(INDIRECT("NumericMain!"&amp;$A23&amp;"2")+INDIRECT("NumericMain!"&amp;M$1&amp;"2"))))</f>
        <v>0.92825791220507703</v>
      </c>
      <c r="N23" s="151">
        <f t="array" aca="1" ref="N23" ca="1">(INDIRECT("NumericMain!"&amp;$A23&amp;"3")-INDIRECT("NumericMain!"&amp;N$1&amp;"3"))/SQRT((((INDIRECT("NumericMain!"&amp;$A23&amp;"2")-1)*INDIRECT("NumericMain!"&amp;$A23&amp;"4")^2+(INDIRECT("NumericMain!"&amp;N$1&amp;"2")-1)*INDIRECT("NumericMain!"&amp;N$1&amp;"4")^2)/(INDIRECT("NumericMain!"&amp;$A23&amp;"2")+INDIRECT("NumericMain!"&amp;N$1&amp;"2"))))</f>
        <v>0.94298760106576074</v>
      </c>
      <c r="O23" s="151">
        <f t="array" aca="1" ref="O23" ca="1">(INDIRECT("NumericMain!"&amp;$A23&amp;"3")-INDIRECT("NumericMain!"&amp;O$1&amp;"3"))/SQRT((((INDIRECT("NumericMain!"&amp;$A23&amp;"2")-1)*INDIRECT("NumericMain!"&amp;$A23&amp;"4")^2+(INDIRECT("NumericMain!"&amp;O$1&amp;"2")-1)*INDIRECT("NumericMain!"&amp;O$1&amp;"4")^2)/(INDIRECT("NumericMain!"&amp;$A23&amp;"2")+INDIRECT("NumericMain!"&amp;O$1&amp;"2"))))</f>
        <v>0.73559494363431654</v>
      </c>
      <c r="P23" s="151">
        <f t="array" aca="1" ref="P23" ca="1">(INDIRECT("NumericMain!"&amp;$A23&amp;"3")-INDIRECT("NumericMain!"&amp;P$1&amp;"3"))/SQRT((((INDIRECT("NumericMain!"&amp;$A23&amp;"2")-1)*INDIRECT("NumericMain!"&amp;$A23&amp;"4")^2+(INDIRECT("NumericMain!"&amp;P$1&amp;"2")-1)*INDIRECT("NumericMain!"&amp;P$1&amp;"4")^2)/(INDIRECT("NumericMain!"&amp;$A23&amp;"2")+INDIRECT("NumericMain!"&amp;P$1&amp;"2"))))</f>
        <v>0.77302981675169713</v>
      </c>
      <c r="Q23" s="151">
        <f t="array" aca="1" ref="Q23" ca="1">(INDIRECT("NumericMain!"&amp;$A23&amp;"3")-INDIRECT("NumericMain!"&amp;Q$1&amp;"3"))/SQRT((((INDIRECT("NumericMain!"&amp;$A23&amp;"2")-1)*INDIRECT("NumericMain!"&amp;$A23&amp;"4")^2+(INDIRECT("NumericMain!"&amp;Q$1&amp;"2")-1)*INDIRECT("NumericMain!"&amp;Q$1&amp;"4")^2)/(INDIRECT("NumericMain!"&amp;$A23&amp;"2")+INDIRECT("NumericMain!"&amp;Q$1&amp;"2"))))</f>
        <v>0.82747000856855113</v>
      </c>
      <c r="R23" s="151">
        <f t="array" aca="1" ref="R23" ca="1">(INDIRECT("NumericMain!"&amp;$A23&amp;"3")-INDIRECT("NumericMain!"&amp;R$1&amp;"3"))/SQRT((((INDIRECT("NumericMain!"&amp;$A23&amp;"2")-1)*INDIRECT("NumericMain!"&amp;$A23&amp;"4")^2+(INDIRECT("NumericMain!"&amp;R$1&amp;"2")-1)*INDIRECT("NumericMain!"&amp;R$1&amp;"4")^2)/(INDIRECT("NumericMain!"&amp;$A23&amp;"2")+INDIRECT("NumericMain!"&amp;R$1&amp;"2"))))</f>
        <v>0.7151295187882557</v>
      </c>
      <c r="S23" s="151">
        <f t="array" aca="1" ref="S23" ca="1">(INDIRECT("NumericMain!"&amp;$A23&amp;"3")-INDIRECT("NumericMain!"&amp;S$1&amp;"3"))/SQRT((((INDIRECT("NumericMain!"&amp;$A23&amp;"2")-1)*INDIRECT("NumericMain!"&amp;$A23&amp;"4")^2+(INDIRECT("NumericMain!"&amp;S$1&amp;"2")-1)*INDIRECT("NumericMain!"&amp;S$1&amp;"4")^2)/(INDIRECT("NumericMain!"&amp;$A23&amp;"2")+INDIRECT("NumericMain!"&amp;S$1&amp;"2"))))</f>
        <v>0.64715787238538969</v>
      </c>
      <c r="T23" s="151">
        <f t="array" aca="1" ref="T23" ca="1">(INDIRECT("NumericMain!"&amp;$A23&amp;"3")-INDIRECT("NumericMain!"&amp;T$1&amp;"3"))/SQRT((((INDIRECT("NumericMain!"&amp;$A23&amp;"2")-1)*INDIRECT("NumericMain!"&amp;$A23&amp;"4")^2+(INDIRECT("NumericMain!"&amp;T$1&amp;"2")-1)*INDIRECT("NumericMain!"&amp;T$1&amp;"4")^2)/(INDIRECT("NumericMain!"&amp;$A23&amp;"2")+INDIRECT("NumericMain!"&amp;T$1&amp;"2"))))</f>
        <v>0.53334321048881639</v>
      </c>
      <c r="U23" s="151">
        <f t="array" aca="1" ref="U23" ca="1">(INDIRECT("NumericMain!"&amp;$A23&amp;"3")-INDIRECT("NumericMain!"&amp;U$1&amp;"3"))/SQRT((((INDIRECT("NumericMain!"&amp;$A23&amp;"2")-1)*INDIRECT("NumericMain!"&amp;$A23&amp;"4")^2+(INDIRECT("NumericMain!"&amp;U$1&amp;"2")-1)*INDIRECT("NumericMain!"&amp;U$1&amp;"4")^2)/(INDIRECT("NumericMain!"&amp;$A23&amp;"2")+INDIRECT("NumericMain!"&amp;U$1&amp;"2"))))</f>
        <v>0.52463001409601928</v>
      </c>
      <c r="V23" s="151">
        <f t="array" aca="1" ref="V23" ca="1">(INDIRECT("NumericMain!"&amp;$A23&amp;"3")-INDIRECT("NumericMain!"&amp;V$1&amp;"3"))/SQRT((((INDIRECT("NumericMain!"&amp;$A23&amp;"2")-1)*INDIRECT("NumericMain!"&amp;$A23&amp;"4")^2+(INDIRECT("NumericMain!"&amp;V$1&amp;"2")-1)*INDIRECT("NumericMain!"&amp;V$1&amp;"4")^2)/(INDIRECT("NumericMain!"&amp;$A23&amp;"2")+INDIRECT("NumericMain!"&amp;V$1&amp;"2"))))</f>
        <v>0.39695509201137452</v>
      </c>
      <c r="W23" s="151">
        <f t="array" aca="1" ref="W23" ca="1">(INDIRECT("NumericMain!"&amp;$A23&amp;"3")-INDIRECT("NumericMain!"&amp;W$1&amp;"3"))/SQRT((((INDIRECT("NumericMain!"&amp;$A23&amp;"2")-1)*INDIRECT("NumericMain!"&amp;$A23&amp;"4")^2+(INDIRECT("NumericMain!"&amp;W$1&amp;"2")-1)*INDIRECT("NumericMain!"&amp;W$1&amp;"4")^2)/(INDIRECT("NumericMain!"&amp;$A23&amp;"2")+INDIRECT("NumericMain!"&amp;W$1&amp;"2"))))</f>
        <v>0.32337904563560588</v>
      </c>
      <c r="X23" s="151">
        <f t="array" aca="1" ref="X23" ca="1">(INDIRECT("NumericMain!"&amp;$A23&amp;"3")-INDIRECT("NumericMain!"&amp;X$1&amp;"3"))/SQRT((((INDIRECT("NumericMain!"&amp;$A23&amp;"2")-1)*INDIRECT("NumericMain!"&amp;$A23&amp;"4")^2+(INDIRECT("NumericMain!"&amp;X$1&amp;"2")-1)*INDIRECT("NumericMain!"&amp;X$1&amp;"4")^2)/(INDIRECT("NumericMain!"&amp;$A23&amp;"2")+INDIRECT("NumericMain!"&amp;X$1&amp;"2"))))</f>
        <v>0.17188291385452928</v>
      </c>
      <c r="Y23" s="151">
        <f t="array" aca="1" ref="Y23" ca="1">(INDIRECT("NumericMain!"&amp;$A23&amp;"3")-INDIRECT("NumericMain!"&amp;Y$1&amp;"3"))/SQRT((((INDIRECT("NumericMain!"&amp;$A23&amp;"2")-1)*INDIRECT("NumericMain!"&amp;$A23&amp;"4")^2+(INDIRECT("NumericMain!"&amp;Y$1&amp;"2")-1)*INDIRECT("NumericMain!"&amp;Y$1&amp;"4")^2)/(INDIRECT("NumericMain!"&amp;$A23&amp;"2")+INDIRECT("NumericMain!"&amp;Y$1&amp;"2"))))</f>
        <v>0.13950533827277051</v>
      </c>
      <c r="Z23" s="151">
        <f t="array" aca="1" ref="Z23" ca="1">(INDIRECT("NumericMain!"&amp;$A23&amp;"3")-INDIRECT("NumericMain!"&amp;Z$1&amp;"3"))/SQRT((((INDIRECT("NumericMain!"&amp;$A23&amp;"2")-1)*INDIRECT("NumericMain!"&amp;$A23&amp;"4")^2+(INDIRECT("NumericMain!"&amp;Z$1&amp;"2")-1)*INDIRECT("NumericMain!"&amp;Z$1&amp;"4")^2)/(INDIRECT("NumericMain!"&amp;$A23&amp;"2")+INDIRECT("NumericMain!"&amp;Z$1&amp;"2"))))</f>
        <v>0</v>
      </c>
    </row>
    <row r="24" spans="1:35" x14ac:dyDescent="0.2">
      <c r="A24" t="s">
        <v>1903</v>
      </c>
      <c r="B24" s="151" cm="1">
        <f t="array" aca="1" ref="B24" ca="1">INDIRECT("NumericMain!"&amp;$A24&amp;"3")</f>
        <v>0.31034482758620691</v>
      </c>
      <c r="C24" s="151" cm="1">
        <f t="array" aca="1" ref="C24" ca="1">INDIRECT("NumericMain!"&amp;$A24&amp;"4")</f>
        <v>0.73046239985666317</v>
      </c>
      <c r="D24" t="str">
        <f t="array" aca="1" ref="D24" ca="1">INDIRECT("NumericMain!"&amp;$A24&amp;1)</f>
        <v>Q46 Streamline</v>
      </c>
      <c r="E24" t="str" cm="1">
        <f t="array" aca="1" ref="E24" ca="1">INDIRECT("NumericMain!"&amp;$A24&amp;"21")</f>
        <v>The EA team works towards a more streamlined process with fewer tools</v>
      </c>
      <c r="F24" s="151">
        <f t="array" aca="1" ref="F24" ca="1">(INDIRECT("NumericMain!"&amp;$A24&amp;"3")-INDIRECT("NumericMain!"&amp;F$1&amp;"3"))/SQRT((((INDIRECT("NumericMain!"&amp;$A24&amp;"2")-1)*INDIRECT("NumericMain!"&amp;$A24&amp;"4")^2+(INDIRECT("NumericMain!"&amp;F$1&amp;"2")-1)*INDIRECT("NumericMain!"&amp;F$1&amp;"4")^2)/(INDIRECT("NumericMain!"&amp;$A24&amp;"2")+INDIRECT("NumericMain!"&amp;F$1&amp;"2"))))</f>
        <v>1.5085728825455658</v>
      </c>
      <c r="G24" s="151">
        <f t="array" aca="1" ref="G24" ca="1">(INDIRECT("NumericMain!"&amp;$A24&amp;"3")-INDIRECT("NumericMain!"&amp;G$1&amp;"3"))/SQRT((((INDIRECT("NumericMain!"&amp;$A24&amp;"2")-1)*INDIRECT("NumericMain!"&amp;$A24&amp;"4")^2+(INDIRECT("NumericMain!"&amp;G$1&amp;"2")-1)*INDIRECT("NumericMain!"&amp;G$1&amp;"4")^2)/(INDIRECT("NumericMain!"&amp;$A24&amp;"2")+INDIRECT("NumericMain!"&amp;G$1&amp;"2"))))</f>
        <v>1.4069357772898943</v>
      </c>
      <c r="H24" s="151">
        <f t="array" aca="1" ref="H24" ca="1">(INDIRECT("NumericMain!"&amp;$A24&amp;"3")-INDIRECT("NumericMain!"&amp;H$1&amp;"3"))/SQRT((((INDIRECT("NumericMain!"&amp;$A24&amp;"2")-1)*INDIRECT("NumericMain!"&amp;$A24&amp;"4")^2+(INDIRECT("NumericMain!"&amp;H$1&amp;"2")-1)*INDIRECT("NumericMain!"&amp;H$1&amp;"4")^2)/(INDIRECT("NumericMain!"&amp;$A24&amp;"2")+INDIRECT("NumericMain!"&amp;H$1&amp;"2"))))</f>
        <v>1.4276470270813624</v>
      </c>
      <c r="I24" s="151">
        <f t="array" aca="1" ref="I24" ca="1">(INDIRECT("NumericMain!"&amp;$A24&amp;"3")-INDIRECT("NumericMain!"&amp;I$1&amp;"3"))/SQRT((((INDIRECT("NumericMain!"&amp;$A24&amp;"2")-1)*INDIRECT("NumericMain!"&amp;$A24&amp;"4")^2+(INDIRECT("NumericMain!"&amp;I$1&amp;"2")-1)*INDIRECT("NumericMain!"&amp;I$1&amp;"4")^2)/(INDIRECT("NumericMain!"&amp;$A24&amp;"2")+INDIRECT("NumericMain!"&amp;I$1&amp;"2"))))</f>
        <v>1.3209467633859748</v>
      </c>
      <c r="J24" s="151">
        <f t="array" aca="1" ref="J24" ca="1">(INDIRECT("NumericMain!"&amp;$A24&amp;"3")-INDIRECT("NumericMain!"&amp;J$1&amp;"3"))/SQRT((((INDIRECT("NumericMain!"&amp;$A24&amp;"2")-1)*INDIRECT("NumericMain!"&amp;$A24&amp;"4")^2+(INDIRECT("NumericMain!"&amp;J$1&amp;"2")-1)*INDIRECT("NumericMain!"&amp;J$1&amp;"4")^2)/(INDIRECT("NumericMain!"&amp;$A24&amp;"2")+INDIRECT("NumericMain!"&amp;J$1&amp;"2"))))</f>
        <v>1.1765667627755725</v>
      </c>
      <c r="K24" s="151">
        <f t="array" aca="1" ref="K24" ca="1">(INDIRECT("NumericMain!"&amp;$A24&amp;"3")-INDIRECT("NumericMain!"&amp;K$1&amp;"3"))/SQRT((((INDIRECT("NumericMain!"&amp;$A24&amp;"2")-1)*INDIRECT("NumericMain!"&amp;$A24&amp;"4")^2+(INDIRECT("NumericMain!"&amp;K$1&amp;"2")-1)*INDIRECT("NumericMain!"&amp;K$1&amp;"4")^2)/(INDIRECT("NumericMain!"&amp;$A24&amp;"2")+INDIRECT("NumericMain!"&amp;K$1&amp;"2"))))</f>
        <v>1.259932329735254</v>
      </c>
      <c r="L24" s="151">
        <f t="array" aca="1" ref="L24" ca="1">(INDIRECT("NumericMain!"&amp;$A24&amp;"3")-INDIRECT("NumericMain!"&amp;L$1&amp;"3"))/SQRT((((INDIRECT("NumericMain!"&amp;$A24&amp;"2")-1)*INDIRECT("NumericMain!"&amp;$A24&amp;"4")^2+(INDIRECT("NumericMain!"&amp;L$1&amp;"2")-1)*INDIRECT("NumericMain!"&amp;L$1&amp;"4")^2)/(INDIRECT("NumericMain!"&amp;$A24&amp;"2")+INDIRECT("NumericMain!"&amp;L$1&amp;"2"))))</f>
        <v>1.2244311076577743</v>
      </c>
      <c r="M24" s="151">
        <f t="array" aca="1" ref="M24" ca="1">(INDIRECT("NumericMain!"&amp;$A24&amp;"3")-INDIRECT("NumericMain!"&amp;M$1&amp;"3"))/SQRT((((INDIRECT("NumericMain!"&amp;$A24&amp;"2")-1)*INDIRECT("NumericMain!"&amp;$A24&amp;"4")^2+(INDIRECT("NumericMain!"&amp;M$1&amp;"2")-1)*INDIRECT("NumericMain!"&amp;M$1&amp;"4")^2)/(INDIRECT("NumericMain!"&amp;$A24&amp;"2")+INDIRECT("NumericMain!"&amp;M$1&amp;"2"))))</f>
        <v>1.0553598539615798</v>
      </c>
      <c r="N24" s="151">
        <f t="array" aca="1" ref="N24" ca="1">(INDIRECT("NumericMain!"&amp;$A24&amp;"3")-INDIRECT("NumericMain!"&amp;N$1&amp;"3"))/SQRT((((INDIRECT("NumericMain!"&amp;$A24&amp;"2")-1)*INDIRECT("NumericMain!"&amp;$A24&amp;"4")^2+(INDIRECT("NumericMain!"&amp;N$1&amp;"2")-1)*INDIRECT("NumericMain!"&amp;N$1&amp;"4")^2)/(INDIRECT("NumericMain!"&amp;$A24&amp;"2")+INDIRECT("NumericMain!"&amp;N$1&amp;"2"))))</f>
        <v>1.1013233602452823</v>
      </c>
      <c r="O24" s="151">
        <f t="array" aca="1" ref="O24" ca="1">(INDIRECT("NumericMain!"&amp;$A24&amp;"3")-INDIRECT("NumericMain!"&amp;O$1&amp;"3"))/SQRT((((INDIRECT("NumericMain!"&amp;$A24&amp;"2")-1)*INDIRECT("NumericMain!"&amp;$A24&amp;"4")^2+(INDIRECT("NumericMain!"&amp;O$1&amp;"2")-1)*INDIRECT("NumericMain!"&amp;O$1&amp;"4")^2)/(INDIRECT("NumericMain!"&amp;$A24&amp;"2")+INDIRECT("NumericMain!"&amp;O$1&amp;"2"))))</f>
        <v>0.84616399351213623</v>
      </c>
      <c r="P24" s="151">
        <f t="array" aca="1" ref="P24" ca="1">(INDIRECT("NumericMain!"&amp;$A24&amp;"3")-INDIRECT("NumericMain!"&amp;P$1&amp;"3"))/SQRT((((INDIRECT("NumericMain!"&amp;$A24&amp;"2")-1)*INDIRECT("NumericMain!"&amp;$A24&amp;"4")^2+(INDIRECT("NumericMain!"&amp;P$1&amp;"2")-1)*INDIRECT("NumericMain!"&amp;P$1&amp;"4")^2)/(INDIRECT("NumericMain!"&amp;$A24&amp;"2")+INDIRECT("NumericMain!"&amp;P$1&amp;"2"))))</f>
        <v>0.91005249150701373</v>
      </c>
      <c r="Q24" s="151">
        <f t="array" aca="1" ref="Q24" ca="1">(INDIRECT("NumericMain!"&amp;$A24&amp;"3")-INDIRECT("NumericMain!"&amp;Q$1&amp;"3"))/SQRT((((INDIRECT("NumericMain!"&amp;$A24&amp;"2")-1)*INDIRECT("NumericMain!"&amp;$A24&amp;"4")^2+(INDIRECT("NumericMain!"&amp;Q$1&amp;"2")-1)*INDIRECT("NumericMain!"&amp;Q$1&amp;"4")^2)/(INDIRECT("NumericMain!"&amp;$A24&amp;"2")+INDIRECT("NumericMain!"&amp;Q$1&amp;"2"))))</f>
        <v>1.0101525445522108</v>
      </c>
      <c r="R24" s="151">
        <f t="array" aca="1" ref="R24" ca="1">(INDIRECT("NumericMain!"&amp;$A24&amp;"3")-INDIRECT("NumericMain!"&amp;R$1&amp;"3"))/SQRT((((INDIRECT("NumericMain!"&amp;$A24&amp;"2")-1)*INDIRECT("NumericMain!"&amp;$A24&amp;"4")^2+(INDIRECT("NumericMain!"&amp;R$1&amp;"2")-1)*INDIRECT("NumericMain!"&amp;R$1&amp;"4")^2)/(INDIRECT("NumericMain!"&amp;$A24&amp;"2")+INDIRECT("NumericMain!"&amp;R$1&amp;"2"))))</f>
        <v>0.84296004638641342</v>
      </c>
      <c r="S24" s="151">
        <f t="array" aca="1" ref="S24" ca="1">(INDIRECT("NumericMain!"&amp;$A24&amp;"3")-INDIRECT("NumericMain!"&amp;S$1&amp;"3"))/SQRT((((INDIRECT("NumericMain!"&amp;$A24&amp;"2")-1)*INDIRECT("NumericMain!"&amp;$A24&amp;"4")^2+(INDIRECT("NumericMain!"&amp;S$1&amp;"2")-1)*INDIRECT("NumericMain!"&amp;S$1&amp;"4")^2)/(INDIRECT("NumericMain!"&amp;$A24&amp;"2")+INDIRECT("NumericMain!"&amp;S$1&amp;"2"))))</f>
        <v>0.76268447749266444</v>
      </c>
      <c r="T24" s="151">
        <f t="array" aca="1" ref="T24" ca="1">(INDIRECT("NumericMain!"&amp;$A24&amp;"3")-INDIRECT("NumericMain!"&amp;T$1&amp;"3"))/SQRT((((INDIRECT("NumericMain!"&amp;$A24&amp;"2")-1)*INDIRECT("NumericMain!"&amp;$A24&amp;"4")^2+(INDIRECT("NumericMain!"&amp;T$1&amp;"2")-1)*INDIRECT("NumericMain!"&amp;T$1&amp;"4")^2)/(INDIRECT("NumericMain!"&amp;$A24&amp;"2")+INDIRECT("NumericMain!"&amp;T$1&amp;"2"))))</f>
        <v>0.61815106067808234</v>
      </c>
      <c r="U24" s="151">
        <f t="array" aca="1" ref="U24" ca="1">(INDIRECT("NumericMain!"&amp;$A24&amp;"3")-INDIRECT("NumericMain!"&amp;U$1&amp;"3"))/SQRT((((INDIRECT("NumericMain!"&amp;$A24&amp;"2")-1)*INDIRECT("NumericMain!"&amp;$A24&amp;"4")^2+(INDIRECT("NumericMain!"&amp;U$1&amp;"2")-1)*INDIRECT("NumericMain!"&amp;U$1&amp;"4")^2)/(INDIRECT("NumericMain!"&amp;$A24&amp;"2")+INDIRECT("NumericMain!"&amp;U$1&amp;"2"))))</f>
        <v>0.63669259148323543</v>
      </c>
      <c r="V24" s="151">
        <f t="array" aca="1" ref="V24" ca="1">(INDIRECT("NumericMain!"&amp;$A24&amp;"3")-INDIRECT("NumericMain!"&amp;V$1&amp;"3"))/SQRT((((INDIRECT("NumericMain!"&amp;$A24&amp;"2")-1)*INDIRECT("NumericMain!"&amp;$A24&amp;"4")^2+(INDIRECT("NumericMain!"&amp;V$1&amp;"2")-1)*INDIRECT("NumericMain!"&amp;V$1&amp;"4")^2)/(INDIRECT("NumericMain!"&amp;$A24&amp;"2")+INDIRECT("NumericMain!"&amp;V$1&amp;"2"))))</f>
        <v>0.48780607717434216</v>
      </c>
      <c r="W24" s="151">
        <f t="array" aca="1" ref="W24" ca="1">(INDIRECT("NumericMain!"&amp;$A24&amp;"3")-INDIRECT("NumericMain!"&amp;W$1&amp;"3"))/SQRT((((INDIRECT("NumericMain!"&amp;$A24&amp;"2")-1)*INDIRECT("NumericMain!"&amp;$A24&amp;"4")^2+(INDIRECT("NumericMain!"&amp;W$1&amp;"2")-1)*INDIRECT("NumericMain!"&amp;W$1&amp;"4")^2)/(INDIRECT("NumericMain!"&amp;$A24&amp;"2")+INDIRECT("NumericMain!"&amp;W$1&amp;"2"))))</f>
        <v>0.38519909615471637</v>
      </c>
      <c r="X24" s="151">
        <f t="array" aca="1" ref="X24" ca="1">(INDIRECT("NumericMain!"&amp;$A24&amp;"3")-INDIRECT("NumericMain!"&amp;X$1&amp;"3"))/SQRT((((INDIRECT("NumericMain!"&amp;$A24&amp;"2")-1)*INDIRECT("NumericMain!"&amp;$A24&amp;"4")^2+(INDIRECT("NumericMain!"&amp;X$1&amp;"2")-1)*INDIRECT("NumericMain!"&amp;X$1&amp;"4")^2)/(INDIRECT("NumericMain!"&amp;$A24&amp;"2")+INDIRECT("NumericMain!"&amp;X$1&amp;"2"))))</f>
        <v>0.22756726629518764</v>
      </c>
      <c r="Y24" s="151">
        <f t="array" aca="1" ref="Y24" ca="1">(INDIRECT("NumericMain!"&amp;$A24&amp;"3")-INDIRECT("NumericMain!"&amp;Y$1&amp;"3"))/SQRT((((INDIRECT("NumericMain!"&amp;$A24&amp;"2")-1)*INDIRECT("NumericMain!"&amp;$A24&amp;"4")^2+(INDIRECT("NumericMain!"&amp;Y$1&amp;"2")-1)*INDIRECT("NumericMain!"&amp;Y$1&amp;"4")^2)/(INDIRECT("NumericMain!"&amp;$A24&amp;"2")+INDIRECT("NumericMain!"&amp;Y$1&amp;"2"))))</f>
        <v>0.19425717247145285</v>
      </c>
      <c r="Z24" s="151">
        <f t="array" aca="1" ref="Z24" ca="1">(INDIRECT("NumericMain!"&amp;$A24&amp;"3")-INDIRECT("NumericMain!"&amp;Z$1&amp;"3"))/SQRT((((INDIRECT("NumericMain!"&amp;$A24&amp;"2")-1)*INDIRECT("NumericMain!"&amp;$A24&amp;"4")^2+(INDIRECT("NumericMain!"&amp;Z$1&amp;"2")-1)*INDIRECT("NumericMain!"&amp;Z$1&amp;"4")^2)/(INDIRECT("NumericMain!"&amp;$A24&amp;"2")+INDIRECT("NumericMain!"&amp;Z$1&amp;"2"))))</f>
        <v>3.5558009349653488E-2</v>
      </c>
      <c r="AA24" s="151">
        <f t="array" aca="1" ref="AA24" ca="1">(INDIRECT("NumericMain!"&amp;$A24&amp;"3")-INDIRECT("NumericMain!"&amp;AA$1&amp;"3"))/SQRT((((INDIRECT("NumericMain!"&amp;$A24&amp;"2")-1)*INDIRECT("NumericMain!"&amp;$A24&amp;"4")^2+(INDIRECT("NumericMain!"&amp;AA$1&amp;"2")-1)*INDIRECT("NumericMain!"&amp;AA$1&amp;"4")^2)/(INDIRECT("NumericMain!"&amp;$A24&amp;"2")+INDIRECT("NumericMain!"&amp;AA$1&amp;"2"))))</f>
        <v>0</v>
      </c>
    </row>
    <row r="25" spans="1:35" x14ac:dyDescent="0.2">
      <c r="A25" t="s">
        <v>1904</v>
      </c>
      <c r="B25" s="151" cm="1">
        <f t="array" aca="1" ref="B25" ca="1">INDIRECT("NumericMain!"&amp;$A25&amp;"3")</f>
        <v>0.31034482758620691</v>
      </c>
      <c r="C25" s="151" cm="1">
        <f t="array" aca="1" ref="C25" ca="1">INDIRECT("NumericMain!"&amp;$A25&amp;"4")</f>
        <v>0.88271702866324897</v>
      </c>
      <c r="D25" t="str">
        <f t="array" aca="1" ref="D25" ca="1">INDIRECT("NumericMain!"&amp;$A25&amp;1)</f>
        <v>Q46 Prioritize</v>
      </c>
      <c r="E25" t="str" cm="1">
        <f t="array" aca="1" ref="E25" ca="1">INDIRECT("NumericMain!"&amp;$A25&amp;"21")</f>
        <v>The EA team carefully prioritizes tasks</v>
      </c>
      <c r="F25" s="151">
        <f t="array" aca="1" ref="F25" ca="1">(INDIRECT("NumericMain!"&amp;$A25&amp;"3")-INDIRECT("NumericMain!"&amp;F$1&amp;"3"))/SQRT((((INDIRECT("NumericMain!"&amp;$A25&amp;"2")-1)*INDIRECT("NumericMain!"&amp;$A25&amp;"4")^2+(INDIRECT("NumericMain!"&amp;F$1&amp;"2")-1)*INDIRECT("NumericMain!"&amp;F$1&amp;"4")^2)/(INDIRECT("NumericMain!"&amp;$A25&amp;"2")+INDIRECT("NumericMain!"&amp;F$1&amp;"2"))))</f>
        <v>1.3737990914474982</v>
      </c>
      <c r="G25" s="151">
        <f t="array" aca="1" ref="G25" ca="1">(INDIRECT("NumericMain!"&amp;$A25&amp;"3")-INDIRECT("NumericMain!"&amp;G$1&amp;"3"))/SQRT((((INDIRECT("NumericMain!"&amp;$A25&amp;"2")-1)*INDIRECT("NumericMain!"&amp;$A25&amp;"4")^2+(INDIRECT("NumericMain!"&amp;G$1&amp;"2")-1)*INDIRECT("NumericMain!"&amp;G$1&amp;"4")^2)/(INDIRECT("NumericMain!"&amp;$A25&amp;"2")+INDIRECT("NumericMain!"&amp;G$1&amp;"2"))))</f>
        <v>1.2830326836381176</v>
      </c>
      <c r="H25" s="151">
        <f t="array" aca="1" ref="H25" ca="1">(INDIRECT("NumericMain!"&amp;$A25&amp;"3")-INDIRECT("NumericMain!"&amp;H$1&amp;"3"))/SQRT((((INDIRECT("NumericMain!"&amp;$A25&amp;"2")-1)*INDIRECT("NumericMain!"&amp;$A25&amp;"4")^2+(INDIRECT("NumericMain!"&amp;H$1&amp;"2")-1)*INDIRECT("NumericMain!"&amp;H$1&amp;"4")^2)/(INDIRECT("NumericMain!"&amp;$A25&amp;"2")+INDIRECT("NumericMain!"&amp;H$1&amp;"2"))))</f>
        <v>1.2950435787475059</v>
      </c>
      <c r="I25" s="151">
        <f t="array" aca="1" ref="I25" ca="1">(INDIRECT("NumericMain!"&amp;$A25&amp;"3")-INDIRECT("NumericMain!"&amp;I$1&amp;"3"))/SQRT((((INDIRECT("NumericMain!"&amp;$A25&amp;"2")-1)*INDIRECT("NumericMain!"&amp;$A25&amp;"4")^2+(INDIRECT("NumericMain!"&amp;I$1&amp;"2")-1)*INDIRECT("NumericMain!"&amp;I$1&amp;"4")^2)/(INDIRECT("NumericMain!"&amp;$A25&amp;"2")+INDIRECT("NumericMain!"&amp;I$1&amp;"2"))))</f>
        <v>1.2107131267808506</v>
      </c>
      <c r="J25" s="151">
        <f t="array" aca="1" ref="J25" ca="1">(INDIRECT("NumericMain!"&amp;$A25&amp;"3")-INDIRECT("NumericMain!"&amp;J$1&amp;"3"))/SQRT((((INDIRECT("NumericMain!"&amp;$A25&amp;"2")-1)*INDIRECT("NumericMain!"&amp;$A25&amp;"4")^2+(INDIRECT("NumericMain!"&amp;J$1&amp;"2")-1)*INDIRECT("NumericMain!"&amp;J$1&amp;"4")^2)/(INDIRECT("NumericMain!"&amp;$A25&amp;"2")+INDIRECT("NumericMain!"&amp;J$1&amp;"2"))))</f>
        <v>1.0919940862876107</v>
      </c>
      <c r="K25" s="151">
        <f t="array" aca="1" ref="K25" ca="1">(INDIRECT("NumericMain!"&amp;$A25&amp;"3")-INDIRECT("NumericMain!"&amp;K$1&amp;"3"))/SQRT((((INDIRECT("NumericMain!"&amp;$A25&amp;"2")-1)*INDIRECT("NumericMain!"&amp;$A25&amp;"4")^2+(INDIRECT("NumericMain!"&amp;K$1&amp;"2")-1)*INDIRECT("NumericMain!"&amp;K$1&amp;"4")^2)/(INDIRECT("NumericMain!"&amp;$A25&amp;"2")+INDIRECT("NumericMain!"&amp;K$1&amp;"2"))))</f>
        <v>1.1546175964126673</v>
      </c>
      <c r="L25" s="151">
        <f t="array" aca="1" ref="L25" ca="1">(INDIRECT("NumericMain!"&amp;$A25&amp;"3")-INDIRECT("NumericMain!"&amp;L$1&amp;"3"))/SQRT((((INDIRECT("NumericMain!"&amp;$A25&amp;"2")-1)*INDIRECT("NumericMain!"&amp;$A25&amp;"4")^2+(INDIRECT("NumericMain!"&amp;L$1&amp;"2")-1)*INDIRECT("NumericMain!"&amp;L$1&amp;"4")^2)/(INDIRECT("NumericMain!"&amp;$A25&amp;"2")+INDIRECT("NumericMain!"&amp;L$1&amp;"2"))))</f>
        <v>1.1223732201289134</v>
      </c>
      <c r="M25" s="151">
        <f t="array" aca="1" ref="M25" ca="1">(INDIRECT("NumericMain!"&amp;$A25&amp;"3")-INDIRECT("NumericMain!"&amp;M$1&amp;"3"))/SQRT((((INDIRECT("NumericMain!"&amp;$A25&amp;"2")-1)*INDIRECT("NumericMain!"&amp;$A25&amp;"4")^2+(INDIRECT("NumericMain!"&amp;M$1&amp;"2")-1)*INDIRECT("NumericMain!"&amp;M$1&amp;"4")^2)/(INDIRECT("NumericMain!"&amp;$A25&amp;"2")+INDIRECT("NumericMain!"&amp;M$1&amp;"2"))))</f>
        <v>0.98481852514123891</v>
      </c>
      <c r="N25" s="151">
        <f t="array" aca="1" ref="N25" ca="1">(INDIRECT("NumericMain!"&amp;$A25&amp;"3")-INDIRECT("NumericMain!"&amp;N$1&amp;"3"))/SQRT((((INDIRECT("NumericMain!"&amp;$A25&amp;"2")-1)*INDIRECT("NumericMain!"&amp;$A25&amp;"4")^2+(INDIRECT("NumericMain!"&amp;N$1&amp;"2")-1)*INDIRECT("NumericMain!"&amp;N$1&amp;"4")^2)/(INDIRECT("NumericMain!"&amp;$A25&amp;"2")+INDIRECT("NumericMain!"&amp;N$1&amp;"2"))))</f>
        <v>1.0087781365309101</v>
      </c>
      <c r="O25" s="151">
        <f t="array" aca="1" ref="O25" ca="1">(INDIRECT("NumericMain!"&amp;$A25&amp;"3")-INDIRECT("NumericMain!"&amp;O$1&amp;"3"))/SQRT((((INDIRECT("NumericMain!"&amp;$A25&amp;"2")-1)*INDIRECT("NumericMain!"&amp;$A25&amp;"4")^2+(INDIRECT("NumericMain!"&amp;O$1&amp;"2")-1)*INDIRECT("NumericMain!"&amp;O$1&amp;"4")^2)/(INDIRECT("NumericMain!"&amp;$A25&amp;"2")+INDIRECT("NumericMain!"&amp;O$1&amp;"2"))))</f>
        <v>0.78782059080625366</v>
      </c>
      <c r="P25" s="151">
        <f t="array" aca="1" ref="P25" ca="1">(INDIRECT("NumericMain!"&amp;$A25&amp;"3")-INDIRECT("NumericMain!"&amp;P$1&amp;"3"))/SQRT((((INDIRECT("NumericMain!"&amp;$A25&amp;"2")-1)*INDIRECT("NumericMain!"&amp;$A25&amp;"4")^2+(INDIRECT("NumericMain!"&amp;P$1&amp;"2")-1)*INDIRECT("NumericMain!"&amp;P$1&amp;"4")^2)/(INDIRECT("NumericMain!"&amp;$A25&amp;"2")+INDIRECT("NumericMain!"&amp;P$1&amp;"2"))))</f>
        <v>0.83329829061372596</v>
      </c>
      <c r="Q25" s="151">
        <f t="array" aca="1" ref="Q25" ca="1">(INDIRECT("NumericMain!"&amp;$A25&amp;"3")-INDIRECT("NumericMain!"&amp;Q$1&amp;"3"))/SQRT((((INDIRECT("NumericMain!"&amp;$A25&amp;"2")-1)*INDIRECT("NumericMain!"&amp;$A25&amp;"4")^2+(INDIRECT("NumericMain!"&amp;Q$1&amp;"2")-1)*INDIRECT("NumericMain!"&amp;Q$1&amp;"4")^2)/(INDIRECT("NumericMain!"&amp;$A25&amp;"2")+INDIRECT("NumericMain!"&amp;Q$1&amp;"2"))))</f>
        <v>0.90029827321268752</v>
      </c>
      <c r="R25" s="151">
        <f t="array" aca="1" ref="R25" ca="1">(INDIRECT("NumericMain!"&amp;$A25&amp;"3")-INDIRECT("NumericMain!"&amp;R$1&amp;"3"))/SQRT((((INDIRECT("NumericMain!"&amp;$A25&amp;"2")-1)*INDIRECT("NumericMain!"&amp;$A25&amp;"4")^2+(INDIRECT("NumericMain!"&amp;R$1&amp;"2")-1)*INDIRECT("NumericMain!"&amp;R$1&amp;"4")^2)/(INDIRECT("NumericMain!"&amp;$A25&amp;"2")+INDIRECT("NumericMain!"&amp;R$1&amp;"2"))))</f>
        <v>0.77284564991096061</v>
      </c>
      <c r="S25" s="151">
        <f t="array" aca="1" ref="S25" ca="1">(INDIRECT("NumericMain!"&amp;$A25&amp;"3")-INDIRECT("NumericMain!"&amp;S$1&amp;"3"))/SQRT((((INDIRECT("NumericMain!"&amp;$A25&amp;"2")-1)*INDIRECT("NumericMain!"&amp;$A25&amp;"4")^2+(INDIRECT("NumericMain!"&amp;S$1&amp;"2")-1)*INDIRECT("NumericMain!"&amp;S$1&amp;"4")^2)/(INDIRECT("NumericMain!"&amp;$A25&amp;"2")+INDIRECT("NumericMain!"&amp;S$1&amp;"2"))))</f>
        <v>0.70144660156845595</v>
      </c>
      <c r="T25" s="151">
        <f t="array" aca="1" ref="T25" ca="1">(INDIRECT("NumericMain!"&amp;$A25&amp;"3")-INDIRECT("NumericMain!"&amp;T$1&amp;"3"))/SQRT((((INDIRECT("NumericMain!"&amp;$A25&amp;"2")-1)*INDIRECT("NumericMain!"&amp;$A25&amp;"4")^2+(INDIRECT("NumericMain!"&amp;T$1&amp;"2")-1)*INDIRECT("NumericMain!"&amp;T$1&amp;"4")^2)/(INDIRECT("NumericMain!"&amp;$A25&amp;"2")+INDIRECT("NumericMain!"&amp;T$1&amp;"2"))))</f>
        <v>0.57807940279842263</v>
      </c>
      <c r="U25" s="151">
        <f t="array" aca="1" ref="U25" ca="1">(INDIRECT("NumericMain!"&amp;$A25&amp;"3")-INDIRECT("NumericMain!"&amp;U$1&amp;"3"))/SQRT((((INDIRECT("NumericMain!"&amp;$A25&amp;"2")-1)*INDIRECT("NumericMain!"&amp;$A25&amp;"4")^2+(INDIRECT("NumericMain!"&amp;U$1&amp;"2")-1)*INDIRECT("NumericMain!"&amp;U$1&amp;"4")^2)/(INDIRECT("NumericMain!"&amp;$A25&amp;"2")+INDIRECT("NumericMain!"&amp;U$1&amp;"2"))))</f>
        <v>0.57882876141630613</v>
      </c>
      <c r="V25" s="151">
        <f t="array" aca="1" ref="V25" ca="1">(INDIRECT("NumericMain!"&amp;$A25&amp;"3")-INDIRECT("NumericMain!"&amp;V$1&amp;"3"))/SQRT((((INDIRECT("NumericMain!"&amp;$A25&amp;"2")-1)*INDIRECT("NumericMain!"&amp;$A25&amp;"4")^2+(INDIRECT("NumericMain!"&amp;V$1&amp;"2")-1)*INDIRECT("NumericMain!"&amp;V$1&amp;"4")^2)/(INDIRECT("NumericMain!"&amp;$A25&amp;"2")+INDIRECT("NumericMain!"&amp;V$1&amp;"2"))))</f>
        <v>0.44537698159840378</v>
      </c>
      <c r="W25" s="151">
        <f t="array" aca="1" ref="W25" ca="1">(INDIRECT("NumericMain!"&amp;$A25&amp;"3")-INDIRECT("NumericMain!"&amp;W$1&amp;"3"))/SQRT((((INDIRECT("NumericMain!"&amp;$A25&amp;"2")-1)*INDIRECT("NumericMain!"&amp;$A25&amp;"4")^2+(INDIRECT("NumericMain!"&amp;W$1&amp;"2")-1)*INDIRECT("NumericMain!"&amp;W$1&amp;"4")^2)/(INDIRECT("NumericMain!"&amp;$A25&amp;"2")+INDIRECT("NumericMain!"&amp;W$1&amp;"2"))))</f>
        <v>0.36147421824496756</v>
      </c>
      <c r="X25" s="151">
        <f t="array" aca="1" ref="X25" ca="1">(INDIRECT("NumericMain!"&amp;$A25&amp;"3")-INDIRECT("NumericMain!"&amp;X$1&amp;"3"))/SQRT((((INDIRECT("NumericMain!"&amp;$A25&amp;"2")-1)*INDIRECT("NumericMain!"&amp;$A25&amp;"4")^2+(INDIRECT("NumericMain!"&amp;X$1&amp;"2")-1)*INDIRECT("NumericMain!"&amp;X$1&amp;"4")^2)/(INDIRECT("NumericMain!"&amp;$A25&amp;"2")+INDIRECT("NumericMain!"&amp;X$1&amp;"2"))))</f>
        <v>0.21004839482302681</v>
      </c>
      <c r="Y25" s="151">
        <f t="array" aca="1" ref="Y25" ca="1">(INDIRECT("NumericMain!"&amp;$A25&amp;"3")-INDIRECT("NumericMain!"&amp;Y$1&amp;"3"))/SQRT((((INDIRECT("NumericMain!"&amp;$A25&amp;"2")-1)*INDIRECT("NumericMain!"&amp;$A25&amp;"4")^2+(INDIRECT("NumericMain!"&amp;Y$1&amp;"2")-1)*INDIRECT("NumericMain!"&amp;Y$1&amp;"4")^2)/(INDIRECT("NumericMain!"&amp;$A25&amp;"2")+INDIRECT("NumericMain!"&amp;Y$1&amp;"2"))))</f>
        <v>0.17813925596336477</v>
      </c>
      <c r="Z25" s="151">
        <f t="array" aca="1" ref="Z25" ca="1">(INDIRECT("NumericMain!"&amp;$A25&amp;"3")-INDIRECT("NumericMain!"&amp;Z$1&amp;"3"))/SQRT((((INDIRECT("NumericMain!"&amp;$A25&amp;"2")-1)*INDIRECT("NumericMain!"&amp;$A25&amp;"4")^2+(INDIRECT("NumericMain!"&amp;Z$1&amp;"2")-1)*INDIRECT("NumericMain!"&amp;Z$1&amp;"4")^2)/(INDIRECT("NumericMain!"&amp;$A25&amp;"2")+INDIRECT("NumericMain!"&amp;Z$1&amp;"2"))))</f>
        <v>3.2801006804701716E-2</v>
      </c>
      <c r="AA25" s="151">
        <f t="array" aca="1" ref="AA25" ca="1">(INDIRECT("NumericMain!"&amp;$A25&amp;"3")-INDIRECT("NumericMain!"&amp;AA$1&amp;"3"))/SQRT((((INDIRECT("NumericMain!"&amp;$A25&amp;"2")-1)*INDIRECT("NumericMain!"&amp;$A25&amp;"4")^2+(INDIRECT("NumericMain!"&amp;AA$1&amp;"2")-1)*INDIRECT("NumericMain!"&amp;AA$1&amp;"4")^2)/(INDIRECT("NumericMain!"&amp;$A25&amp;"2")+INDIRECT("NumericMain!"&amp;AA$1&amp;"2"))))</f>
        <v>0</v>
      </c>
      <c r="AB25" s="151">
        <f t="array" aca="1" ref="AB25" ca="1">(INDIRECT("NumericMain!"&amp;$A25&amp;"3")-INDIRECT("NumericMain!"&amp;AB$1&amp;"3"))/SQRT((((INDIRECT("NumericMain!"&amp;$A25&amp;"2")-1)*INDIRECT("NumericMain!"&amp;$A25&amp;"4")^2+(INDIRECT("NumericMain!"&amp;AB$1&amp;"2")-1)*INDIRECT("NumericMain!"&amp;AB$1&amp;"4")^2)/(INDIRECT("NumericMain!"&amp;$A25&amp;"2")+INDIRECT("NumericMain!"&amp;AB$1&amp;"2"))))</f>
        <v>0</v>
      </c>
    </row>
    <row r="26" spans="1:35" x14ac:dyDescent="0.2">
      <c r="A26" t="s">
        <v>1886</v>
      </c>
      <c r="B26" s="151" cm="1">
        <f t="array" aca="1" ref="B26" ca="1">INDIRECT("NumericMain!"&amp;$A26&amp;"3")</f>
        <v>0.33333333333333331</v>
      </c>
      <c r="C26" s="151" cm="1">
        <f t="array" aca="1" ref="C26" ca="1">INDIRECT("NumericMain!"&amp;$A26&amp;"4")</f>
        <v>0.78679579246944309</v>
      </c>
      <c r="D26" t="str">
        <f t="array" aca="1" ref="D26" ca="1">INDIRECT("NumericMain!"&amp;$A26&amp;1)</f>
        <v>Q46 Sprints</v>
      </c>
      <c r="E26" t="str" cm="1">
        <f t="array" aca="1" ref="E26" ca="1">INDIRECT("NumericMain!"&amp;$A26&amp;"21")</f>
        <v>EA team works in sprints</v>
      </c>
      <c r="F26" s="151">
        <f t="array" aca="1" ref="F26" ca="1">(INDIRECT("NumericMain!"&amp;$A26&amp;"3")-INDIRECT("NumericMain!"&amp;F$1&amp;"3"))/SQRT((((INDIRECT("NumericMain!"&amp;$A26&amp;"2")-1)*INDIRECT("NumericMain!"&amp;$A26&amp;"4")^2+(INDIRECT("NumericMain!"&amp;F$1&amp;"2")-1)*INDIRECT("NumericMain!"&amp;F$1&amp;"4")^2)/(INDIRECT("NumericMain!"&amp;$A26&amp;"2")+INDIRECT("NumericMain!"&amp;F$1&amp;"2"))))</f>
        <v>1.4861894026702041</v>
      </c>
      <c r="G26" s="151">
        <f t="array" aca="1" ref="G26" ca="1">(INDIRECT("NumericMain!"&amp;$A26&amp;"3")-INDIRECT("NumericMain!"&amp;G$1&amp;"3"))/SQRT((((INDIRECT("NumericMain!"&amp;$A26&amp;"2")-1)*INDIRECT("NumericMain!"&amp;$A26&amp;"4")^2+(INDIRECT("NumericMain!"&amp;G$1&amp;"2")-1)*INDIRECT("NumericMain!"&amp;G$1&amp;"4")^2)/(INDIRECT("NumericMain!"&amp;$A26&amp;"2")+INDIRECT("NumericMain!"&amp;G$1&amp;"2"))))</f>
        <v>1.3887932149911482</v>
      </c>
      <c r="H26" s="151">
        <f t="array" aca="1" ref="H26" ca="1">(INDIRECT("NumericMain!"&amp;$A26&amp;"3")-INDIRECT("NumericMain!"&amp;H$1&amp;"3"))/SQRT((((INDIRECT("NumericMain!"&amp;$A26&amp;"2")-1)*INDIRECT("NumericMain!"&amp;$A26&amp;"4")^2+(INDIRECT("NumericMain!"&amp;H$1&amp;"2")-1)*INDIRECT("NumericMain!"&amp;H$1&amp;"4")^2)/(INDIRECT("NumericMain!"&amp;$A26&amp;"2")+INDIRECT("NumericMain!"&amp;H$1&amp;"2"))))</f>
        <v>1.4067802978533068</v>
      </c>
      <c r="I26" s="151">
        <f t="array" aca="1" ref="I26" ca="1">(INDIRECT("NumericMain!"&amp;$A26&amp;"3")-INDIRECT("NumericMain!"&amp;I$1&amp;"3"))/SQRT((((INDIRECT("NumericMain!"&amp;$A26&amp;"2")-1)*INDIRECT("NumericMain!"&amp;$A26&amp;"4")^2+(INDIRECT("NumericMain!"&amp;I$1&amp;"2")-1)*INDIRECT("NumericMain!"&amp;I$1&amp;"4")^2)/(INDIRECT("NumericMain!"&amp;$A26&amp;"2")+INDIRECT("NumericMain!"&amp;I$1&amp;"2"))))</f>
        <v>1.3067327402906017</v>
      </c>
      <c r="J26" s="151">
        <f t="array" aca="1" ref="J26" ca="1">(INDIRECT("NumericMain!"&amp;$A26&amp;"3")-INDIRECT("NumericMain!"&amp;J$1&amp;"3"))/SQRT((((INDIRECT("NumericMain!"&amp;$A26&amp;"2")-1)*INDIRECT("NumericMain!"&amp;$A26&amp;"4")^2+(INDIRECT("NumericMain!"&amp;J$1&amp;"2")-1)*INDIRECT("NumericMain!"&amp;J$1&amp;"4")^2)/(INDIRECT("NumericMain!"&amp;$A26&amp;"2")+INDIRECT("NumericMain!"&amp;J$1&amp;"2"))))</f>
        <v>1.1699768685319925</v>
      </c>
      <c r="K26" s="151">
        <f t="array" aca="1" ref="K26" ca="1">(INDIRECT("NumericMain!"&amp;$A26&amp;"3")-INDIRECT("NumericMain!"&amp;K$1&amp;"3"))/SQRT((((INDIRECT("NumericMain!"&amp;$A26&amp;"2")-1)*INDIRECT("NumericMain!"&amp;$A26&amp;"4")^2+(INDIRECT("NumericMain!"&amp;K$1&amp;"2")-1)*INDIRECT("NumericMain!"&amp;K$1&amp;"4")^2)/(INDIRECT("NumericMain!"&amp;$A26&amp;"2")+INDIRECT("NumericMain!"&amp;K$1&amp;"2"))))</f>
        <v>1.2479603449377006</v>
      </c>
      <c r="L26" s="151">
        <f t="array" aca="1" ref="L26" ca="1">(INDIRECT("NumericMain!"&amp;$A26&amp;"3")-INDIRECT("NumericMain!"&amp;L$1&amp;"3"))/SQRT((((INDIRECT("NumericMain!"&amp;$A26&amp;"2")-1)*INDIRECT("NumericMain!"&amp;$A26&amp;"4")^2+(INDIRECT("NumericMain!"&amp;L$1&amp;"2")-1)*INDIRECT("NumericMain!"&amp;L$1&amp;"4")^2)/(INDIRECT("NumericMain!"&amp;$A26&amp;"2")+INDIRECT("NumericMain!"&amp;L$1&amp;"2"))))</f>
        <v>1.2134891348515244</v>
      </c>
      <c r="M26" s="151">
        <f t="array" aca="1" ref="M26" ca="1">(INDIRECT("NumericMain!"&amp;$A26&amp;"3")-INDIRECT("NumericMain!"&amp;M$1&amp;"3"))/SQRT((((INDIRECT("NumericMain!"&amp;$A26&amp;"2")-1)*INDIRECT("NumericMain!"&amp;$A26&amp;"4")^2+(INDIRECT("NumericMain!"&amp;M$1&amp;"2")-1)*INDIRECT("NumericMain!"&amp;M$1&amp;"4")^2)/(INDIRECT("NumericMain!"&amp;$A26&amp;"2")+INDIRECT("NumericMain!"&amp;M$1&amp;"2"))))</f>
        <v>1.0530068990333181</v>
      </c>
      <c r="N26" s="151">
        <f t="array" aca="1" ref="N26" ca="1">(INDIRECT("NumericMain!"&amp;$A26&amp;"3")-INDIRECT("NumericMain!"&amp;N$1&amp;"3"))/SQRT((((INDIRECT("NumericMain!"&amp;$A26&amp;"2")-1)*INDIRECT("NumericMain!"&amp;$A26&amp;"4")^2+(INDIRECT("NumericMain!"&amp;N$1&amp;"2")-1)*INDIRECT("NumericMain!"&amp;N$1&amp;"4")^2)/(INDIRECT("NumericMain!"&amp;$A26&amp;"2")+INDIRECT("NumericMain!"&amp;N$1&amp;"2"))))</f>
        <v>1.0941547251020556</v>
      </c>
      <c r="O26" s="151">
        <f t="array" aca="1" ref="O26" ca="1">(INDIRECT("NumericMain!"&amp;$A26&amp;"3")-INDIRECT("NumericMain!"&amp;O$1&amp;"3"))/SQRT((((INDIRECT("NumericMain!"&amp;$A26&amp;"2")-1)*INDIRECT("NumericMain!"&amp;$A26&amp;"4")^2+(INDIRECT("NumericMain!"&amp;O$1&amp;"2")-1)*INDIRECT("NumericMain!"&amp;O$1&amp;"4")^2)/(INDIRECT("NumericMain!"&amp;$A26&amp;"2")+INDIRECT("NumericMain!"&amp;O$1&amp;"2"))))</f>
        <v>0.84903447443791535</v>
      </c>
      <c r="P26" s="151">
        <f t="array" aca="1" ref="P26" ca="1">(INDIRECT("NumericMain!"&amp;$A26&amp;"3")-INDIRECT("NumericMain!"&amp;P$1&amp;"3"))/SQRT((((INDIRECT("NumericMain!"&amp;$A26&amp;"2")-1)*INDIRECT("NumericMain!"&amp;$A26&amp;"4")^2+(INDIRECT("NumericMain!"&amp;P$1&amp;"2")-1)*INDIRECT("NumericMain!"&amp;P$1&amp;"4")^2)/(INDIRECT("NumericMain!"&amp;$A26&amp;"2")+INDIRECT("NumericMain!"&amp;P$1&amp;"2"))))</f>
        <v>0.90897656579274111</v>
      </c>
      <c r="Q26" s="151">
        <f t="array" aca="1" ref="Q26" ca="1">(INDIRECT("NumericMain!"&amp;$A26&amp;"3")-INDIRECT("NumericMain!"&amp;Q$1&amp;"3"))/SQRT((((INDIRECT("NumericMain!"&amp;$A26&amp;"2")-1)*INDIRECT("NumericMain!"&amp;$A26&amp;"4")^2+(INDIRECT("NumericMain!"&amp;Q$1&amp;"2")-1)*INDIRECT("NumericMain!"&amp;Q$1&amp;"4")^2)/(INDIRECT("NumericMain!"&amp;$A26&amp;"2")+INDIRECT("NumericMain!"&amp;Q$1&amp;"2"))))</f>
        <v>1.0007042676999318</v>
      </c>
      <c r="R26" s="151">
        <f t="array" aca="1" ref="R26" ca="1">(INDIRECT("NumericMain!"&amp;$A26&amp;"3")-INDIRECT("NumericMain!"&amp;R$1&amp;"3"))/SQRT((((INDIRECT("NumericMain!"&amp;$A26&amp;"2")-1)*INDIRECT("NumericMain!"&amp;$A26&amp;"4")^2+(INDIRECT("NumericMain!"&amp;R$1&amp;"2")-1)*INDIRECT("NumericMain!"&amp;R$1&amp;"4")^2)/(INDIRECT("NumericMain!"&amp;$A26&amp;"2")+INDIRECT("NumericMain!"&amp;R$1&amp;"2"))))</f>
        <v>0.84403764294067929</v>
      </c>
      <c r="S26" s="151">
        <f t="array" aca="1" ref="S26" ca="1">(INDIRECT("NumericMain!"&amp;$A26&amp;"3")-INDIRECT("NumericMain!"&amp;S$1&amp;"3"))/SQRT((((INDIRECT("NumericMain!"&amp;$A26&amp;"2")-1)*INDIRECT("NumericMain!"&amp;$A26&amp;"4")^2+(INDIRECT("NumericMain!"&amp;S$1&amp;"2")-1)*INDIRECT("NumericMain!"&amp;S$1&amp;"4")^2)/(INDIRECT("NumericMain!"&amp;$A26&amp;"2")+INDIRECT("NumericMain!"&amp;S$1&amp;"2"))))</f>
        <v>0.76658372236256389</v>
      </c>
      <c r="T26" s="151">
        <f t="array" aca="1" ref="T26" ca="1">(INDIRECT("NumericMain!"&amp;$A26&amp;"3")-INDIRECT("NumericMain!"&amp;T$1&amp;"3"))/SQRT((((INDIRECT("NumericMain!"&amp;$A26&amp;"2")-1)*INDIRECT("NumericMain!"&amp;$A26&amp;"4")^2+(INDIRECT("NumericMain!"&amp;T$1&amp;"2")-1)*INDIRECT("NumericMain!"&amp;T$1&amp;"4")^2)/(INDIRECT("NumericMain!"&amp;$A26&amp;"2")+INDIRECT("NumericMain!"&amp;T$1&amp;"2"))))</f>
        <v>0.62704964459722112</v>
      </c>
      <c r="U26" s="151">
        <f t="array" aca="1" ref="U26" ca="1">(INDIRECT("NumericMain!"&amp;$A26&amp;"3")-INDIRECT("NumericMain!"&amp;U$1&amp;"3"))/SQRT((((INDIRECT("NumericMain!"&amp;$A26&amp;"2")-1)*INDIRECT("NumericMain!"&amp;$A26&amp;"4")^2+(INDIRECT("NumericMain!"&amp;U$1&amp;"2")-1)*INDIRECT("NumericMain!"&amp;U$1&amp;"4")^2)/(INDIRECT("NumericMain!"&amp;$A26&amp;"2")+INDIRECT("NumericMain!"&amp;U$1&amp;"2"))))</f>
        <v>0.64391569619974109</v>
      </c>
      <c r="V26" s="151">
        <f t="array" aca="1" ref="V26" ca="1">(INDIRECT("NumericMain!"&amp;$A26&amp;"3")-INDIRECT("NumericMain!"&amp;V$1&amp;"3"))/SQRT((((INDIRECT("NumericMain!"&amp;$A26&amp;"2")-1)*INDIRECT("NumericMain!"&amp;$A26&amp;"4")^2+(INDIRECT("NumericMain!"&amp;V$1&amp;"2")-1)*INDIRECT("NumericMain!"&amp;V$1&amp;"4")^2)/(INDIRECT("NumericMain!"&amp;$A26&amp;"2")+INDIRECT("NumericMain!"&amp;V$1&amp;"2"))))</f>
        <v>0.50019354621773837</v>
      </c>
      <c r="W26" s="151">
        <f t="array" aca="1" ref="W26" ca="1">(INDIRECT("NumericMain!"&amp;$A26&amp;"3")-INDIRECT("NumericMain!"&amp;W$1&amp;"3"))/SQRT((((INDIRECT("NumericMain!"&amp;$A26&amp;"2")-1)*INDIRECT("NumericMain!"&amp;$A26&amp;"4")^2+(INDIRECT("NumericMain!"&amp;W$1&amp;"2")-1)*INDIRECT("NumericMain!"&amp;W$1&amp;"4")^2)/(INDIRECT("NumericMain!"&amp;$A26&amp;"2")+INDIRECT("NumericMain!"&amp;W$1&amp;"2"))))</f>
        <v>0.39988178380228401</v>
      </c>
      <c r="X26" s="151">
        <f t="array" aca="1" ref="X26" ca="1">(INDIRECT("NumericMain!"&amp;$A26&amp;"3")-INDIRECT("NumericMain!"&amp;X$1&amp;"3"))/SQRT((((INDIRECT("NumericMain!"&amp;$A26&amp;"2")-1)*INDIRECT("NumericMain!"&amp;$A26&amp;"4")^2+(INDIRECT("NumericMain!"&amp;X$1&amp;"2")-1)*INDIRECT("NumericMain!"&amp;X$1&amp;"4")^2)/(INDIRECT("NumericMain!"&amp;$A26&amp;"2")+INDIRECT("NumericMain!"&amp;X$1&amp;"2"))))</f>
        <v>0.24759824026338306</v>
      </c>
      <c r="Y26" s="151">
        <f t="array" aca="1" ref="Y26" ca="1">(INDIRECT("NumericMain!"&amp;$A26&amp;"3")-INDIRECT("NumericMain!"&amp;Y$1&amp;"3"))/SQRT((((INDIRECT("NumericMain!"&amp;$A26&amp;"2")-1)*INDIRECT("NumericMain!"&amp;$A26&amp;"4")^2+(INDIRECT("NumericMain!"&amp;Y$1&amp;"2")-1)*INDIRECT("NumericMain!"&amp;Y$1&amp;"4")^2)/(INDIRECT("NumericMain!"&amp;$A26&amp;"2")+INDIRECT("NumericMain!"&amp;Y$1&amp;"2"))))</f>
        <v>0.21595505779188442</v>
      </c>
      <c r="Z26" s="151">
        <f t="array" aca="1" ref="Z26" ca="1">(INDIRECT("NumericMain!"&amp;$A26&amp;"3")-INDIRECT("NumericMain!"&amp;Z$1&amp;"3"))/SQRT((((INDIRECT("NumericMain!"&amp;$A26&amp;"2")-1)*INDIRECT("NumericMain!"&amp;$A26&amp;"4")^2+(INDIRECT("NumericMain!"&amp;Z$1&amp;"2")-1)*INDIRECT("NumericMain!"&amp;Z$1&amp;"4")^2)/(INDIRECT("NumericMain!"&amp;$A26&amp;"2")+INDIRECT("NumericMain!"&amp;Z$1&amp;"2"))))</f>
        <v>6.1250005316840966E-2</v>
      </c>
      <c r="AA26" s="151">
        <f t="array" aca="1" ref="AA26" ca="1">(INDIRECT("NumericMain!"&amp;$A26&amp;"3")-INDIRECT("NumericMain!"&amp;AA$1&amp;"3"))/SQRT((((INDIRECT("NumericMain!"&amp;$A26&amp;"2")-1)*INDIRECT("NumericMain!"&amp;$A26&amp;"4")^2+(INDIRECT("NumericMain!"&amp;AA$1&amp;"2")-1)*INDIRECT("NumericMain!"&amp;AA$1&amp;"4")^2)/(INDIRECT("NumericMain!"&amp;$A26&amp;"2")+INDIRECT("NumericMain!"&amp;AA$1&amp;"2"))))</f>
        <v>3.0558663556755357E-2</v>
      </c>
      <c r="AB26" s="151">
        <f t="array" aca="1" ref="AB26" ca="1">(INDIRECT("NumericMain!"&amp;$A26&amp;"3")-INDIRECT("NumericMain!"&amp;AB$1&amp;"3"))/SQRT((((INDIRECT("NumericMain!"&amp;$A26&amp;"2")-1)*INDIRECT("NumericMain!"&amp;$A26&amp;"4")^2+(INDIRECT("NumericMain!"&amp;AB$1&amp;"2")-1)*INDIRECT("NumericMain!"&amp;AB$1&amp;"4")^2)/(INDIRECT("NumericMain!"&amp;$A26&amp;"2")+INDIRECT("NumericMain!"&amp;AB$1&amp;"2"))))</f>
        <v>2.7722032632737488E-2</v>
      </c>
      <c r="AC26" s="151">
        <f t="array" aca="1" ref="AC26" ca="1">(INDIRECT("NumericMain!"&amp;$A26&amp;"3")-INDIRECT("NumericMain!"&amp;AC$1&amp;"3"))/SQRT((((INDIRECT("NumericMain!"&amp;$A26&amp;"2")-1)*INDIRECT("NumericMain!"&amp;$A26&amp;"4")^2+(INDIRECT("NumericMain!"&amp;AC$1&amp;"2")-1)*INDIRECT("NumericMain!"&amp;AC$1&amp;"4")^2)/(INDIRECT("NumericMain!"&amp;$A26&amp;"2")+INDIRECT("NumericMain!"&amp;AC$1&amp;"2"))))</f>
        <v>0</v>
      </c>
    </row>
    <row r="27" spans="1:35" x14ac:dyDescent="0.2">
      <c r="A27" t="s">
        <v>1893</v>
      </c>
      <c r="B27" s="151" cm="1">
        <f t="array" aca="1" ref="B27" ca="1">INDIRECT("NumericMain!"&amp;$A27&amp;"3")</f>
        <v>0.44827586206896552</v>
      </c>
      <c r="C27" s="151" cm="1">
        <f t="array" aca="1" ref="C27" ca="1">INDIRECT("NumericMain!"&amp;$A27&amp;"4")</f>
        <v>0.75329483971914302</v>
      </c>
      <c r="D27" t="str">
        <f t="array" aca="1" ref="D27" ca="1">INDIRECT("NumericMain!"&amp;$A27&amp;1)</f>
        <v>Q46 VisionAdabtability</v>
      </c>
      <c r="E27" t="str" cm="1">
        <f t="array" aca="1" ref="E27" ca="1">INDIRECT("NumericMain!"&amp;$A27&amp;"21")</f>
        <v>The EA team has a vision for adaptability in the university</v>
      </c>
      <c r="F27" s="151">
        <f t="array" aca="1" ref="F27" ca="1">(INDIRECT("NumericMain!"&amp;$A27&amp;"3")-INDIRECT("NumericMain!"&amp;F$1&amp;"3"))/SQRT((((INDIRECT("NumericMain!"&amp;$A27&amp;"2")-1)*INDIRECT("NumericMain!"&amp;$A27&amp;"4")^2+(INDIRECT("NumericMain!"&amp;F$1&amp;"2")-1)*INDIRECT("NumericMain!"&amp;F$1&amp;"4")^2)/(INDIRECT("NumericMain!"&amp;$A27&amp;"2")+INDIRECT("NumericMain!"&amp;F$1&amp;"2"))))</f>
        <v>1.6652282018568223</v>
      </c>
      <c r="G27" s="151">
        <f t="array" aca="1" ref="G27" ca="1">(INDIRECT("NumericMain!"&amp;$A27&amp;"3")-INDIRECT("NumericMain!"&amp;G$1&amp;"3"))/SQRT((((INDIRECT("NumericMain!"&amp;$A27&amp;"2")-1)*INDIRECT("NumericMain!"&amp;$A27&amp;"4")^2+(INDIRECT("NumericMain!"&amp;G$1&amp;"2")-1)*INDIRECT("NumericMain!"&amp;G$1&amp;"4")^2)/(INDIRECT("NumericMain!"&amp;$A27&amp;"2")+INDIRECT("NumericMain!"&amp;G$1&amp;"2"))))</f>
        <v>1.5654119585812616</v>
      </c>
      <c r="H27" s="151">
        <f t="array" aca="1" ref="H27" ca="1">(INDIRECT("NumericMain!"&amp;$A27&amp;"3")-INDIRECT("NumericMain!"&amp;H$1&amp;"3"))/SQRT((((INDIRECT("NumericMain!"&amp;$A27&amp;"2")-1)*INDIRECT("NumericMain!"&amp;$A27&amp;"4")^2+(INDIRECT("NumericMain!"&amp;H$1&amp;"2")-1)*INDIRECT("NumericMain!"&amp;H$1&amp;"4")^2)/(INDIRECT("NumericMain!"&amp;$A27&amp;"2")+INDIRECT("NumericMain!"&amp;H$1&amp;"2"))))</f>
        <v>1.5884495546417603</v>
      </c>
      <c r="I27" s="151">
        <f t="array" aca="1" ref="I27" ca="1">(INDIRECT("NumericMain!"&amp;$A27&amp;"3")-INDIRECT("NumericMain!"&amp;I$1&amp;"3"))/SQRT((((INDIRECT("NumericMain!"&amp;$A27&amp;"2")-1)*INDIRECT("NumericMain!"&amp;$A27&amp;"4")^2+(INDIRECT("NumericMain!"&amp;I$1&amp;"2")-1)*INDIRECT("NumericMain!"&amp;I$1&amp;"4")^2)/(INDIRECT("NumericMain!"&amp;$A27&amp;"2")+INDIRECT("NumericMain!"&amp;I$1&amp;"2"))))</f>
        <v>1.4749449635995588</v>
      </c>
      <c r="J27" s="151">
        <f t="array" aca="1" ref="J27" ca="1">(INDIRECT("NumericMain!"&amp;$A27&amp;"3")-INDIRECT("NumericMain!"&amp;J$1&amp;"3"))/SQRT((((INDIRECT("NumericMain!"&amp;$A27&amp;"2")-1)*INDIRECT("NumericMain!"&amp;$A27&amp;"4")^2+(INDIRECT("NumericMain!"&amp;J$1&amp;"2")-1)*INDIRECT("NumericMain!"&amp;J$1&amp;"4")^2)/(INDIRECT("NumericMain!"&amp;$A27&amp;"2")+INDIRECT("NumericMain!"&amp;J$1&amp;"2"))))</f>
        <v>1.3225950423786565</v>
      </c>
      <c r="K27" s="151">
        <f t="array" aca="1" ref="K27" ca="1">(INDIRECT("NumericMain!"&amp;$A27&amp;"3")-INDIRECT("NumericMain!"&amp;K$1&amp;"3"))/SQRT((((INDIRECT("NumericMain!"&amp;$A27&amp;"2")-1)*INDIRECT("NumericMain!"&amp;$A27&amp;"4")^2+(INDIRECT("NumericMain!"&amp;K$1&amp;"2")-1)*INDIRECT("NumericMain!"&amp;K$1&amp;"4")^2)/(INDIRECT("NumericMain!"&amp;$A27&amp;"2")+INDIRECT("NumericMain!"&amp;K$1&amp;"2"))))</f>
        <v>1.4163115251622804</v>
      </c>
      <c r="L27" s="151">
        <f t="array" aca="1" ref="L27" ca="1">(INDIRECT("NumericMain!"&amp;$A27&amp;"3")-INDIRECT("NumericMain!"&amp;L$1&amp;"3"))/SQRT((((INDIRECT("NumericMain!"&amp;$A27&amp;"2")-1)*INDIRECT("NumericMain!"&amp;$A27&amp;"4")^2+(INDIRECT("NumericMain!"&amp;L$1&amp;"2")-1)*INDIRECT("NumericMain!"&amp;L$1&amp;"4")^2)/(INDIRECT("NumericMain!"&amp;$A27&amp;"2")+INDIRECT("NumericMain!"&amp;L$1&amp;"2"))))</f>
        <v>1.3803153174956921</v>
      </c>
      <c r="M27" s="151">
        <f t="array" aca="1" ref="M27" ca="1">(INDIRECT("NumericMain!"&amp;$A27&amp;"3")-INDIRECT("NumericMain!"&amp;M$1&amp;"3"))/SQRT((((INDIRECT("NumericMain!"&amp;$A27&amp;"2")-1)*INDIRECT("NumericMain!"&amp;$A27&amp;"4")^2+(INDIRECT("NumericMain!"&amp;M$1&amp;"2")-1)*INDIRECT("NumericMain!"&amp;M$1&amp;"4")^2)/(INDIRECT("NumericMain!"&amp;$A27&amp;"2")+INDIRECT("NumericMain!"&amp;M$1&amp;"2"))))</f>
        <v>1.1974226849364937</v>
      </c>
      <c r="N27" s="151">
        <f t="array" aca="1" ref="N27" ca="1">(INDIRECT("NumericMain!"&amp;$A27&amp;"3")-INDIRECT("NumericMain!"&amp;N$1&amp;"3"))/SQRT((((INDIRECT("NumericMain!"&amp;$A27&amp;"2")-1)*INDIRECT("NumericMain!"&amp;$A27&amp;"4")^2+(INDIRECT("NumericMain!"&amp;N$1&amp;"2")-1)*INDIRECT("NumericMain!"&amp;N$1&amp;"4")^2)/(INDIRECT("NumericMain!"&amp;$A27&amp;"2")+INDIRECT("NumericMain!"&amp;N$1&amp;"2"))))</f>
        <v>1.2594368176356674</v>
      </c>
      <c r="O27" s="151">
        <f t="array" aca="1" ref="O27" ca="1">(INDIRECT("NumericMain!"&amp;$A27&amp;"3")-INDIRECT("NumericMain!"&amp;O$1&amp;"3"))/SQRT((((INDIRECT("NumericMain!"&amp;$A27&amp;"2")-1)*INDIRECT("NumericMain!"&amp;$A27&amp;"4")^2+(INDIRECT("NumericMain!"&amp;O$1&amp;"2")-1)*INDIRECT("NumericMain!"&amp;O$1&amp;"4")^2)/(INDIRECT("NumericMain!"&amp;$A27&amp;"2")+INDIRECT("NumericMain!"&amp;O$1&amp;"2"))))</f>
        <v>0.99264330579180682</v>
      </c>
      <c r="P27" s="151">
        <f t="array" aca="1" ref="P27" ca="1">(INDIRECT("NumericMain!"&amp;$A27&amp;"3")-INDIRECT("NumericMain!"&amp;P$1&amp;"3"))/SQRT((((INDIRECT("NumericMain!"&amp;$A27&amp;"2")-1)*INDIRECT("NumericMain!"&amp;$A27&amp;"4")^2+(INDIRECT("NumericMain!"&amp;P$1&amp;"2")-1)*INDIRECT("NumericMain!"&amp;P$1&amp;"4")^2)/(INDIRECT("NumericMain!"&amp;$A27&amp;"2")+INDIRECT("NumericMain!"&amp;P$1&amp;"2"))))</f>
        <v>1.0709517328776244</v>
      </c>
      <c r="Q27" s="151">
        <f t="array" aca="1" ref="Q27" ca="1">(INDIRECT("NumericMain!"&amp;$A27&amp;"3")-INDIRECT("NumericMain!"&amp;Q$1&amp;"3"))/SQRT((((INDIRECT("NumericMain!"&amp;$A27&amp;"2")-1)*INDIRECT("NumericMain!"&amp;$A27&amp;"4")^2+(INDIRECT("NumericMain!"&amp;Q$1&amp;"2")-1)*INDIRECT("NumericMain!"&amp;Q$1&amp;"4")^2)/(INDIRECT("NumericMain!"&amp;$A27&amp;"2")+INDIRECT("NumericMain!"&amp;Q$1&amp;"2"))))</f>
        <v>1.1911000007651165</v>
      </c>
      <c r="R27" s="151">
        <f t="array" aca="1" ref="R27" ca="1">(INDIRECT("NumericMain!"&amp;$A27&amp;"3")-INDIRECT("NumericMain!"&amp;R$1&amp;"3"))/SQRT((((INDIRECT("NumericMain!"&amp;$A27&amp;"2")-1)*INDIRECT("NumericMain!"&amp;$A27&amp;"4")^2+(INDIRECT("NumericMain!"&amp;R$1&amp;"2")-1)*INDIRECT("NumericMain!"&amp;R$1&amp;"4")^2)/(INDIRECT("NumericMain!"&amp;$A27&amp;"2")+INDIRECT("NumericMain!"&amp;R$1&amp;"2"))))</f>
        <v>1.0028413991462291</v>
      </c>
      <c r="S27" s="151">
        <f t="array" aca="1" ref="S27" ca="1">(INDIRECT("NumericMain!"&amp;$A27&amp;"3")-INDIRECT("NumericMain!"&amp;S$1&amp;"3"))/SQRT((((INDIRECT("NumericMain!"&amp;$A27&amp;"2")-1)*INDIRECT("NumericMain!"&amp;$A27&amp;"4")^2+(INDIRECT("NumericMain!"&amp;S$1&amp;"2")-1)*INDIRECT("NumericMain!"&amp;S$1&amp;"4")^2)/(INDIRECT("NumericMain!"&amp;$A27&amp;"2")+INDIRECT("NumericMain!"&amp;S$1&amp;"2"))))</f>
        <v>0.92067134570111187</v>
      </c>
      <c r="T27" s="151">
        <f t="array" aca="1" ref="T27" ca="1">(INDIRECT("NumericMain!"&amp;$A27&amp;"3")-INDIRECT("NumericMain!"&amp;T$1&amp;"3"))/SQRT((((INDIRECT("NumericMain!"&amp;$A27&amp;"2")-1)*INDIRECT("NumericMain!"&amp;$A27&amp;"4")^2+(INDIRECT("NumericMain!"&amp;T$1&amp;"2")-1)*INDIRECT("NumericMain!"&amp;T$1&amp;"4")^2)/(INDIRECT("NumericMain!"&amp;$A27&amp;"2")+INDIRECT("NumericMain!"&amp;T$1&amp;"2"))))</f>
        <v>0.76167134984155438</v>
      </c>
      <c r="U27" s="151">
        <f t="array" aca="1" ref="U27" ca="1">(INDIRECT("NumericMain!"&amp;$A27&amp;"3")-INDIRECT("NumericMain!"&amp;U$1&amp;"3"))/SQRT((((INDIRECT("NumericMain!"&amp;$A27&amp;"2")-1)*INDIRECT("NumericMain!"&amp;$A27&amp;"4")^2+(INDIRECT("NumericMain!"&amp;U$1&amp;"2")-1)*INDIRECT("NumericMain!"&amp;U$1&amp;"4")^2)/(INDIRECT("NumericMain!"&amp;$A27&amp;"2")+INDIRECT("NumericMain!"&amp;U$1&amp;"2"))))</f>
        <v>0.80700451139199658</v>
      </c>
      <c r="V27" s="151">
        <f t="array" aca="1" ref="V27" ca="1">(INDIRECT("NumericMain!"&amp;$A27&amp;"3")-INDIRECT("NumericMain!"&amp;V$1&amp;"3"))/SQRT((((INDIRECT("NumericMain!"&amp;$A27&amp;"2")-1)*INDIRECT("NumericMain!"&amp;$A27&amp;"4")^2+(INDIRECT("NumericMain!"&amp;V$1&amp;"2")-1)*INDIRECT("NumericMain!"&amp;V$1&amp;"4")^2)/(INDIRECT("NumericMain!"&amp;$A27&amp;"2")+INDIRECT("NumericMain!"&amp;V$1&amp;"2"))))</f>
        <v>0.6562179588897108</v>
      </c>
      <c r="W27" s="151">
        <f t="array" aca="1" ref="W27" ca="1">(INDIRECT("NumericMain!"&amp;$A27&amp;"3")-INDIRECT("NumericMain!"&amp;W$1&amp;"3"))/SQRT((((INDIRECT("NumericMain!"&amp;$A27&amp;"2")-1)*INDIRECT("NumericMain!"&amp;$A27&amp;"4")^2+(INDIRECT("NumericMain!"&amp;W$1&amp;"2")-1)*INDIRECT("NumericMain!"&amp;W$1&amp;"4")^2)/(INDIRECT("NumericMain!"&amp;$A27&amp;"2")+INDIRECT("NumericMain!"&amp;W$1&amp;"2"))))</f>
        <v>0.52773228015544749</v>
      </c>
      <c r="X27" s="151">
        <f t="array" aca="1" ref="X27" ca="1">(INDIRECT("NumericMain!"&amp;$A27&amp;"3")-INDIRECT("NumericMain!"&amp;X$1&amp;"3"))/SQRT((((INDIRECT("NumericMain!"&amp;$A27&amp;"2")-1)*INDIRECT("NumericMain!"&amp;$A27&amp;"4")^2+(INDIRECT("NumericMain!"&amp;X$1&amp;"2")-1)*INDIRECT("NumericMain!"&amp;X$1&amp;"4")^2)/(INDIRECT("NumericMain!"&amp;$A27&amp;"2")+INDIRECT("NumericMain!"&amp;X$1&amp;"2"))))</f>
        <v>0.38844329350305767</v>
      </c>
      <c r="Y27" s="151">
        <f t="array" aca="1" ref="Y27" ca="1">(INDIRECT("NumericMain!"&amp;$A27&amp;"3")-INDIRECT("NumericMain!"&amp;Y$1&amp;"3"))/SQRT((((INDIRECT("NumericMain!"&amp;$A27&amp;"2")-1)*INDIRECT("NumericMain!"&amp;$A27&amp;"4")^2+(INDIRECT("NumericMain!"&amp;Y$1&amp;"2")-1)*INDIRECT("NumericMain!"&amp;Y$1&amp;"4")^2)/(INDIRECT("NumericMain!"&amp;$A27&amp;"2")+INDIRECT("NumericMain!"&amp;Y$1&amp;"2"))))</f>
        <v>0.36223546063904544</v>
      </c>
      <c r="Z27" s="151">
        <f t="array" aca="1" ref="Z27" ca="1">(INDIRECT("NumericMain!"&amp;$A27&amp;"3")-INDIRECT("NumericMain!"&amp;Z$1&amp;"3"))/SQRT((((INDIRECT("NumericMain!"&amp;$A27&amp;"2")-1)*INDIRECT("NumericMain!"&amp;$A27&amp;"4")^2+(INDIRECT("NumericMain!"&amp;Z$1&amp;"2")-1)*INDIRECT("NumericMain!"&amp;Z$1&amp;"4")^2)/(INDIRECT("NumericMain!"&amp;$A27&amp;"2")+INDIRECT("NumericMain!"&amp;Z$1&amp;"2"))))</f>
        <v>0.1986263877494113</v>
      </c>
      <c r="AA27" s="151">
        <f t="array" aca="1" ref="AA27" ca="1">(INDIRECT("NumericMain!"&amp;$A27&amp;"3")-INDIRECT("NumericMain!"&amp;AA$1&amp;"3"))/SQRT((((INDIRECT("NumericMain!"&amp;$A27&amp;"2")-1)*INDIRECT("NumericMain!"&amp;$A27&amp;"4")^2+(INDIRECT("NumericMain!"&amp;AA$1&amp;"2")-1)*INDIRECT("NumericMain!"&amp;AA$1&amp;"4")^2)/(INDIRECT("NumericMain!"&amp;$A27&amp;"2")+INDIRECT("NumericMain!"&amp;AA$1&amp;"2"))))</f>
        <v>0.18752289237539818</v>
      </c>
      <c r="AB27" s="151">
        <f t="array" aca="1" ref="AB27" ca="1">(INDIRECT("NumericMain!"&amp;$A27&amp;"3")-INDIRECT("NumericMain!"&amp;AB$1&amp;"3"))/SQRT((((INDIRECT("NumericMain!"&amp;$A27&amp;"2")-1)*INDIRECT("NumericMain!"&amp;$A27&amp;"4")^2+(INDIRECT("NumericMain!"&amp;AB$1&amp;"2")-1)*INDIRECT("NumericMain!"&amp;AB$1&amp;"4")^2)/(INDIRECT("NumericMain!"&amp;$A27&amp;"2")+INDIRECT("NumericMain!"&amp;AB$1&amp;"2"))))</f>
        <v>0.16956156135971895</v>
      </c>
      <c r="AC27" s="151">
        <f t="array" aca="1" ref="AC27" ca="1">(INDIRECT("NumericMain!"&amp;$A27&amp;"3")-INDIRECT("NumericMain!"&amp;AC$1&amp;"3"))/SQRT((((INDIRECT("NumericMain!"&amp;$A27&amp;"2")-1)*INDIRECT("NumericMain!"&amp;$A27&amp;"4")^2+(INDIRECT("NumericMain!"&amp;AC$1&amp;"2")-1)*INDIRECT("NumericMain!"&amp;AC$1&amp;"4")^2)/(INDIRECT("NumericMain!"&amp;$A27&amp;"2")+INDIRECT("NumericMain!"&amp;AC$1&amp;"2"))))</f>
        <v>0.1505757435755867</v>
      </c>
      <c r="AD27" s="151">
        <f t="array" aca="1" ref="AD27" ca="1">(INDIRECT("NumericMain!"&amp;$A27&amp;"3")-INDIRECT("NumericMain!"&amp;AD$1&amp;"3"))/SQRT((((INDIRECT("NumericMain!"&amp;$A27&amp;"2")-1)*INDIRECT("NumericMain!"&amp;$A27&amp;"4")^2+(INDIRECT("NumericMain!"&amp;AD$1&amp;"2")-1)*INDIRECT("NumericMain!"&amp;AD$1&amp;"4")^2)/(INDIRECT("NumericMain!"&amp;$A27&amp;"2")+INDIRECT("NumericMain!"&amp;AD$1&amp;"2"))))</f>
        <v>0</v>
      </c>
    </row>
    <row r="28" spans="1:35" x14ac:dyDescent="0.2">
      <c r="A28" t="s">
        <v>1894</v>
      </c>
      <c r="B28" s="151" cm="1">
        <f t="array" aca="1" ref="B28" ca="1">INDIRECT("NumericMain!"&amp;$A28&amp;"3")</f>
        <v>0.46551724137931033</v>
      </c>
      <c r="C28" s="151" cm="1">
        <f t="array" aca="1" ref="C28" ca="1">INDIRECT("NumericMain!"&amp;$A28&amp;"4")</f>
        <v>0.79946291711240147</v>
      </c>
      <c r="D28" t="str">
        <f t="array" aca="1" ref="D28" ca="1">INDIRECT("NumericMain!"&amp;$A28&amp;1)</f>
        <v>Q46 Stepwise</v>
      </c>
      <c r="E28" t="str" cm="1">
        <f t="array" aca="1" ref="E28" ca="1">INDIRECT("NumericMain!"&amp;$A28&amp;"21")</f>
        <v>EA is developed in a stepwise and pragmatic manner</v>
      </c>
      <c r="F28" s="151">
        <f t="array" aca="1" ref="F28" ca="1">(INDIRECT("NumericMain!"&amp;$A28&amp;"3")-INDIRECT("NumericMain!"&amp;F$1&amp;"3"))/SQRT((((INDIRECT("NumericMain!"&amp;$A28&amp;"2")-1)*INDIRECT("NumericMain!"&amp;$A28&amp;"4")^2+(INDIRECT("NumericMain!"&amp;F$1&amp;"2")-1)*INDIRECT("NumericMain!"&amp;F$1&amp;"4")^2)/(INDIRECT("NumericMain!"&amp;$A28&amp;"2")+INDIRECT("NumericMain!"&amp;F$1&amp;"2"))))</f>
        <v>1.6402028797455708</v>
      </c>
      <c r="G28" s="151">
        <f t="array" aca="1" ref="G28" ca="1">(INDIRECT("NumericMain!"&amp;$A28&amp;"3")-INDIRECT("NumericMain!"&amp;G$1&amp;"3"))/SQRT((((INDIRECT("NumericMain!"&amp;$A28&amp;"2")-1)*INDIRECT("NumericMain!"&amp;$A28&amp;"4")^2+(INDIRECT("NumericMain!"&amp;G$1&amp;"2")-1)*INDIRECT("NumericMain!"&amp;G$1&amp;"4")^2)/(INDIRECT("NumericMain!"&amp;$A28&amp;"2")+INDIRECT("NumericMain!"&amp;G$1&amp;"2"))))</f>
        <v>1.5438693019143432</v>
      </c>
      <c r="H28" s="151">
        <f t="array" aca="1" ref="H28" ca="1">(INDIRECT("NumericMain!"&amp;$A28&amp;"3")-INDIRECT("NumericMain!"&amp;H$1&amp;"3"))/SQRT((((INDIRECT("NumericMain!"&amp;$A28&amp;"2")-1)*INDIRECT("NumericMain!"&amp;$A28&amp;"4")^2+(INDIRECT("NumericMain!"&amp;H$1&amp;"2")-1)*INDIRECT("NumericMain!"&amp;H$1&amp;"4")^2)/(INDIRECT("NumericMain!"&amp;$A28&amp;"2")+INDIRECT("NumericMain!"&amp;H$1&amp;"2"))))</f>
        <v>1.5641270950667532</v>
      </c>
      <c r="I28" s="151">
        <f t="array" aca="1" ref="I28" ca="1">(INDIRECT("NumericMain!"&amp;$A28&amp;"3")-INDIRECT("NumericMain!"&amp;I$1&amp;"3"))/SQRT((((INDIRECT("NumericMain!"&amp;$A28&amp;"2")-1)*INDIRECT("NumericMain!"&amp;$A28&amp;"4")^2+(INDIRECT("NumericMain!"&amp;I$1&amp;"2")-1)*INDIRECT("NumericMain!"&amp;I$1&amp;"4")^2)/(INDIRECT("NumericMain!"&amp;$A28&amp;"2")+INDIRECT("NumericMain!"&amp;I$1&amp;"2"))))</f>
        <v>1.4573848237478941</v>
      </c>
      <c r="J28" s="151">
        <f t="array" aca="1" ref="J28" ca="1">(INDIRECT("NumericMain!"&amp;$A28&amp;"3")-INDIRECT("NumericMain!"&amp;J$1&amp;"3"))/SQRT((((INDIRECT("NumericMain!"&amp;$A28&amp;"2")-1)*INDIRECT("NumericMain!"&amp;$A28&amp;"4")^2+(INDIRECT("NumericMain!"&amp;J$1&amp;"2")-1)*INDIRECT("NumericMain!"&amp;J$1&amp;"4")^2)/(INDIRECT("NumericMain!"&amp;$A28&amp;"2")+INDIRECT("NumericMain!"&amp;J$1&amp;"2"))))</f>
        <v>1.3126404429799177</v>
      </c>
      <c r="K28" s="151">
        <f t="array" aca="1" ref="K28" ca="1">(INDIRECT("NumericMain!"&amp;$A28&amp;"3")-INDIRECT("NumericMain!"&amp;K$1&amp;"3"))/SQRT((((INDIRECT("NumericMain!"&amp;$A28&amp;"2")-1)*INDIRECT("NumericMain!"&amp;$A28&amp;"4")^2+(INDIRECT("NumericMain!"&amp;K$1&amp;"2")-1)*INDIRECT("NumericMain!"&amp;K$1&amp;"4")^2)/(INDIRECT("NumericMain!"&amp;$A28&amp;"2")+INDIRECT("NumericMain!"&amp;K$1&amp;"2"))))</f>
        <v>1.4004093701828204</v>
      </c>
      <c r="L28" s="151">
        <f t="array" aca="1" ref="L28" ca="1">(INDIRECT("NumericMain!"&amp;$A28&amp;"3")-INDIRECT("NumericMain!"&amp;L$1&amp;"3"))/SQRT((((INDIRECT("NumericMain!"&amp;$A28&amp;"2")-1)*INDIRECT("NumericMain!"&amp;$A28&amp;"4")^2+(INDIRECT("NumericMain!"&amp;L$1&amp;"2")-1)*INDIRECT("NumericMain!"&amp;L$1&amp;"4")^2)/(INDIRECT("NumericMain!"&amp;$A28&amp;"2")+INDIRECT("NumericMain!"&amp;L$1&amp;"2"))))</f>
        <v>1.365339559116435</v>
      </c>
      <c r="M28" s="151">
        <f t="array" aca="1" ref="M28" ca="1">(INDIRECT("NumericMain!"&amp;$A28&amp;"3")-INDIRECT("NumericMain!"&amp;M$1&amp;"3"))/SQRT((((INDIRECT("NumericMain!"&amp;$A28&amp;"2")-1)*INDIRECT("NumericMain!"&amp;$A28&amp;"4")^2+(INDIRECT("NumericMain!"&amp;M$1&amp;"2")-1)*INDIRECT("NumericMain!"&amp;M$1&amp;"4")^2)/(INDIRECT("NumericMain!"&amp;$A28&amp;"2")+INDIRECT("NumericMain!"&amp;M$1&amp;"2"))))</f>
        <v>1.1914885319410389</v>
      </c>
      <c r="N28" s="151">
        <f t="array" aca="1" ref="N28" ca="1">(INDIRECT("NumericMain!"&amp;$A28&amp;"3")-INDIRECT("NumericMain!"&amp;N$1&amp;"3"))/SQRT((((INDIRECT("NumericMain!"&amp;$A28&amp;"2")-1)*INDIRECT("NumericMain!"&amp;$A28&amp;"4")^2+(INDIRECT("NumericMain!"&amp;N$1&amp;"2")-1)*INDIRECT("NumericMain!"&amp;N$1&amp;"4")^2)/(INDIRECT("NumericMain!"&amp;$A28&amp;"2")+INDIRECT("NumericMain!"&amp;N$1&amp;"2"))))</f>
        <v>1.2474072198466837</v>
      </c>
      <c r="O28" s="151">
        <f t="array" aca="1" ref="O28" ca="1">(INDIRECT("NumericMain!"&amp;$A28&amp;"3")-INDIRECT("NumericMain!"&amp;O$1&amp;"3"))/SQRT((((INDIRECT("NumericMain!"&amp;$A28&amp;"2")-1)*INDIRECT("NumericMain!"&amp;$A28&amp;"4")^2+(INDIRECT("NumericMain!"&amp;O$1&amp;"2")-1)*INDIRECT("NumericMain!"&amp;O$1&amp;"4")^2)/(INDIRECT("NumericMain!"&amp;$A28&amp;"2")+INDIRECT("NumericMain!"&amp;O$1&amp;"2"))))</f>
        <v>0.99054677743882447</v>
      </c>
      <c r="P28" s="151">
        <f t="array" aca="1" ref="P28" ca="1">(INDIRECT("NumericMain!"&amp;$A28&amp;"3")-INDIRECT("NumericMain!"&amp;P$1&amp;"3"))/SQRT((((INDIRECT("NumericMain!"&amp;$A28&amp;"2")-1)*INDIRECT("NumericMain!"&amp;$A28&amp;"4")^2+(INDIRECT("NumericMain!"&amp;P$1&amp;"2")-1)*INDIRECT("NumericMain!"&amp;P$1&amp;"4")^2)/(INDIRECT("NumericMain!"&amp;$A28&amp;"2")+INDIRECT("NumericMain!"&amp;P$1&amp;"2"))))</f>
        <v>1.063793460057211</v>
      </c>
      <c r="Q28" s="151">
        <f t="array" aca="1" ref="Q28" ca="1">(INDIRECT("NumericMain!"&amp;$A28&amp;"3")-INDIRECT("NumericMain!"&amp;Q$1&amp;"3"))/SQRT((((INDIRECT("NumericMain!"&amp;$A28&amp;"2")-1)*INDIRECT("NumericMain!"&amp;$A28&amp;"4")^2+(INDIRECT("NumericMain!"&amp;Q$1&amp;"2")-1)*INDIRECT("NumericMain!"&amp;Q$1&amp;"4")^2)/(INDIRECT("NumericMain!"&amp;$A28&amp;"2")+INDIRECT("NumericMain!"&amp;Q$1&amp;"2"))))</f>
        <v>1.1738421139424371</v>
      </c>
      <c r="R28" s="151">
        <f t="array" aca="1" ref="R28" ca="1">(INDIRECT("NumericMain!"&amp;$A28&amp;"3")-INDIRECT("NumericMain!"&amp;R$1&amp;"3"))/SQRT((((INDIRECT("NumericMain!"&amp;$A28&amp;"2")-1)*INDIRECT("NumericMain!"&amp;$A28&amp;"4")^2+(INDIRECT("NumericMain!"&amp;R$1&amp;"2")-1)*INDIRECT("NumericMain!"&amp;R$1&amp;"4")^2)/(INDIRECT("NumericMain!"&amp;$A28&amp;"2")+INDIRECT("NumericMain!"&amp;R$1&amp;"2"))))</f>
        <v>0.99762136110329447</v>
      </c>
      <c r="S28" s="151">
        <f t="array" aca="1" ref="S28" ca="1">(INDIRECT("NumericMain!"&amp;$A28&amp;"3")-INDIRECT("NumericMain!"&amp;S$1&amp;"3"))/SQRT((((INDIRECT("NumericMain!"&amp;$A28&amp;"2")-1)*INDIRECT("NumericMain!"&amp;$A28&amp;"4")^2+(INDIRECT("NumericMain!"&amp;S$1&amp;"2")-1)*INDIRECT("NumericMain!"&amp;S$1&amp;"4")^2)/(INDIRECT("NumericMain!"&amp;$A28&amp;"2")+INDIRECT("NumericMain!"&amp;S$1&amp;"2"))))</f>
        <v>0.9180806110166263</v>
      </c>
      <c r="T28" s="151">
        <f t="array" aca="1" ref="T28" ca="1">(INDIRECT("NumericMain!"&amp;$A28&amp;"3")-INDIRECT("NumericMain!"&amp;T$1&amp;"3"))/SQRT((((INDIRECT("NumericMain!"&amp;$A28&amp;"2")-1)*INDIRECT("NumericMain!"&amp;$A28&amp;"4")^2+(INDIRECT("NumericMain!"&amp;T$1&amp;"2")-1)*INDIRECT("NumericMain!"&amp;T$1&amp;"4")^2)/(INDIRECT("NumericMain!"&amp;$A28&amp;"2")+INDIRECT("NumericMain!"&amp;T$1&amp;"2"))))</f>
        <v>0.76482281503793692</v>
      </c>
      <c r="U28" s="151">
        <f t="array" aca="1" ref="U28" ca="1">(INDIRECT("NumericMain!"&amp;$A28&amp;"3")-INDIRECT("NumericMain!"&amp;U$1&amp;"3"))/SQRT((((INDIRECT("NumericMain!"&amp;$A28&amp;"2")-1)*INDIRECT("NumericMain!"&amp;$A28&amp;"4")^2+(INDIRECT("NumericMain!"&amp;U$1&amp;"2")-1)*INDIRECT("NumericMain!"&amp;U$1&amp;"4")^2)/(INDIRECT("NumericMain!"&amp;$A28&amp;"2")+INDIRECT("NumericMain!"&amp;U$1&amp;"2"))))</f>
        <v>0.80577710132321123</v>
      </c>
      <c r="V28" s="151">
        <f t="array" aca="1" ref="V28" ca="1">(INDIRECT("NumericMain!"&amp;$A28&amp;"3")-INDIRECT("NumericMain!"&amp;V$1&amp;"3"))/SQRT((((INDIRECT("NumericMain!"&amp;$A28&amp;"2")-1)*INDIRECT("NumericMain!"&amp;$A28&amp;"4")^2+(INDIRECT("NumericMain!"&amp;V$1&amp;"2")-1)*INDIRECT("NumericMain!"&amp;V$1&amp;"4")^2)/(INDIRECT("NumericMain!"&amp;$A28&amp;"2")+INDIRECT("NumericMain!"&amp;V$1&amp;"2"))))</f>
        <v>0.6596491270324375</v>
      </c>
      <c r="W28" s="151">
        <f t="array" aca="1" ref="W28" ca="1">(INDIRECT("NumericMain!"&amp;$A28&amp;"3")-INDIRECT("NumericMain!"&amp;W$1&amp;"3"))/SQRT((((INDIRECT("NumericMain!"&amp;$A28&amp;"2")-1)*INDIRECT("NumericMain!"&amp;$A28&amp;"4")^2+(INDIRECT("NumericMain!"&amp;W$1&amp;"2")-1)*INDIRECT("NumericMain!"&amp;W$1&amp;"4")^2)/(INDIRECT("NumericMain!"&amp;$A28&amp;"2")+INDIRECT("NumericMain!"&amp;W$1&amp;"2"))))</f>
        <v>0.53568785427281973</v>
      </c>
      <c r="X28" s="151">
        <f t="array" aca="1" ref="X28" ca="1">(INDIRECT("NumericMain!"&amp;$A28&amp;"3")-INDIRECT("NumericMain!"&amp;X$1&amp;"3"))/SQRT((((INDIRECT("NumericMain!"&amp;$A28&amp;"2")-1)*INDIRECT("NumericMain!"&amp;$A28&amp;"4")^2+(INDIRECT("NumericMain!"&amp;X$1&amp;"2")-1)*INDIRECT("NumericMain!"&amp;X$1&amp;"4")^2)/(INDIRECT("NumericMain!"&amp;$A28&amp;"2")+INDIRECT("NumericMain!"&amp;X$1&amp;"2"))))</f>
        <v>0.39912289339283308</v>
      </c>
      <c r="Y28" s="151">
        <f t="array" aca="1" ref="Y28" ca="1">(INDIRECT("NumericMain!"&amp;$A28&amp;"3")-INDIRECT("NumericMain!"&amp;Y$1&amp;"3"))/SQRT((((INDIRECT("NumericMain!"&amp;$A28&amp;"2")-1)*INDIRECT("NumericMain!"&amp;$A28&amp;"4")^2+(INDIRECT("NumericMain!"&amp;Y$1&amp;"2")-1)*INDIRECT("NumericMain!"&amp;Y$1&amp;"4")^2)/(INDIRECT("NumericMain!"&amp;$A28&amp;"2")+INDIRECT("NumericMain!"&amp;Y$1&amp;"2"))))</f>
        <v>0.37362414557178159</v>
      </c>
      <c r="Z28" s="151">
        <f t="array" aca="1" ref="Z28" ca="1">(INDIRECT("NumericMain!"&amp;$A28&amp;"3")-INDIRECT("NumericMain!"&amp;Z$1&amp;"3"))/SQRT((((INDIRECT("NumericMain!"&amp;$A28&amp;"2")-1)*INDIRECT("NumericMain!"&amp;$A28&amp;"4")^2+(INDIRECT("NumericMain!"&amp;Z$1&amp;"2")-1)*INDIRECT("NumericMain!"&amp;Z$1&amp;"4")^2)/(INDIRECT("NumericMain!"&amp;$A28&amp;"2")+INDIRECT("NumericMain!"&amp;Z$1&amp;"2"))))</f>
        <v>0.21379133325502481</v>
      </c>
      <c r="AA28" s="151">
        <f t="array" aca="1" ref="AA28" ca="1">(INDIRECT("NumericMain!"&amp;$A28&amp;"3")-INDIRECT("NumericMain!"&amp;AA$1&amp;"3"))/SQRT((((INDIRECT("NumericMain!"&amp;$A28&amp;"2")-1)*INDIRECT("NumericMain!"&amp;$A28&amp;"4")^2+(INDIRECT("NumericMain!"&amp;AA$1&amp;"2")-1)*INDIRECT("NumericMain!"&amp;AA$1&amp;"4")^2)/(INDIRECT("NumericMain!"&amp;$A28&amp;"2")+INDIRECT("NumericMain!"&amp;AA$1&amp;"2"))))</f>
        <v>0.2044135152589753</v>
      </c>
      <c r="AB28" s="151">
        <f t="array" aca="1" ref="AB28" ca="1">(INDIRECT("NumericMain!"&amp;$A28&amp;"3")-INDIRECT("NumericMain!"&amp;AB$1&amp;"3"))/SQRT((((INDIRECT("NumericMain!"&amp;$A28&amp;"2")-1)*INDIRECT("NumericMain!"&amp;$A28&amp;"4")^2+(INDIRECT("NumericMain!"&amp;AB$1&amp;"2")-1)*INDIRECT("NumericMain!"&amp;AB$1&amp;"4")^2)/(INDIRECT("NumericMain!"&amp;$A28&amp;"2")+INDIRECT("NumericMain!"&amp;AB$1&amp;"2"))))</f>
        <v>0.1858734632426369</v>
      </c>
      <c r="AC28" s="151">
        <f t="array" aca="1" ref="AC28" ca="1">(INDIRECT("NumericMain!"&amp;$A28&amp;"3")-INDIRECT("NumericMain!"&amp;AC$1&amp;"3"))/SQRT((((INDIRECT("NumericMain!"&amp;$A28&amp;"2")-1)*INDIRECT("NumericMain!"&amp;$A28&amp;"4")^2+(INDIRECT("NumericMain!"&amp;AC$1&amp;"2")-1)*INDIRECT("NumericMain!"&amp;AC$1&amp;"4")^2)/(INDIRECT("NumericMain!"&amp;$A28&amp;"2")+INDIRECT("NumericMain!"&amp;AC$1&amp;"2"))))</f>
        <v>0.16811239239199044</v>
      </c>
      <c r="AD28" s="151">
        <f t="array" aca="1" ref="AD28" ca="1">(INDIRECT("NumericMain!"&amp;$A28&amp;"3")-INDIRECT("NumericMain!"&amp;AD$1&amp;"3"))/SQRT((((INDIRECT("NumericMain!"&amp;$A28&amp;"2")-1)*INDIRECT("NumericMain!"&amp;$A28&amp;"4")^2+(INDIRECT("NumericMain!"&amp;AD$1&amp;"2")-1)*INDIRECT("NumericMain!"&amp;AD$1&amp;"4")^2)/(INDIRECT("NumericMain!"&amp;$A28&amp;"2")+INDIRECT("NumericMain!"&amp;AD$1&amp;"2"))))</f>
        <v>2.2391489268851924E-2</v>
      </c>
      <c r="AE28" s="151">
        <f t="array" aca="1" ref="AE28" ca="1">(INDIRECT("NumericMain!"&amp;$A28&amp;"3")-INDIRECT("NumericMain!"&amp;AE$1&amp;"3"))/SQRT((((INDIRECT("NumericMain!"&amp;$A28&amp;"2")-1)*INDIRECT("NumericMain!"&amp;$A28&amp;"4")^2+(INDIRECT("NumericMain!"&amp;AE$1&amp;"2")-1)*INDIRECT("NumericMain!"&amp;AE$1&amp;"4")^2)/(INDIRECT("NumericMain!"&amp;$A28&amp;"2")+INDIRECT("NumericMain!"&amp;AE$1&amp;"2"))))</f>
        <v>0</v>
      </c>
    </row>
    <row r="29" spans="1:35" x14ac:dyDescent="0.2">
      <c r="A29" t="s">
        <v>1899</v>
      </c>
      <c r="B29" s="151" cm="1">
        <f t="array" aca="1" ref="B29" ca="1">INDIRECT("NumericMain!"&amp;$A29&amp;"3")</f>
        <v>0.51724137931034486</v>
      </c>
      <c r="C29" s="151" cm="1">
        <f t="array" aca="1" ref="C29" ca="1">INDIRECT("NumericMain!"&amp;$A29&amp;"4")</f>
        <v>0.8216666697344186</v>
      </c>
      <c r="D29" t="str">
        <f t="array" aca="1" ref="D29" ca="1">INDIRECT("NumericMain!"&amp;$A29&amp;1)</f>
        <v>Q46 RespoBusiness</v>
      </c>
      <c r="E29" t="str" cm="1">
        <f t="array" aca="1" ref="E29" ca="1">INDIRECT("NumericMain!"&amp;$A29&amp;"21")</f>
        <v>EA is driven by business issues and is responds quickly to the needs of business units</v>
      </c>
      <c r="F29" s="151">
        <f t="array" aca="1" ref="F29" ca="1">(INDIRECT("NumericMain!"&amp;$A29&amp;"3")-INDIRECT("NumericMain!"&amp;F$1&amp;"3"))/SQRT((((INDIRECT("NumericMain!"&amp;$A29&amp;"2")-1)*INDIRECT("NumericMain!"&amp;$A29&amp;"4")^2+(INDIRECT("NumericMain!"&amp;F$1&amp;"2")-1)*INDIRECT("NumericMain!"&amp;F$1&amp;"4")^2)/(INDIRECT("NumericMain!"&amp;$A29&amp;"2")+INDIRECT("NumericMain!"&amp;F$1&amp;"2"))))</f>
        <v>1.6818030099126864</v>
      </c>
      <c r="G29" s="151">
        <f t="array" aca="1" ref="G29" ca="1">(INDIRECT("NumericMain!"&amp;$A29&amp;"3")-INDIRECT("NumericMain!"&amp;G$1&amp;"3"))/SQRT((((INDIRECT("NumericMain!"&amp;$A29&amp;"2")-1)*INDIRECT("NumericMain!"&amp;$A29&amp;"4")^2+(INDIRECT("NumericMain!"&amp;G$1&amp;"2")-1)*INDIRECT("NumericMain!"&amp;G$1&amp;"4")^2)/(INDIRECT("NumericMain!"&amp;$A29&amp;"2")+INDIRECT("NumericMain!"&amp;G$1&amp;"2"))))</f>
        <v>1.5871611171716975</v>
      </c>
      <c r="H29" s="151">
        <f t="array" aca="1" ref="H29" ca="1">(INDIRECT("NumericMain!"&amp;$A29&amp;"3")-INDIRECT("NumericMain!"&amp;H$1&amp;"3"))/SQRT((((INDIRECT("NumericMain!"&amp;$A29&amp;"2")-1)*INDIRECT("NumericMain!"&amp;$A29&amp;"4")^2+(INDIRECT("NumericMain!"&amp;H$1&amp;"2")-1)*INDIRECT("NumericMain!"&amp;H$1&amp;"4")^2)/(INDIRECT("NumericMain!"&amp;$A29&amp;"2")+INDIRECT("NumericMain!"&amp;H$1&amp;"2"))))</f>
        <v>1.6071772982233568</v>
      </c>
      <c r="I29" s="151">
        <f t="array" aca="1" ref="I29" ca="1">(INDIRECT("NumericMain!"&amp;$A29&amp;"3")-INDIRECT("NumericMain!"&amp;I$1&amp;"3"))/SQRT((((INDIRECT("NumericMain!"&amp;$A29&amp;"2")-1)*INDIRECT("NumericMain!"&amp;$A29&amp;"4")^2+(INDIRECT("NumericMain!"&amp;I$1&amp;"2")-1)*INDIRECT("NumericMain!"&amp;I$1&amp;"4")^2)/(INDIRECT("NumericMain!"&amp;$A29&amp;"2")+INDIRECT("NumericMain!"&amp;I$1&amp;"2"))))</f>
        <v>1.5006161140481495</v>
      </c>
      <c r="J29" s="151">
        <f t="array" aca="1" ref="J29" ca="1">(INDIRECT("NumericMain!"&amp;$A29&amp;"3")-INDIRECT("NumericMain!"&amp;J$1&amp;"3"))/SQRT((((INDIRECT("NumericMain!"&amp;$A29&amp;"2")-1)*INDIRECT("NumericMain!"&amp;$A29&amp;"4")^2+(INDIRECT("NumericMain!"&amp;J$1&amp;"2")-1)*INDIRECT("NumericMain!"&amp;J$1&amp;"4")^2)/(INDIRECT("NumericMain!"&amp;$A29&amp;"2")+INDIRECT("NumericMain!"&amp;J$1&amp;"2"))))</f>
        <v>1.3560222776247839</v>
      </c>
      <c r="K29" s="151">
        <f t="array" aca="1" ref="K29" ca="1">(INDIRECT("NumericMain!"&amp;$A29&amp;"3")-INDIRECT("NumericMain!"&amp;K$1&amp;"3"))/SQRT((((INDIRECT("NumericMain!"&amp;$A29&amp;"2")-1)*INDIRECT("NumericMain!"&amp;$A29&amp;"4")^2+(INDIRECT("NumericMain!"&amp;K$1&amp;"2")-1)*INDIRECT("NumericMain!"&amp;K$1&amp;"4")^2)/(INDIRECT("NumericMain!"&amp;$A29&amp;"2")+INDIRECT("NumericMain!"&amp;K$1&amp;"2"))))</f>
        <v>1.444913184119937</v>
      </c>
      <c r="L29" s="151">
        <f t="array" aca="1" ref="L29" ca="1">(INDIRECT("NumericMain!"&amp;$A29&amp;"3")-INDIRECT("NumericMain!"&amp;L$1&amp;"3"))/SQRT((((INDIRECT("NumericMain!"&amp;$A29&amp;"2")-1)*INDIRECT("NumericMain!"&amp;$A29&amp;"4")^2+(INDIRECT("NumericMain!"&amp;L$1&amp;"2")-1)*INDIRECT("NumericMain!"&amp;L$1&amp;"4")^2)/(INDIRECT("NumericMain!"&amp;$A29&amp;"2")+INDIRECT("NumericMain!"&amp;L$1&amp;"2"))))</f>
        <v>1.4099840114675883</v>
      </c>
      <c r="M29" s="151">
        <f t="array" aca="1" ref="M29" ca="1">(INDIRECT("NumericMain!"&amp;$A29&amp;"3")-INDIRECT("NumericMain!"&amp;M$1&amp;"3"))/SQRT((((INDIRECT("NumericMain!"&amp;$A29&amp;"2")-1)*INDIRECT("NumericMain!"&amp;$A29&amp;"4")^2+(INDIRECT("NumericMain!"&amp;M$1&amp;"2")-1)*INDIRECT("NumericMain!"&amp;M$1&amp;"4")^2)/(INDIRECT("NumericMain!"&amp;$A29&amp;"2")+INDIRECT("NumericMain!"&amp;M$1&amp;"2"))))</f>
        <v>1.2350135674087774</v>
      </c>
      <c r="N29" s="151">
        <f t="array" aca="1" ref="N29" ca="1">(INDIRECT("NumericMain!"&amp;$A29&amp;"3")-INDIRECT("NumericMain!"&amp;N$1&amp;"3"))/SQRT((((INDIRECT("NumericMain!"&amp;$A29&amp;"2")-1)*INDIRECT("NumericMain!"&amp;$A29&amp;"4")^2+(INDIRECT("NumericMain!"&amp;N$1&amp;"2")-1)*INDIRECT("NumericMain!"&amp;N$1&amp;"4")^2)/(INDIRECT("NumericMain!"&amp;$A29&amp;"2")+INDIRECT("NumericMain!"&amp;N$1&amp;"2"))))</f>
        <v>1.2936675212625901</v>
      </c>
      <c r="O29" s="151">
        <f t="array" aca="1" ref="O29" ca="1">(INDIRECT("NumericMain!"&amp;$A29&amp;"3")-INDIRECT("NumericMain!"&amp;O$1&amp;"3"))/SQRT((((INDIRECT("NumericMain!"&amp;$A29&amp;"2")-1)*INDIRECT("NumericMain!"&amp;$A29&amp;"4")^2+(INDIRECT("NumericMain!"&amp;O$1&amp;"2")-1)*INDIRECT("NumericMain!"&amp;O$1&amp;"4")^2)/(INDIRECT("NumericMain!"&amp;$A29&amp;"2")+INDIRECT("NumericMain!"&amp;O$1&amp;"2"))))</f>
        <v>1.0366596680272744</v>
      </c>
      <c r="P29" s="151">
        <f t="array" aca="1" ref="P29" ca="1">(INDIRECT("NumericMain!"&amp;$A29&amp;"3")-INDIRECT("NumericMain!"&amp;P$1&amp;"3"))/SQRT((((INDIRECT("NumericMain!"&amp;$A29&amp;"2")-1)*INDIRECT("NumericMain!"&amp;$A29&amp;"4")^2+(INDIRECT("NumericMain!"&amp;P$1&amp;"2")-1)*INDIRECT("NumericMain!"&amp;P$1&amp;"4")^2)/(INDIRECT("NumericMain!"&amp;$A29&amp;"2")+INDIRECT("NumericMain!"&amp;P$1&amp;"2"))))</f>
        <v>1.1124591920402833</v>
      </c>
      <c r="Q29" s="151">
        <f t="array" aca="1" ref="Q29" ca="1">(INDIRECT("NumericMain!"&amp;$A29&amp;"3")-INDIRECT("NumericMain!"&amp;Q$1&amp;"3"))/SQRT((((INDIRECT("NumericMain!"&amp;$A29&amp;"2")-1)*INDIRECT("NumericMain!"&amp;$A29&amp;"4")^2+(INDIRECT("NumericMain!"&amp;Q$1&amp;"2")-1)*INDIRECT("NumericMain!"&amp;Q$1&amp;"4")^2)/(INDIRECT("NumericMain!"&amp;$A29&amp;"2")+INDIRECT("NumericMain!"&amp;Q$1&amp;"2"))))</f>
        <v>1.2249714033220183</v>
      </c>
      <c r="R29" s="151">
        <f t="array" aca="1" ref="R29" ca="1">(INDIRECT("NumericMain!"&amp;$A29&amp;"3")-INDIRECT("NumericMain!"&amp;R$1&amp;"3"))/SQRT((((INDIRECT("NumericMain!"&amp;$A29&amp;"2")-1)*INDIRECT("NumericMain!"&amp;$A29&amp;"4")^2+(INDIRECT("NumericMain!"&amp;R$1&amp;"2")-1)*INDIRECT("NumericMain!"&amp;R$1&amp;"4")^2)/(INDIRECT("NumericMain!"&amp;$A29&amp;"2")+INDIRECT("NumericMain!"&amp;R$1&amp;"2"))))</f>
        <v>1.0466080941989242</v>
      </c>
      <c r="S29" s="151">
        <f t="array" aca="1" ref="S29" ca="1">(INDIRECT("NumericMain!"&amp;$A29&amp;"3")-INDIRECT("NumericMain!"&amp;S$1&amp;"3"))/SQRT((((INDIRECT("NumericMain!"&amp;$A29&amp;"2")-1)*INDIRECT("NumericMain!"&amp;$A29&amp;"4")^2+(INDIRECT("NumericMain!"&amp;S$1&amp;"2")-1)*INDIRECT("NumericMain!"&amp;S$1&amp;"4")^2)/(INDIRECT("NumericMain!"&amp;$A29&amp;"2")+INDIRECT("NumericMain!"&amp;S$1&amp;"2"))))</f>
        <v>0.96738024214890883</v>
      </c>
      <c r="T29" s="151">
        <f t="array" aca="1" ref="T29" ca="1">(INDIRECT("NumericMain!"&amp;$A29&amp;"3")-INDIRECT("NumericMain!"&amp;T$1&amp;"3"))/SQRT((((INDIRECT("NumericMain!"&amp;$A29&amp;"2")-1)*INDIRECT("NumericMain!"&amp;$A29&amp;"4")^2+(INDIRECT("NumericMain!"&amp;T$1&amp;"2")-1)*INDIRECT("NumericMain!"&amp;T$1&amp;"4")^2)/(INDIRECT("NumericMain!"&amp;$A29&amp;"2")+INDIRECT("NumericMain!"&amp;T$1&amp;"2"))))</f>
        <v>0.81178803183482462</v>
      </c>
      <c r="U29" s="151">
        <f t="array" aca="1" ref="U29" ca="1">(INDIRECT("NumericMain!"&amp;$A29&amp;"3")-INDIRECT("NumericMain!"&amp;U$1&amp;"3"))/SQRT((((INDIRECT("NumericMain!"&amp;$A29&amp;"2")-1)*INDIRECT("NumericMain!"&amp;$A29&amp;"4")^2+(INDIRECT("NumericMain!"&amp;U$1&amp;"2")-1)*INDIRECT("NumericMain!"&amp;U$1&amp;"4")^2)/(INDIRECT("NumericMain!"&amp;$A29&amp;"2")+INDIRECT("NumericMain!"&amp;U$1&amp;"2"))))</f>
        <v>0.85907355917511563</v>
      </c>
      <c r="V29" s="151">
        <f t="array" aca="1" ref="V29" ca="1">(INDIRECT("NumericMain!"&amp;$A29&amp;"3")-INDIRECT("NumericMain!"&amp;V$1&amp;"3"))/SQRT((((INDIRECT("NumericMain!"&amp;$A29&amp;"2")-1)*INDIRECT("NumericMain!"&amp;$A29&amp;"4")^2+(INDIRECT("NumericMain!"&amp;V$1&amp;"2")-1)*INDIRECT("NumericMain!"&amp;V$1&amp;"4")^2)/(INDIRECT("NumericMain!"&amp;$A29&amp;"2")+INDIRECT("NumericMain!"&amp;V$1&amp;"2"))))</f>
        <v>0.71393289346187372</v>
      </c>
      <c r="W29" s="151">
        <f t="array" aca="1" ref="W29" ca="1">(INDIRECT("NumericMain!"&amp;$A29&amp;"3")-INDIRECT("NumericMain!"&amp;W$1&amp;"3"))/SQRT((((INDIRECT("NumericMain!"&amp;$A29&amp;"2")-1)*INDIRECT("NumericMain!"&amp;$A29&amp;"4")^2+(INDIRECT("NumericMain!"&amp;W$1&amp;"2")-1)*INDIRECT("NumericMain!"&amp;W$1&amp;"4")^2)/(INDIRECT("NumericMain!"&amp;$A29&amp;"2")+INDIRECT("NumericMain!"&amp;W$1&amp;"2"))))</f>
        <v>0.58397925932146244</v>
      </c>
      <c r="X29" s="151">
        <f t="array" aca="1" ref="X29" ca="1">(INDIRECT("NumericMain!"&amp;$A29&amp;"3")-INDIRECT("NumericMain!"&amp;X$1&amp;"3"))/SQRT((((INDIRECT("NumericMain!"&amp;$A29&amp;"2")-1)*INDIRECT("NumericMain!"&amp;$A29&amp;"4")^2+(INDIRECT("NumericMain!"&amp;X$1&amp;"2")-1)*INDIRECT("NumericMain!"&amp;X$1&amp;"4")^2)/(INDIRECT("NumericMain!"&amp;$A29&amp;"2")+INDIRECT("NumericMain!"&amp;X$1&amp;"2"))))</f>
        <v>0.45364803277275623</v>
      </c>
      <c r="Y29" s="151">
        <f t="array" aca="1" ref="Y29" ca="1">(INDIRECT("NumericMain!"&amp;$A29&amp;"3")-INDIRECT("NumericMain!"&amp;Y$1&amp;"3"))/SQRT((((INDIRECT("NumericMain!"&amp;$A29&amp;"2")-1)*INDIRECT("NumericMain!"&amp;$A29&amp;"4")^2+(INDIRECT("NumericMain!"&amp;Y$1&amp;"2")-1)*INDIRECT("NumericMain!"&amp;Y$1&amp;"4")^2)/(INDIRECT("NumericMain!"&amp;$A29&amp;"2")+INDIRECT("NumericMain!"&amp;Y$1&amp;"2"))))</f>
        <v>0.43041282333094205</v>
      </c>
      <c r="Z29" s="151">
        <f t="array" aca="1" ref="Z29" ca="1">(INDIRECT("NumericMain!"&amp;$A29&amp;"3")-INDIRECT("NumericMain!"&amp;Z$1&amp;"3"))/SQRT((((INDIRECT("NumericMain!"&amp;$A29&amp;"2")-1)*INDIRECT("NumericMain!"&amp;$A29&amp;"4")^2+(INDIRECT("NumericMain!"&amp;Z$1&amp;"2")-1)*INDIRECT("NumericMain!"&amp;Z$1&amp;"4")^2)/(INDIRECT("NumericMain!"&amp;$A29&amp;"2")+INDIRECT("NumericMain!"&amp;Z$1&amp;"2"))))</f>
        <v>0.27041600223392548</v>
      </c>
      <c r="AA29" s="151">
        <f t="array" aca="1" ref="AA29" ca="1">(INDIRECT("NumericMain!"&amp;$A29&amp;"3")-INDIRECT("NumericMain!"&amp;AA$1&amp;"3"))/SQRT((((INDIRECT("NumericMain!"&amp;$A29&amp;"2")-1)*INDIRECT("NumericMain!"&amp;$A29&amp;"4")^2+(INDIRECT("NumericMain!"&amp;AA$1&amp;"2")-1)*INDIRECT("NumericMain!"&amp;AA$1&amp;"4")^2)/(INDIRECT("NumericMain!"&amp;$A29&amp;"2")+INDIRECT("NumericMain!"&amp;AA$1&amp;"2"))))</f>
        <v>0.26846242208560978</v>
      </c>
      <c r="AB29" s="151">
        <f t="array" aca="1" ref="AB29" ca="1">(INDIRECT("NumericMain!"&amp;$A29&amp;"3")-INDIRECT("NumericMain!"&amp;AB$1&amp;"3"))/SQRT((((INDIRECT("NumericMain!"&amp;$A29&amp;"2")-1)*INDIRECT("NumericMain!"&amp;$A29&amp;"4")^2+(INDIRECT("NumericMain!"&amp;AB$1&amp;"2")-1)*INDIRECT("NumericMain!"&amp;AB$1&amp;"4")^2)/(INDIRECT("NumericMain!"&amp;$A29&amp;"2")+INDIRECT("NumericMain!"&amp;AB$1&amp;"2"))))</f>
        <v>0.2447451049344013</v>
      </c>
      <c r="AC29" s="151">
        <f t="array" aca="1" ref="AC29" ca="1">(INDIRECT("NumericMain!"&amp;$A29&amp;"3")-INDIRECT("NumericMain!"&amp;AC$1&amp;"3"))/SQRT((((INDIRECT("NumericMain!"&amp;$A29&amp;"2")-1)*INDIRECT("NumericMain!"&amp;$A29&amp;"4")^2+(INDIRECT("NumericMain!"&amp;AC$1&amp;"2")-1)*INDIRECT("NumericMain!"&amp;AC$1&amp;"4")^2)/(INDIRECT("NumericMain!"&amp;$A29&amp;"2")+INDIRECT("NumericMain!"&amp;AC$1&amp;"2"))))</f>
        <v>0.2305919760695751</v>
      </c>
      <c r="AD29" s="151">
        <f t="array" aca="1" ref="AD29" ca="1">(INDIRECT("NumericMain!"&amp;$A29&amp;"3")-INDIRECT("NumericMain!"&amp;AD$1&amp;"3"))/SQRT((((INDIRECT("NumericMain!"&amp;$A29&amp;"2")-1)*INDIRECT("NumericMain!"&amp;$A29&amp;"4")^2+(INDIRECT("NumericMain!"&amp;AD$1&amp;"2")-1)*INDIRECT("NumericMain!"&amp;AD$1&amp;"4")^2)/(INDIRECT("NumericMain!"&amp;$A29&amp;"2")+INDIRECT("NumericMain!"&amp;AD$1&amp;"2"))))</f>
        <v>8.8259156328137606E-2</v>
      </c>
      <c r="AE29" s="151">
        <f t="array" aca="1" ref="AE29" ca="1">(INDIRECT("NumericMain!"&amp;$A29&amp;"3")-INDIRECT("NumericMain!"&amp;AE$1&amp;"3"))/SQRT((((INDIRECT("NumericMain!"&amp;$A29&amp;"2")-1)*INDIRECT("NumericMain!"&amp;$A29&amp;"4")^2+(INDIRECT("NumericMain!"&amp;AE$1&amp;"2")-1)*INDIRECT("NumericMain!"&amp;AE$1&amp;"4")^2)/(INDIRECT("NumericMain!"&amp;$A29&amp;"2")+INDIRECT("NumericMain!"&amp;AE$1&amp;"2"))))</f>
        <v>6.4363753388748973E-2</v>
      </c>
      <c r="AF29" s="151">
        <f t="array" aca="1" ref="AF29" ca="1">(INDIRECT("NumericMain!"&amp;$A29&amp;"3")-INDIRECT("NumericMain!"&amp;AF$1&amp;"3"))/SQRT((((INDIRECT("NumericMain!"&amp;$A29&amp;"2")-1)*INDIRECT("NumericMain!"&amp;$A29&amp;"4")^2+(INDIRECT("NumericMain!"&amp;AF$1&amp;"2")-1)*INDIRECT("NumericMain!"&amp;AF$1&amp;"4")^2)/(INDIRECT("NumericMain!"&amp;$A29&amp;"2")+INDIRECT("NumericMain!"&amp;AF$1&amp;"2"))))</f>
        <v>0</v>
      </c>
    </row>
    <row r="30" spans="1:35" x14ac:dyDescent="0.2">
      <c r="A30" t="s">
        <v>1901</v>
      </c>
      <c r="B30" s="151" cm="1">
        <f t="array" aca="1" ref="B30" ca="1">INDIRECT("NumericMain!"&amp;$A30&amp;"3")</f>
        <v>0.62068965517241381</v>
      </c>
      <c r="C30" s="151" cm="1">
        <f t="array" aca="1" ref="C30" ca="1">INDIRECT("NumericMain!"&amp;$A30&amp;"4")</f>
        <v>0.91436079114446678</v>
      </c>
      <c r="D30" t="str">
        <f t="array" aca="1" ref="D30" ca="1">INDIRECT("NumericMain!"&amp;$A30&amp;1)</f>
        <v>Q46 LooseFramework</v>
      </c>
      <c r="E30" t="str" cm="1">
        <f t="array" aca="1" ref="E30" ca="1">INDIRECT("NumericMain!"&amp;$A30&amp;"21")</f>
        <v>EA frameworks are used as a guide but do not need to be followed closely</v>
      </c>
      <c r="F30" s="151">
        <f t="array" aca="1" ref="F30" ca="1">(INDIRECT("NumericMain!"&amp;$A30&amp;"3")-INDIRECT("NumericMain!"&amp;F$1&amp;"3"))/SQRT((((INDIRECT("NumericMain!"&amp;$A30&amp;"2")-1)*INDIRECT("NumericMain!"&amp;$A30&amp;"4")^2+(INDIRECT("NumericMain!"&amp;F$1&amp;"2")-1)*INDIRECT("NumericMain!"&amp;F$1&amp;"4")^2)/(INDIRECT("NumericMain!"&amp;$A30&amp;"2")+INDIRECT("NumericMain!"&amp;F$1&amp;"2"))))</f>
        <v>1.7094278514675911</v>
      </c>
      <c r="G30" s="151">
        <f t="array" aca="1" ref="G30" ca="1">(INDIRECT("NumericMain!"&amp;$A30&amp;"3")-INDIRECT("NumericMain!"&amp;G$1&amp;"3"))/SQRT((((INDIRECT("NumericMain!"&amp;$A30&amp;"2")-1)*INDIRECT("NumericMain!"&amp;$A30&amp;"4")^2+(INDIRECT("NumericMain!"&amp;G$1&amp;"2")-1)*INDIRECT("NumericMain!"&amp;G$1&amp;"4")^2)/(INDIRECT("NumericMain!"&amp;$A30&amp;"2")+INDIRECT("NumericMain!"&amp;G$1&amp;"2"))))</f>
        <v>1.6214405878749167</v>
      </c>
      <c r="H30" s="151">
        <f t="array" aca="1" ref="H30" ca="1">(INDIRECT("NumericMain!"&amp;$A30&amp;"3")-INDIRECT("NumericMain!"&amp;H$1&amp;"3"))/SQRT((((INDIRECT("NumericMain!"&amp;$A30&amp;"2")-1)*INDIRECT("NumericMain!"&amp;$A30&amp;"4")^2+(INDIRECT("NumericMain!"&amp;H$1&amp;"2")-1)*INDIRECT("NumericMain!"&amp;H$1&amp;"4")^2)/(INDIRECT("NumericMain!"&amp;$A30&amp;"2")+INDIRECT("NumericMain!"&amp;H$1&amp;"2"))))</f>
        <v>1.6377769980646857</v>
      </c>
      <c r="I30" s="151">
        <f t="array" aca="1" ref="I30" ca="1">(INDIRECT("NumericMain!"&amp;$A30&amp;"3")-INDIRECT("NumericMain!"&amp;I$1&amp;"3"))/SQRT((((INDIRECT("NumericMain!"&amp;$A30&amp;"2")-1)*INDIRECT("NumericMain!"&amp;$A30&amp;"4")^2+(INDIRECT("NumericMain!"&amp;I$1&amp;"2")-1)*INDIRECT("NumericMain!"&amp;I$1&amp;"4")^2)/(INDIRECT("NumericMain!"&amp;$A30&amp;"2")+INDIRECT("NumericMain!"&amp;I$1&amp;"2"))))</f>
        <v>1.5397240783390069</v>
      </c>
      <c r="J30" s="151">
        <f t="array" aca="1" ref="J30" ca="1">(INDIRECT("NumericMain!"&amp;$A30&amp;"3")-INDIRECT("NumericMain!"&amp;J$1&amp;"3"))/SQRT((((INDIRECT("NumericMain!"&amp;$A30&amp;"2")-1)*INDIRECT("NumericMain!"&amp;$A30&amp;"4")^2+(INDIRECT("NumericMain!"&amp;J$1&amp;"2")-1)*INDIRECT("NumericMain!"&amp;J$1&amp;"4")^2)/(INDIRECT("NumericMain!"&amp;$A30&amp;"2")+INDIRECT("NumericMain!"&amp;J$1&amp;"2"))))</f>
        <v>1.4050538661799312</v>
      </c>
      <c r="K30" s="151">
        <f t="array" aca="1" ref="K30" ca="1">(INDIRECT("NumericMain!"&amp;$A30&amp;"3")-INDIRECT("NumericMain!"&amp;K$1&amp;"3"))/SQRT((((INDIRECT("NumericMain!"&amp;$A30&amp;"2")-1)*INDIRECT("NumericMain!"&amp;$A30&amp;"4")^2+(INDIRECT("NumericMain!"&amp;K$1&amp;"2")-1)*INDIRECT("NumericMain!"&amp;K$1&amp;"4")^2)/(INDIRECT("NumericMain!"&amp;$A30&amp;"2")+INDIRECT("NumericMain!"&amp;K$1&amp;"2"))))</f>
        <v>1.4878867718096294</v>
      </c>
      <c r="L30" s="151">
        <f t="array" aca="1" ref="L30" ca="1">(INDIRECT("NumericMain!"&amp;$A30&amp;"3")-INDIRECT("NumericMain!"&amp;L$1&amp;"3"))/SQRT((((INDIRECT("NumericMain!"&amp;$A30&amp;"2")-1)*INDIRECT("NumericMain!"&amp;$A30&amp;"4")^2+(INDIRECT("NumericMain!"&amp;L$1&amp;"2")-1)*INDIRECT("NumericMain!"&amp;L$1&amp;"4")^2)/(INDIRECT("NumericMain!"&amp;$A30&amp;"2")+INDIRECT("NumericMain!"&amp;L$1&amp;"2"))))</f>
        <v>1.4543137796542411</v>
      </c>
      <c r="M30" s="151">
        <f t="array" aca="1" ref="M30" ca="1">(INDIRECT("NumericMain!"&amp;$A30&amp;"3")-INDIRECT("NumericMain!"&amp;M$1&amp;"3"))/SQRT((((INDIRECT("NumericMain!"&amp;$A30&amp;"2")-1)*INDIRECT("NumericMain!"&amp;$A30&amp;"4")^2+(INDIRECT("NumericMain!"&amp;M$1&amp;"2")-1)*INDIRECT("NumericMain!"&amp;M$1&amp;"4")^2)/(INDIRECT("NumericMain!"&amp;$A30&amp;"2")+INDIRECT("NumericMain!"&amp;M$1&amp;"2"))))</f>
        <v>1.2895457977994438</v>
      </c>
      <c r="N30" s="151">
        <f t="array" aca="1" ref="N30" ca="1">(INDIRECT("NumericMain!"&amp;$A30&amp;"3")-INDIRECT("NumericMain!"&amp;N$1&amp;"3"))/SQRT((((INDIRECT("NumericMain!"&amp;$A30&amp;"2")-1)*INDIRECT("NumericMain!"&amp;$A30&amp;"4")^2+(INDIRECT("NumericMain!"&amp;N$1&amp;"2")-1)*INDIRECT("NumericMain!"&amp;N$1&amp;"4")^2)/(INDIRECT("NumericMain!"&amp;$A30&amp;"2")+INDIRECT("NumericMain!"&amp;N$1&amp;"2"))))</f>
        <v>1.3439461918609481</v>
      </c>
      <c r="O30" s="151">
        <f t="array" aca="1" ref="O30" ca="1">(INDIRECT("NumericMain!"&amp;$A30&amp;"3")-INDIRECT("NumericMain!"&amp;O$1&amp;"3"))/SQRT((((INDIRECT("NumericMain!"&amp;$A30&amp;"2")-1)*INDIRECT("NumericMain!"&amp;$A30&amp;"4")^2+(INDIRECT("NumericMain!"&amp;O$1&amp;"2")-1)*INDIRECT("NumericMain!"&amp;O$1&amp;"4")^2)/(INDIRECT("NumericMain!"&amp;$A30&amp;"2")+INDIRECT("NumericMain!"&amp;O$1&amp;"2"))))</f>
        <v>1.0997639313625476</v>
      </c>
      <c r="P30" s="151">
        <f t="array" aca="1" ref="P30" ca="1">(INDIRECT("NumericMain!"&amp;$A30&amp;"3")-INDIRECT("NumericMain!"&amp;P$1&amp;"3"))/SQRT((((INDIRECT("NumericMain!"&amp;$A30&amp;"2")-1)*INDIRECT("NumericMain!"&amp;$A30&amp;"4")^2+(INDIRECT("NumericMain!"&amp;P$1&amp;"2")-1)*INDIRECT("NumericMain!"&amp;P$1&amp;"4")^2)/(INDIRECT("NumericMain!"&amp;$A30&amp;"2")+INDIRECT("NumericMain!"&amp;P$1&amp;"2"))))</f>
        <v>1.172195791973174</v>
      </c>
      <c r="Q30" s="151">
        <f t="array" aca="1" ref="Q30" ca="1">(INDIRECT("NumericMain!"&amp;$A30&amp;"3")-INDIRECT("NumericMain!"&amp;Q$1&amp;"3"))/SQRT((((INDIRECT("NumericMain!"&amp;$A30&amp;"2")-1)*INDIRECT("NumericMain!"&amp;$A30&amp;"4")^2+(INDIRECT("NumericMain!"&amp;Q$1&amp;"2")-1)*INDIRECT("NumericMain!"&amp;Q$1&amp;"4")^2)/(INDIRECT("NumericMain!"&amp;$A30&amp;"2")+INDIRECT("NumericMain!"&amp;Q$1&amp;"2"))))</f>
        <v>1.2754185416872732</v>
      </c>
      <c r="R30" s="151">
        <f t="array" aca="1" ref="R30" ca="1">(INDIRECT("NumericMain!"&amp;$A30&amp;"3")-INDIRECT("NumericMain!"&amp;R$1&amp;"3"))/SQRT((((INDIRECT("NumericMain!"&amp;$A30&amp;"2")-1)*INDIRECT("NumericMain!"&amp;$A30&amp;"4")^2+(INDIRECT("NumericMain!"&amp;R$1&amp;"2")-1)*INDIRECT("NumericMain!"&amp;R$1&amp;"4")^2)/(INDIRECT("NumericMain!"&amp;$A30&amp;"2")+INDIRECT("NumericMain!"&amp;R$1&amp;"2"))))</f>
        <v>1.1092559572255674</v>
      </c>
      <c r="S30" s="151">
        <f t="array" aca="1" ref="S30" ca="1">(INDIRECT("NumericMain!"&amp;$A30&amp;"3")-INDIRECT("NumericMain!"&amp;S$1&amp;"3"))/SQRT((((INDIRECT("NumericMain!"&amp;$A30&amp;"2")-1)*INDIRECT("NumericMain!"&amp;$A30&amp;"4")^2+(INDIRECT("NumericMain!"&amp;S$1&amp;"2")-1)*INDIRECT("NumericMain!"&amp;S$1&amp;"4")^2)/(INDIRECT("NumericMain!"&amp;$A30&amp;"2")+INDIRECT("NumericMain!"&amp;S$1&amp;"2"))))</f>
        <v>1.0338834344411028</v>
      </c>
      <c r="T30" s="151">
        <f t="array" aca="1" ref="T30" ca="1">(INDIRECT("NumericMain!"&amp;$A30&amp;"3")-INDIRECT("NumericMain!"&amp;T$1&amp;"3"))/SQRT((((INDIRECT("NumericMain!"&amp;$A30&amp;"2")-1)*INDIRECT("NumericMain!"&amp;$A30&amp;"4")^2+(INDIRECT("NumericMain!"&amp;T$1&amp;"2")-1)*INDIRECT("NumericMain!"&amp;T$1&amp;"4")^2)/(INDIRECT("NumericMain!"&amp;$A30&amp;"2")+INDIRECT("NumericMain!"&amp;T$1&amp;"2"))))</f>
        <v>0.88311056338987037</v>
      </c>
      <c r="U30" s="151">
        <f t="array" aca="1" ref="U30" ca="1">(INDIRECT("NumericMain!"&amp;$A30&amp;"3")-INDIRECT("NumericMain!"&amp;U$1&amp;"3"))/SQRT((((INDIRECT("NumericMain!"&amp;$A30&amp;"2")-1)*INDIRECT("NumericMain!"&amp;$A30&amp;"4")^2+(INDIRECT("NumericMain!"&amp;U$1&amp;"2")-1)*INDIRECT("NumericMain!"&amp;U$1&amp;"4")^2)/(INDIRECT("NumericMain!"&amp;$A30&amp;"2")+INDIRECT("NumericMain!"&amp;U$1&amp;"2"))))</f>
        <v>0.93238986629913645</v>
      </c>
      <c r="V30" s="151">
        <f t="array" aca="1" ref="V30" ca="1">(INDIRECT("NumericMain!"&amp;$A30&amp;"3")-INDIRECT("NumericMain!"&amp;V$1&amp;"3"))/SQRT((((INDIRECT("NumericMain!"&amp;$A30&amp;"2")-1)*INDIRECT("NumericMain!"&amp;$A30&amp;"4")^2+(INDIRECT("NumericMain!"&amp;V$1&amp;"2")-1)*INDIRECT("NumericMain!"&amp;V$1&amp;"4")^2)/(INDIRECT("NumericMain!"&amp;$A30&amp;"2")+INDIRECT("NumericMain!"&amp;V$1&amp;"2"))))</f>
        <v>0.79461486652901148</v>
      </c>
      <c r="W30" s="151">
        <f t="array" aca="1" ref="W30" ca="1">(INDIRECT("NumericMain!"&amp;$A30&amp;"3")-INDIRECT("NumericMain!"&amp;W$1&amp;"3"))/SQRT((((INDIRECT("NumericMain!"&amp;$A30&amp;"2")-1)*INDIRECT("NumericMain!"&amp;$A30&amp;"4")^2+(INDIRECT("NumericMain!"&amp;W$1&amp;"2")-1)*INDIRECT("NumericMain!"&amp;W$1&amp;"4")^2)/(INDIRECT("NumericMain!"&amp;$A30&amp;"2")+INDIRECT("NumericMain!"&amp;W$1&amp;"2"))))</f>
        <v>0.66368158446436121</v>
      </c>
      <c r="X30" s="151">
        <f t="array" aca="1" ref="X30" ca="1">(INDIRECT("NumericMain!"&amp;$A30&amp;"3")-INDIRECT("NumericMain!"&amp;X$1&amp;"3"))/SQRT((((INDIRECT("NumericMain!"&amp;$A30&amp;"2")-1)*INDIRECT("NumericMain!"&amp;$A30&amp;"4")^2+(INDIRECT("NumericMain!"&amp;X$1&amp;"2")-1)*INDIRECT("NumericMain!"&amp;X$1&amp;"4")^2)/(INDIRECT("NumericMain!"&amp;$A30&amp;"2")+INDIRECT("NumericMain!"&amp;X$1&amp;"2"))))</f>
        <v>0.54451093269634332</v>
      </c>
      <c r="Y30" s="151">
        <f t="array" aca="1" ref="Y30" ca="1">(INDIRECT("NumericMain!"&amp;$A30&amp;"3")-INDIRECT("NumericMain!"&amp;Y$1&amp;"3"))/SQRT((((INDIRECT("NumericMain!"&amp;$A30&amp;"2")-1)*INDIRECT("NumericMain!"&amp;$A30&amp;"4")^2+(INDIRECT("NumericMain!"&amp;Y$1&amp;"2")-1)*INDIRECT("NumericMain!"&amp;Y$1&amp;"4")^2)/(INDIRECT("NumericMain!"&amp;$A30&amp;"2")+INDIRECT("NumericMain!"&amp;Y$1&amp;"2"))))</f>
        <v>0.52484107335134489</v>
      </c>
      <c r="Z30" s="151">
        <f t="array" aca="1" ref="Z30" ca="1">(INDIRECT("NumericMain!"&amp;$A30&amp;"3")-INDIRECT("NumericMain!"&amp;Z$1&amp;"3"))/SQRT((((INDIRECT("NumericMain!"&amp;$A30&amp;"2")-1)*INDIRECT("NumericMain!"&amp;$A30&amp;"4")^2+(INDIRECT("NumericMain!"&amp;Z$1&amp;"2")-1)*INDIRECT("NumericMain!"&amp;Z$1&amp;"4")^2)/(INDIRECT("NumericMain!"&amp;$A30&amp;"2")+INDIRECT("NumericMain!"&amp;Z$1&amp;"2"))))</f>
        <v>0.3698791184606548</v>
      </c>
      <c r="AA30" s="151">
        <f t="array" aca="1" ref="AA30" ca="1">(INDIRECT("NumericMain!"&amp;$A30&amp;"3")-INDIRECT("NumericMain!"&amp;AA$1&amp;"3"))/SQRT((((INDIRECT("NumericMain!"&amp;$A30&amp;"2")-1)*INDIRECT("NumericMain!"&amp;$A30&amp;"4")^2+(INDIRECT("NumericMain!"&amp;AA$1&amp;"2")-1)*INDIRECT("NumericMain!"&amp;AA$1&amp;"4")^2)/(INDIRECT("NumericMain!"&amp;$A30&amp;"2")+INDIRECT("NumericMain!"&amp;AA$1&amp;"2"))))</f>
        <v>0.37829821653827872</v>
      </c>
      <c r="AB30" s="151">
        <f t="array" aca="1" ref="AB30" ca="1">(INDIRECT("NumericMain!"&amp;$A30&amp;"3")-INDIRECT("NumericMain!"&amp;AB$1&amp;"3"))/SQRT((((INDIRECT("NumericMain!"&amp;$A30&amp;"2")-1)*INDIRECT("NumericMain!"&amp;$A30&amp;"4")^2+(INDIRECT("NumericMain!"&amp;AB$1&amp;"2")-1)*INDIRECT("NumericMain!"&amp;AB$1&amp;"4")^2)/(INDIRECT("NumericMain!"&amp;$A30&amp;"2")+INDIRECT("NumericMain!"&amp;AB$1&amp;"2"))))</f>
        <v>0.3483508498722826</v>
      </c>
      <c r="AC30" s="151">
        <f t="array" aca="1" ref="AC30" ca="1">(INDIRECT("NumericMain!"&amp;$A30&amp;"3")-INDIRECT("NumericMain!"&amp;AC$1&amp;"3"))/SQRT((((INDIRECT("NumericMain!"&amp;$A30&amp;"2")-1)*INDIRECT("NumericMain!"&amp;$A30&amp;"4")^2+(INDIRECT("NumericMain!"&amp;AC$1&amp;"2")-1)*INDIRECT("NumericMain!"&amp;AC$1&amp;"4")^2)/(INDIRECT("NumericMain!"&amp;$A30&amp;"2")+INDIRECT("NumericMain!"&amp;AC$1&amp;"2"))))</f>
        <v>0.33963476968423545</v>
      </c>
      <c r="AD30" s="151">
        <f t="array" aca="1" ref="AD30" ca="1">(INDIRECT("NumericMain!"&amp;$A30&amp;"3")-INDIRECT("NumericMain!"&amp;AD$1&amp;"3"))/SQRT((((INDIRECT("NumericMain!"&amp;$A30&amp;"2")-1)*INDIRECT("NumericMain!"&amp;$A30&amp;"4")^2+(INDIRECT("NumericMain!"&amp;AD$1&amp;"2")-1)*INDIRECT("NumericMain!"&amp;AD$1&amp;"4")^2)/(INDIRECT("NumericMain!"&amp;$A30&amp;"2")+INDIRECT("NumericMain!"&amp;AD$1&amp;"2"))))</f>
        <v>0.20761369963434995</v>
      </c>
      <c r="AE30" s="151">
        <f t="array" aca="1" ref="AE30" ca="1">(INDIRECT("NumericMain!"&amp;$A30&amp;"3")-INDIRECT("NumericMain!"&amp;AE$1&amp;"3"))/SQRT((((INDIRECT("NumericMain!"&amp;$A30&amp;"2")-1)*INDIRECT("NumericMain!"&amp;$A30&amp;"4")^2+(INDIRECT("NumericMain!"&amp;AE$1&amp;"2")-1)*INDIRECT("NumericMain!"&amp;AE$1&amp;"4")^2)/(INDIRECT("NumericMain!"&amp;$A30&amp;"2")+INDIRECT("NumericMain!"&amp;AE$1&amp;"2"))))</f>
        <v>0.18225570412325204</v>
      </c>
      <c r="AF30" s="151">
        <f t="array" aca="1" ref="AF30" ca="1">(INDIRECT("NumericMain!"&amp;$A30&amp;"3")-INDIRECT("NumericMain!"&amp;AF$1&amp;"3"))/SQRT((((INDIRECT("NumericMain!"&amp;$A30&amp;"2")-1)*INDIRECT("NumericMain!"&amp;$A30&amp;"4")^2+(INDIRECT("NumericMain!"&amp;AF$1&amp;"2")-1)*INDIRECT("NumericMain!"&amp;AF$1&amp;"4")^2)/(INDIRECT("NumericMain!"&amp;$A30&amp;"2")+INDIRECT("NumericMain!"&amp;AF$1&amp;"2"))))</f>
        <v>0.12004802881921342</v>
      </c>
      <c r="AG30" s="151">
        <f t="array" aca="1" ref="AG30" ca="1">(INDIRECT("NumericMain!"&amp;$A30&amp;"3")-INDIRECT("NumericMain!"&amp;AG$1&amp;"3"))/SQRT((((INDIRECT("NumericMain!"&amp;$A30&amp;"2")-1)*INDIRECT("NumericMain!"&amp;$A30&amp;"4")^2+(INDIRECT("NumericMain!"&amp;AG$1&amp;"2")-1)*INDIRECT("NumericMain!"&amp;AG$1&amp;"4")^2)/(INDIRECT("NumericMain!"&amp;$A30&amp;"2")+INDIRECT("NumericMain!"&amp;AG$1&amp;"2"))))</f>
        <v>0</v>
      </c>
    </row>
    <row r="31" spans="1:35" x14ac:dyDescent="0.2">
      <c r="A31" t="s">
        <v>1902</v>
      </c>
      <c r="B31" s="151" cm="1">
        <f t="array" aca="1" ref="B31" ca="1">INDIRECT("NumericMain!"&amp;$A31&amp;"3")</f>
        <v>0.63793103448275867</v>
      </c>
      <c r="C31" s="151" cm="1">
        <f t="array" aca="1" ref="C31" ca="1">INDIRECT("NumericMain!"&amp;$A31&amp;"4")</f>
        <v>0.76544393407547895</v>
      </c>
      <c r="D31" t="str">
        <f t="array" aca="1" ref="D31" ca="1">INDIRECT("NumericMain!"&amp;$A31&amp;1)</f>
        <v>Q46 AgileDev</v>
      </c>
      <c r="E31" t="str" cm="1">
        <f t="array" aca="1" ref="E31" ca="1">INDIRECT("NumericMain!"&amp;$A31&amp;"21")</f>
        <v>New software developed in the university is created using agile software development methods</v>
      </c>
      <c r="F31" s="151">
        <f t="array" aca="1" ref="F31" ca="1">(INDIRECT("NumericMain!"&amp;$A31&amp;"3")-INDIRECT("NumericMain!"&amp;F$1&amp;"3"))/SQRT((((INDIRECT("NumericMain!"&amp;$A31&amp;"2")-1)*INDIRECT("NumericMain!"&amp;$A31&amp;"4")^2+(INDIRECT("NumericMain!"&amp;F$1&amp;"2")-1)*INDIRECT("NumericMain!"&amp;F$1&amp;"4")^2)/(INDIRECT("NumericMain!"&amp;$A31&amp;"2")+INDIRECT("NumericMain!"&amp;F$1&amp;"2"))))</f>
        <v>1.8952664637014178</v>
      </c>
      <c r="G31" s="151">
        <f t="array" aca="1" ref="G31" ca="1">(INDIRECT("NumericMain!"&amp;$A31&amp;"3")-INDIRECT("NumericMain!"&amp;G$1&amp;"3"))/SQRT((((INDIRECT("NumericMain!"&amp;$A31&amp;"2")-1)*INDIRECT("NumericMain!"&amp;$A31&amp;"4")^2+(INDIRECT("NumericMain!"&amp;G$1&amp;"2")-1)*INDIRECT("NumericMain!"&amp;G$1&amp;"4")^2)/(INDIRECT("NumericMain!"&amp;$A31&amp;"2")+INDIRECT("NumericMain!"&amp;G$1&amp;"2"))))</f>
        <v>1.7965335701807061</v>
      </c>
      <c r="H31" s="151">
        <f t="array" aca="1" ref="H31" ca="1">(INDIRECT("NumericMain!"&amp;$A31&amp;"3")-INDIRECT("NumericMain!"&amp;H$1&amp;"3"))/SQRT((((INDIRECT("NumericMain!"&amp;$A31&amp;"2")-1)*INDIRECT("NumericMain!"&amp;$A31&amp;"4")^2+(INDIRECT("NumericMain!"&amp;H$1&amp;"2")-1)*INDIRECT("NumericMain!"&amp;H$1&amp;"4")^2)/(INDIRECT("NumericMain!"&amp;$A31&amp;"2")+INDIRECT("NumericMain!"&amp;H$1&amp;"2"))))</f>
        <v>1.8237970669580721</v>
      </c>
      <c r="I31" s="151">
        <f t="array" aca="1" ref="I31" ca="1">(INDIRECT("NumericMain!"&amp;$A31&amp;"3")-INDIRECT("NumericMain!"&amp;I$1&amp;"3"))/SQRT((((INDIRECT("NumericMain!"&amp;$A31&amp;"2")-1)*INDIRECT("NumericMain!"&amp;$A31&amp;"4")^2+(INDIRECT("NumericMain!"&amp;I$1&amp;"2")-1)*INDIRECT("NumericMain!"&amp;I$1&amp;"4")^2)/(INDIRECT("NumericMain!"&amp;$A31&amp;"2")+INDIRECT("NumericMain!"&amp;I$1&amp;"2"))))</f>
        <v>1.6982879802886168</v>
      </c>
      <c r="J31" s="151">
        <f t="array" aca="1" ref="J31" ca="1">(INDIRECT("NumericMain!"&amp;$A31&amp;"3")-INDIRECT("NumericMain!"&amp;J$1&amp;"3"))/SQRT((((INDIRECT("NumericMain!"&amp;$A31&amp;"2")-1)*INDIRECT("NumericMain!"&amp;$A31&amp;"4")^2+(INDIRECT("NumericMain!"&amp;J$1&amp;"2")-1)*INDIRECT("NumericMain!"&amp;J$1&amp;"4")^2)/(INDIRECT("NumericMain!"&amp;$A31&amp;"2")+INDIRECT("NumericMain!"&amp;J$1&amp;"2"))))</f>
        <v>1.532010693163198</v>
      </c>
      <c r="K31" s="151">
        <f t="array" aca="1" ref="K31" ca="1">(INDIRECT("NumericMain!"&amp;$A31&amp;"3")-INDIRECT("NumericMain!"&amp;K$1&amp;"3"))/SQRT((((INDIRECT("NumericMain!"&amp;$A31&amp;"2")-1)*INDIRECT("NumericMain!"&amp;$A31&amp;"4")^2+(INDIRECT("NumericMain!"&amp;K$1&amp;"2")-1)*INDIRECT("NumericMain!"&amp;K$1&amp;"4")^2)/(INDIRECT("NumericMain!"&amp;$A31&amp;"2")+INDIRECT("NumericMain!"&amp;K$1&amp;"2"))))</f>
        <v>1.6422573959511606</v>
      </c>
      <c r="L31" s="151">
        <f t="array" aca="1" ref="L31" ca="1">(INDIRECT("NumericMain!"&amp;$A31&amp;"3")-INDIRECT("NumericMain!"&amp;L$1&amp;"3"))/SQRT((((INDIRECT("NumericMain!"&amp;$A31&amp;"2")-1)*INDIRECT("NumericMain!"&amp;$A31&amp;"4")^2+(INDIRECT("NumericMain!"&amp;L$1&amp;"2")-1)*INDIRECT("NumericMain!"&amp;L$1&amp;"4")^2)/(INDIRECT("NumericMain!"&amp;$A31&amp;"2")+INDIRECT("NumericMain!"&amp;L$1&amp;"2"))))</f>
        <v>1.6051751558807268</v>
      </c>
      <c r="M31" s="151">
        <f t="array" aca="1" ref="M31" ca="1">(INDIRECT("NumericMain!"&amp;$A31&amp;"3")-INDIRECT("NumericMain!"&amp;M$1&amp;"3"))/SQRT((((INDIRECT("NumericMain!"&amp;$A31&amp;"2")-1)*INDIRECT("NumericMain!"&amp;$A31&amp;"4")^2+(INDIRECT("NumericMain!"&amp;M$1&amp;"2")-1)*INDIRECT("NumericMain!"&amp;M$1&amp;"4")^2)/(INDIRECT("NumericMain!"&amp;$A31&amp;"2")+INDIRECT("NumericMain!"&amp;M$1&amp;"2"))))</f>
        <v>1.3997606250935113</v>
      </c>
      <c r="N31" s="151">
        <f t="array" aca="1" ref="N31" ca="1">(INDIRECT("NumericMain!"&amp;$A31&amp;"3")-INDIRECT("NumericMain!"&amp;N$1&amp;"3"))/SQRT((((INDIRECT("NumericMain!"&amp;$A31&amp;"2")-1)*INDIRECT("NumericMain!"&amp;$A31&amp;"4")^2+(INDIRECT("NumericMain!"&amp;N$1&amp;"2")-1)*INDIRECT("NumericMain!"&amp;N$1&amp;"4")^2)/(INDIRECT("NumericMain!"&amp;$A31&amp;"2")+INDIRECT("NumericMain!"&amp;N$1&amp;"2"))))</f>
        <v>1.4860953260940011</v>
      </c>
      <c r="O31" s="151">
        <f t="array" aca="1" ref="O31" ca="1">(INDIRECT("NumericMain!"&amp;$A31&amp;"3")-INDIRECT("NumericMain!"&amp;O$1&amp;"3"))/SQRT((((INDIRECT("NumericMain!"&amp;$A31&amp;"2")-1)*INDIRECT("NumericMain!"&amp;$A31&amp;"4")^2+(INDIRECT("NumericMain!"&amp;O$1&amp;"2")-1)*INDIRECT("NumericMain!"&amp;O$1&amp;"4")^2)/(INDIRECT("NumericMain!"&amp;$A31&amp;"2")+INDIRECT("NumericMain!"&amp;O$1&amp;"2"))))</f>
        <v>1.1994272162424655</v>
      </c>
      <c r="P31" s="151">
        <f t="array" aca="1" ref="P31" ca="1">(INDIRECT("NumericMain!"&amp;$A31&amp;"3")-INDIRECT("NumericMain!"&amp;P$1&amp;"3"))/SQRT((((INDIRECT("NumericMain!"&amp;$A31&amp;"2")-1)*INDIRECT("NumericMain!"&amp;$A31&amp;"4")^2+(INDIRECT("NumericMain!"&amp;P$1&amp;"2")-1)*INDIRECT("NumericMain!"&amp;P$1&amp;"4")^2)/(INDIRECT("NumericMain!"&amp;$A31&amp;"2")+INDIRECT("NumericMain!"&amp;P$1&amp;"2"))))</f>
        <v>1.2993642000702397</v>
      </c>
      <c r="Q31" s="151">
        <f t="array" aca="1" ref="Q31" ca="1">(INDIRECT("NumericMain!"&amp;$A31&amp;"3")-INDIRECT("NumericMain!"&amp;Q$1&amp;"3"))/SQRT((((INDIRECT("NumericMain!"&amp;$A31&amp;"2")-1)*INDIRECT("NumericMain!"&amp;$A31&amp;"4")^2+(INDIRECT("NumericMain!"&amp;Q$1&amp;"2")-1)*INDIRECT("NumericMain!"&amp;Q$1&amp;"4")^2)/(INDIRECT("NumericMain!"&amp;$A31&amp;"2")+INDIRECT("NumericMain!"&amp;Q$1&amp;"2"))))</f>
        <v>1.4505029817169557</v>
      </c>
      <c r="R31" s="151">
        <f t="array" aca="1" ref="R31" ca="1">(INDIRECT("NumericMain!"&amp;$A31&amp;"3")-INDIRECT("NumericMain!"&amp;R$1&amp;"3"))/SQRT((((INDIRECT("NumericMain!"&amp;$A31&amp;"2")-1)*INDIRECT("NumericMain!"&amp;$A31&amp;"4")^2+(INDIRECT("NumericMain!"&amp;R$1&amp;"2")-1)*INDIRECT("NumericMain!"&amp;R$1&amp;"4")^2)/(INDIRECT("NumericMain!"&amp;$A31&amp;"2")+INDIRECT("NumericMain!"&amp;R$1&amp;"2"))))</f>
        <v>1.2290452849785742</v>
      </c>
      <c r="S31" s="151">
        <f t="array" aca="1" ref="S31" ca="1">(INDIRECT("NumericMain!"&amp;$A31&amp;"3")-INDIRECT("NumericMain!"&amp;S$1&amp;"3"))/SQRT((((INDIRECT("NumericMain!"&amp;$A31&amp;"2")-1)*INDIRECT("NumericMain!"&amp;$A31&amp;"4")^2+(INDIRECT("NumericMain!"&amp;S$1&amp;"2")-1)*INDIRECT("NumericMain!"&amp;S$1&amp;"4")^2)/(INDIRECT("NumericMain!"&amp;$A31&amp;"2")+INDIRECT("NumericMain!"&amp;S$1&amp;"2"))))</f>
        <v>1.1432312753655141</v>
      </c>
      <c r="T31" s="151">
        <f t="array" aca="1" ref="T31" ca="1">(INDIRECT("NumericMain!"&amp;$A31&amp;"3")-INDIRECT("NumericMain!"&amp;T$1&amp;"3"))/SQRT((((INDIRECT("NumericMain!"&amp;$A31&amp;"2")-1)*INDIRECT("NumericMain!"&amp;$A31&amp;"4")^2+(INDIRECT("NumericMain!"&amp;T$1&amp;"2")-1)*INDIRECT("NumericMain!"&amp;T$1&amp;"4")^2)/(INDIRECT("NumericMain!"&amp;$A31&amp;"2")+INDIRECT("NumericMain!"&amp;T$1&amp;"2"))))</f>
        <v>0.96222681161131685</v>
      </c>
      <c r="U31" s="151">
        <f t="array" aca="1" ref="U31" ca="1">(INDIRECT("NumericMain!"&amp;$A31&amp;"3")-INDIRECT("NumericMain!"&amp;U$1&amp;"3"))/SQRT((((INDIRECT("NumericMain!"&amp;$A31&amp;"2")-1)*INDIRECT("NumericMain!"&amp;$A31&amp;"4")^2+(INDIRECT("NumericMain!"&amp;U$1&amp;"2")-1)*INDIRECT("NumericMain!"&amp;U$1&amp;"4")^2)/(INDIRECT("NumericMain!"&amp;$A31&amp;"2")+INDIRECT("NumericMain!"&amp;U$1&amp;"2"))))</f>
        <v>1.0456068760167332</v>
      </c>
      <c r="V31" s="151">
        <f t="array" aca="1" ref="V31" ca="1">(INDIRECT("NumericMain!"&amp;$A31&amp;"3")-INDIRECT("NumericMain!"&amp;V$1&amp;"3"))/SQRT((((INDIRECT("NumericMain!"&amp;$A31&amp;"2")-1)*INDIRECT("NumericMain!"&amp;$A31&amp;"4")^2+(INDIRECT("NumericMain!"&amp;V$1&amp;"2")-1)*INDIRECT("NumericMain!"&amp;V$1&amp;"4")^2)/(INDIRECT("NumericMain!"&amp;$A31&amp;"2")+INDIRECT("NumericMain!"&amp;V$1&amp;"2"))))</f>
        <v>0.89035810879430954</v>
      </c>
      <c r="W31" s="151">
        <f t="array" aca="1" ref="W31" ca="1">(INDIRECT("NumericMain!"&amp;$A31&amp;"3")-INDIRECT("NumericMain!"&amp;W$1&amp;"3"))/SQRT((((INDIRECT("NumericMain!"&amp;$A31&amp;"2")-1)*INDIRECT("NumericMain!"&amp;$A31&amp;"4")^2+(INDIRECT("NumericMain!"&amp;W$1&amp;"2")-1)*INDIRECT("NumericMain!"&amp;W$1&amp;"4")^2)/(INDIRECT("NumericMain!"&amp;$A31&amp;"2")+INDIRECT("NumericMain!"&amp;W$1&amp;"2"))))</f>
        <v>0.72498410328146368</v>
      </c>
      <c r="X31" s="151">
        <f t="array" aca="1" ref="X31" ca="1">(INDIRECT("NumericMain!"&amp;$A31&amp;"3")-INDIRECT("NumericMain!"&amp;X$1&amp;"3"))/SQRT((((INDIRECT("NumericMain!"&amp;$A31&amp;"2")-1)*INDIRECT("NumericMain!"&amp;$A31&amp;"4")^2+(INDIRECT("NumericMain!"&amp;X$1&amp;"2")-1)*INDIRECT("NumericMain!"&amp;X$1&amp;"4")^2)/(INDIRECT("NumericMain!"&amp;$A31&amp;"2")+INDIRECT("NumericMain!"&amp;X$1&amp;"2"))))</f>
        <v>0.60945907425038226</v>
      </c>
      <c r="Y31" s="151">
        <f t="array" aca="1" ref="Y31" ca="1">(INDIRECT("NumericMain!"&amp;$A31&amp;"3")-INDIRECT("NumericMain!"&amp;Y$1&amp;"3"))/SQRT((((INDIRECT("NumericMain!"&amp;$A31&amp;"2")-1)*INDIRECT("NumericMain!"&amp;$A31&amp;"4")^2+(INDIRECT("NumericMain!"&amp;Y$1&amp;"2")-1)*INDIRECT("NumericMain!"&amp;Y$1&amp;"4")^2)/(INDIRECT("NumericMain!"&amp;$A31&amp;"2")+INDIRECT("NumericMain!"&amp;Y$1&amp;"2"))))</f>
        <v>0.59253453796667888</v>
      </c>
      <c r="Z31" s="151">
        <f t="array" aca="1" ref="Z31" ca="1">(INDIRECT("NumericMain!"&amp;$A31&amp;"3")-INDIRECT("NumericMain!"&amp;Z$1&amp;"3"))/SQRT((((INDIRECT("NumericMain!"&amp;$A31&amp;"2")-1)*INDIRECT("NumericMain!"&amp;$A31&amp;"4")^2+(INDIRECT("NumericMain!"&amp;Z$1&amp;"2")-1)*INDIRECT("NumericMain!"&amp;Z$1&amp;"4")^2)/(INDIRECT("NumericMain!"&amp;$A31&amp;"2")+INDIRECT("NumericMain!"&amp;Z$1&amp;"2"))))</f>
        <v>0.42073123874643992</v>
      </c>
      <c r="AA31" s="151">
        <f t="array" aca="1" ref="AA31" ca="1">(INDIRECT("NumericMain!"&amp;$A31&amp;"3")-INDIRECT("NumericMain!"&amp;AA$1&amp;"3"))/SQRT((((INDIRECT("NumericMain!"&amp;$A31&amp;"2")-1)*INDIRECT("NumericMain!"&amp;$A31&amp;"4")^2+(INDIRECT("NumericMain!"&amp;AA$1&amp;"2")-1)*INDIRECT("NumericMain!"&amp;AA$1&amp;"4")^2)/(INDIRECT("NumericMain!"&amp;$A31&amp;"2")+INDIRECT("NumericMain!"&amp;AA$1&amp;"2"))))</f>
        <v>0.44168134459066349</v>
      </c>
      <c r="AB31" s="151">
        <f t="array" aca="1" ref="AB31" ca="1">(INDIRECT("NumericMain!"&amp;$A31&amp;"3")-INDIRECT("NumericMain!"&amp;AB$1&amp;"3"))/SQRT((((INDIRECT("NumericMain!"&amp;$A31&amp;"2")-1)*INDIRECT("NumericMain!"&amp;$A31&amp;"4")^2+(INDIRECT("NumericMain!"&amp;AB$1&amp;"2")-1)*INDIRECT("NumericMain!"&amp;AB$1&amp;"4")^2)/(INDIRECT("NumericMain!"&amp;$A31&amp;"2")+INDIRECT("NumericMain!"&amp;AB$1&amp;"2"))))</f>
        <v>0.39997784117661656</v>
      </c>
      <c r="AC31" s="151">
        <f t="array" aca="1" ref="AC31" ca="1">(INDIRECT("NumericMain!"&amp;$A31&amp;"3")-INDIRECT("NumericMain!"&amp;AC$1&amp;"3"))/SQRT((((INDIRECT("NumericMain!"&amp;$A31&amp;"2")-1)*INDIRECT("NumericMain!"&amp;$A31&amp;"4")^2+(INDIRECT("NumericMain!"&amp;AC$1&amp;"2")-1)*INDIRECT("NumericMain!"&amp;AC$1&amp;"4")^2)/(INDIRECT("NumericMain!"&amp;$A31&amp;"2")+INDIRECT("NumericMain!"&amp;AC$1&amp;"2"))))</f>
        <v>0.39593081236818867</v>
      </c>
      <c r="AD31" s="151">
        <f t="array" aca="1" ref="AD31" ca="1">(INDIRECT("NumericMain!"&amp;$A31&amp;"3")-INDIRECT("NumericMain!"&amp;AD$1&amp;"3"))/SQRT((((INDIRECT("NumericMain!"&amp;$A31&amp;"2")-1)*INDIRECT("NumericMain!"&amp;$A31&amp;"4")^2+(INDIRECT("NumericMain!"&amp;AD$1&amp;"2")-1)*INDIRECT("NumericMain!"&amp;AD$1&amp;"4")^2)/(INDIRECT("NumericMain!"&amp;$A31&amp;"2")+INDIRECT("NumericMain!"&amp;AD$1&amp;"2"))))</f>
        <v>0.25192674785295449</v>
      </c>
      <c r="AE31" s="151">
        <f t="array" aca="1" ref="AE31" ca="1">(INDIRECT("NumericMain!"&amp;$A31&amp;"3")-INDIRECT("NumericMain!"&amp;AE$1&amp;"3"))/SQRT((((INDIRECT("NumericMain!"&amp;$A31&amp;"2")-1)*INDIRECT("NumericMain!"&amp;$A31&amp;"4")^2+(INDIRECT("NumericMain!"&amp;AE$1&amp;"2")-1)*INDIRECT("NumericMain!"&amp;AE$1&amp;"4")^2)/(INDIRECT("NumericMain!"&amp;$A31&amp;"2")+INDIRECT("NumericMain!"&amp;AE$1&amp;"2"))))</f>
        <v>0.22222222222222232</v>
      </c>
      <c r="AF31" s="151">
        <f t="array" aca="1" ref="AF31" ca="1">(INDIRECT("NumericMain!"&amp;$A31&amp;"3")-INDIRECT("NumericMain!"&amp;AF$1&amp;"3"))/SQRT((((INDIRECT("NumericMain!"&amp;$A31&amp;"2")-1)*INDIRECT("NumericMain!"&amp;$A31&amp;"4")^2+(INDIRECT("NumericMain!"&amp;AF$1&amp;"2")-1)*INDIRECT("NumericMain!"&amp;AF$1&amp;"4")^2)/(INDIRECT("NumericMain!"&amp;$A31&amp;"2")+INDIRECT("NumericMain!"&amp;AF$1&amp;"2"))))</f>
        <v>0.15331939267993408</v>
      </c>
      <c r="AG31" s="151">
        <f t="array" aca="1" ref="AG31" ca="1">(INDIRECT("NumericMain!"&amp;$A31&amp;"3")-INDIRECT("NumericMain!"&amp;AG$1&amp;"3"))/SQRT((((INDIRECT("NumericMain!"&amp;$A31&amp;"2")-1)*INDIRECT("NumericMain!"&amp;$A31&amp;"4")^2+(INDIRECT("NumericMain!"&amp;AG$1&amp;"2")-1)*INDIRECT("NumericMain!"&amp;AG$1&amp;"4")^2)/(INDIRECT("NumericMain!"&amp;$A31&amp;"2")+INDIRECT("NumericMain!"&amp;AG$1&amp;"2"))))</f>
        <v>2.0626230762012209E-2</v>
      </c>
      <c r="AH31" s="151">
        <f t="array" aca="1" ref="AH31" ca="1">(INDIRECT("NumericMain!"&amp;$A31&amp;"3")-INDIRECT("NumericMain!"&amp;AH$1&amp;"3"))/SQRT((((INDIRECT("NumericMain!"&amp;$A31&amp;"2")-1)*INDIRECT("NumericMain!"&amp;$A31&amp;"4")^2+(INDIRECT("NumericMain!"&amp;AH$1&amp;"2")-1)*INDIRECT("NumericMain!"&amp;AH$1&amp;"4")^2)/(INDIRECT("NumericMain!"&amp;$A31&amp;"2")+INDIRECT("NumericMain!"&amp;AH$1&amp;"2"))))</f>
        <v>0</v>
      </c>
    </row>
    <row r="32" spans="1:35" x14ac:dyDescent="0.2">
      <c r="A32" t="s">
        <v>1898</v>
      </c>
      <c r="B32" s="151" cm="1">
        <f t="array" aca="1" ref="B32" ca="1">INDIRECT("NumericMain!"&amp;$A32&amp;"3")</f>
        <v>0.75862068965517238</v>
      </c>
      <c r="C32" s="151" cm="1">
        <f t="array" aca="1" ref="C32" ca="1">INDIRECT("NumericMain!"&amp;$A32&amp;"4")</f>
        <v>0.92357704353989978</v>
      </c>
      <c r="D32" t="str">
        <f t="array" aca="1" ref="D32" ca="1">INDIRECT("NumericMain!"&amp;$A32&amp;1)</f>
        <v>Q46 JustEnough</v>
      </c>
      <c r="E32" t="str" cm="1">
        <f t="array" aca="1" ref="E32" ca="1">INDIRECT("NumericMain!"&amp;$A32&amp;"21")</f>
        <v>The EA team applies the “just-enough architecture” principle to limit the volume of information they manage, or scale it down</v>
      </c>
      <c r="F32" s="151">
        <f t="array" aca="1" ref="F32" ca="1">(INDIRECT("NumericMain!"&amp;$A32&amp;"3")-INDIRECT("NumericMain!"&amp;F$1&amp;"3"))/SQRT((((INDIRECT("NumericMain!"&amp;$A32&amp;"2")-1)*INDIRECT("NumericMain!"&amp;$A32&amp;"4")^2+(INDIRECT("NumericMain!"&amp;F$1&amp;"2")-1)*INDIRECT("NumericMain!"&amp;F$1&amp;"4")^2)/(INDIRECT("NumericMain!"&amp;$A32&amp;"2")+INDIRECT("NumericMain!"&amp;F$1&amp;"2"))))</f>
        <v>1.8598140278953508</v>
      </c>
      <c r="G32" s="151">
        <f t="array" aca="1" ref="G32" ca="1">(INDIRECT("NumericMain!"&amp;$A32&amp;"3")-INDIRECT("NumericMain!"&amp;G$1&amp;"3"))/SQRT((((INDIRECT("NumericMain!"&amp;$A32&amp;"2")-1)*INDIRECT("NumericMain!"&amp;$A32&amp;"4")^2+(INDIRECT("NumericMain!"&amp;G$1&amp;"2")-1)*INDIRECT("NumericMain!"&amp;G$1&amp;"4")^2)/(INDIRECT("NumericMain!"&amp;$A32&amp;"2")+INDIRECT("NumericMain!"&amp;G$1&amp;"2"))))</f>
        <v>1.7727652031202492</v>
      </c>
      <c r="H32" s="151">
        <f t="array" aca="1" ref="H32" ca="1">(INDIRECT("NumericMain!"&amp;$A32&amp;"3")-INDIRECT("NumericMain!"&amp;H$1&amp;"3"))/SQRT((((INDIRECT("NumericMain!"&amp;$A32&amp;"2")-1)*INDIRECT("NumericMain!"&amp;$A32&amp;"4")^2+(INDIRECT("NumericMain!"&amp;H$1&amp;"2")-1)*INDIRECT("NumericMain!"&amp;H$1&amp;"4")^2)/(INDIRECT("NumericMain!"&amp;$A32&amp;"2")+INDIRECT("NumericMain!"&amp;H$1&amp;"2"))))</f>
        <v>1.791076102229272</v>
      </c>
      <c r="I32" s="151">
        <f t="array" aca="1" ref="I32" ca="1">(INDIRECT("NumericMain!"&amp;$A32&amp;"3")-INDIRECT("NumericMain!"&amp;I$1&amp;"3"))/SQRT((((INDIRECT("NumericMain!"&amp;$A32&amp;"2")-1)*INDIRECT("NumericMain!"&amp;$A32&amp;"4")^2+(INDIRECT("NumericMain!"&amp;I$1&amp;"2")-1)*INDIRECT("NumericMain!"&amp;I$1&amp;"4")^2)/(INDIRECT("NumericMain!"&amp;$A32&amp;"2")+INDIRECT("NumericMain!"&amp;I$1&amp;"2"))))</f>
        <v>1.6866991302610268</v>
      </c>
      <c r="J32" s="151">
        <f t="array" aca="1" ref="J32" ca="1">(INDIRECT("NumericMain!"&amp;$A32&amp;"3")-INDIRECT("NumericMain!"&amp;J$1&amp;"3"))/SQRT((((INDIRECT("NumericMain!"&amp;$A32&amp;"2")-1)*INDIRECT("NumericMain!"&amp;$A32&amp;"4")^2+(INDIRECT("NumericMain!"&amp;J$1&amp;"2")-1)*INDIRECT("NumericMain!"&amp;J$1&amp;"4")^2)/(INDIRECT("NumericMain!"&amp;$A32&amp;"2")+INDIRECT("NumericMain!"&amp;J$1&amp;"2"))))</f>
        <v>1.5446596471151752</v>
      </c>
      <c r="K32" s="151">
        <f t="array" aca="1" ref="K32" ca="1">(INDIRECT("NumericMain!"&amp;$A32&amp;"3")-INDIRECT("NumericMain!"&amp;K$1&amp;"3"))/SQRT((((INDIRECT("NumericMain!"&amp;$A32&amp;"2")-1)*INDIRECT("NumericMain!"&amp;$A32&amp;"4")^2+(INDIRECT("NumericMain!"&amp;K$1&amp;"2")-1)*INDIRECT("NumericMain!"&amp;K$1&amp;"4")^2)/(INDIRECT("NumericMain!"&amp;$A32&amp;"2")+INDIRECT("NumericMain!"&amp;K$1&amp;"2"))))</f>
        <v>1.6365721000987579</v>
      </c>
      <c r="L32" s="151">
        <f t="array" aca="1" ref="L32" ca="1">(INDIRECT("NumericMain!"&amp;$A32&amp;"3")-INDIRECT("NumericMain!"&amp;L$1&amp;"3"))/SQRT((((INDIRECT("NumericMain!"&amp;$A32&amp;"2")-1)*INDIRECT("NumericMain!"&amp;$A32&amp;"4")^2+(INDIRECT("NumericMain!"&amp;L$1&amp;"2")-1)*INDIRECT("NumericMain!"&amp;L$1&amp;"4")^2)/(INDIRECT("NumericMain!"&amp;$A32&amp;"2")+INDIRECT("NumericMain!"&amp;L$1&amp;"2"))))</f>
        <v>1.6023303783871665</v>
      </c>
      <c r="M32" s="151">
        <f t="array" aca="1" ref="M32" ca="1">(INDIRECT("NumericMain!"&amp;$A32&amp;"3")-INDIRECT("NumericMain!"&amp;M$1&amp;"3"))/SQRT((((INDIRECT("NumericMain!"&amp;$A32&amp;"2")-1)*INDIRECT("NumericMain!"&amp;$A32&amp;"4")^2+(INDIRECT("NumericMain!"&amp;M$1&amp;"2")-1)*INDIRECT("NumericMain!"&amp;M$1&amp;"4")^2)/(INDIRECT("NumericMain!"&amp;$A32&amp;"2")+INDIRECT("NumericMain!"&amp;M$1&amp;"2"))))</f>
        <v>1.4252314032383713</v>
      </c>
      <c r="N32" s="151">
        <f t="array" aca="1" ref="N32" ca="1">(INDIRECT("NumericMain!"&amp;$A32&amp;"3")-INDIRECT("NumericMain!"&amp;N$1&amp;"3"))/SQRT((((INDIRECT("NumericMain!"&amp;$A32&amp;"2")-1)*INDIRECT("NumericMain!"&amp;$A32&amp;"4")^2+(INDIRECT("NumericMain!"&amp;N$1&amp;"2")-1)*INDIRECT("NumericMain!"&amp;N$1&amp;"4")^2)/(INDIRECT("NumericMain!"&amp;$A32&amp;"2")+INDIRECT("NumericMain!"&amp;N$1&amp;"2"))))</f>
        <v>1.4930694670097084</v>
      </c>
      <c r="O32" s="151">
        <f t="array" aca="1" ref="O32" ca="1">(INDIRECT("NumericMain!"&amp;$A32&amp;"3")-INDIRECT("NumericMain!"&amp;O$1&amp;"3"))/SQRT((((INDIRECT("NumericMain!"&amp;$A32&amp;"2")-1)*INDIRECT("NumericMain!"&amp;$A32&amp;"4")^2+(INDIRECT("NumericMain!"&amp;O$1&amp;"2")-1)*INDIRECT("NumericMain!"&amp;O$1&amp;"4")^2)/(INDIRECT("NumericMain!"&amp;$A32&amp;"2")+INDIRECT("NumericMain!"&amp;O$1&amp;"2"))))</f>
        <v>1.2381781193154664</v>
      </c>
      <c r="P32" s="151">
        <f t="array" aca="1" ref="P32" ca="1">(INDIRECT("NumericMain!"&amp;$A32&amp;"3")-INDIRECT("NumericMain!"&amp;P$1&amp;"3"))/SQRT((((INDIRECT("NumericMain!"&amp;$A32&amp;"2")-1)*INDIRECT("NumericMain!"&amp;$A32&amp;"4")^2+(INDIRECT("NumericMain!"&amp;P$1&amp;"2")-1)*INDIRECT("NumericMain!"&amp;P$1&amp;"4")^2)/(INDIRECT("NumericMain!"&amp;$A32&amp;"2")+INDIRECT("NumericMain!"&amp;P$1&amp;"2"))))</f>
        <v>1.3224721714494736</v>
      </c>
      <c r="Q32" s="151">
        <f t="array" aca="1" ref="Q32" ca="1">(INDIRECT("NumericMain!"&amp;$A32&amp;"3")-INDIRECT("NumericMain!"&amp;Q$1&amp;"3"))/SQRT((((INDIRECT("NumericMain!"&amp;$A32&amp;"2")-1)*INDIRECT("NumericMain!"&amp;$A32&amp;"4")^2+(INDIRECT("NumericMain!"&amp;Q$1&amp;"2")-1)*INDIRECT("NumericMain!"&amp;Q$1&amp;"4")^2)/(INDIRECT("NumericMain!"&amp;$A32&amp;"2")+INDIRECT("NumericMain!"&amp;Q$1&amp;"2"))))</f>
        <v>1.4416116934907124</v>
      </c>
      <c r="R32" s="151">
        <f t="array" aca="1" ref="R32" ca="1">(INDIRECT("NumericMain!"&amp;$A32&amp;"3")-INDIRECT("NumericMain!"&amp;R$1&amp;"3"))/SQRT((((INDIRECT("NumericMain!"&amp;$A32&amp;"2")-1)*INDIRECT("NumericMain!"&amp;$A32&amp;"4")^2+(INDIRECT("NumericMain!"&amp;R$1&amp;"2")-1)*INDIRECT("NumericMain!"&amp;R$1&amp;"4")^2)/(INDIRECT("NumericMain!"&amp;$A32&amp;"2")+INDIRECT("NumericMain!"&amp;R$1&amp;"2"))))</f>
        <v>1.2582871256345887</v>
      </c>
      <c r="S32" s="151">
        <f t="array" aca="1" ref="S32" ca="1">(INDIRECT("NumericMain!"&amp;$A32&amp;"3")-INDIRECT("NumericMain!"&amp;S$1&amp;"3"))/SQRT((((INDIRECT("NumericMain!"&amp;$A32&amp;"2")-1)*INDIRECT("NumericMain!"&amp;$A32&amp;"4")^2+(INDIRECT("NumericMain!"&amp;S$1&amp;"2")-1)*INDIRECT("NumericMain!"&amp;S$1&amp;"4")^2)/(INDIRECT("NumericMain!"&amp;$A32&amp;"2")+INDIRECT("NumericMain!"&amp;S$1&amp;"2"))))</f>
        <v>1.1810059425271617</v>
      </c>
      <c r="T32" s="151">
        <f t="array" aca="1" ref="T32" ca="1">(INDIRECT("NumericMain!"&amp;$A32&amp;"3")-INDIRECT("NumericMain!"&amp;T$1&amp;"3"))/SQRT((((INDIRECT("NumericMain!"&amp;$A32&amp;"2")-1)*INDIRECT("NumericMain!"&amp;$A32&amp;"4")^2+(INDIRECT("NumericMain!"&amp;T$1&amp;"2")-1)*INDIRECT("NumericMain!"&amp;T$1&amp;"4")^2)/(INDIRECT("NumericMain!"&amp;$A32&amp;"2")+INDIRECT("NumericMain!"&amp;T$1&amp;"2"))))</f>
        <v>1.0180610779599937</v>
      </c>
      <c r="U32" s="151">
        <f t="array" aca="1" ref="U32" ca="1">(INDIRECT("NumericMain!"&amp;$A32&amp;"3")-INDIRECT("NumericMain!"&amp;U$1&amp;"3"))/SQRT((((INDIRECT("NumericMain!"&amp;$A32&amp;"2")-1)*INDIRECT("NumericMain!"&amp;$A32&amp;"4")^2+(INDIRECT("NumericMain!"&amp;U$1&amp;"2")-1)*INDIRECT("NumericMain!"&amp;U$1&amp;"4")^2)/(INDIRECT("NumericMain!"&amp;$A32&amp;"2")+INDIRECT("NumericMain!"&amp;U$1&amp;"2"))))</f>
        <v>1.0883027724175223</v>
      </c>
      <c r="V32" s="151">
        <f t="array" aca="1" ref="V32" ca="1">(INDIRECT("NumericMain!"&amp;$A32&amp;"3")-INDIRECT("NumericMain!"&amp;V$1&amp;"3"))/SQRT((((INDIRECT("NumericMain!"&amp;$A32&amp;"2")-1)*INDIRECT("NumericMain!"&amp;$A32&amp;"4")^2+(INDIRECT("NumericMain!"&amp;V$1&amp;"2")-1)*INDIRECT("NumericMain!"&amp;V$1&amp;"4")^2)/(INDIRECT("NumericMain!"&amp;$A32&amp;"2")+INDIRECT("NumericMain!"&amp;V$1&amp;"2"))))</f>
        <v>0.94831293563231955</v>
      </c>
      <c r="W32" s="151">
        <f t="array" aca="1" ref="W32" ca="1">(INDIRECT("NumericMain!"&amp;$A32&amp;"3")-INDIRECT("NumericMain!"&amp;W$1&amp;"3"))/SQRT((((INDIRECT("NumericMain!"&amp;$A32&amp;"2")-1)*INDIRECT("NumericMain!"&amp;$A32&amp;"4")^2+(INDIRECT("NumericMain!"&amp;W$1&amp;"2")-1)*INDIRECT("NumericMain!"&amp;W$1&amp;"4")^2)/(INDIRECT("NumericMain!"&amp;$A32&amp;"2")+INDIRECT("NumericMain!"&amp;W$1&amp;"2"))))</f>
        <v>0.79698492026065582</v>
      </c>
      <c r="X32" s="151">
        <f t="array" aca="1" ref="X32" ca="1">(INDIRECT("NumericMain!"&amp;$A32&amp;"3")-INDIRECT("NumericMain!"&amp;X$1&amp;"3"))/SQRT((((INDIRECT("NumericMain!"&amp;$A32&amp;"2")-1)*INDIRECT("NumericMain!"&amp;$A32&amp;"4")^2+(INDIRECT("NumericMain!"&amp;X$1&amp;"2")-1)*INDIRECT("NumericMain!"&amp;X$1&amp;"4")^2)/(INDIRECT("NumericMain!"&amp;$A32&amp;"2")+INDIRECT("NumericMain!"&amp;X$1&amp;"2"))))</f>
        <v>0.69131711801028106</v>
      </c>
      <c r="Y32" s="151">
        <f t="array" aca="1" ref="Y32" ca="1">(INDIRECT("NumericMain!"&amp;$A32&amp;"3")-INDIRECT("NumericMain!"&amp;Y$1&amp;"3"))/SQRT((((INDIRECT("NumericMain!"&amp;$A32&amp;"2")-1)*INDIRECT("NumericMain!"&amp;$A32&amp;"4")^2+(INDIRECT("NumericMain!"&amp;Y$1&amp;"2")-1)*INDIRECT("NumericMain!"&amp;Y$1&amp;"4")^2)/(INDIRECT("NumericMain!"&amp;$A32&amp;"2")+INDIRECT("NumericMain!"&amp;Y$1&amp;"2"))))</f>
        <v>0.6767787956425978</v>
      </c>
      <c r="Z32" s="151">
        <f t="array" aca="1" ref="Z32" ca="1">(INDIRECT("NumericMain!"&amp;$A32&amp;"3")-INDIRECT("NumericMain!"&amp;Z$1&amp;"3"))/SQRT((((INDIRECT("NumericMain!"&amp;$A32&amp;"2")-1)*INDIRECT("NumericMain!"&amp;$A32&amp;"4")^2+(INDIRECT("NumericMain!"&amp;Z$1&amp;"2")-1)*INDIRECT("NumericMain!"&amp;Z$1&amp;"4")^2)/(INDIRECT("NumericMain!"&amp;$A32&amp;"2")+INDIRECT("NumericMain!"&amp;Z$1&amp;"2"))))</f>
        <v>0.517372629915408</v>
      </c>
      <c r="AA32" s="151">
        <f t="array" aca="1" ref="AA32" ca="1">(INDIRECT("NumericMain!"&amp;$A32&amp;"3")-INDIRECT("NumericMain!"&amp;AA$1&amp;"3"))/SQRT((((INDIRECT("NumericMain!"&amp;$A32&amp;"2")-1)*INDIRECT("NumericMain!"&amp;$A32&amp;"4")^2+(INDIRECT("NumericMain!"&amp;AA$1&amp;"2")-1)*INDIRECT("NumericMain!"&amp;AA$1&amp;"4")^2)/(INDIRECT("NumericMain!"&amp;$A32&amp;"2")+INDIRECT("NumericMain!"&amp;AA$1&amp;"2"))))</f>
        <v>0.54308279108766389</v>
      </c>
      <c r="AB32" s="151">
        <f t="array" aca="1" ref="AB32" ca="1">(INDIRECT("NumericMain!"&amp;$A32&amp;"3")-INDIRECT("NumericMain!"&amp;AB$1&amp;"3"))/SQRT((((INDIRECT("NumericMain!"&amp;$A32&amp;"2")-1)*INDIRECT("NumericMain!"&amp;$A32&amp;"4")^2+(INDIRECT("NumericMain!"&amp;AB$1&amp;"2")-1)*INDIRECT("NumericMain!"&amp;AB$1&amp;"4")^2)/(INDIRECT("NumericMain!"&amp;$A32&amp;"2")+INDIRECT("NumericMain!"&amp;AB$1&amp;"2"))))</f>
        <v>0.50055565862673723</v>
      </c>
      <c r="AC32" s="151">
        <f t="array" aca="1" ref="AC32" ca="1">(INDIRECT("NumericMain!"&amp;$A32&amp;"3")-INDIRECT("NumericMain!"&amp;AC$1&amp;"3"))/SQRT((((INDIRECT("NumericMain!"&amp;$A32&amp;"2")-1)*INDIRECT("NumericMain!"&amp;$A32&amp;"4")^2+(INDIRECT("NumericMain!"&amp;AC$1&amp;"2")-1)*INDIRECT("NumericMain!"&amp;AC$1&amp;"4")^2)/(INDIRECT("NumericMain!"&amp;$A32&amp;"2")+INDIRECT("NumericMain!"&amp;AC$1&amp;"2"))))</f>
        <v>0.49973740014833212</v>
      </c>
      <c r="AD32" s="151">
        <f t="array" aca="1" ref="AD32" ca="1">(INDIRECT("NumericMain!"&amp;$A32&amp;"3")-INDIRECT("NumericMain!"&amp;AD$1&amp;"3"))/SQRT((((INDIRECT("NumericMain!"&amp;$A32&amp;"2")-1)*INDIRECT("NumericMain!"&amp;$A32&amp;"4")^2+(INDIRECT("NumericMain!"&amp;AD$1&amp;"2")-1)*INDIRECT("NumericMain!"&amp;AD$1&amp;"4")^2)/(INDIRECT("NumericMain!"&amp;$A32&amp;"2")+INDIRECT("NumericMain!"&amp;AD$1&amp;"2"))))</f>
        <v>0.37146975453584818</v>
      </c>
      <c r="AE32" s="151">
        <f t="array" aca="1" ref="AE32" ca="1">(INDIRECT("NumericMain!"&amp;$A32&amp;"3")-INDIRECT("NumericMain!"&amp;AE$1&amp;"3"))/SQRT((((INDIRECT("NumericMain!"&amp;$A32&amp;"2")-1)*INDIRECT("NumericMain!"&amp;$A32&amp;"4")^2+(INDIRECT("NumericMain!"&amp;AE$1&amp;"2")-1)*INDIRECT("NumericMain!"&amp;AE$1&amp;"4")^2)/(INDIRECT("NumericMain!"&amp;$A32&amp;"2")+INDIRECT("NumericMain!"&amp;AE$1&amp;"2"))))</f>
        <v>0.3423011525826285</v>
      </c>
      <c r="AF32" s="151">
        <f t="array" aca="1" ref="AF32" ca="1">(INDIRECT("NumericMain!"&amp;$A32&amp;"3")-INDIRECT("NumericMain!"&amp;AF$1&amp;"3"))/SQRT((((INDIRECT("NumericMain!"&amp;$A32&amp;"2")-1)*INDIRECT("NumericMain!"&amp;$A32&amp;"4")^2+(INDIRECT("NumericMain!"&amp;AF$1&amp;"2")-1)*INDIRECT("NumericMain!"&amp;AF$1&amp;"4")^2)/(INDIRECT("NumericMain!"&amp;$A32&amp;"2")+INDIRECT("NumericMain!"&amp;AF$1&amp;"2"))))</f>
        <v>0.27855525926176855</v>
      </c>
      <c r="AG32" s="151">
        <f t="array" aca="1" ref="AG32" ca="1">(INDIRECT("NumericMain!"&amp;$A32&amp;"3")-INDIRECT("NumericMain!"&amp;AG$1&amp;"3"))/SQRT((((INDIRECT("NumericMain!"&amp;$A32&amp;"2")-1)*INDIRECT("NumericMain!"&amp;$A32&amp;"4")^2+(INDIRECT("NumericMain!"&amp;AG$1&amp;"2")-1)*INDIRECT("NumericMain!"&amp;AG$1&amp;"4")^2)/(INDIRECT("NumericMain!"&amp;$A32&amp;"2")+INDIRECT("NumericMain!"&amp;AG$1&amp;"2"))))</f>
        <v>0.15140223282089285</v>
      </c>
      <c r="AH32" s="151">
        <f t="array" aca="1" ref="AH32" ca="1">(INDIRECT("NumericMain!"&amp;$A32&amp;"3")-INDIRECT("NumericMain!"&amp;AH$1&amp;"3"))/SQRT((((INDIRECT("NumericMain!"&amp;$A32&amp;"2")-1)*INDIRECT("NumericMain!"&amp;$A32&amp;"4")^2+(INDIRECT("NumericMain!"&amp;AH$1&amp;"2")-1)*INDIRECT("NumericMain!"&amp;AH$1&amp;"4")^2)/(INDIRECT("NumericMain!"&amp;$A32&amp;"2")+INDIRECT("NumericMain!"&amp;AH$1&amp;"2"))))</f>
        <v>0.1435312483601863</v>
      </c>
      <c r="AI32" s="151">
        <f t="array" aca="1" ref="AI32" ca="1">(INDIRECT("NumericMain!"&amp;$A32&amp;"3")-INDIRECT("NumericMain!"&amp;AI$1&amp;"3"))/SQRT((((INDIRECT("NumericMain!"&amp;$A32&amp;"2")-1)*INDIRECT("NumericMain!"&amp;$A32&amp;"4")^2+(INDIRECT("NumericMain!"&amp;AI$1&amp;"2")-1)*INDIRECT("NumericMain!"&amp;AI$1&amp;"4")^2)/(INDIRECT("NumericMain!"&amp;$A32&amp;"2")+INDIRECT("NumericMain!"&amp;AI$1&amp;"2"))))</f>
        <v>0</v>
      </c>
    </row>
  </sheetData>
  <sortState xmlns:xlrd2="http://schemas.microsoft.com/office/spreadsheetml/2017/richdata2" ref="A3:B32">
    <sortCondition ref="B3:B32"/>
  </sortState>
  <conditionalFormatting sqref="X3:X19">
    <cfRule type="colorScale" priority="3">
      <colorScale>
        <cfvo type="num" val="-2"/>
        <cfvo type="num" val="0"/>
        <cfvo type="num" val="2"/>
        <color rgb="FFFF0000"/>
        <color theme="0"/>
        <color rgb="FF00B050"/>
      </colorScale>
    </cfRule>
  </conditionalFormatting>
  <conditionalFormatting sqref="H4">
    <cfRule type="colorScale" priority="64">
      <colorScale>
        <cfvo type="num" val="-2"/>
        <cfvo type="num" val="0"/>
        <cfvo type="num" val="2"/>
        <color rgb="FFFF0000"/>
        <color theme="0"/>
        <color rgb="FF00B050"/>
      </colorScale>
    </cfRule>
  </conditionalFormatting>
  <conditionalFormatting sqref="H6">
    <cfRule type="colorScale" priority="62">
      <colorScale>
        <cfvo type="num" val="-2"/>
        <cfvo type="num" val="0"/>
        <cfvo type="num" val="2"/>
        <color rgb="FFFF0000"/>
        <color theme="0"/>
        <color rgb="FF00B050"/>
      </colorScale>
    </cfRule>
  </conditionalFormatting>
  <conditionalFormatting sqref="G6">
    <cfRule type="colorScale" priority="80">
      <colorScale>
        <cfvo type="num" val="-2"/>
        <cfvo type="num" val="0"/>
        <cfvo type="num" val="2"/>
        <color rgb="FFFF0000"/>
        <color theme="0"/>
        <color rgb="FF00B050"/>
      </colorScale>
    </cfRule>
  </conditionalFormatting>
  <conditionalFormatting sqref="F8">
    <cfRule type="colorScale" priority="96">
      <colorScale>
        <cfvo type="num" val="-2"/>
        <cfvo type="num" val="0"/>
        <cfvo type="num" val="2"/>
        <color rgb="FFFF0000"/>
        <color theme="0"/>
        <color rgb="FF00B050"/>
      </colorScale>
    </cfRule>
  </conditionalFormatting>
  <conditionalFormatting sqref="F20:F32">
    <cfRule type="colorScale" priority="84">
      <colorScale>
        <cfvo type="num" val="-2"/>
        <cfvo type="num" val="0"/>
        <cfvo type="num" val="2"/>
        <color rgb="FFFF0000"/>
        <color theme="0"/>
        <color rgb="FF00B050"/>
      </colorScale>
    </cfRule>
  </conditionalFormatting>
  <conditionalFormatting sqref="F15">
    <cfRule type="colorScale" priority="89">
      <colorScale>
        <cfvo type="num" val="-2"/>
        <cfvo type="num" val="0"/>
        <cfvo type="num" val="2"/>
        <color rgb="FFFF0000"/>
        <color theme="0"/>
        <color rgb="FF00B050"/>
      </colorScale>
    </cfRule>
  </conditionalFormatting>
  <conditionalFormatting sqref="F14">
    <cfRule type="colorScale" priority="90">
      <colorScale>
        <cfvo type="num" val="-2"/>
        <cfvo type="num" val="0"/>
        <cfvo type="num" val="2"/>
        <color rgb="FFFF0000"/>
        <color theme="0"/>
        <color rgb="FF00B050"/>
      </colorScale>
    </cfRule>
  </conditionalFormatting>
  <conditionalFormatting sqref="F3">
    <cfRule type="colorScale" priority="101">
      <colorScale>
        <cfvo type="num" val="-2"/>
        <cfvo type="num" val="0"/>
        <cfvo type="num" val="2"/>
        <color rgb="FFFF0000"/>
        <color theme="0"/>
        <color rgb="FF00B050"/>
      </colorScale>
    </cfRule>
  </conditionalFormatting>
  <conditionalFormatting sqref="F4">
    <cfRule type="colorScale" priority="100">
      <colorScale>
        <cfvo type="num" val="-2"/>
        <cfvo type="num" val="0"/>
        <cfvo type="num" val="2"/>
        <color rgb="FFFF0000"/>
        <color theme="0"/>
        <color rgb="FF00B050"/>
      </colorScale>
    </cfRule>
  </conditionalFormatting>
  <conditionalFormatting sqref="F5">
    <cfRule type="colorScale" priority="99">
      <colorScale>
        <cfvo type="num" val="-2"/>
        <cfvo type="num" val="0"/>
        <cfvo type="num" val="2"/>
        <color rgb="FFFF0000"/>
        <color theme="0"/>
        <color rgb="FF00B050"/>
      </colorScale>
    </cfRule>
  </conditionalFormatting>
  <conditionalFormatting sqref="F6">
    <cfRule type="colorScale" priority="98">
      <colorScale>
        <cfvo type="num" val="-2"/>
        <cfvo type="num" val="0"/>
        <cfvo type="num" val="2"/>
        <color rgb="FFFF0000"/>
        <color theme="0"/>
        <color rgb="FF00B050"/>
      </colorScale>
    </cfRule>
  </conditionalFormatting>
  <conditionalFormatting sqref="F7">
    <cfRule type="colorScale" priority="97">
      <colorScale>
        <cfvo type="num" val="-2"/>
        <cfvo type="num" val="0"/>
        <cfvo type="num" val="2"/>
        <color rgb="FFFF0000"/>
        <color theme="0"/>
        <color rgb="FF00B050"/>
      </colorScale>
    </cfRule>
  </conditionalFormatting>
  <conditionalFormatting sqref="F9">
    <cfRule type="colorScale" priority="95">
      <colorScale>
        <cfvo type="num" val="-2"/>
        <cfvo type="num" val="0"/>
        <cfvo type="num" val="2"/>
        <color rgb="FFFF0000"/>
        <color theme="0"/>
        <color rgb="FF00B050"/>
      </colorScale>
    </cfRule>
  </conditionalFormatting>
  <conditionalFormatting sqref="F10">
    <cfRule type="colorScale" priority="94">
      <colorScale>
        <cfvo type="num" val="-2"/>
        <cfvo type="num" val="0"/>
        <cfvo type="num" val="2"/>
        <color rgb="FFFF0000"/>
        <color theme="0"/>
        <color rgb="FF00B050"/>
      </colorScale>
    </cfRule>
  </conditionalFormatting>
  <conditionalFormatting sqref="F11">
    <cfRule type="colorScale" priority="93">
      <colorScale>
        <cfvo type="num" val="-2"/>
        <cfvo type="num" val="0"/>
        <cfvo type="num" val="2"/>
        <color rgb="FFFF0000"/>
        <color theme="0"/>
        <color rgb="FF00B050"/>
      </colorScale>
    </cfRule>
  </conditionalFormatting>
  <conditionalFormatting sqref="F12">
    <cfRule type="colorScale" priority="92">
      <colorScale>
        <cfvo type="num" val="-2"/>
        <cfvo type="num" val="0"/>
        <cfvo type="num" val="2"/>
        <color rgb="FFFF0000"/>
        <color theme="0"/>
        <color rgb="FF00B050"/>
      </colorScale>
    </cfRule>
  </conditionalFormatting>
  <conditionalFormatting sqref="F13">
    <cfRule type="colorScale" priority="91">
      <colorScale>
        <cfvo type="num" val="-2"/>
        <cfvo type="num" val="0"/>
        <cfvo type="num" val="2"/>
        <color rgb="FFFF0000"/>
        <color theme="0"/>
        <color rgb="FF00B050"/>
      </colorScale>
    </cfRule>
  </conditionalFormatting>
  <conditionalFormatting sqref="F16">
    <cfRule type="colorScale" priority="88">
      <colorScale>
        <cfvo type="num" val="-2"/>
        <cfvo type="num" val="0"/>
        <cfvo type="num" val="2"/>
        <color rgb="FFFF0000"/>
        <color theme="0"/>
        <color rgb="FF00B050"/>
      </colorScale>
    </cfRule>
  </conditionalFormatting>
  <conditionalFormatting sqref="F17">
    <cfRule type="colorScale" priority="87">
      <colorScale>
        <cfvo type="num" val="-2"/>
        <cfvo type="num" val="0"/>
        <cfvo type="num" val="2"/>
        <color rgb="FFFF0000"/>
        <color theme="0"/>
        <color rgb="FF00B050"/>
      </colorScale>
    </cfRule>
  </conditionalFormatting>
  <conditionalFormatting sqref="F18">
    <cfRule type="colorScale" priority="86">
      <colorScale>
        <cfvo type="num" val="-2"/>
        <cfvo type="num" val="0"/>
        <cfvo type="num" val="2"/>
        <color rgb="FFFF0000"/>
        <color theme="0"/>
        <color rgb="FF00B050"/>
      </colorScale>
    </cfRule>
  </conditionalFormatting>
  <conditionalFormatting sqref="F19">
    <cfRule type="colorScale" priority="85">
      <colorScale>
        <cfvo type="num" val="-2"/>
        <cfvo type="num" val="0"/>
        <cfvo type="num" val="2"/>
        <color rgb="FFFF0000"/>
        <color theme="0"/>
        <color rgb="FF00B050"/>
      </colorScale>
    </cfRule>
  </conditionalFormatting>
  <conditionalFormatting sqref="G3">
    <cfRule type="colorScale" priority="83">
      <colorScale>
        <cfvo type="num" val="-2"/>
        <cfvo type="num" val="0"/>
        <cfvo type="num" val="2"/>
        <color rgb="FFFF0000"/>
        <color theme="0"/>
        <color rgb="FF00B050"/>
      </colorScale>
    </cfRule>
  </conditionalFormatting>
  <conditionalFormatting sqref="G4">
    <cfRule type="colorScale" priority="82">
      <colorScale>
        <cfvo type="num" val="-2"/>
        <cfvo type="num" val="0"/>
        <cfvo type="num" val="2"/>
        <color rgb="FFFF0000"/>
        <color theme="0"/>
        <color rgb="FF00B050"/>
      </colorScale>
    </cfRule>
  </conditionalFormatting>
  <conditionalFormatting sqref="G5">
    <cfRule type="colorScale" priority="81">
      <colorScale>
        <cfvo type="num" val="-2"/>
        <cfvo type="num" val="0"/>
        <cfvo type="num" val="2"/>
        <color rgb="FFFF0000"/>
        <color theme="0"/>
        <color rgb="FF00B050"/>
      </colorScale>
    </cfRule>
  </conditionalFormatting>
  <conditionalFormatting sqref="G7">
    <cfRule type="colorScale" priority="79">
      <colorScale>
        <cfvo type="num" val="-2"/>
        <cfvo type="num" val="0"/>
        <cfvo type="num" val="2"/>
        <color rgb="FFFF0000"/>
        <color theme="0"/>
        <color rgb="FF00B050"/>
      </colorScale>
    </cfRule>
  </conditionalFormatting>
  <conditionalFormatting sqref="G8">
    <cfRule type="colorScale" priority="78">
      <colorScale>
        <cfvo type="num" val="-2"/>
        <cfvo type="num" val="0"/>
        <cfvo type="num" val="2"/>
        <color rgb="FFFF0000"/>
        <color theme="0"/>
        <color rgb="FF00B050"/>
      </colorScale>
    </cfRule>
  </conditionalFormatting>
  <conditionalFormatting sqref="G9">
    <cfRule type="colorScale" priority="77">
      <colorScale>
        <cfvo type="num" val="-2"/>
        <cfvo type="num" val="0"/>
        <cfvo type="num" val="2"/>
        <color rgb="FFFF0000"/>
        <color theme="0"/>
        <color rgb="FF00B050"/>
      </colorScale>
    </cfRule>
  </conditionalFormatting>
  <conditionalFormatting sqref="G10">
    <cfRule type="colorScale" priority="76">
      <colorScale>
        <cfvo type="num" val="-2"/>
        <cfvo type="num" val="0"/>
        <cfvo type="num" val="2"/>
        <color rgb="FFFF0000"/>
        <color theme="0"/>
        <color rgb="FF00B050"/>
      </colorScale>
    </cfRule>
  </conditionalFormatting>
  <conditionalFormatting sqref="G11">
    <cfRule type="colorScale" priority="75">
      <colorScale>
        <cfvo type="num" val="-2"/>
        <cfvo type="num" val="0"/>
        <cfvo type="num" val="2"/>
        <color rgb="FFFF0000"/>
        <color theme="0"/>
        <color rgb="FF00B050"/>
      </colorScale>
    </cfRule>
  </conditionalFormatting>
  <conditionalFormatting sqref="G12">
    <cfRule type="colorScale" priority="74">
      <colorScale>
        <cfvo type="num" val="-2"/>
        <cfvo type="num" val="0"/>
        <cfvo type="num" val="2"/>
        <color rgb="FFFF0000"/>
        <color theme="0"/>
        <color rgb="FF00B050"/>
      </colorScale>
    </cfRule>
  </conditionalFormatting>
  <conditionalFormatting sqref="G13">
    <cfRule type="colorScale" priority="73">
      <colorScale>
        <cfvo type="num" val="-2"/>
        <cfvo type="num" val="0"/>
        <cfvo type="num" val="2"/>
        <color rgb="FFFF0000"/>
        <color theme="0"/>
        <color rgb="FF00B050"/>
      </colorScale>
    </cfRule>
  </conditionalFormatting>
  <conditionalFormatting sqref="G14">
    <cfRule type="colorScale" priority="72">
      <colorScale>
        <cfvo type="num" val="-2"/>
        <cfvo type="num" val="0"/>
        <cfvo type="num" val="2"/>
        <color rgb="FFFF0000"/>
        <color theme="0"/>
        <color rgb="FF00B050"/>
      </colorScale>
    </cfRule>
  </conditionalFormatting>
  <conditionalFormatting sqref="G15">
    <cfRule type="colorScale" priority="71">
      <colorScale>
        <cfvo type="num" val="-2"/>
        <cfvo type="num" val="0"/>
        <cfvo type="num" val="2"/>
        <color rgb="FFFF0000"/>
        <color theme="0"/>
        <color rgb="FF00B050"/>
      </colorScale>
    </cfRule>
  </conditionalFormatting>
  <conditionalFormatting sqref="G16">
    <cfRule type="colorScale" priority="70">
      <colorScale>
        <cfvo type="num" val="-2"/>
        <cfvo type="num" val="0"/>
        <cfvo type="num" val="2"/>
        <color rgb="FFFF0000"/>
        <color theme="0"/>
        <color rgb="FF00B050"/>
      </colorScale>
    </cfRule>
  </conditionalFormatting>
  <conditionalFormatting sqref="G17">
    <cfRule type="colorScale" priority="69">
      <colorScale>
        <cfvo type="num" val="-2"/>
        <cfvo type="num" val="0"/>
        <cfvo type="num" val="2"/>
        <color rgb="FFFF0000"/>
        <color theme="0"/>
        <color rgb="FF00B050"/>
      </colorScale>
    </cfRule>
  </conditionalFormatting>
  <conditionalFormatting sqref="G18">
    <cfRule type="colorScale" priority="68">
      <colorScale>
        <cfvo type="num" val="-2"/>
        <cfvo type="num" val="0"/>
        <cfvo type="num" val="2"/>
        <color rgb="FFFF0000"/>
        <color theme="0"/>
        <color rgb="FF00B050"/>
      </colorScale>
    </cfRule>
  </conditionalFormatting>
  <conditionalFormatting sqref="G19">
    <cfRule type="colorScale" priority="67">
      <colorScale>
        <cfvo type="num" val="-2"/>
        <cfvo type="num" val="0"/>
        <cfvo type="num" val="2"/>
        <color rgb="FFFF0000"/>
        <color theme="0"/>
        <color rgb="FF00B050"/>
      </colorScale>
    </cfRule>
  </conditionalFormatting>
  <conditionalFormatting sqref="G20:G32">
    <cfRule type="colorScale" priority="66">
      <colorScale>
        <cfvo type="num" val="-2"/>
        <cfvo type="num" val="0"/>
        <cfvo type="num" val="2"/>
        <color rgb="FFFF0000"/>
        <color theme="0"/>
        <color rgb="FF00B050"/>
      </colorScale>
    </cfRule>
  </conditionalFormatting>
  <conditionalFormatting sqref="H3">
    <cfRule type="colorScale" priority="65">
      <colorScale>
        <cfvo type="num" val="-2"/>
        <cfvo type="num" val="0"/>
        <cfvo type="num" val="2"/>
        <color rgb="FFFF0000"/>
        <color theme="0"/>
        <color rgb="FF00B050"/>
      </colorScale>
    </cfRule>
  </conditionalFormatting>
  <conditionalFormatting sqref="H5">
    <cfRule type="colorScale" priority="63">
      <colorScale>
        <cfvo type="num" val="-2"/>
        <cfvo type="num" val="0"/>
        <cfvo type="num" val="2"/>
        <color rgb="FFFF0000"/>
        <color theme="0"/>
        <color rgb="FF00B050"/>
      </colorScale>
    </cfRule>
  </conditionalFormatting>
  <conditionalFormatting sqref="H7">
    <cfRule type="colorScale" priority="61">
      <colorScale>
        <cfvo type="num" val="-2"/>
        <cfvo type="num" val="0"/>
        <cfvo type="num" val="2"/>
        <color rgb="FFFF0000"/>
        <color theme="0"/>
        <color rgb="FF00B050"/>
      </colorScale>
    </cfRule>
  </conditionalFormatting>
  <conditionalFormatting sqref="H8">
    <cfRule type="colorScale" priority="60">
      <colorScale>
        <cfvo type="num" val="-2"/>
        <cfvo type="num" val="0"/>
        <cfvo type="num" val="2"/>
        <color rgb="FFFF0000"/>
        <color theme="0"/>
        <color rgb="FF00B050"/>
      </colorScale>
    </cfRule>
  </conditionalFormatting>
  <conditionalFormatting sqref="H9">
    <cfRule type="colorScale" priority="59">
      <colorScale>
        <cfvo type="num" val="-2"/>
        <cfvo type="num" val="0"/>
        <cfvo type="num" val="2"/>
        <color rgb="FFFF0000"/>
        <color theme="0"/>
        <color rgb="FF00B050"/>
      </colorScale>
    </cfRule>
  </conditionalFormatting>
  <conditionalFormatting sqref="H10">
    <cfRule type="colorScale" priority="58">
      <colorScale>
        <cfvo type="num" val="-2"/>
        <cfvo type="num" val="0"/>
        <cfvo type="num" val="2"/>
        <color rgb="FFFF0000"/>
        <color theme="0"/>
        <color rgb="FF00B050"/>
      </colorScale>
    </cfRule>
  </conditionalFormatting>
  <conditionalFormatting sqref="H11">
    <cfRule type="colorScale" priority="57">
      <colorScale>
        <cfvo type="num" val="-2"/>
        <cfvo type="num" val="0"/>
        <cfvo type="num" val="2"/>
        <color rgb="FFFF0000"/>
        <color theme="0"/>
        <color rgb="FF00B050"/>
      </colorScale>
    </cfRule>
  </conditionalFormatting>
  <conditionalFormatting sqref="H12">
    <cfRule type="colorScale" priority="56">
      <colorScale>
        <cfvo type="num" val="-2"/>
        <cfvo type="num" val="0"/>
        <cfvo type="num" val="2"/>
        <color rgb="FFFF0000"/>
        <color theme="0"/>
        <color rgb="FF00B050"/>
      </colorScale>
    </cfRule>
  </conditionalFormatting>
  <conditionalFormatting sqref="H13">
    <cfRule type="colorScale" priority="55">
      <colorScale>
        <cfvo type="num" val="-2"/>
        <cfvo type="num" val="0"/>
        <cfvo type="num" val="2"/>
        <color rgb="FFFF0000"/>
        <color theme="0"/>
        <color rgb="FF00B050"/>
      </colorScale>
    </cfRule>
  </conditionalFormatting>
  <conditionalFormatting sqref="H14">
    <cfRule type="colorScale" priority="54">
      <colorScale>
        <cfvo type="num" val="-2"/>
        <cfvo type="num" val="0"/>
        <cfvo type="num" val="2"/>
        <color rgb="FFFF0000"/>
        <color theme="0"/>
        <color rgb="FF00B050"/>
      </colorScale>
    </cfRule>
  </conditionalFormatting>
  <conditionalFormatting sqref="H15">
    <cfRule type="colorScale" priority="53">
      <colorScale>
        <cfvo type="num" val="-2"/>
        <cfvo type="num" val="0"/>
        <cfvo type="num" val="2"/>
        <color rgb="FFFF0000"/>
        <color theme="0"/>
        <color rgb="FF00B050"/>
      </colorScale>
    </cfRule>
  </conditionalFormatting>
  <conditionalFormatting sqref="H16">
    <cfRule type="colorScale" priority="52">
      <colorScale>
        <cfvo type="num" val="-2"/>
        <cfvo type="num" val="0"/>
        <cfvo type="num" val="2"/>
        <color rgb="FFFF0000"/>
        <color theme="0"/>
        <color rgb="FF00B050"/>
      </colorScale>
    </cfRule>
  </conditionalFormatting>
  <conditionalFormatting sqref="H17">
    <cfRule type="colorScale" priority="51">
      <colorScale>
        <cfvo type="num" val="-2"/>
        <cfvo type="num" val="0"/>
        <cfvo type="num" val="2"/>
        <color rgb="FFFF0000"/>
        <color theme="0"/>
        <color rgb="FF00B050"/>
      </colorScale>
    </cfRule>
  </conditionalFormatting>
  <conditionalFormatting sqref="H18">
    <cfRule type="colorScale" priority="50">
      <colorScale>
        <cfvo type="num" val="-2"/>
        <cfvo type="num" val="0"/>
        <cfvo type="num" val="2"/>
        <color rgb="FFFF0000"/>
        <color theme="0"/>
        <color rgb="FF00B050"/>
      </colorScale>
    </cfRule>
  </conditionalFormatting>
  <conditionalFormatting sqref="H19">
    <cfRule type="colorScale" priority="49">
      <colorScale>
        <cfvo type="num" val="-2"/>
        <cfvo type="num" val="0"/>
        <cfvo type="num" val="2"/>
        <color rgb="FFFF0000"/>
        <color theme="0"/>
        <color rgb="FF00B050"/>
      </colorScale>
    </cfRule>
  </conditionalFormatting>
  <conditionalFormatting sqref="H20:H32">
    <cfRule type="colorScale" priority="48">
      <colorScale>
        <cfvo type="num" val="-2"/>
        <cfvo type="num" val="0"/>
        <cfvo type="num" val="2"/>
        <color rgb="FFFF0000"/>
        <color theme="0"/>
        <color rgb="FF00B050"/>
      </colorScale>
    </cfRule>
  </conditionalFormatting>
  <conditionalFormatting sqref="I3">
    <cfRule type="colorScale" priority="47">
      <colorScale>
        <cfvo type="num" val="-2"/>
        <cfvo type="num" val="0"/>
        <cfvo type="num" val="2"/>
        <color rgb="FFFF0000"/>
        <color theme="0"/>
        <color rgb="FF00B050"/>
      </colorScale>
    </cfRule>
  </conditionalFormatting>
  <conditionalFormatting sqref="I4">
    <cfRule type="colorScale" priority="46">
      <colorScale>
        <cfvo type="num" val="-2"/>
        <cfvo type="num" val="0"/>
        <cfvo type="num" val="2"/>
        <color rgb="FFFF0000"/>
        <color theme="0"/>
        <color rgb="FF00B050"/>
      </colorScale>
    </cfRule>
  </conditionalFormatting>
  <conditionalFormatting sqref="I5">
    <cfRule type="colorScale" priority="45">
      <colorScale>
        <cfvo type="num" val="-2"/>
        <cfvo type="num" val="0"/>
        <cfvo type="num" val="2"/>
        <color rgb="FFFF0000"/>
        <color theme="0"/>
        <color rgb="FF00B050"/>
      </colorScale>
    </cfRule>
  </conditionalFormatting>
  <conditionalFormatting sqref="I6">
    <cfRule type="colorScale" priority="44">
      <colorScale>
        <cfvo type="num" val="-2"/>
        <cfvo type="num" val="0"/>
        <cfvo type="num" val="2"/>
        <color rgb="FFFF0000"/>
        <color theme="0"/>
        <color rgb="FF00B050"/>
      </colorScale>
    </cfRule>
  </conditionalFormatting>
  <conditionalFormatting sqref="I7">
    <cfRule type="colorScale" priority="43">
      <colorScale>
        <cfvo type="num" val="-2"/>
        <cfvo type="num" val="0"/>
        <cfvo type="num" val="2"/>
        <color rgb="FFFF0000"/>
        <color theme="0"/>
        <color rgb="FF00B050"/>
      </colorScale>
    </cfRule>
  </conditionalFormatting>
  <conditionalFormatting sqref="I8">
    <cfRule type="colorScale" priority="42">
      <colorScale>
        <cfvo type="num" val="-2"/>
        <cfvo type="num" val="0"/>
        <cfvo type="num" val="2"/>
        <color rgb="FFFF0000"/>
        <color theme="0"/>
        <color rgb="FF00B050"/>
      </colorScale>
    </cfRule>
  </conditionalFormatting>
  <conditionalFormatting sqref="I9">
    <cfRule type="colorScale" priority="41">
      <colorScale>
        <cfvo type="num" val="-2"/>
        <cfvo type="num" val="0"/>
        <cfvo type="num" val="2"/>
        <color rgb="FFFF0000"/>
        <color theme="0"/>
        <color rgb="FF00B050"/>
      </colorScale>
    </cfRule>
  </conditionalFormatting>
  <conditionalFormatting sqref="I10">
    <cfRule type="colorScale" priority="40">
      <colorScale>
        <cfvo type="num" val="-2"/>
        <cfvo type="num" val="0"/>
        <cfvo type="num" val="2"/>
        <color rgb="FFFF0000"/>
        <color theme="0"/>
        <color rgb="FF00B050"/>
      </colorScale>
    </cfRule>
  </conditionalFormatting>
  <conditionalFormatting sqref="I11">
    <cfRule type="colorScale" priority="39">
      <colorScale>
        <cfvo type="num" val="-2"/>
        <cfvo type="num" val="0"/>
        <cfvo type="num" val="2"/>
        <color rgb="FFFF0000"/>
        <color theme="0"/>
        <color rgb="FF00B050"/>
      </colorScale>
    </cfRule>
  </conditionalFormatting>
  <conditionalFormatting sqref="I12">
    <cfRule type="colorScale" priority="38">
      <colorScale>
        <cfvo type="num" val="-2"/>
        <cfvo type="num" val="0"/>
        <cfvo type="num" val="2"/>
        <color rgb="FFFF0000"/>
        <color theme="0"/>
        <color rgb="FF00B050"/>
      </colorScale>
    </cfRule>
  </conditionalFormatting>
  <conditionalFormatting sqref="I13">
    <cfRule type="colorScale" priority="37">
      <colorScale>
        <cfvo type="num" val="-2"/>
        <cfvo type="num" val="0"/>
        <cfvo type="num" val="2"/>
        <color rgb="FFFF0000"/>
        <color theme="0"/>
        <color rgb="FF00B050"/>
      </colorScale>
    </cfRule>
  </conditionalFormatting>
  <conditionalFormatting sqref="I14">
    <cfRule type="colorScale" priority="36">
      <colorScale>
        <cfvo type="num" val="-2"/>
        <cfvo type="num" val="0"/>
        <cfvo type="num" val="2"/>
        <color rgb="FFFF0000"/>
        <color theme="0"/>
        <color rgb="FF00B050"/>
      </colorScale>
    </cfRule>
  </conditionalFormatting>
  <conditionalFormatting sqref="I15">
    <cfRule type="colorScale" priority="35">
      <colorScale>
        <cfvo type="num" val="-2"/>
        <cfvo type="num" val="0"/>
        <cfvo type="num" val="2"/>
        <color rgb="FFFF0000"/>
        <color theme="0"/>
        <color rgb="FF00B050"/>
      </colorScale>
    </cfRule>
  </conditionalFormatting>
  <conditionalFormatting sqref="I16">
    <cfRule type="colorScale" priority="34">
      <colorScale>
        <cfvo type="num" val="-2"/>
        <cfvo type="num" val="0"/>
        <cfvo type="num" val="2"/>
        <color rgb="FFFF0000"/>
        <color theme="0"/>
        <color rgb="FF00B050"/>
      </colorScale>
    </cfRule>
  </conditionalFormatting>
  <conditionalFormatting sqref="I17">
    <cfRule type="colorScale" priority="33">
      <colorScale>
        <cfvo type="num" val="-2"/>
        <cfvo type="num" val="0"/>
        <cfvo type="num" val="2"/>
        <color rgb="FFFF0000"/>
        <color theme="0"/>
        <color rgb="FF00B050"/>
      </colorScale>
    </cfRule>
  </conditionalFormatting>
  <conditionalFormatting sqref="I18">
    <cfRule type="colorScale" priority="32">
      <colorScale>
        <cfvo type="num" val="-2"/>
        <cfvo type="num" val="0"/>
        <cfvo type="num" val="2"/>
        <color rgb="FFFF0000"/>
        <color theme="0"/>
        <color rgb="FF00B050"/>
      </colorScale>
    </cfRule>
  </conditionalFormatting>
  <conditionalFormatting sqref="I19">
    <cfRule type="colorScale" priority="31">
      <colorScale>
        <cfvo type="num" val="-2"/>
        <cfvo type="num" val="0"/>
        <cfvo type="num" val="2"/>
        <color rgb="FFFF0000"/>
        <color theme="0"/>
        <color rgb="FF00B050"/>
      </colorScale>
    </cfRule>
  </conditionalFormatting>
  <conditionalFormatting sqref="I20:I32">
    <cfRule type="colorScale" priority="30">
      <colorScale>
        <cfvo type="num" val="-2"/>
        <cfvo type="num" val="0"/>
        <cfvo type="num" val="2"/>
        <color rgb="FFFF0000"/>
        <color theme="0"/>
        <color rgb="FF00B050"/>
      </colorScale>
    </cfRule>
  </conditionalFormatting>
  <conditionalFormatting sqref="J3:J32">
    <cfRule type="colorScale" priority="29">
      <colorScale>
        <cfvo type="num" val="-2"/>
        <cfvo type="num" val="0"/>
        <cfvo type="num" val="2"/>
        <color rgb="FFFF0000"/>
        <color theme="0"/>
        <color rgb="FF00B050"/>
      </colorScale>
    </cfRule>
  </conditionalFormatting>
  <conditionalFormatting sqref="K3">
    <cfRule type="colorScale" priority="28">
      <colorScale>
        <cfvo type="num" val="-2"/>
        <cfvo type="num" val="0"/>
        <cfvo type="num" val="2"/>
        <color rgb="FFFF0000"/>
        <color theme="0"/>
        <color rgb="FF00B050"/>
      </colorScale>
    </cfRule>
  </conditionalFormatting>
  <conditionalFormatting sqref="K4">
    <cfRule type="colorScale" priority="27">
      <colorScale>
        <cfvo type="num" val="-2"/>
        <cfvo type="num" val="0"/>
        <cfvo type="num" val="2"/>
        <color rgb="FFFF0000"/>
        <color theme="0"/>
        <color rgb="FF00B050"/>
      </colorScale>
    </cfRule>
  </conditionalFormatting>
  <conditionalFormatting sqref="K5">
    <cfRule type="colorScale" priority="26">
      <colorScale>
        <cfvo type="num" val="-2"/>
        <cfvo type="num" val="0"/>
        <cfvo type="num" val="2"/>
        <color rgb="FFFF0000"/>
        <color theme="0"/>
        <color rgb="FF00B050"/>
      </colorScale>
    </cfRule>
  </conditionalFormatting>
  <conditionalFormatting sqref="K6">
    <cfRule type="colorScale" priority="25">
      <colorScale>
        <cfvo type="num" val="-2"/>
        <cfvo type="num" val="0"/>
        <cfvo type="num" val="2"/>
        <color rgb="FFFF0000"/>
        <color theme="0"/>
        <color rgb="FF00B050"/>
      </colorScale>
    </cfRule>
  </conditionalFormatting>
  <conditionalFormatting sqref="K7">
    <cfRule type="colorScale" priority="24">
      <colorScale>
        <cfvo type="num" val="-2"/>
        <cfvo type="num" val="0"/>
        <cfvo type="num" val="2"/>
        <color rgb="FFFF0000"/>
        <color theme="0"/>
        <color rgb="FF00B050"/>
      </colorScale>
    </cfRule>
  </conditionalFormatting>
  <conditionalFormatting sqref="K8">
    <cfRule type="colorScale" priority="23">
      <colorScale>
        <cfvo type="num" val="-2"/>
        <cfvo type="num" val="0"/>
        <cfvo type="num" val="2"/>
        <color rgb="FFFF0000"/>
        <color theme="0"/>
        <color rgb="FF00B050"/>
      </colorScale>
    </cfRule>
  </conditionalFormatting>
  <conditionalFormatting sqref="K9">
    <cfRule type="colorScale" priority="22">
      <colorScale>
        <cfvo type="num" val="-2"/>
        <cfvo type="num" val="0"/>
        <cfvo type="num" val="2"/>
        <color rgb="FFFF0000"/>
        <color theme="0"/>
        <color rgb="FF00B050"/>
      </colorScale>
    </cfRule>
  </conditionalFormatting>
  <conditionalFormatting sqref="K10">
    <cfRule type="colorScale" priority="21">
      <colorScale>
        <cfvo type="num" val="-2"/>
        <cfvo type="num" val="0"/>
        <cfvo type="num" val="2"/>
        <color rgb="FFFF0000"/>
        <color theme="0"/>
        <color rgb="FF00B050"/>
      </colorScale>
    </cfRule>
  </conditionalFormatting>
  <conditionalFormatting sqref="K11">
    <cfRule type="colorScale" priority="20">
      <colorScale>
        <cfvo type="num" val="-2"/>
        <cfvo type="num" val="0"/>
        <cfvo type="num" val="2"/>
        <color rgb="FFFF0000"/>
        <color theme="0"/>
        <color rgb="FF00B050"/>
      </colorScale>
    </cfRule>
  </conditionalFormatting>
  <conditionalFormatting sqref="K12">
    <cfRule type="colorScale" priority="19">
      <colorScale>
        <cfvo type="num" val="-2"/>
        <cfvo type="num" val="0"/>
        <cfvo type="num" val="2"/>
        <color rgb="FFFF0000"/>
        <color theme="0"/>
        <color rgb="FF00B050"/>
      </colorScale>
    </cfRule>
  </conditionalFormatting>
  <conditionalFormatting sqref="K13">
    <cfRule type="colorScale" priority="18">
      <colorScale>
        <cfvo type="num" val="-2"/>
        <cfvo type="num" val="0"/>
        <cfvo type="num" val="2"/>
        <color rgb="FFFF0000"/>
        <color theme="0"/>
        <color rgb="FF00B050"/>
      </colorScale>
    </cfRule>
  </conditionalFormatting>
  <conditionalFormatting sqref="K14">
    <cfRule type="colorScale" priority="17">
      <colorScale>
        <cfvo type="num" val="-2"/>
        <cfvo type="num" val="0"/>
        <cfvo type="num" val="2"/>
        <color rgb="FFFF0000"/>
        <color theme="0"/>
        <color rgb="FF00B050"/>
      </colorScale>
    </cfRule>
  </conditionalFormatting>
  <conditionalFormatting sqref="K15:K32">
    <cfRule type="colorScale" priority="16">
      <colorScale>
        <cfvo type="num" val="-2"/>
        <cfvo type="num" val="0"/>
        <cfvo type="num" val="2"/>
        <color rgb="FFFF0000"/>
        <color theme="0"/>
        <color rgb="FF00B050"/>
      </colorScale>
    </cfRule>
  </conditionalFormatting>
  <conditionalFormatting sqref="L3:L32">
    <cfRule type="colorScale" priority="15">
      <colorScale>
        <cfvo type="num" val="-2"/>
        <cfvo type="num" val="0"/>
        <cfvo type="num" val="2"/>
        <color rgb="FFFF0000"/>
        <color theme="0"/>
        <color rgb="FF00B050"/>
      </colorScale>
    </cfRule>
  </conditionalFormatting>
  <conditionalFormatting sqref="M3:M32">
    <cfRule type="colorScale" priority="14">
      <colorScale>
        <cfvo type="num" val="-2"/>
        <cfvo type="num" val="0"/>
        <cfvo type="num" val="2"/>
        <color rgb="FFFF0000"/>
        <color theme="0"/>
        <color rgb="FF00B050"/>
      </colorScale>
    </cfRule>
  </conditionalFormatting>
  <conditionalFormatting sqref="N3:N32">
    <cfRule type="colorScale" priority="13">
      <colorScale>
        <cfvo type="num" val="-2"/>
        <cfvo type="num" val="0"/>
        <cfvo type="num" val="2"/>
        <color rgb="FFFF0000"/>
        <color theme="0"/>
        <color rgb="FF00B050"/>
      </colorScale>
    </cfRule>
  </conditionalFormatting>
  <conditionalFormatting sqref="O3:O32">
    <cfRule type="colorScale" priority="12">
      <colorScale>
        <cfvo type="num" val="-2"/>
        <cfvo type="num" val="0"/>
        <cfvo type="num" val="2"/>
        <color rgb="FFFF0000"/>
        <color theme="0"/>
        <color rgb="FF00B050"/>
      </colorScale>
    </cfRule>
  </conditionalFormatting>
  <conditionalFormatting sqref="P3:P32">
    <cfRule type="colorScale" priority="11">
      <colorScale>
        <cfvo type="num" val="-2"/>
        <cfvo type="num" val="0"/>
        <cfvo type="num" val="2"/>
        <color rgb="FFFF0000"/>
        <color theme="0"/>
        <color rgb="FF00B050"/>
      </colorScale>
    </cfRule>
  </conditionalFormatting>
  <conditionalFormatting sqref="Q3:Q32">
    <cfRule type="colorScale" priority="10">
      <colorScale>
        <cfvo type="num" val="-2"/>
        <cfvo type="num" val="0"/>
        <cfvo type="num" val="2"/>
        <color rgb="FFFF0000"/>
        <color theme="0"/>
        <color rgb="FF00B050"/>
      </colorScale>
    </cfRule>
  </conditionalFormatting>
  <conditionalFormatting sqref="R3:R32">
    <cfRule type="colorScale" priority="9">
      <colorScale>
        <cfvo type="num" val="-2"/>
        <cfvo type="num" val="0"/>
        <cfvo type="num" val="2"/>
        <color rgb="FFFF0000"/>
        <color theme="0"/>
        <color rgb="FF00B050"/>
      </colorScale>
    </cfRule>
  </conditionalFormatting>
  <conditionalFormatting sqref="S3:S32">
    <cfRule type="colorScale" priority="8">
      <colorScale>
        <cfvo type="num" val="-2"/>
        <cfvo type="num" val="0"/>
        <cfvo type="num" val="2"/>
        <color rgb="FFFF0000"/>
        <color theme="0"/>
        <color rgb="FF00B050"/>
      </colorScale>
    </cfRule>
  </conditionalFormatting>
  <conditionalFormatting sqref="T3:T32">
    <cfRule type="colorScale" priority="7">
      <colorScale>
        <cfvo type="num" val="-2"/>
        <cfvo type="num" val="0"/>
        <cfvo type="num" val="2"/>
        <color rgb="FFFF0000"/>
        <color theme="0"/>
        <color rgb="FF00B050"/>
      </colorScale>
    </cfRule>
  </conditionalFormatting>
  <conditionalFormatting sqref="U3:U32">
    <cfRule type="colorScale" priority="6">
      <colorScale>
        <cfvo type="num" val="-2"/>
        <cfvo type="num" val="0"/>
        <cfvo type="num" val="2"/>
        <color rgb="FFFF0000"/>
        <color theme="0"/>
        <color rgb="FF00B050"/>
      </colorScale>
    </cfRule>
  </conditionalFormatting>
  <conditionalFormatting sqref="V3:V32">
    <cfRule type="colorScale" priority="5">
      <colorScale>
        <cfvo type="num" val="-2"/>
        <cfvo type="num" val="0"/>
        <cfvo type="num" val="2"/>
        <color rgb="FFFF0000"/>
        <color theme="0"/>
        <color rgb="FF00B050"/>
      </colorScale>
    </cfRule>
  </conditionalFormatting>
  <conditionalFormatting sqref="W3:W32 X32:AI32 X31:AH31 X30:AG30 X29:AF29 X28:AE28 X27:AD27 X26:AC26 X25:AB25 X24:AA24 X23:Z23 X22:Y22 X21">
    <cfRule type="colorScale" priority="4">
      <colorScale>
        <cfvo type="num" val="-2"/>
        <cfvo type="num" val="0"/>
        <cfvo type="num" val="2"/>
        <color rgb="FFFF0000"/>
        <color theme="0"/>
        <color rgb="FF00B050"/>
      </colorScale>
    </cfRule>
  </conditionalFormatting>
  <conditionalFormatting sqref="B3:B32">
    <cfRule type="colorScale" priority="2">
      <colorScale>
        <cfvo type="num" val="-2"/>
        <cfvo type="num" val="0"/>
        <cfvo type="num" val="2"/>
        <color rgb="FF00B0F0"/>
        <color theme="0"/>
        <color rgb="FFFFFF00"/>
      </colorScale>
    </cfRule>
  </conditionalFormatting>
  <conditionalFormatting sqref="C3:C32">
    <cfRule type="colorScale" priority="1">
      <colorScale>
        <cfvo type="num" val="0"/>
        <cfvo type="num" val="1"/>
        <cfvo type="num" val="2"/>
        <color theme="0"/>
        <color rgb="FFFFEF9C"/>
        <color rgb="FFC00000"/>
      </colorScale>
    </cfRule>
  </conditionalFormatting>
  <pageMargins left="0.7" right="0.7" top="0.75" bottom="0.75" header="0.3" footer="0.3"/>
  <pageSetup orientation="portrait" horizontalDpi="4294967292" verticalDpi="429496729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5"/>
  <sheetViews>
    <sheetView workbookViewId="0">
      <selection activeCell="B65" sqref="B65"/>
    </sheetView>
  </sheetViews>
  <sheetFormatPr baseColWidth="10" defaultRowHeight="15" x14ac:dyDescent="0.2"/>
  <cols>
    <col min="1" max="1" width="16.83203125" customWidth="1"/>
    <col min="5" max="5" width="26.33203125" customWidth="1"/>
    <col min="7" max="7" width="16.6640625" customWidth="1"/>
  </cols>
  <sheetData>
    <row r="1" spans="1:9" x14ac:dyDescent="0.2">
      <c r="A1" t="s">
        <v>1464</v>
      </c>
    </row>
    <row r="4" spans="1:9" x14ac:dyDescent="0.2">
      <c r="A4" t="s">
        <v>1466</v>
      </c>
      <c r="B4" t="s">
        <v>1467</v>
      </c>
      <c r="D4" t="s">
        <v>1658</v>
      </c>
      <c r="F4" t="s">
        <v>1650</v>
      </c>
      <c r="G4" t="s">
        <v>1651</v>
      </c>
      <c r="I4" t="s">
        <v>1657</v>
      </c>
    </row>
    <row r="5" spans="1:9" x14ac:dyDescent="0.2">
      <c r="A5" s="30">
        <v>0</v>
      </c>
      <c r="B5" s="30" t="s">
        <v>887</v>
      </c>
      <c r="C5" s="30">
        <f>A5</f>
        <v>0</v>
      </c>
      <c r="F5" s="30">
        <v>0</v>
      </c>
      <c r="G5" s="30" t="s">
        <v>1652</v>
      </c>
      <c r="H5" s="30">
        <f>F5</f>
        <v>0</v>
      </c>
    </row>
    <row r="6" spans="1:9" x14ac:dyDescent="0.2">
      <c r="A6" s="30">
        <v>1</v>
      </c>
      <c r="B6" s="30" t="s">
        <v>886</v>
      </c>
      <c r="C6" s="30">
        <f>A6</f>
        <v>1</v>
      </c>
      <c r="F6" s="30">
        <v>1</v>
      </c>
      <c r="G6" s="30" t="s">
        <v>1653</v>
      </c>
      <c r="H6" s="30">
        <f>F6</f>
        <v>1</v>
      </c>
    </row>
    <row r="7" spans="1:9" x14ac:dyDescent="0.2">
      <c r="A7" s="30">
        <v>2</v>
      </c>
      <c r="B7" s="30" t="s">
        <v>1465</v>
      </c>
      <c r="C7" s="30">
        <f>A7</f>
        <v>2</v>
      </c>
      <c r="F7" s="30">
        <v>2</v>
      </c>
      <c r="G7" s="30" t="s">
        <v>1654</v>
      </c>
      <c r="H7" s="30">
        <f>F7</f>
        <v>2</v>
      </c>
    </row>
    <row r="8" spans="1:9" x14ac:dyDescent="0.2">
      <c r="A8" s="30">
        <v>3</v>
      </c>
      <c r="B8" s="30" t="s">
        <v>852</v>
      </c>
      <c r="C8" s="30">
        <f>A8</f>
        <v>3</v>
      </c>
      <c r="F8" s="30">
        <v>3</v>
      </c>
      <c r="G8" s="30" t="s">
        <v>1655</v>
      </c>
      <c r="H8" s="30">
        <f>F8</f>
        <v>3</v>
      </c>
    </row>
    <row r="9" spans="1:9" x14ac:dyDescent="0.2">
      <c r="A9" s="30">
        <v>4</v>
      </c>
      <c r="B9" s="30" t="s">
        <v>853</v>
      </c>
      <c r="C9" s="30">
        <f>A9</f>
        <v>4</v>
      </c>
      <c r="F9" s="30">
        <v>4</v>
      </c>
      <c r="G9" s="30" t="s">
        <v>1656</v>
      </c>
      <c r="H9" s="30">
        <f>F9</f>
        <v>4</v>
      </c>
    </row>
    <row r="12" spans="1:9" x14ac:dyDescent="0.2">
      <c r="A12" s="30" t="s">
        <v>1468</v>
      </c>
      <c r="B12" s="30" t="s">
        <v>1469</v>
      </c>
      <c r="C12" s="30"/>
      <c r="D12" t="s">
        <v>1504</v>
      </c>
      <c r="F12" s="30" t="s">
        <v>1660</v>
      </c>
      <c r="G12" s="30" t="s">
        <v>1661</v>
      </c>
      <c r="I12" t="s">
        <v>1665</v>
      </c>
    </row>
    <row r="13" spans="1:9" x14ac:dyDescent="0.2">
      <c r="A13" s="30">
        <v>-2</v>
      </c>
      <c r="B13" s="30" t="s">
        <v>1470</v>
      </c>
      <c r="C13" s="30">
        <f>A13</f>
        <v>-2</v>
      </c>
      <c r="F13">
        <v>0</v>
      </c>
      <c r="G13" s="30" t="s">
        <v>908</v>
      </c>
      <c r="H13">
        <v>0</v>
      </c>
    </row>
    <row r="14" spans="1:9" x14ac:dyDescent="0.2">
      <c r="A14" s="30">
        <v>-1</v>
      </c>
      <c r="B14" s="30" t="s">
        <v>851</v>
      </c>
      <c r="C14" s="30">
        <f>A14</f>
        <v>-1</v>
      </c>
      <c r="F14">
        <v>1</v>
      </c>
      <c r="G14" s="30" t="s">
        <v>1662</v>
      </c>
      <c r="H14">
        <v>1</v>
      </c>
    </row>
    <row r="15" spans="1:9" x14ac:dyDescent="0.2">
      <c r="A15" s="30">
        <v>0</v>
      </c>
      <c r="B15" s="30" t="s">
        <v>906</v>
      </c>
      <c r="C15" s="30">
        <f>A15</f>
        <v>0</v>
      </c>
      <c r="F15">
        <v>2</v>
      </c>
      <c r="G15" s="30" t="s">
        <v>1663</v>
      </c>
      <c r="H15">
        <v>2</v>
      </c>
    </row>
    <row r="16" spans="1:9" x14ac:dyDescent="0.2">
      <c r="A16" s="30">
        <v>1</v>
      </c>
      <c r="B16" s="30" t="s">
        <v>949</v>
      </c>
      <c r="C16" s="30">
        <f>A16</f>
        <v>1</v>
      </c>
      <c r="F16">
        <v>3</v>
      </c>
      <c r="G16" s="30" t="s">
        <v>1664</v>
      </c>
      <c r="H16">
        <v>3</v>
      </c>
    </row>
    <row r="17" spans="1:9" x14ac:dyDescent="0.2">
      <c r="A17" s="30">
        <v>2</v>
      </c>
      <c r="B17" s="30" t="s">
        <v>885</v>
      </c>
      <c r="C17" s="30">
        <f>A17</f>
        <v>2</v>
      </c>
      <c r="F17">
        <v>4</v>
      </c>
      <c r="G17" s="30" t="s">
        <v>1605</v>
      </c>
      <c r="H17">
        <v>4</v>
      </c>
    </row>
    <row r="19" spans="1:9" x14ac:dyDescent="0.2">
      <c r="A19" t="s">
        <v>1501</v>
      </c>
      <c r="B19" s="30" t="s">
        <v>1502</v>
      </c>
      <c r="D19" t="s">
        <v>1503</v>
      </c>
      <c r="F19" t="s">
        <v>1670</v>
      </c>
      <c r="G19" s="30" t="s">
        <v>1671</v>
      </c>
      <c r="I19" t="s">
        <v>1672</v>
      </c>
    </row>
    <row r="20" spans="1:9" x14ac:dyDescent="0.2">
      <c r="A20" s="30">
        <v>0</v>
      </c>
      <c r="B20" s="30" t="s">
        <v>834</v>
      </c>
      <c r="C20">
        <f>A20</f>
        <v>0</v>
      </c>
      <c r="F20">
        <v>0</v>
      </c>
      <c r="G20" s="30" t="s">
        <v>904</v>
      </c>
      <c r="H20">
        <v>0</v>
      </c>
    </row>
    <row r="21" spans="1:9" x14ac:dyDescent="0.2">
      <c r="A21" s="30">
        <v>1</v>
      </c>
      <c r="B21" s="30" t="s">
        <v>835</v>
      </c>
      <c r="C21">
        <f>A21</f>
        <v>1</v>
      </c>
      <c r="F21">
        <v>1</v>
      </c>
      <c r="G21" s="30" t="s">
        <v>850</v>
      </c>
      <c r="H21">
        <v>1</v>
      </c>
    </row>
    <row r="22" spans="1:9" x14ac:dyDescent="0.2">
      <c r="A22" s="30">
        <v>2</v>
      </c>
      <c r="B22" s="30" t="s">
        <v>833</v>
      </c>
      <c r="C22">
        <f>A22</f>
        <v>2</v>
      </c>
      <c r="F22">
        <v>2</v>
      </c>
      <c r="G22" s="30" t="s">
        <v>849</v>
      </c>
      <c r="H22">
        <v>2</v>
      </c>
    </row>
    <row r="23" spans="1:9" x14ac:dyDescent="0.2">
      <c r="A23" s="30">
        <v>3</v>
      </c>
      <c r="B23" s="30" t="s">
        <v>882</v>
      </c>
      <c r="C23">
        <f>A23</f>
        <v>3</v>
      </c>
      <c r="F23">
        <v>3</v>
      </c>
      <c r="G23" s="30" t="s">
        <v>848</v>
      </c>
      <c r="H23">
        <v>3</v>
      </c>
    </row>
    <row r="25" spans="1:9" x14ac:dyDescent="0.2">
      <c r="A25" t="s">
        <v>1509</v>
      </c>
      <c r="B25" s="30" t="s">
        <v>1510</v>
      </c>
      <c r="D25" t="s">
        <v>1673</v>
      </c>
      <c r="F25" t="s">
        <v>1674</v>
      </c>
      <c r="G25" s="30" t="s">
        <v>1675</v>
      </c>
      <c r="I25" t="s">
        <v>1676</v>
      </c>
    </row>
    <row r="26" spans="1:9" x14ac:dyDescent="0.2">
      <c r="A26" s="30">
        <v>0</v>
      </c>
      <c r="B26" s="30" t="s">
        <v>872</v>
      </c>
      <c r="C26">
        <f>A26</f>
        <v>0</v>
      </c>
      <c r="F26">
        <v>0</v>
      </c>
      <c r="G26" s="30" t="s">
        <v>899</v>
      </c>
      <c r="H26">
        <v>0</v>
      </c>
    </row>
    <row r="27" spans="1:9" x14ac:dyDescent="0.2">
      <c r="A27" s="30">
        <v>1</v>
      </c>
      <c r="B27" s="30" t="s">
        <v>919</v>
      </c>
      <c r="C27">
        <f>A27</f>
        <v>1</v>
      </c>
      <c r="F27">
        <v>1</v>
      </c>
      <c r="G27" s="30" t="s">
        <v>825</v>
      </c>
      <c r="H27">
        <v>1</v>
      </c>
    </row>
    <row r="28" spans="1:9" x14ac:dyDescent="0.2">
      <c r="A28" s="30">
        <v>2</v>
      </c>
      <c r="B28" s="30" t="s">
        <v>826</v>
      </c>
      <c r="C28">
        <f>A28</f>
        <v>2</v>
      </c>
      <c r="F28">
        <v>2</v>
      </c>
      <c r="G28" s="30" t="s">
        <v>871</v>
      </c>
      <c r="H28">
        <v>2</v>
      </c>
    </row>
    <row r="29" spans="1:9" x14ac:dyDescent="0.2">
      <c r="A29" s="30">
        <v>3</v>
      </c>
      <c r="B29" s="30" t="s">
        <v>827</v>
      </c>
      <c r="C29">
        <f>A29</f>
        <v>3</v>
      </c>
    </row>
    <row r="30" spans="1:9" x14ac:dyDescent="0.2">
      <c r="A30" s="30">
        <v>4</v>
      </c>
      <c r="B30" s="30" t="s">
        <v>873</v>
      </c>
      <c r="C30">
        <f>A30</f>
        <v>4</v>
      </c>
    </row>
    <row r="32" spans="1:9" x14ac:dyDescent="0.2">
      <c r="A32" t="s">
        <v>1514</v>
      </c>
      <c r="B32" s="30" t="s">
        <v>1513</v>
      </c>
      <c r="F32" t="s">
        <v>1677</v>
      </c>
      <c r="G32" t="s">
        <v>1678</v>
      </c>
      <c r="I32" t="s">
        <v>1679</v>
      </c>
    </row>
    <row r="33" spans="1:8" x14ac:dyDescent="0.2">
      <c r="A33" s="30">
        <v>0</v>
      </c>
      <c r="B33" s="30" t="s">
        <v>900</v>
      </c>
      <c r="C33">
        <f>A33</f>
        <v>0</v>
      </c>
      <c r="F33">
        <v>0</v>
      </c>
      <c r="G33" t="s">
        <v>829</v>
      </c>
      <c r="H33">
        <v>0</v>
      </c>
    </row>
    <row r="34" spans="1:8" x14ac:dyDescent="0.2">
      <c r="A34" s="30">
        <v>1</v>
      </c>
      <c r="B34" s="30" t="s">
        <v>880</v>
      </c>
      <c r="C34">
        <f>A34</f>
        <v>1</v>
      </c>
      <c r="F34">
        <v>1</v>
      </c>
      <c r="G34" t="s">
        <v>834</v>
      </c>
      <c r="H34">
        <v>1</v>
      </c>
    </row>
    <row r="35" spans="1:8" x14ac:dyDescent="0.2">
      <c r="A35" s="30">
        <v>2</v>
      </c>
      <c r="B35" s="30" t="s">
        <v>831</v>
      </c>
      <c r="C35">
        <f>A35</f>
        <v>2</v>
      </c>
      <c r="F35">
        <v>2</v>
      </c>
      <c r="G35" t="s">
        <v>828</v>
      </c>
      <c r="H35">
        <v>2</v>
      </c>
    </row>
    <row r="36" spans="1:8" x14ac:dyDescent="0.2">
      <c r="A36" s="30">
        <v>3</v>
      </c>
      <c r="B36" s="30" t="s">
        <v>832</v>
      </c>
      <c r="C36">
        <f>A36</f>
        <v>3</v>
      </c>
      <c r="F36">
        <v>3</v>
      </c>
      <c r="G36" t="s">
        <v>830</v>
      </c>
      <c r="H36">
        <v>3</v>
      </c>
    </row>
    <row r="37" spans="1:8" x14ac:dyDescent="0.2">
      <c r="A37" s="30">
        <v>4</v>
      </c>
      <c r="B37" s="30" t="s">
        <v>881</v>
      </c>
      <c r="C37">
        <f>A37</f>
        <v>4</v>
      </c>
      <c r="F37">
        <v>4</v>
      </c>
      <c r="G37" t="s">
        <v>875</v>
      </c>
      <c r="H37">
        <v>4</v>
      </c>
    </row>
    <row r="38" spans="1:8" x14ac:dyDescent="0.2">
      <c r="F38">
        <v>5</v>
      </c>
      <c r="G38" t="s">
        <v>874</v>
      </c>
      <c r="H38">
        <v>5</v>
      </c>
    </row>
    <row r="39" spans="1:8" x14ac:dyDescent="0.2">
      <c r="A39" t="s">
        <v>1628</v>
      </c>
      <c r="F39">
        <v>6</v>
      </c>
      <c r="G39" t="s">
        <v>932</v>
      </c>
      <c r="H39">
        <v>6</v>
      </c>
    </row>
    <row r="40" spans="1:8" x14ac:dyDescent="0.2">
      <c r="A40" s="30">
        <v>1</v>
      </c>
      <c r="B40" s="30" t="s">
        <v>994</v>
      </c>
    </row>
    <row r="41" spans="1:8" x14ac:dyDescent="0.2">
      <c r="A41" s="30">
        <v>2</v>
      </c>
      <c r="B41" s="30" t="s">
        <v>1629</v>
      </c>
    </row>
    <row r="42" spans="1:8" x14ac:dyDescent="0.2">
      <c r="A42" s="30">
        <v>3</v>
      </c>
      <c r="B42" s="30" t="s">
        <v>1630</v>
      </c>
    </row>
    <row r="43" spans="1:8" x14ac:dyDescent="0.2">
      <c r="A43" s="30">
        <v>4</v>
      </c>
      <c r="B43" s="30" t="s">
        <v>938</v>
      </c>
    </row>
    <row r="44" spans="1:8" x14ac:dyDescent="0.2">
      <c r="A44" s="30">
        <v>5</v>
      </c>
      <c r="B44" s="30" t="s">
        <v>975</v>
      </c>
    </row>
    <row r="45" spans="1:8" x14ac:dyDescent="0.2">
      <c r="A45" s="30">
        <v>6</v>
      </c>
      <c r="B45" s="30" t="s">
        <v>929</v>
      </c>
    </row>
    <row r="46" spans="1:8" x14ac:dyDescent="0.2">
      <c r="A46" s="30">
        <v>7</v>
      </c>
      <c r="B46" s="30" t="s">
        <v>1631</v>
      </c>
    </row>
    <row r="47" spans="1:8" x14ac:dyDescent="0.2">
      <c r="A47" s="30">
        <v>8</v>
      </c>
      <c r="B47" s="30" t="s">
        <v>1632</v>
      </c>
    </row>
    <row r="48" spans="1:8" x14ac:dyDescent="0.2">
      <c r="A48" s="30">
        <v>9</v>
      </c>
      <c r="B48" s="30" t="s">
        <v>959</v>
      </c>
    </row>
    <row r="49" spans="1:3" x14ac:dyDescent="0.2">
      <c r="A49" s="30">
        <v>10</v>
      </c>
      <c r="B49" s="30" t="s">
        <v>1047</v>
      </c>
    </row>
    <row r="50" spans="1:3" x14ac:dyDescent="0.2">
      <c r="A50" s="30">
        <v>11</v>
      </c>
      <c r="B50" s="30" t="s">
        <v>1602</v>
      </c>
    </row>
    <row r="51" spans="1:3" x14ac:dyDescent="0.2">
      <c r="A51" s="30">
        <v>12</v>
      </c>
      <c r="B51" s="30" t="s">
        <v>953</v>
      </c>
    </row>
    <row r="52" spans="1:3" x14ac:dyDescent="0.2">
      <c r="A52" s="30">
        <v>13</v>
      </c>
      <c r="B52" s="30" t="s">
        <v>1603</v>
      </c>
    </row>
    <row r="53" spans="1:3" x14ac:dyDescent="0.2">
      <c r="A53" s="30">
        <v>14</v>
      </c>
      <c r="B53" s="30" t="s">
        <v>941</v>
      </c>
    </row>
    <row r="54" spans="1:3" x14ac:dyDescent="0.2">
      <c r="A54" s="30">
        <v>15</v>
      </c>
      <c r="B54" s="30" t="s">
        <v>1633</v>
      </c>
    </row>
    <row r="55" spans="1:3" x14ac:dyDescent="0.2">
      <c r="A55" s="30">
        <v>16</v>
      </c>
      <c r="B55" s="30" t="s">
        <v>988</v>
      </c>
    </row>
    <row r="56" spans="1:3" x14ac:dyDescent="0.2">
      <c r="A56" s="30">
        <v>17</v>
      </c>
      <c r="B56" s="30" t="s">
        <v>1075</v>
      </c>
    </row>
    <row r="57" spans="1:3" x14ac:dyDescent="0.2">
      <c r="A57" s="30">
        <v>18</v>
      </c>
      <c r="B57" s="30" t="s">
        <v>1600</v>
      </c>
    </row>
    <row r="60" spans="1:3" x14ac:dyDescent="0.2">
      <c r="A60" t="s">
        <v>1681</v>
      </c>
      <c r="B60" s="30"/>
    </row>
    <row r="61" spans="1:3" x14ac:dyDescent="0.2">
      <c r="A61">
        <v>1</v>
      </c>
      <c r="B61" s="30" t="s">
        <v>1682</v>
      </c>
      <c r="C61" s="30" t="s">
        <v>867</v>
      </c>
    </row>
    <row r="62" spans="1:3" x14ac:dyDescent="0.2">
      <c r="A62">
        <v>2</v>
      </c>
      <c r="B62" s="30" t="s">
        <v>1683</v>
      </c>
      <c r="C62" s="30" t="s">
        <v>984</v>
      </c>
    </row>
    <row r="63" spans="1:3" x14ac:dyDescent="0.2">
      <c r="A63">
        <v>3</v>
      </c>
      <c r="B63" s="30" t="s">
        <v>1685</v>
      </c>
      <c r="C63" s="30" t="s">
        <v>1684</v>
      </c>
    </row>
    <row r="64" spans="1:3" x14ac:dyDescent="0.2">
      <c r="A64">
        <v>4</v>
      </c>
      <c r="B64" s="30" t="s">
        <v>1686</v>
      </c>
      <c r="C64" s="30" t="s">
        <v>1599</v>
      </c>
    </row>
    <row r="65" spans="1:3" x14ac:dyDescent="0.2">
      <c r="A65">
        <v>5</v>
      </c>
      <c r="B65" s="30" t="s">
        <v>1687</v>
      </c>
      <c r="C65" s="30" t="s">
        <v>1680</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4"/>
  <sheetViews>
    <sheetView workbookViewId="0">
      <selection activeCell="K1" sqref="K1"/>
    </sheetView>
  </sheetViews>
  <sheetFormatPr baseColWidth="10" defaultRowHeight="15" x14ac:dyDescent="0.2"/>
  <sheetData>
    <row r="1" spans="1:12" x14ac:dyDescent="0.2">
      <c r="A1" s="10" t="s">
        <v>1138</v>
      </c>
      <c r="B1" s="11" t="s">
        <v>1137</v>
      </c>
      <c r="C1" s="12" t="s">
        <v>1136</v>
      </c>
      <c r="D1" s="13" t="s">
        <v>1135</v>
      </c>
      <c r="E1" s="71" t="s">
        <v>1134</v>
      </c>
      <c r="F1" s="16" t="s">
        <v>1133</v>
      </c>
      <c r="G1" t="s">
        <v>1132</v>
      </c>
      <c r="H1" s="8" t="s">
        <v>1139</v>
      </c>
      <c r="I1" s="7" t="s">
        <v>1140</v>
      </c>
      <c r="J1" t="s">
        <v>1141</v>
      </c>
      <c r="K1" s="6" t="s">
        <v>1142</v>
      </c>
      <c r="L1" s="5" t="s">
        <v>1143</v>
      </c>
    </row>
    <row r="2" spans="1:12" x14ac:dyDescent="0.2">
      <c r="A2" s="42">
        <v>61</v>
      </c>
      <c r="B2" s="43">
        <v>61</v>
      </c>
      <c r="C2" s="44">
        <v>61</v>
      </c>
      <c r="D2" s="45">
        <v>61</v>
      </c>
      <c r="E2" s="72">
        <v>61</v>
      </c>
      <c r="F2" s="46">
        <v>61</v>
      </c>
      <c r="G2" s="40">
        <v>7</v>
      </c>
      <c r="H2" s="47">
        <v>61</v>
      </c>
      <c r="I2" s="48">
        <v>61</v>
      </c>
      <c r="J2" s="40">
        <v>9</v>
      </c>
      <c r="K2" s="49">
        <v>61</v>
      </c>
      <c r="L2" s="50">
        <v>61</v>
      </c>
    </row>
    <row r="3" spans="1:12" x14ac:dyDescent="0.2">
      <c r="A3" s="39"/>
      <c r="B3" s="39"/>
      <c r="C3" s="39"/>
      <c r="D3" s="39"/>
      <c r="E3" s="39"/>
      <c r="F3" s="39"/>
      <c r="G3" s="39"/>
      <c r="H3" s="39"/>
      <c r="I3" s="39"/>
      <c r="J3" s="39"/>
      <c r="K3" s="39"/>
      <c r="L3" s="39"/>
    </row>
    <row r="4" spans="1:12" x14ac:dyDescent="0.2">
      <c r="A4" s="39"/>
      <c r="B4" s="39"/>
      <c r="C4" s="39"/>
      <c r="D4" s="39"/>
      <c r="E4" s="39"/>
      <c r="F4" s="39"/>
      <c r="G4" s="39"/>
      <c r="H4" s="39"/>
      <c r="I4" s="39"/>
      <c r="J4" s="39"/>
      <c r="K4" s="39"/>
      <c r="L4" s="39"/>
    </row>
    <row r="5" spans="1:12" x14ac:dyDescent="0.2">
      <c r="A5" s="39"/>
      <c r="B5" s="39"/>
      <c r="C5" s="39"/>
      <c r="D5" s="39"/>
      <c r="E5" s="39"/>
      <c r="F5" s="39"/>
      <c r="G5" s="39"/>
      <c r="H5" s="39"/>
      <c r="I5" s="39"/>
      <c r="J5" s="39"/>
      <c r="K5" s="39"/>
      <c r="L5" s="39"/>
    </row>
    <row r="6" spans="1:12" x14ac:dyDescent="0.2">
      <c r="A6" s="39"/>
      <c r="B6" s="39"/>
      <c r="C6" s="39"/>
      <c r="D6" s="39"/>
      <c r="E6" s="39"/>
      <c r="F6" s="39"/>
      <c r="G6" s="39"/>
      <c r="H6" s="39"/>
      <c r="I6" s="39"/>
      <c r="J6" s="39"/>
      <c r="K6" s="39"/>
      <c r="L6" s="39"/>
    </row>
    <row r="7" spans="1:12" x14ac:dyDescent="0.2">
      <c r="A7" s="39"/>
      <c r="B7" s="39"/>
      <c r="C7" s="39"/>
      <c r="D7" s="39"/>
      <c r="E7" s="39"/>
      <c r="F7" s="39"/>
      <c r="G7" s="39"/>
      <c r="H7" s="39"/>
      <c r="I7" s="39"/>
      <c r="J7" s="39"/>
      <c r="K7" s="39"/>
      <c r="L7" s="39"/>
    </row>
    <row r="8" spans="1:12" x14ac:dyDescent="0.2">
      <c r="A8" s="39"/>
      <c r="B8" s="39"/>
      <c r="C8" s="39"/>
      <c r="D8" s="39"/>
      <c r="E8" s="39"/>
      <c r="F8" s="16">
        <v>7</v>
      </c>
      <c r="G8" s="39"/>
      <c r="H8" s="39"/>
      <c r="I8" s="7">
        <v>9</v>
      </c>
      <c r="J8" s="39"/>
      <c r="K8" s="39"/>
      <c r="L8" s="39"/>
    </row>
    <row r="9" spans="1:12" x14ac:dyDescent="0.2">
      <c r="A9" s="10">
        <v>57</v>
      </c>
      <c r="B9" s="11">
        <v>2</v>
      </c>
      <c r="C9" s="12">
        <v>38</v>
      </c>
      <c r="D9" s="13">
        <v>18</v>
      </c>
      <c r="E9" s="71">
        <v>40</v>
      </c>
      <c r="F9" s="16">
        <v>9</v>
      </c>
      <c r="G9" s="39"/>
      <c r="H9" s="8">
        <v>14</v>
      </c>
      <c r="I9" s="7">
        <v>1</v>
      </c>
      <c r="J9" s="39"/>
      <c r="K9" s="6">
        <v>6</v>
      </c>
      <c r="L9" s="5">
        <v>28</v>
      </c>
    </row>
    <row r="10" spans="1:12" x14ac:dyDescent="0.2">
      <c r="A10" s="10">
        <v>4</v>
      </c>
      <c r="B10" s="11">
        <v>7</v>
      </c>
      <c r="C10" s="12">
        <v>4</v>
      </c>
      <c r="D10" s="13">
        <v>34</v>
      </c>
      <c r="E10" s="71">
        <v>18</v>
      </c>
      <c r="F10" s="16">
        <v>11</v>
      </c>
      <c r="G10" s="39"/>
      <c r="H10" s="8">
        <v>7</v>
      </c>
      <c r="I10" s="7">
        <v>31</v>
      </c>
      <c r="J10" s="39"/>
      <c r="K10" s="6">
        <v>10</v>
      </c>
      <c r="L10" s="5">
        <v>30</v>
      </c>
    </row>
    <row r="11" spans="1:12" x14ac:dyDescent="0.2">
      <c r="A11" s="39"/>
      <c r="B11" s="11">
        <v>35</v>
      </c>
      <c r="C11" s="12">
        <v>19</v>
      </c>
      <c r="D11" s="13">
        <v>5</v>
      </c>
      <c r="E11" s="71">
        <v>0</v>
      </c>
      <c r="F11" s="16">
        <v>16</v>
      </c>
      <c r="G11" s="39"/>
      <c r="H11" s="8">
        <v>21</v>
      </c>
      <c r="I11" s="7">
        <v>1</v>
      </c>
      <c r="J11" s="39"/>
      <c r="K11" s="6">
        <v>45</v>
      </c>
      <c r="L11" s="5">
        <v>3</v>
      </c>
    </row>
    <row r="12" spans="1:12" x14ac:dyDescent="0.2">
      <c r="A12" s="39"/>
      <c r="B12" s="11">
        <v>17</v>
      </c>
      <c r="C12" s="12">
        <v>0</v>
      </c>
      <c r="D12" s="13">
        <v>2</v>
      </c>
      <c r="E12" s="71">
        <v>3</v>
      </c>
      <c r="F12" s="16">
        <v>3</v>
      </c>
      <c r="G12" s="39"/>
      <c r="H12" s="8">
        <v>12</v>
      </c>
      <c r="I12" s="7">
        <v>18</v>
      </c>
      <c r="J12" s="39"/>
      <c r="K12" s="39"/>
      <c r="L12" s="39"/>
    </row>
    <row r="13" spans="1:12" x14ac:dyDescent="0.2">
      <c r="A13" s="39"/>
      <c r="B13" s="39"/>
      <c r="C13" s="12">
        <v>0</v>
      </c>
      <c r="D13" s="13">
        <v>2</v>
      </c>
      <c r="E13" s="39"/>
      <c r="F13" s="16">
        <v>7</v>
      </c>
      <c r="G13" s="39"/>
      <c r="H13" s="8">
        <v>7</v>
      </c>
      <c r="I13" s="7">
        <v>1</v>
      </c>
      <c r="J13" s="39"/>
      <c r="K13" s="39"/>
      <c r="L13" s="39"/>
    </row>
    <row r="14" spans="1:12" x14ac:dyDescent="0.2">
      <c r="A14" s="39"/>
      <c r="B14" s="39"/>
      <c r="C14" s="39"/>
      <c r="D14" s="39"/>
      <c r="E14" s="39"/>
      <c r="F14" s="16">
        <v>8</v>
      </c>
      <c r="G14" s="39"/>
      <c r="H14" s="39"/>
      <c r="I14" s="39"/>
      <c r="J14" s="39"/>
      <c r="K14" s="39"/>
      <c r="L14" s="39"/>
    </row>
    <row r="15" spans="1:12" x14ac:dyDescent="0.2">
      <c r="A15" s="39"/>
      <c r="B15" s="39"/>
      <c r="C15" s="39"/>
      <c r="D15" s="39"/>
      <c r="E15" s="39"/>
      <c r="F15" s="39"/>
      <c r="G15" s="39"/>
      <c r="H15" s="39"/>
      <c r="I15" s="39"/>
      <c r="J15" s="39"/>
      <c r="K15" s="39"/>
      <c r="L15" s="39"/>
    </row>
    <row r="18" spans="1:12" x14ac:dyDescent="0.2">
      <c r="A18" s="39"/>
      <c r="B18" s="39"/>
      <c r="C18" s="39"/>
      <c r="D18" s="39"/>
      <c r="E18" s="39"/>
      <c r="F18" s="108">
        <f t="shared" ref="F18:F24" si="0">F8/F$2%</f>
        <v>11.475409836065573</v>
      </c>
      <c r="G18" s="39"/>
      <c r="H18" s="39"/>
      <c r="I18" s="106">
        <f>I8/I$2%</f>
        <v>14.754098360655737</v>
      </c>
      <c r="J18" s="39"/>
      <c r="K18" s="39"/>
      <c r="L18" s="39"/>
    </row>
    <row r="19" spans="1:12" x14ac:dyDescent="0.2">
      <c r="A19" s="103">
        <f>A9/A$2%</f>
        <v>93.442622950819668</v>
      </c>
      <c r="B19" s="109">
        <f t="shared" ref="B19:E19" si="1">B9/B$2%</f>
        <v>3.278688524590164</v>
      </c>
      <c r="C19" s="110">
        <f t="shared" si="1"/>
        <v>62.295081967213115</v>
      </c>
      <c r="D19" s="111">
        <f t="shared" si="1"/>
        <v>29.508196721311474</v>
      </c>
      <c r="E19" s="112">
        <f t="shared" si="1"/>
        <v>65.573770491803273</v>
      </c>
      <c r="F19" s="108">
        <f t="shared" si="0"/>
        <v>14.754098360655737</v>
      </c>
      <c r="G19" s="39"/>
      <c r="H19" s="107">
        <f t="shared" ref="H19:I19" si="2">H9/H$2%</f>
        <v>22.950819672131146</v>
      </c>
      <c r="I19" s="106">
        <f t="shared" si="2"/>
        <v>1.639344262295082</v>
      </c>
      <c r="J19" s="39"/>
      <c r="K19" s="104">
        <f t="shared" ref="K19:L19" si="3">K9/K$2%</f>
        <v>9.8360655737704921</v>
      </c>
      <c r="L19" s="105">
        <f t="shared" si="3"/>
        <v>45.901639344262293</v>
      </c>
    </row>
    <row r="20" spans="1:12" x14ac:dyDescent="0.2">
      <c r="A20" s="103">
        <f>A10/A$2%</f>
        <v>6.557377049180328</v>
      </c>
      <c r="B20" s="109">
        <f t="shared" ref="B20:E20" si="4">B10/B$2%</f>
        <v>11.475409836065573</v>
      </c>
      <c r="C20" s="110">
        <f t="shared" si="4"/>
        <v>6.557377049180328</v>
      </c>
      <c r="D20" s="111">
        <f t="shared" si="4"/>
        <v>55.73770491803279</v>
      </c>
      <c r="E20" s="112">
        <f t="shared" si="4"/>
        <v>29.508196721311474</v>
      </c>
      <c r="F20" s="108">
        <f t="shared" si="0"/>
        <v>18.032786885245901</v>
      </c>
      <c r="G20" s="39"/>
      <c r="H20" s="107">
        <f t="shared" ref="H20:I20" si="5">H10/H$2%</f>
        <v>11.475409836065573</v>
      </c>
      <c r="I20" s="106">
        <f t="shared" si="5"/>
        <v>50.819672131147541</v>
      </c>
      <c r="J20" s="39"/>
      <c r="K20" s="104">
        <f t="shared" ref="K20:L20" si="6">K10/K$2%</f>
        <v>16.393442622950818</v>
      </c>
      <c r="L20" s="105">
        <f t="shared" si="6"/>
        <v>49.180327868852459</v>
      </c>
    </row>
    <row r="21" spans="1:12" x14ac:dyDescent="0.2">
      <c r="A21" s="39"/>
      <c r="B21" s="109">
        <f t="shared" ref="B21:E21" si="7">B11/B$2%</f>
        <v>57.377049180327873</v>
      </c>
      <c r="C21" s="110">
        <f t="shared" si="7"/>
        <v>31.147540983606557</v>
      </c>
      <c r="D21" s="111">
        <f t="shared" si="7"/>
        <v>8.1967213114754092</v>
      </c>
      <c r="E21" s="112">
        <f t="shared" si="7"/>
        <v>0</v>
      </c>
      <c r="F21" s="108">
        <f t="shared" si="0"/>
        <v>26.229508196721312</v>
      </c>
      <c r="G21" s="39"/>
      <c r="H21" s="107">
        <f t="shared" ref="H21:I21" si="8">H11/H$2%</f>
        <v>34.42622950819672</v>
      </c>
      <c r="I21" s="106">
        <f t="shared" si="8"/>
        <v>1.639344262295082</v>
      </c>
      <c r="J21" s="39"/>
      <c r="K21" s="104">
        <f t="shared" ref="K21:L21" si="9">K11/K$2%</f>
        <v>73.770491803278688</v>
      </c>
      <c r="L21" s="105">
        <f t="shared" si="9"/>
        <v>4.918032786885246</v>
      </c>
    </row>
    <row r="22" spans="1:12" x14ac:dyDescent="0.2">
      <c r="A22" s="39"/>
      <c r="B22" s="109">
        <f t="shared" ref="B22:E22" si="10">B12/B$2%</f>
        <v>27.868852459016395</v>
      </c>
      <c r="C22" s="110">
        <f t="shared" si="10"/>
        <v>0</v>
      </c>
      <c r="D22" s="111">
        <f t="shared" si="10"/>
        <v>3.278688524590164</v>
      </c>
      <c r="E22" s="112">
        <f t="shared" si="10"/>
        <v>4.918032786885246</v>
      </c>
      <c r="F22" s="108">
        <f t="shared" si="0"/>
        <v>4.918032786885246</v>
      </c>
      <c r="G22" s="39"/>
      <c r="H22" s="107">
        <f t="shared" ref="H22:I22" si="11">H12/H$2%</f>
        <v>19.672131147540984</v>
      </c>
      <c r="I22" s="106">
        <f t="shared" si="11"/>
        <v>29.508196721311474</v>
      </c>
      <c r="J22" s="39"/>
      <c r="K22" s="39"/>
      <c r="L22" s="39"/>
    </row>
    <row r="23" spans="1:12" x14ac:dyDescent="0.2">
      <c r="A23" s="39"/>
      <c r="B23" s="39"/>
      <c r="C23" s="110">
        <f t="shared" ref="C23:D23" si="12">C13/C$2%</f>
        <v>0</v>
      </c>
      <c r="D23" s="111">
        <f t="shared" si="12"/>
        <v>3.278688524590164</v>
      </c>
      <c r="E23" s="39"/>
      <c r="F23" s="108">
        <f t="shared" si="0"/>
        <v>11.475409836065573</v>
      </c>
      <c r="G23" s="39"/>
      <c r="H23" s="107">
        <f t="shared" ref="H23:I23" si="13">H13/H$2%</f>
        <v>11.475409836065573</v>
      </c>
      <c r="I23" s="106">
        <f t="shared" si="13"/>
        <v>1.639344262295082</v>
      </c>
      <c r="J23" s="39"/>
      <c r="K23" s="39"/>
      <c r="L23" s="39"/>
    </row>
    <row r="24" spans="1:12" x14ac:dyDescent="0.2">
      <c r="A24" s="39"/>
      <c r="B24" s="39"/>
      <c r="C24" s="39"/>
      <c r="D24" s="39"/>
      <c r="E24" s="39"/>
      <c r="F24" s="108">
        <f t="shared" si="0"/>
        <v>13.114754098360656</v>
      </c>
      <c r="G24" s="39"/>
      <c r="H24" s="39"/>
      <c r="I24" s="39"/>
      <c r="J24" s="39"/>
      <c r="K24" s="39"/>
      <c r="L24" s="39"/>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X68"/>
  <sheetViews>
    <sheetView workbookViewId="0">
      <selection activeCell="I12" sqref="I12"/>
    </sheetView>
  </sheetViews>
  <sheetFormatPr baseColWidth="10" defaultRowHeight="15" x14ac:dyDescent="0.2"/>
  <sheetData>
    <row r="2" spans="1:24" x14ac:dyDescent="0.2">
      <c r="A2">
        <f>COUNT(A8:A68)</f>
        <v>61</v>
      </c>
    </row>
    <row r="4" spans="1:24" x14ac:dyDescent="0.2">
      <c r="A4">
        <f>SUM(A8:A68)</f>
        <v>47</v>
      </c>
      <c r="B4">
        <f>SUM(B8:B68)</f>
        <v>26</v>
      </c>
      <c r="C4">
        <f>SUM(C8:C68)</f>
        <v>18</v>
      </c>
      <c r="D4">
        <f>SUM(D8:D68)</f>
        <v>15</v>
      </c>
      <c r="I4">
        <f>COUNTIF(I8:I68,"&gt;0")</f>
        <v>24</v>
      </c>
      <c r="J4">
        <f t="shared" ref="J4:W4" si="0">COUNTIF(J8:J68,"&gt;0")</f>
        <v>5</v>
      </c>
      <c r="K4">
        <f t="shared" si="0"/>
        <v>6</v>
      </c>
      <c r="L4">
        <f t="shared" si="0"/>
        <v>3</v>
      </c>
      <c r="M4">
        <f t="shared" si="0"/>
        <v>5</v>
      </c>
      <c r="N4" s="30">
        <f t="shared" si="0"/>
        <v>0</v>
      </c>
      <c r="O4" s="30">
        <f t="shared" si="0"/>
        <v>0</v>
      </c>
      <c r="P4">
        <f t="shared" si="0"/>
        <v>2</v>
      </c>
      <c r="Q4">
        <f t="shared" si="0"/>
        <v>4</v>
      </c>
      <c r="R4" s="30">
        <f t="shared" si="0"/>
        <v>0</v>
      </c>
      <c r="S4">
        <f t="shared" si="0"/>
        <v>2</v>
      </c>
      <c r="T4">
        <f t="shared" si="0"/>
        <v>5</v>
      </c>
      <c r="U4">
        <f t="shared" si="0"/>
        <v>9</v>
      </c>
      <c r="V4">
        <f t="shared" si="0"/>
        <v>9</v>
      </c>
      <c r="W4">
        <f t="shared" si="0"/>
        <v>9</v>
      </c>
    </row>
    <row r="5" spans="1:24" x14ac:dyDescent="0.2">
      <c r="A5" s="100">
        <f>A4/$A$2%</f>
        <v>77.049180327868854</v>
      </c>
      <c r="B5" s="100">
        <f>B4/$A$2%</f>
        <v>42.622950819672134</v>
      </c>
      <c r="C5" s="100">
        <f>C4/$A$2%</f>
        <v>29.508196721311474</v>
      </c>
      <c r="D5" s="100">
        <f>D4/$A$2%</f>
        <v>24.590163934426229</v>
      </c>
      <c r="I5" s="101">
        <f t="shared" ref="I5:W5" si="1">I4/$A$2%</f>
        <v>39.344262295081968</v>
      </c>
      <c r="J5" s="100">
        <f t="shared" si="1"/>
        <v>8.1967213114754092</v>
      </c>
      <c r="K5" s="101">
        <f t="shared" si="1"/>
        <v>9.8360655737704921</v>
      </c>
      <c r="L5" s="100">
        <f t="shared" si="1"/>
        <v>4.918032786885246</v>
      </c>
      <c r="M5" s="100">
        <f t="shared" si="1"/>
        <v>8.1967213114754092</v>
      </c>
      <c r="N5" s="102">
        <f t="shared" si="1"/>
        <v>0</v>
      </c>
      <c r="O5" s="102">
        <f t="shared" si="1"/>
        <v>0</v>
      </c>
      <c r="P5" s="100">
        <f t="shared" si="1"/>
        <v>3.278688524590164</v>
      </c>
      <c r="Q5" s="100">
        <f t="shared" si="1"/>
        <v>6.557377049180328</v>
      </c>
      <c r="R5" s="102">
        <f t="shared" si="1"/>
        <v>0</v>
      </c>
      <c r="S5" s="100">
        <f t="shared" si="1"/>
        <v>3.278688524590164</v>
      </c>
      <c r="T5" s="100">
        <f t="shared" si="1"/>
        <v>8.1967213114754092</v>
      </c>
      <c r="U5" s="101">
        <f t="shared" si="1"/>
        <v>14.754098360655737</v>
      </c>
      <c r="V5" s="101">
        <f t="shared" si="1"/>
        <v>14.754098360655737</v>
      </c>
      <c r="W5" s="100">
        <f t="shared" si="1"/>
        <v>14.754098360655737</v>
      </c>
    </row>
    <row r="6" spans="1:24" x14ac:dyDescent="0.2">
      <c r="A6" t="s">
        <v>1508</v>
      </c>
      <c r="E6" t="s">
        <v>1507</v>
      </c>
    </row>
    <row r="7" spans="1:24" x14ac:dyDescent="0.2">
      <c r="A7" t="s">
        <v>1505</v>
      </c>
      <c r="B7">
        <v>1</v>
      </c>
      <c r="C7">
        <v>2</v>
      </c>
      <c r="D7">
        <v>3</v>
      </c>
      <c r="E7" t="s">
        <v>1505</v>
      </c>
      <c r="F7">
        <v>1</v>
      </c>
      <c r="G7">
        <v>2</v>
      </c>
      <c r="H7">
        <v>3</v>
      </c>
      <c r="I7" s="1" t="s">
        <v>153</v>
      </c>
      <c r="J7" s="1" t="s">
        <v>154</v>
      </c>
      <c r="K7" s="1" t="s">
        <v>155</v>
      </c>
      <c r="L7" s="1" t="s">
        <v>156</v>
      </c>
      <c r="M7" s="1" t="s">
        <v>157</v>
      </c>
      <c r="N7" s="1" t="s">
        <v>158</v>
      </c>
      <c r="O7" s="1" t="s">
        <v>159</v>
      </c>
      <c r="P7" s="1" t="s">
        <v>160</v>
      </c>
      <c r="Q7" s="1" t="s">
        <v>161</v>
      </c>
      <c r="R7" s="1" t="s">
        <v>162</v>
      </c>
      <c r="S7" s="1" t="s">
        <v>163</v>
      </c>
      <c r="T7" s="1" t="s">
        <v>164</v>
      </c>
      <c r="U7" s="1" t="s">
        <v>165</v>
      </c>
      <c r="V7" s="1" t="s">
        <v>166</v>
      </c>
      <c r="W7" s="1" t="s">
        <v>1506</v>
      </c>
      <c r="X7" s="1" t="s">
        <v>43</v>
      </c>
    </row>
    <row r="8" spans="1:24" x14ac:dyDescent="0.2">
      <c r="A8" s="40">
        <f>IF(E8&gt;0,1,0)</f>
        <v>1</v>
      </c>
      <c r="B8" s="40">
        <f>IF(F8&gt;0,1,0)</f>
        <v>1</v>
      </c>
      <c r="C8" s="40">
        <f>IF(G8&gt;0,1,0)</f>
        <v>0</v>
      </c>
      <c r="D8" s="40">
        <f>IF(H8&gt;0,1,0)</f>
        <v>0</v>
      </c>
      <c r="E8">
        <f>15-COUNTIF($I8:$W8,0)</f>
        <v>1</v>
      </c>
      <c r="F8">
        <f>COUNTIF($I8:$W8,F$7)</f>
        <v>1</v>
      </c>
      <c r="G8">
        <f>COUNTIF($I8:$W8,G$7)</f>
        <v>0</v>
      </c>
      <c r="H8">
        <f>COUNTIF($I8:$W8,H$7)</f>
        <v>0</v>
      </c>
      <c r="I8" s="84">
        <v>0</v>
      </c>
      <c r="J8" s="84">
        <v>0</v>
      </c>
      <c r="K8" s="84">
        <v>0</v>
      </c>
      <c r="L8" s="84">
        <v>0</v>
      </c>
      <c r="M8" s="84">
        <v>0</v>
      </c>
      <c r="N8" s="84">
        <v>0</v>
      </c>
      <c r="O8" s="84">
        <v>0</v>
      </c>
      <c r="P8" s="84">
        <v>0</v>
      </c>
      <c r="Q8" s="84">
        <v>0</v>
      </c>
      <c r="R8" s="84">
        <v>0</v>
      </c>
      <c r="S8" s="84">
        <v>0</v>
      </c>
      <c r="T8" s="84">
        <v>1</v>
      </c>
      <c r="U8" s="84">
        <v>0</v>
      </c>
      <c r="V8" s="84">
        <v>0</v>
      </c>
      <c r="W8" s="84">
        <v>0</v>
      </c>
    </row>
    <row r="9" spans="1:24" x14ac:dyDescent="0.2">
      <c r="A9" s="40">
        <f t="shared" ref="A9:A68" si="2">IF(E9&gt;0,1,0)</f>
        <v>1</v>
      </c>
      <c r="B9" s="40">
        <f t="shared" ref="B9:B68" si="3">IF(F9&gt;0,1,0)</f>
        <v>1</v>
      </c>
      <c r="C9" s="40">
        <f t="shared" ref="C9:C68" si="4">IF(G9&gt;0,1,0)</f>
        <v>0</v>
      </c>
      <c r="D9" s="40">
        <f t="shared" ref="D9:D68" si="5">IF(H9&gt;0,1,0)</f>
        <v>0</v>
      </c>
      <c r="E9">
        <f t="shared" ref="E9:E68" si="6">15-COUNTIF($I9:$W9,0)</f>
        <v>1</v>
      </c>
      <c r="F9">
        <f t="shared" ref="F9:H40" si="7">COUNTIF($I9:$W9,F$7)</f>
        <v>1</v>
      </c>
      <c r="G9">
        <f t="shared" si="7"/>
        <v>0</v>
      </c>
      <c r="H9">
        <f t="shared" si="7"/>
        <v>0</v>
      </c>
      <c r="I9" s="84">
        <v>0</v>
      </c>
      <c r="J9" s="84">
        <v>1</v>
      </c>
      <c r="K9" s="84">
        <v>0</v>
      </c>
      <c r="L9" s="84">
        <v>0</v>
      </c>
      <c r="M9" s="84">
        <v>0</v>
      </c>
      <c r="N9" s="84">
        <v>0</v>
      </c>
      <c r="O9" s="84">
        <v>0</v>
      </c>
      <c r="P9" s="84">
        <v>0</v>
      </c>
      <c r="Q9" s="84">
        <v>0</v>
      </c>
      <c r="R9" s="84">
        <v>0</v>
      </c>
      <c r="S9" s="84">
        <v>0</v>
      </c>
      <c r="T9" s="84">
        <v>0</v>
      </c>
      <c r="U9" s="84">
        <v>0</v>
      </c>
      <c r="V9" s="84">
        <v>0</v>
      </c>
      <c r="W9" s="84">
        <v>0</v>
      </c>
    </row>
    <row r="10" spans="1:24" x14ac:dyDescent="0.2">
      <c r="A10" s="40">
        <f t="shared" si="2"/>
        <v>0</v>
      </c>
      <c r="B10" s="40">
        <f t="shared" si="3"/>
        <v>0</v>
      </c>
      <c r="C10" s="40">
        <f t="shared" si="4"/>
        <v>0</v>
      </c>
      <c r="D10" s="40">
        <f t="shared" si="5"/>
        <v>0</v>
      </c>
      <c r="E10">
        <f t="shared" si="6"/>
        <v>0</v>
      </c>
      <c r="F10">
        <f t="shared" si="7"/>
        <v>0</v>
      </c>
      <c r="G10">
        <f t="shared" si="7"/>
        <v>0</v>
      </c>
      <c r="H10">
        <f t="shared" si="7"/>
        <v>0</v>
      </c>
      <c r="I10" s="84">
        <v>0</v>
      </c>
      <c r="J10" s="84">
        <v>0</v>
      </c>
      <c r="K10" s="84">
        <v>0</v>
      </c>
      <c r="L10" s="84">
        <v>0</v>
      </c>
      <c r="M10" s="84">
        <v>0</v>
      </c>
      <c r="N10" s="84">
        <v>0</v>
      </c>
      <c r="O10" s="84">
        <v>0</v>
      </c>
      <c r="P10" s="84">
        <v>0</v>
      </c>
      <c r="Q10" s="84">
        <v>0</v>
      </c>
      <c r="R10" s="84">
        <v>0</v>
      </c>
      <c r="S10" s="84">
        <v>0</v>
      </c>
      <c r="T10" s="84">
        <v>0</v>
      </c>
      <c r="U10" s="84">
        <v>0</v>
      </c>
      <c r="V10" s="84">
        <v>0</v>
      </c>
      <c r="W10" s="84">
        <v>0</v>
      </c>
    </row>
    <row r="11" spans="1:24" x14ac:dyDescent="0.2">
      <c r="A11" s="40">
        <f t="shared" si="2"/>
        <v>0</v>
      </c>
      <c r="B11" s="40">
        <f t="shared" si="3"/>
        <v>0</v>
      </c>
      <c r="C11" s="40">
        <f t="shared" si="4"/>
        <v>0</v>
      </c>
      <c r="D11" s="40">
        <f t="shared" si="5"/>
        <v>0</v>
      </c>
      <c r="E11">
        <f t="shared" si="6"/>
        <v>0</v>
      </c>
      <c r="F11">
        <f t="shared" si="7"/>
        <v>0</v>
      </c>
      <c r="G11">
        <f t="shared" si="7"/>
        <v>0</v>
      </c>
      <c r="H11">
        <f t="shared" si="7"/>
        <v>0</v>
      </c>
      <c r="I11" s="84">
        <v>0</v>
      </c>
      <c r="J11" s="84">
        <v>0</v>
      </c>
      <c r="K11" s="84">
        <v>0</v>
      </c>
      <c r="L11" s="84">
        <v>0</v>
      </c>
      <c r="M11" s="84">
        <v>0</v>
      </c>
      <c r="N11" s="84">
        <v>0</v>
      </c>
      <c r="O11" s="84">
        <v>0</v>
      </c>
      <c r="P11" s="84">
        <v>0</v>
      </c>
      <c r="Q11" s="84">
        <v>0</v>
      </c>
      <c r="R11" s="84">
        <v>0</v>
      </c>
      <c r="S11" s="84">
        <v>0</v>
      </c>
      <c r="T11" s="84">
        <v>0</v>
      </c>
      <c r="U11" s="84">
        <v>0</v>
      </c>
      <c r="V11" s="84">
        <v>0</v>
      </c>
      <c r="W11" s="84">
        <v>0</v>
      </c>
      <c r="X11" t="s">
        <v>915</v>
      </c>
    </row>
    <row r="12" spans="1:24" x14ac:dyDescent="0.2">
      <c r="A12" s="40">
        <f t="shared" si="2"/>
        <v>1</v>
      </c>
      <c r="B12" s="40">
        <f t="shared" si="3"/>
        <v>1</v>
      </c>
      <c r="C12" s="40">
        <f t="shared" si="4"/>
        <v>1</v>
      </c>
      <c r="D12" s="40">
        <f t="shared" si="5"/>
        <v>1</v>
      </c>
      <c r="E12">
        <f t="shared" si="6"/>
        <v>3</v>
      </c>
      <c r="F12">
        <f t="shared" si="7"/>
        <v>1</v>
      </c>
      <c r="G12">
        <f t="shared" si="7"/>
        <v>1</v>
      </c>
      <c r="H12">
        <f t="shared" si="7"/>
        <v>1</v>
      </c>
      <c r="I12" s="84">
        <v>2</v>
      </c>
      <c r="J12" s="84">
        <v>0</v>
      </c>
      <c r="K12" s="84">
        <v>1</v>
      </c>
      <c r="L12" s="84">
        <v>0</v>
      </c>
      <c r="M12" s="84">
        <v>0</v>
      </c>
      <c r="N12" s="84">
        <v>0</v>
      </c>
      <c r="O12" s="84">
        <v>0</v>
      </c>
      <c r="P12" s="84">
        <v>3</v>
      </c>
      <c r="Q12" s="84">
        <v>0</v>
      </c>
      <c r="R12" s="84">
        <v>0</v>
      </c>
      <c r="S12" s="84">
        <v>0</v>
      </c>
      <c r="T12" s="84">
        <v>0</v>
      </c>
      <c r="U12" s="84">
        <v>0</v>
      </c>
      <c r="V12" s="84">
        <v>0</v>
      </c>
      <c r="W12" s="84">
        <v>0</v>
      </c>
    </row>
    <row r="13" spans="1:24" x14ac:dyDescent="0.2">
      <c r="A13" s="40">
        <f t="shared" si="2"/>
        <v>0</v>
      </c>
      <c r="B13" s="40">
        <f t="shared" si="3"/>
        <v>0</v>
      </c>
      <c r="C13" s="40">
        <f t="shared" si="4"/>
        <v>0</v>
      </c>
      <c r="D13" s="40">
        <f t="shared" si="5"/>
        <v>0</v>
      </c>
      <c r="E13">
        <f t="shared" si="6"/>
        <v>0</v>
      </c>
      <c r="F13">
        <f t="shared" si="7"/>
        <v>0</v>
      </c>
      <c r="G13">
        <f t="shared" si="7"/>
        <v>0</v>
      </c>
      <c r="H13">
        <f t="shared" si="7"/>
        <v>0</v>
      </c>
      <c r="I13" s="84">
        <v>0</v>
      </c>
      <c r="J13" s="84">
        <v>0</v>
      </c>
      <c r="K13" s="84">
        <v>0</v>
      </c>
      <c r="L13" s="84">
        <v>0</v>
      </c>
      <c r="M13" s="84">
        <v>0</v>
      </c>
      <c r="N13" s="84">
        <v>0</v>
      </c>
      <c r="O13" s="84">
        <v>0</v>
      </c>
      <c r="P13" s="84">
        <v>0</v>
      </c>
      <c r="Q13" s="84">
        <v>0</v>
      </c>
      <c r="R13" s="84">
        <v>0</v>
      </c>
      <c r="S13" s="84">
        <v>0</v>
      </c>
      <c r="T13" s="84">
        <v>0</v>
      </c>
      <c r="U13" s="84">
        <v>0</v>
      </c>
      <c r="V13" s="84">
        <v>0</v>
      </c>
      <c r="W13" s="84">
        <v>0</v>
      </c>
    </row>
    <row r="14" spans="1:24" x14ac:dyDescent="0.2">
      <c r="A14" s="40">
        <f t="shared" si="2"/>
        <v>0</v>
      </c>
      <c r="B14" s="40">
        <f t="shared" si="3"/>
        <v>0</v>
      </c>
      <c r="C14" s="40">
        <f t="shared" si="4"/>
        <v>0</v>
      </c>
      <c r="D14" s="40">
        <f t="shared" si="5"/>
        <v>0</v>
      </c>
      <c r="E14">
        <f t="shared" si="6"/>
        <v>0</v>
      </c>
      <c r="F14">
        <f t="shared" si="7"/>
        <v>0</v>
      </c>
      <c r="G14">
        <f t="shared" si="7"/>
        <v>0</v>
      </c>
      <c r="H14">
        <f t="shared" si="7"/>
        <v>0</v>
      </c>
      <c r="I14" s="84">
        <v>0</v>
      </c>
      <c r="J14" s="84">
        <v>0</v>
      </c>
      <c r="K14" s="84">
        <v>0</v>
      </c>
      <c r="L14" s="84">
        <v>0</v>
      </c>
      <c r="M14" s="84">
        <v>0</v>
      </c>
      <c r="N14" s="84">
        <v>0</v>
      </c>
      <c r="O14" s="84">
        <v>0</v>
      </c>
      <c r="P14" s="84">
        <v>0</v>
      </c>
      <c r="Q14" s="84">
        <v>0</v>
      </c>
      <c r="R14" s="84">
        <v>0</v>
      </c>
      <c r="S14" s="84">
        <v>0</v>
      </c>
      <c r="T14" s="84">
        <v>0</v>
      </c>
      <c r="U14" s="84">
        <v>0</v>
      </c>
      <c r="V14" s="84">
        <v>0</v>
      </c>
      <c r="W14" s="84">
        <v>0</v>
      </c>
    </row>
    <row r="15" spans="1:24" x14ac:dyDescent="0.2">
      <c r="A15" s="40">
        <f t="shared" si="2"/>
        <v>1</v>
      </c>
      <c r="B15" s="40">
        <f t="shared" si="3"/>
        <v>0</v>
      </c>
      <c r="C15" s="40">
        <f t="shared" si="4"/>
        <v>0</v>
      </c>
      <c r="D15" s="40">
        <f t="shared" si="5"/>
        <v>1</v>
      </c>
      <c r="E15">
        <f t="shared" si="6"/>
        <v>2</v>
      </c>
      <c r="F15">
        <f t="shared" si="7"/>
        <v>0</v>
      </c>
      <c r="G15">
        <f t="shared" si="7"/>
        <v>0</v>
      </c>
      <c r="H15">
        <f t="shared" si="7"/>
        <v>2</v>
      </c>
      <c r="I15" s="84">
        <v>3</v>
      </c>
      <c r="J15" s="84">
        <v>0</v>
      </c>
      <c r="K15" s="84">
        <v>0</v>
      </c>
      <c r="L15" s="84">
        <v>0</v>
      </c>
      <c r="M15" s="84">
        <v>0</v>
      </c>
      <c r="N15" s="84">
        <v>0</v>
      </c>
      <c r="O15" s="84">
        <v>0</v>
      </c>
      <c r="P15" s="84">
        <v>0</v>
      </c>
      <c r="Q15" s="84">
        <v>3</v>
      </c>
      <c r="R15" s="84">
        <v>0</v>
      </c>
      <c r="S15" s="84">
        <v>0</v>
      </c>
      <c r="T15" s="84">
        <v>0</v>
      </c>
      <c r="U15" s="84">
        <v>0</v>
      </c>
      <c r="V15" s="84">
        <v>0</v>
      </c>
      <c r="W15" s="84">
        <v>0</v>
      </c>
    </row>
    <row r="16" spans="1:24" x14ac:dyDescent="0.2">
      <c r="A16" s="40">
        <f t="shared" si="2"/>
        <v>1</v>
      </c>
      <c r="B16" s="40">
        <f t="shared" si="3"/>
        <v>0</v>
      </c>
      <c r="C16" s="40">
        <f t="shared" si="4"/>
        <v>1</v>
      </c>
      <c r="D16" s="40">
        <f t="shared" si="5"/>
        <v>0</v>
      </c>
      <c r="E16">
        <f t="shared" si="6"/>
        <v>1</v>
      </c>
      <c r="F16">
        <f t="shared" si="7"/>
        <v>0</v>
      </c>
      <c r="G16">
        <f t="shared" si="7"/>
        <v>1</v>
      </c>
      <c r="H16">
        <f t="shared" si="7"/>
        <v>0</v>
      </c>
      <c r="I16" s="84">
        <v>0</v>
      </c>
      <c r="J16" s="84">
        <v>0</v>
      </c>
      <c r="K16" s="84">
        <v>0</v>
      </c>
      <c r="L16" s="84">
        <v>0</v>
      </c>
      <c r="M16" s="84">
        <v>0</v>
      </c>
      <c r="N16" s="84">
        <v>0</v>
      </c>
      <c r="O16" s="84">
        <v>0</v>
      </c>
      <c r="P16" s="84">
        <v>0</v>
      </c>
      <c r="Q16" s="84">
        <v>0</v>
      </c>
      <c r="R16" s="84">
        <v>0</v>
      </c>
      <c r="S16" s="84">
        <v>0</v>
      </c>
      <c r="T16" s="84">
        <v>0</v>
      </c>
      <c r="U16" s="84">
        <v>2</v>
      </c>
      <c r="V16" s="84">
        <v>0</v>
      </c>
      <c r="W16" s="84">
        <v>0</v>
      </c>
    </row>
    <row r="17" spans="1:24" x14ac:dyDescent="0.2">
      <c r="A17" s="40">
        <f t="shared" si="2"/>
        <v>1</v>
      </c>
      <c r="B17" s="40">
        <f t="shared" si="3"/>
        <v>1</v>
      </c>
      <c r="C17" s="40">
        <f t="shared" si="4"/>
        <v>1</v>
      </c>
      <c r="D17" s="40">
        <f t="shared" si="5"/>
        <v>0</v>
      </c>
      <c r="E17">
        <f t="shared" si="6"/>
        <v>2</v>
      </c>
      <c r="F17">
        <f t="shared" si="7"/>
        <v>1</v>
      </c>
      <c r="G17">
        <f t="shared" si="7"/>
        <v>1</v>
      </c>
      <c r="H17">
        <f t="shared" si="7"/>
        <v>0</v>
      </c>
      <c r="I17" s="84">
        <v>1</v>
      </c>
      <c r="J17" s="84">
        <v>0</v>
      </c>
      <c r="K17" s="84">
        <v>0</v>
      </c>
      <c r="L17" s="84">
        <v>0</v>
      </c>
      <c r="M17" s="84">
        <v>0</v>
      </c>
      <c r="N17" s="84">
        <v>0</v>
      </c>
      <c r="O17" s="84">
        <v>0</v>
      </c>
      <c r="P17" s="84">
        <v>0</v>
      </c>
      <c r="Q17" s="84">
        <v>0</v>
      </c>
      <c r="R17" s="84">
        <v>0</v>
      </c>
      <c r="S17" s="84">
        <v>0</v>
      </c>
      <c r="T17" s="84">
        <v>0</v>
      </c>
      <c r="U17" s="84">
        <v>0</v>
      </c>
      <c r="V17" s="84">
        <v>0</v>
      </c>
      <c r="W17" s="84">
        <v>2</v>
      </c>
      <c r="X17" t="s">
        <v>961</v>
      </c>
    </row>
    <row r="18" spans="1:24" x14ac:dyDescent="0.2">
      <c r="A18" s="40">
        <f t="shared" si="2"/>
        <v>0</v>
      </c>
      <c r="B18" s="40">
        <f t="shared" si="3"/>
        <v>0</v>
      </c>
      <c r="C18" s="40">
        <f t="shared" si="4"/>
        <v>0</v>
      </c>
      <c r="D18" s="40">
        <f t="shared" si="5"/>
        <v>0</v>
      </c>
      <c r="E18">
        <f t="shared" si="6"/>
        <v>0</v>
      </c>
      <c r="F18">
        <f t="shared" si="7"/>
        <v>0</v>
      </c>
      <c r="G18">
        <f t="shared" si="7"/>
        <v>0</v>
      </c>
      <c r="H18">
        <f t="shared" si="7"/>
        <v>0</v>
      </c>
      <c r="I18" s="84">
        <v>0</v>
      </c>
      <c r="J18" s="84">
        <v>0</v>
      </c>
      <c r="K18" s="84">
        <v>0</v>
      </c>
      <c r="L18" s="84">
        <v>0</v>
      </c>
      <c r="M18" s="84">
        <v>0</v>
      </c>
      <c r="N18" s="84">
        <v>0</v>
      </c>
      <c r="O18" s="84">
        <v>0</v>
      </c>
      <c r="P18" s="84">
        <v>0</v>
      </c>
      <c r="Q18" s="84">
        <v>0</v>
      </c>
      <c r="R18" s="84">
        <v>0</v>
      </c>
      <c r="S18" s="84">
        <v>0</v>
      </c>
      <c r="T18" s="84">
        <v>0</v>
      </c>
      <c r="U18" s="84">
        <v>0</v>
      </c>
      <c r="V18" s="84">
        <v>0</v>
      </c>
      <c r="W18" s="84">
        <v>0</v>
      </c>
    </row>
    <row r="19" spans="1:24" x14ac:dyDescent="0.2">
      <c r="A19" s="40">
        <f t="shared" si="2"/>
        <v>1</v>
      </c>
      <c r="B19" s="40">
        <f t="shared" si="3"/>
        <v>0</v>
      </c>
      <c r="C19" s="40">
        <f t="shared" si="4"/>
        <v>0</v>
      </c>
      <c r="D19" s="40">
        <f t="shared" si="5"/>
        <v>1</v>
      </c>
      <c r="E19">
        <f t="shared" si="6"/>
        <v>1</v>
      </c>
      <c r="F19">
        <f t="shared" si="7"/>
        <v>0</v>
      </c>
      <c r="G19">
        <f t="shared" si="7"/>
        <v>0</v>
      </c>
      <c r="H19">
        <f t="shared" si="7"/>
        <v>1</v>
      </c>
      <c r="I19" s="84">
        <v>3</v>
      </c>
      <c r="J19" s="84">
        <v>0</v>
      </c>
      <c r="K19" s="84">
        <v>0</v>
      </c>
      <c r="L19" s="84">
        <v>0</v>
      </c>
      <c r="M19" s="84">
        <v>0</v>
      </c>
      <c r="N19" s="84">
        <v>0</v>
      </c>
      <c r="O19" s="84">
        <v>0</v>
      </c>
      <c r="P19" s="84">
        <v>0</v>
      </c>
      <c r="Q19" s="84">
        <v>0</v>
      </c>
      <c r="R19" s="84">
        <v>0</v>
      </c>
      <c r="S19" s="84">
        <v>0</v>
      </c>
      <c r="T19" s="84">
        <v>0</v>
      </c>
      <c r="U19" s="84">
        <v>0</v>
      </c>
      <c r="V19" s="84">
        <v>0</v>
      </c>
      <c r="W19" s="84">
        <v>0</v>
      </c>
    </row>
    <row r="20" spans="1:24" x14ac:dyDescent="0.2">
      <c r="A20" s="40">
        <f t="shared" si="2"/>
        <v>1</v>
      </c>
      <c r="B20" s="40">
        <f t="shared" si="3"/>
        <v>0</v>
      </c>
      <c r="C20" s="40">
        <f t="shared" si="4"/>
        <v>0</v>
      </c>
      <c r="D20" s="40">
        <f t="shared" si="5"/>
        <v>1</v>
      </c>
      <c r="E20">
        <f t="shared" si="6"/>
        <v>1</v>
      </c>
      <c r="F20">
        <f t="shared" si="7"/>
        <v>0</v>
      </c>
      <c r="G20">
        <f t="shared" si="7"/>
        <v>0</v>
      </c>
      <c r="H20">
        <f t="shared" si="7"/>
        <v>1</v>
      </c>
      <c r="I20" s="84">
        <v>3</v>
      </c>
      <c r="J20" s="84">
        <v>0</v>
      </c>
      <c r="K20" s="84">
        <v>0</v>
      </c>
      <c r="L20" s="84">
        <v>0</v>
      </c>
      <c r="M20" s="84">
        <v>0</v>
      </c>
      <c r="N20" s="84">
        <v>0</v>
      </c>
      <c r="O20" s="84">
        <v>0</v>
      </c>
      <c r="P20" s="84">
        <v>0</v>
      </c>
      <c r="Q20" s="84">
        <v>0</v>
      </c>
      <c r="R20" s="84">
        <v>0</v>
      </c>
      <c r="S20" s="84">
        <v>0</v>
      </c>
      <c r="T20" s="84">
        <v>0</v>
      </c>
      <c r="U20" s="84">
        <v>0</v>
      </c>
      <c r="V20" s="84">
        <v>0</v>
      </c>
      <c r="W20" s="84">
        <v>0</v>
      </c>
    </row>
    <row r="21" spans="1:24" x14ac:dyDescent="0.2">
      <c r="A21" s="40">
        <f t="shared" si="2"/>
        <v>1</v>
      </c>
      <c r="B21" s="40">
        <f t="shared" si="3"/>
        <v>1</v>
      </c>
      <c r="C21" s="40">
        <f t="shared" si="4"/>
        <v>0</v>
      </c>
      <c r="D21" s="40">
        <f t="shared" si="5"/>
        <v>0</v>
      </c>
      <c r="E21">
        <f t="shared" si="6"/>
        <v>1</v>
      </c>
      <c r="F21">
        <f t="shared" si="7"/>
        <v>1</v>
      </c>
      <c r="G21">
        <f t="shared" si="7"/>
        <v>0</v>
      </c>
      <c r="H21">
        <f t="shared" si="7"/>
        <v>0</v>
      </c>
      <c r="I21" s="84">
        <v>0</v>
      </c>
      <c r="J21" s="84">
        <v>0</v>
      </c>
      <c r="K21" s="84">
        <v>0</v>
      </c>
      <c r="L21" s="84">
        <v>0</v>
      </c>
      <c r="M21" s="84">
        <v>0</v>
      </c>
      <c r="N21" s="84">
        <v>0</v>
      </c>
      <c r="O21" s="84">
        <v>0</v>
      </c>
      <c r="P21" s="84">
        <v>0</v>
      </c>
      <c r="Q21" s="84">
        <v>0</v>
      </c>
      <c r="R21" s="84">
        <v>0</v>
      </c>
      <c r="S21" s="84">
        <v>0</v>
      </c>
      <c r="T21" s="84">
        <v>0</v>
      </c>
      <c r="U21" s="84">
        <v>1</v>
      </c>
      <c r="V21" s="84">
        <v>0</v>
      </c>
      <c r="W21" s="84">
        <v>0</v>
      </c>
    </row>
    <row r="22" spans="1:24" x14ac:dyDescent="0.2">
      <c r="A22" s="40">
        <f t="shared" si="2"/>
        <v>1</v>
      </c>
      <c r="B22" s="40">
        <f t="shared" si="3"/>
        <v>1</v>
      </c>
      <c r="C22" s="40">
        <f t="shared" si="4"/>
        <v>0</v>
      </c>
      <c r="D22" s="40">
        <f t="shared" si="5"/>
        <v>0</v>
      </c>
      <c r="E22">
        <f t="shared" si="6"/>
        <v>1</v>
      </c>
      <c r="F22">
        <f t="shared" si="7"/>
        <v>1</v>
      </c>
      <c r="G22">
        <f t="shared" si="7"/>
        <v>0</v>
      </c>
      <c r="H22">
        <f t="shared" si="7"/>
        <v>0</v>
      </c>
      <c r="I22" s="84">
        <v>1</v>
      </c>
      <c r="J22" s="84">
        <v>0</v>
      </c>
      <c r="K22" s="84">
        <v>0</v>
      </c>
      <c r="L22" s="84">
        <v>0</v>
      </c>
      <c r="M22" s="84">
        <v>0</v>
      </c>
      <c r="N22" s="84">
        <v>0</v>
      </c>
      <c r="O22" s="84">
        <v>0</v>
      </c>
      <c r="P22" s="84">
        <v>0</v>
      </c>
      <c r="Q22" s="84">
        <v>0</v>
      </c>
      <c r="R22" s="84">
        <v>0</v>
      </c>
      <c r="S22" s="84">
        <v>0</v>
      </c>
      <c r="T22" s="84">
        <v>0</v>
      </c>
      <c r="U22" s="84">
        <v>0</v>
      </c>
      <c r="V22" s="84">
        <v>0</v>
      </c>
      <c r="W22" s="84">
        <v>0</v>
      </c>
    </row>
    <row r="23" spans="1:24" x14ac:dyDescent="0.2">
      <c r="A23" s="40">
        <f t="shared" si="2"/>
        <v>1</v>
      </c>
      <c r="B23" s="40">
        <f t="shared" si="3"/>
        <v>0</v>
      </c>
      <c r="C23" s="40">
        <f t="shared" si="4"/>
        <v>0</v>
      </c>
      <c r="D23" s="40">
        <f t="shared" si="5"/>
        <v>1</v>
      </c>
      <c r="E23">
        <f t="shared" si="6"/>
        <v>1</v>
      </c>
      <c r="F23">
        <f t="shared" si="7"/>
        <v>0</v>
      </c>
      <c r="G23">
        <f t="shared" si="7"/>
        <v>0</v>
      </c>
      <c r="H23">
        <f t="shared" si="7"/>
        <v>1</v>
      </c>
      <c r="I23" s="84">
        <v>0</v>
      </c>
      <c r="J23" s="84">
        <v>0</v>
      </c>
      <c r="K23" s="84">
        <v>3</v>
      </c>
      <c r="L23" s="84">
        <v>0</v>
      </c>
      <c r="M23" s="84">
        <v>0</v>
      </c>
      <c r="N23" s="84">
        <v>0</v>
      </c>
      <c r="O23" s="84">
        <v>0</v>
      </c>
      <c r="P23" s="84">
        <v>0</v>
      </c>
      <c r="Q23" s="84">
        <v>0</v>
      </c>
      <c r="R23" s="84">
        <v>0</v>
      </c>
      <c r="S23" s="84">
        <v>0</v>
      </c>
      <c r="T23" s="84">
        <v>0</v>
      </c>
      <c r="U23" s="84">
        <v>0</v>
      </c>
      <c r="V23" s="84">
        <v>0</v>
      </c>
      <c r="W23" s="84">
        <v>0</v>
      </c>
      <c r="X23" t="s">
        <v>981</v>
      </c>
    </row>
    <row r="24" spans="1:24" x14ac:dyDescent="0.2">
      <c r="A24" s="40">
        <f t="shared" si="2"/>
        <v>0</v>
      </c>
      <c r="B24" s="40">
        <f t="shared" si="3"/>
        <v>0</v>
      </c>
      <c r="C24" s="40">
        <f t="shared" si="4"/>
        <v>0</v>
      </c>
      <c r="D24" s="40">
        <f t="shared" si="5"/>
        <v>0</v>
      </c>
      <c r="E24">
        <f t="shared" si="6"/>
        <v>0</v>
      </c>
      <c r="F24">
        <f t="shared" si="7"/>
        <v>0</v>
      </c>
      <c r="G24">
        <f t="shared" si="7"/>
        <v>0</v>
      </c>
      <c r="H24">
        <f t="shared" si="7"/>
        <v>0</v>
      </c>
      <c r="I24" s="84">
        <v>0</v>
      </c>
      <c r="J24" s="84">
        <v>0</v>
      </c>
      <c r="K24" s="84">
        <v>0</v>
      </c>
      <c r="L24" s="84">
        <v>0</v>
      </c>
      <c r="M24" s="84">
        <v>0</v>
      </c>
      <c r="N24" s="84">
        <v>0</v>
      </c>
      <c r="O24" s="84">
        <v>0</v>
      </c>
      <c r="P24" s="84">
        <v>0</v>
      </c>
      <c r="Q24" s="84">
        <v>0</v>
      </c>
      <c r="R24" s="84">
        <v>0</v>
      </c>
      <c r="S24" s="84">
        <v>0</v>
      </c>
      <c r="T24" s="84">
        <v>0</v>
      </c>
      <c r="U24" s="84">
        <v>0</v>
      </c>
      <c r="V24" s="84">
        <v>0</v>
      </c>
      <c r="W24" s="84">
        <v>0</v>
      </c>
    </row>
    <row r="25" spans="1:24" x14ac:dyDescent="0.2">
      <c r="A25" s="40">
        <f t="shared" si="2"/>
        <v>0</v>
      </c>
      <c r="B25" s="40">
        <f t="shared" si="3"/>
        <v>0</v>
      </c>
      <c r="C25" s="40">
        <f t="shared" si="4"/>
        <v>0</v>
      </c>
      <c r="D25" s="40">
        <f t="shared" si="5"/>
        <v>0</v>
      </c>
      <c r="E25">
        <f t="shared" si="6"/>
        <v>0</v>
      </c>
      <c r="F25">
        <f t="shared" si="7"/>
        <v>0</v>
      </c>
      <c r="G25">
        <f t="shared" si="7"/>
        <v>0</v>
      </c>
      <c r="H25">
        <f t="shared" si="7"/>
        <v>0</v>
      </c>
      <c r="I25" s="84">
        <v>0</v>
      </c>
      <c r="J25" s="84">
        <v>0</v>
      </c>
      <c r="K25" s="84">
        <v>0</v>
      </c>
      <c r="L25" s="84">
        <v>0</v>
      </c>
      <c r="M25" s="84">
        <v>0</v>
      </c>
      <c r="N25" s="84">
        <v>0</v>
      </c>
      <c r="O25" s="84">
        <v>0</v>
      </c>
      <c r="P25" s="84">
        <v>0</v>
      </c>
      <c r="Q25" s="84">
        <v>0</v>
      </c>
      <c r="R25" s="84">
        <v>0</v>
      </c>
      <c r="S25" s="84">
        <v>0</v>
      </c>
      <c r="T25" s="84">
        <v>0</v>
      </c>
      <c r="U25" s="84">
        <v>0</v>
      </c>
      <c r="V25" s="84">
        <v>0</v>
      </c>
      <c r="W25" s="84">
        <v>0</v>
      </c>
      <c r="X25" t="s">
        <v>986</v>
      </c>
    </row>
    <row r="26" spans="1:24" x14ac:dyDescent="0.2">
      <c r="A26" s="40">
        <f t="shared" si="2"/>
        <v>1</v>
      </c>
      <c r="B26" s="40">
        <f t="shared" si="3"/>
        <v>1</v>
      </c>
      <c r="C26" s="40">
        <f t="shared" si="4"/>
        <v>0</v>
      </c>
      <c r="D26" s="40">
        <f t="shared" si="5"/>
        <v>0</v>
      </c>
      <c r="E26">
        <f t="shared" si="6"/>
        <v>1</v>
      </c>
      <c r="F26">
        <f t="shared" si="7"/>
        <v>1</v>
      </c>
      <c r="G26">
        <f t="shared" si="7"/>
        <v>0</v>
      </c>
      <c r="H26">
        <f t="shared" si="7"/>
        <v>0</v>
      </c>
      <c r="I26" s="84">
        <v>0</v>
      </c>
      <c r="J26" s="84">
        <v>0</v>
      </c>
      <c r="K26" s="84">
        <v>0</v>
      </c>
      <c r="L26" s="84">
        <v>0</v>
      </c>
      <c r="M26" s="84">
        <v>0</v>
      </c>
      <c r="N26" s="84">
        <v>0</v>
      </c>
      <c r="O26" s="84">
        <v>0</v>
      </c>
      <c r="P26" s="84">
        <v>0</v>
      </c>
      <c r="Q26" s="84">
        <v>0</v>
      </c>
      <c r="R26" s="84">
        <v>0</v>
      </c>
      <c r="S26" s="84">
        <v>0</v>
      </c>
      <c r="T26" s="84">
        <v>0</v>
      </c>
      <c r="U26" s="84">
        <v>1</v>
      </c>
      <c r="V26" s="84">
        <v>0</v>
      </c>
      <c r="W26" s="84">
        <v>0</v>
      </c>
    </row>
    <row r="27" spans="1:24" x14ac:dyDescent="0.2">
      <c r="A27" s="40">
        <f t="shared" si="2"/>
        <v>1</v>
      </c>
      <c r="B27" s="40">
        <f t="shared" si="3"/>
        <v>1</v>
      </c>
      <c r="C27" s="40">
        <f t="shared" si="4"/>
        <v>0</v>
      </c>
      <c r="D27" s="40">
        <f t="shared" si="5"/>
        <v>1</v>
      </c>
      <c r="E27">
        <f t="shared" si="6"/>
        <v>3</v>
      </c>
      <c r="F27">
        <f t="shared" si="7"/>
        <v>2</v>
      </c>
      <c r="G27">
        <f t="shared" si="7"/>
        <v>0</v>
      </c>
      <c r="H27">
        <f t="shared" si="7"/>
        <v>1</v>
      </c>
      <c r="I27" s="84">
        <v>0</v>
      </c>
      <c r="J27" s="84">
        <v>0</v>
      </c>
      <c r="K27" s="84">
        <v>0</v>
      </c>
      <c r="L27" s="84">
        <v>0</v>
      </c>
      <c r="M27" s="84">
        <v>0</v>
      </c>
      <c r="N27" s="84">
        <v>0</v>
      </c>
      <c r="O27" s="84">
        <v>0</v>
      </c>
      <c r="P27" s="84">
        <v>0</v>
      </c>
      <c r="Q27" s="84">
        <v>1</v>
      </c>
      <c r="R27" s="84">
        <v>0</v>
      </c>
      <c r="S27" s="84">
        <v>1</v>
      </c>
      <c r="T27" s="84">
        <v>0</v>
      </c>
      <c r="U27" s="84">
        <v>3</v>
      </c>
      <c r="V27" s="84">
        <v>0</v>
      </c>
      <c r="W27" s="84">
        <v>0</v>
      </c>
    </row>
    <row r="28" spans="1:24" x14ac:dyDescent="0.2">
      <c r="A28" s="40">
        <f t="shared" si="2"/>
        <v>1</v>
      </c>
      <c r="B28" s="40">
        <f t="shared" si="3"/>
        <v>1</v>
      </c>
      <c r="C28" s="40">
        <f t="shared" si="4"/>
        <v>0</v>
      </c>
      <c r="D28" s="40">
        <f t="shared" si="5"/>
        <v>1</v>
      </c>
      <c r="E28">
        <f t="shared" si="6"/>
        <v>3</v>
      </c>
      <c r="F28">
        <f t="shared" si="7"/>
        <v>1</v>
      </c>
      <c r="G28">
        <f t="shared" si="7"/>
        <v>0</v>
      </c>
      <c r="H28">
        <f t="shared" si="7"/>
        <v>2</v>
      </c>
      <c r="I28" s="84">
        <v>3</v>
      </c>
      <c r="J28" s="84">
        <v>0</v>
      </c>
      <c r="K28" s="84">
        <v>0</v>
      </c>
      <c r="L28" s="84">
        <v>0</v>
      </c>
      <c r="M28" s="84">
        <v>0</v>
      </c>
      <c r="N28" s="84">
        <v>0</v>
      </c>
      <c r="O28" s="84">
        <v>0</v>
      </c>
      <c r="P28" s="84">
        <v>3</v>
      </c>
      <c r="Q28" s="84">
        <v>1</v>
      </c>
      <c r="R28" s="84">
        <v>0</v>
      </c>
      <c r="S28" s="84">
        <v>0</v>
      </c>
      <c r="T28" s="84">
        <v>0</v>
      </c>
      <c r="U28" s="84">
        <v>0</v>
      </c>
      <c r="V28" s="84">
        <v>0</v>
      </c>
      <c r="W28" s="84">
        <v>0</v>
      </c>
    </row>
    <row r="29" spans="1:24" x14ac:dyDescent="0.2">
      <c r="A29" s="40">
        <f t="shared" si="2"/>
        <v>1</v>
      </c>
      <c r="B29" s="40">
        <f t="shared" si="3"/>
        <v>1</v>
      </c>
      <c r="C29" s="40">
        <f t="shared" si="4"/>
        <v>0</v>
      </c>
      <c r="D29" s="40">
        <f t="shared" si="5"/>
        <v>1</v>
      </c>
      <c r="E29">
        <f t="shared" si="6"/>
        <v>3</v>
      </c>
      <c r="F29">
        <f t="shared" si="7"/>
        <v>1</v>
      </c>
      <c r="G29">
        <f t="shared" si="7"/>
        <v>0</v>
      </c>
      <c r="H29">
        <f t="shared" si="7"/>
        <v>2</v>
      </c>
      <c r="I29" s="84">
        <v>3</v>
      </c>
      <c r="J29" s="84">
        <v>0</v>
      </c>
      <c r="K29" s="84">
        <v>0</v>
      </c>
      <c r="L29" s="84">
        <v>3</v>
      </c>
      <c r="M29" s="84">
        <v>0</v>
      </c>
      <c r="N29" s="84">
        <v>0</v>
      </c>
      <c r="O29" s="84">
        <v>0</v>
      </c>
      <c r="P29" s="84">
        <v>0</v>
      </c>
      <c r="Q29" s="84">
        <v>0</v>
      </c>
      <c r="R29" s="84">
        <v>0</v>
      </c>
      <c r="S29" s="84">
        <v>0</v>
      </c>
      <c r="T29" s="84">
        <v>0</v>
      </c>
      <c r="U29" s="84">
        <v>1</v>
      </c>
      <c r="V29" s="84">
        <v>0</v>
      </c>
      <c r="W29" s="84">
        <v>0</v>
      </c>
    </row>
    <row r="30" spans="1:24" x14ac:dyDescent="0.2">
      <c r="A30" s="40">
        <f t="shared" si="2"/>
        <v>0</v>
      </c>
      <c r="B30" s="40">
        <f t="shared" si="3"/>
        <v>0</v>
      </c>
      <c r="C30" s="40">
        <f t="shared" si="4"/>
        <v>0</v>
      </c>
      <c r="D30" s="40">
        <f t="shared" si="5"/>
        <v>0</v>
      </c>
      <c r="E30">
        <f t="shared" si="6"/>
        <v>0</v>
      </c>
      <c r="F30">
        <f t="shared" si="7"/>
        <v>0</v>
      </c>
      <c r="G30">
        <f t="shared" si="7"/>
        <v>0</v>
      </c>
      <c r="H30">
        <f t="shared" si="7"/>
        <v>0</v>
      </c>
      <c r="I30" s="84">
        <v>0</v>
      </c>
      <c r="J30" s="84">
        <v>0</v>
      </c>
      <c r="K30" s="84">
        <v>0</v>
      </c>
      <c r="L30" s="84">
        <v>0</v>
      </c>
      <c r="M30" s="84">
        <v>0</v>
      </c>
      <c r="N30" s="84">
        <v>0</v>
      </c>
      <c r="O30" s="84">
        <v>0</v>
      </c>
      <c r="P30" s="84">
        <v>0</v>
      </c>
      <c r="Q30" s="84">
        <v>0</v>
      </c>
      <c r="R30" s="84">
        <v>0</v>
      </c>
      <c r="S30" s="84">
        <v>0</v>
      </c>
      <c r="T30" s="84">
        <v>0</v>
      </c>
      <c r="U30" s="84">
        <v>0</v>
      </c>
      <c r="V30" s="84">
        <v>0</v>
      </c>
      <c r="W30" s="84">
        <v>0</v>
      </c>
    </row>
    <row r="31" spans="1:24" x14ac:dyDescent="0.2">
      <c r="A31" s="40">
        <f t="shared" si="2"/>
        <v>1</v>
      </c>
      <c r="B31" s="40">
        <f t="shared" si="3"/>
        <v>0</v>
      </c>
      <c r="C31" s="40">
        <f t="shared" si="4"/>
        <v>1</v>
      </c>
      <c r="D31" s="40">
        <f t="shared" si="5"/>
        <v>0</v>
      </c>
      <c r="E31">
        <f t="shared" si="6"/>
        <v>3</v>
      </c>
      <c r="F31">
        <f t="shared" si="7"/>
        <v>0</v>
      </c>
      <c r="G31">
        <f t="shared" si="7"/>
        <v>3</v>
      </c>
      <c r="H31">
        <f t="shared" si="7"/>
        <v>0</v>
      </c>
      <c r="I31" s="84">
        <v>0</v>
      </c>
      <c r="J31" s="84">
        <v>0</v>
      </c>
      <c r="K31" s="84">
        <v>2</v>
      </c>
      <c r="L31" s="84">
        <v>0</v>
      </c>
      <c r="M31" s="84">
        <v>0</v>
      </c>
      <c r="N31" s="84">
        <v>0</v>
      </c>
      <c r="O31" s="84">
        <v>0</v>
      </c>
      <c r="P31" s="84">
        <v>0</v>
      </c>
      <c r="Q31" s="84">
        <v>0</v>
      </c>
      <c r="R31" s="84">
        <v>0</v>
      </c>
      <c r="S31" s="84">
        <v>0</v>
      </c>
      <c r="T31" s="84">
        <v>2</v>
      </c>
      <c r="U31" s="84">
        <v>0</v>
      </c>
      <c r="V31" s="84">
        <v>0</v>
      </c>
      <c r="W31" s="84">
        <v>2</v>
      </c>
      <c r="X31" t="s">
        <v>1001</v>
      </c>
    </row>
    <row r="32" spans="1:24" x14ac:dyDescent="0.2">
      <c r="A32" s="40">
        <f t="shared" si="2"/>
        <v>1</v>
      </c>
      <c r="B32" s="40">
        <f t="shared" si="3"/>
        <v>1</v>
      </c>
      <c r="C32" s="40">
        <f t="shared" si="4"/>
        <v>0</v>
      </c>
      <c r="D32" s="40">
        <f t="shared" si="5"/>
        <v>0</v>
      </c>
      <c r="E32">
        <f t="shared" si="6"/>
        <v>1</v>
      </c>
      <c r="F32">
        <f t="shared" si="7"/>
        <v>1</v>
      </c>
      <c r="G32">
        <f t="shared" si="7"/>
        <v>0</v>
      </c>
      <c r="H32">
        <f t="shared" si="7"/>
        <v>0</v>
      </c>
      <c r="I32" s="84">
        <v>1</v>
      </c>
      <c r="J32" s="84">
        <v>0</v>
      </c>
      <c r="K32" s="84">
        <v>0</v>
      </c>
      <c r="L32" s="84">
        <v>0</v>
      </c>
      <c r="M32" s="84">
        <v>0</v>
      </c>
      <c r="N32" s="84">
        <v>0</v>
      </c>
      <c r="O32" s="84">
        <v>0</v>
      </c>
      <c r="P32" s="84">
        <v>0</v>
      </c>
      <c r="Q32" s="84">
        <v>0</v>
      </c>
      <c r="R32" s="84">
        <v>0</v>
      </c>
      <c r="S32" s="84">
        <v>0</v>
      </c>
      <c r="T32" s="84">
        <v>0</v>
      </c>
      <c r="U32" s="84">
        <v>0</v>
      </c>
      <c r="V32" s="84">
        <v>0</v>
      </c>
      <c r="W32" s="84">
        <v>0</v>
      </c>
    </row>
    <row r="33" spans="1:24" x14ac:dyDescent="0.2">
      <c r="A33" s="40">
        <f t="shared" si="2"/>
        <v>1</v>
      </c>
      <c r="B33" s="40">
        <f t="shared" si="3"/>
        <v>1</v>
      </c>
      <c r="C33" s="40">
        <f t="shared" si="4"/>
        <v>0</v>
      </c>
      <c r="D33" s="40">
        <f t="shared" si="5"/>
        <v>0</v>
      </c>
      <c r="E33">
        <f t="shared" si="6"/>
        <v>3</v>
      </c>
      <c r="F33">
        <f t="shared" si="7"/>
        <v>3</v>
      </c>
      <c r="G33">
        <f t="shared" si="7"/>
        <v>0</v>
      </c>
      <c r="H33">
        <f t="shared" si="7"/>
        <v>0</v>
      </c>
      <c r="I33" s="84">
        <v>1</v>
      </c>
      <c r="J33" s="84">
        <v>0</v>
      </c>
      <c r="K33" s="84">
        <v>1</v>
      </c>
      <c r="L33" s="84">
        <v>0</v>
      </c>
      <c r="M33" s="84">
        <v>1</v>
      </c>
      <c r="N33" s="84">
        <v>0</v>
      </c>
      <c r="O33" s="84">
        <v>0</v>
      </c>
      <c r="P33" s="84">
        <v>0</v>
      </c>
      <c r="Q33" s="84">
        <v>0</v>
      </c>
      <c r="R33" s="84">
        <v>0</v>
      </c>
      <c r="S33" s="84">
        <v>0</v>
      </c>
      <c r="T33" s="84">
        <v>0</v>
      </c>
      <c r="U33" s="84">
        <v>0</v>
      </c>
      <c r="V33" s="84">
        <v>0</v>
      </c>
      <c r="W33" s="84">
        <v>0</v>
      </c>
    </row>
    <row r="34" spans="1:24" x14ac:dyDescent="0.2">
      <c r="A34" s="40">
        <f t="shared" si="2"/>
        <v>0</v>
      </c>
      <c r="B34" s="40">
        <f t="shared" si="3"/>
        <v>0</v>
      </c>
      <c r="C34" s="40">
        <f t="shared" si="4"/>
        <v>0</v>
      </c>
      <c r="D34" s="40">
        <f t="shared" si="5"/>
        <v>0</v>
      </c>
      <c r="E34">
        <f t="shared" si="6"/>
        <v>0</v>
      </c>
      <c r="F34">
        <f t="shared" si="7"/>
        <v>0</v>
      </c>
      <c r="G34">
        <f t="shared" si="7"/>
        <v>0</v>
      </c>
      <c r="H34">
        <f t="shared" si="7"/>
        <v>0</v>
      </c>
      <c r="I34" s="84">
        <v>0</v>
      </c>
      <c r="J34" s="84">
        <v>0</v>
      </c>
      <c r="K34" s="84">
        <v>0</v>
      </c>
      <c r="L34" s="84">
        <v>0</v>
      </c>
      <c r="M34" s="84">
        <v>0</v>
      </c>
      <c r="N34" s="84">
        <v>0</v>
      </c>
      <c r="O34" s="84">
        <v>0</v>
      </c>
      <c r="P34" s="84">
        <v>0</v>
      </c>
      <c r="Q34" s="84">
        <v>0</v>
      </c>
      <c r="R34" s="84">
        <v>0</v>
      </c>
      <c r="S34" s="84">
        <v>0</v>
      </c>
      <c r="T34" s="84">
        <v>0</v>
      </c>
      <c r="U34" s="84">
        <v>0</v>
      </c>
      <c r="V34" s="84">
        <v>0</v>
      </c>
      <c r="W34" s="84">
        <v>0</v>
      </c>
    </row>
    <row r="35" spans="1:24" x14ac:dyDescent="0.2">
      <c r="A35" s="40">
        <f t="shared" si="2"/>
        <v>1</v>
      </c>
      <c r="B35" s="40">
        <f t="shared" si="3"/>
        <v>1</v>
      </c>
      <c r="C35" s="40">
        <f t="shared" si="4"/>
        <v>0</v>
      </c>
      <c r="D35" s="40">
        <f t="shared" si="5"/>
        <v>0</v>
      </c>
      <c r="E35">
        <f t="shared" si="6"/>
        <v>1</v>
      </c>
      <c r="F35">
        <f t="shared" si="7"/>
        <v>1</v>
      </c>
      <c r="G35">
        <f t="shared" si="7"/>
        <v>0</v>
      </c>
      <c r="H35">
        <f t="shared" si="7"/>
        <v>0</v>
      </c>
      <c r="I35" s="84">
        <v>1</v>
      </c>
      <c r="J35" s="84">
        <v>0</v>
      </c>
      <c r="K35" s="84">
        <v>0</v>
      </c>
      <c r="L35" s="84">
        <v>0</v>
      </c>
      <c r="M35" s="84">
        <v>0</v>
      </c>
      <c r="N35" s="84">
        <v>0</v>
      </c>
      <c r="O35" s="84">
        <v>0</v>
      </c>
      <c r="P35" s="84">
        <v>0</v>
      </c>
      <c r="Q35" s="84">
        <v>0</v>
      </c>
      <c r="R35" s="84">
        <v>0</v>
      </c>
      <c r="S35" s="84">
        <v>0</v>
      </c>
      <c r="T35" s="84">
        <v>0</v>
      </c>
      <c r="U35" s="84">
        <v>0</v>
      </c>
      <c r="V35" s="84">
        <v>0</v>
      </c>
      <c r="W35" s="84">
        <v>0</v>
      </c>
    </row>
    <row r="36" spans="1:24" x14ac:dyDescent="0.2">
      <c r="A36" s="40">
        <f t="shared" si="2"/>
        <v>1</v>
      </c>
      <c r="B36" s="40">
        <f t="shared" si="3"/>
        <v>1</v>
      </c>
      <c r="C36" s="40">
        <f t="shared" si="4"/>
        <v>0</v>
      </c>
      <c r="D36" s="40">
        <f t="shared" si="5"/>
        <v>0</v>
      </c>
      <c r="E36">
        <f t="shared" si="6"/>
        <v>1</v>
      </c>
      <c r="F36">
        <f t="shared" si="7"/>
        <v>1</v>
      </c>
      <c r="G36">
        <f t="shared" si="7"/>
        <v>0</v>
      </c>
      <c r="H36">
        <f t="shared" si="7"/>
        <v>0</v>
      </c>
      <c r="I36" s="84">
        <v>1</v>
      </c>
      <c r="J36" s="84">
        <v>0</v>
      </c>
      <c r="K36" s="84">
        <v>0</v>
      </c>
      <c r="L36" s="84">
        <v>0</v>
      </c>
      <c r="M36" s="84">
        <v>0</v>
      </c>
      <c r="N36" s="84">
        <v>0</v>
      </c>
      <c r="O36" s="84">
        <v>0</v>
      </c>
      <c r="P36" s="84">
        <v>0</v>
      </c>
      <c r="Q36" s="84">
        <v>0</v>
      </c>
      <c r="R36" s="84">
        <v>0</v>
      </c>
      <c r="S36" s="84">
        <v>0</v>
      </c>
      <c r="T36" s="84">
        <v>0</v>
      </c>
      <c r="U36" s="84">
        <v>0</v>
      </c>
      <c r="V36" s="84">
        <v>0</v>
      </c>
      <c r="W36" s="84">
        <v>0</v>
      </c>
    </row>
    <row r="37" spans="1:24" x14ac:dyDescent="0.2">
      <c r="A37" s="40">
        <f t="shared" si="2"/>
        <v>0</v>
      </c>
      <c r="B37" s="40">
        <f t="shared" si="3"/>
        <v>0</v>
      </c>
      <c r="C37" s="40">
        <f t="shared" si="4"/>
        <v>0</v>
      </c>
      <c r="D37" s="40">
        <f t="shared" si="5"/>
        <v>0</v>
      </c>
      <c r="E37">
        <f t="shared" si="6"/>
        <v>0</v>
      </c>
      <c r="F37">
        <f t="shared" si="7"/>
        <v>0</v>
      </c>
      <c r="G37">
        <f t="shared" si="7"/>
        <v>0</v>
      </c>
      <c r="H37">
        <f t="shared" si="7"/>
        <v>0</v>
      </c>
      <c r="I37" s="84">
        <v>0</v>
      </c>
      <c r="J37" s="84">
        <v>0</v>
      </c>
      <c r="K37" s="84">
        <v>0</v>
      </c>
      <c r="L37" s="84">
        <v>0</v>
      </c>
      <c r="M37" s="84">
        <v>0</v>
      </c>
      <c r="N37" s="84">
        <v>0</v>
      </c>
      <c r="O37" s="84">
        <v>0</v>
      </c>
      <c r="P37" s="84">
        <v>0</v>
      </c>
      <c r="Q37" s="84">
        <v>0</v>
      </c>
      <c r="R37" s="84">
        <v>0</v>
      </c>
      <c r="S37" s="84">
        <v>0</v>
      </c>
      <c r="T37" s="84">
        <v>0</v>
      </c>
      <c r="U37" s="84">
        <v>0</v>
      </c>
      <c r="V37" s="84">
        <v>0</v>
      </c>
      <c r="W37" s="84">
        <v>0</v>
      </c>
    </row>
    <row r="38" spans="1:24" x14ac:dyDescent="0.2">
      <c r="A38" s="40">
        <f t="shared" si="2"/>
        <v>0</v>
      </c>
      <c r="B38" s="40">
        <f t="shared" si="3"/>
        <v>0</v>
      </c>
      <c r="C38" s="40">
        <f t="shared" si="4"/>
        <v>0</v>
      </c>
      <c r="D38" s="40">
        <f t="shared" si="5"/>
        <v>0</v>
      </c>
      <c r="E38">
        <f t="shared" si="6"/>
        <v>0</v>
      </c>
      <c r="F38">
        <f t="shared" si="7"/>
        <v>0</v>
      </c>
      <c r="G38">
        <f t="shared" si="7"/>
        <v>0</v>
      </c>
      <c r="H38">
        <f t="shared" si="7"/>
        <v>0</v>
      </c>
      <c r="I38" s="84">
        <v>0</v>
      </c>
      <c r="J38" s="84">
        <v>0</v>
      </c>
      <c r="K38" s="84">
        <v>0</v>
      </c>
      <c r="L38" s="84">
        <v>0</v>
      </c>
      <c r="M38" s="84">
        <v>0</v>
      </c>
      <c r="N38" s="84">
        <v>0</v>
      </c>
      <c r="O38" s="84">
        <v>0</v>
      </c>
      <c r="P38" s="84">
        <v>0</v>
      </c>
      <c r="Q38" s="84">
        <v>0</v>
      </c>
      <c r="R38" s="84">
        <v>0</v>
      </c>
      <c r="S38" s="84">
        <v>0</v>
      </c>
      <c r="T38" s="84">
        <v>0</v>
      </c>
      <c r="U38" s="84">
        <v>0</v>
      </c>
      <c r="V38" s="84">
        <v>0</v>
      </c>
      <c r="W38" s="84">
        <v>0</v>
      </c>
    </row>
    <row r="39" spans="1:24" x14ac:dyDescent="0.2">
      <c r="A39" s="40">
        <f t="shared" si="2"/>
        <v>1</v>
      </c>
      <c r="B39" s="40">
        <f t="shared" si="3"/>
        <v>1</v>
      </c>
      <c r="C39" s="40">
        <f t="shared" si="4"/>
        <v>0</v>
      </c>
      <c r="D39" s="40">
        <f t="shared" si="5"/>
        <v>0</v>
      </c>
      <c r="E39">
        <f t="shared" si="6"/>
        <v>1</v>
      </c>
      <c r="F39">
        <f t="shared" si="7"/>
        <v>1</v>
      </c>
      <c r="G39">
        <f t="shared" si="7"/>
        <v>0</v>
      </c>
      <c r="H39">
        <f t="shared" si="7"/>
        <v>0</v>
      </c>
      <c r="I39" s="84">
        <v>0</v>
      </c>
      <c r="J39" s="84">
        <v>0</v>
      </c>
      <c r="K39" s="84">
        <v>0</v>
      </c>
      <c r="L39" s="84">
        <v>0</v>
      </c>
      <c r="M39" s="84">
        <v>0</v>
      </c>
      <c r="N39" s="84">
        <v>0</v>
      </c>
      <c r="O39" s="84">
        <v>0</v>
      </c>
      <c r="P39" s="84">
        <v>0</v>
      </c>
      <c r="Q39" s="84">
        <v>0</v>
      </c>
      <c r="R39" s="84">
        <v>0</v>
      </c>
      <c r="S39" s="84">
        <v>0</v>
      </c>
      <c r="T39" s="84">
        <v>0</v>
      </c>
      <c r="U39" s="84">
        <v>0</v>
      </c>
      <c r="V39" s="84">
        <v>1</v>
      </c>
      <c r="W39" s="84">
        <v>0</v>
      </c>
    </row>
    <row r="40" spans="1:24" x14ac:dyDescent="0.2">
      <c r="A40" s="40">
        <f t="shared" si="2"/>
        <v>1</v>
      </c>
      <c r="B40" s="40">
        <f t="shared" si="3"/>
        <v>0</v>
      </c>
      <c r="C40" s="40">
        <f t="shared" si="4"/>
        <v>0</v>
      </c>
      <c r="D40" s="40">
        <f t="shared" si="5"/>
        <v>1</v>
      </c>
      <c r="E40">
        <f t="shared" si="6"/>
        <v>1</v>
      </c>
      <c r="F40">
        <f t="shared" si="7"/>
        <v>0</v>
      </c>
      <c r="G40">
        <f t="shared" si="7"/>
        <v>0</v>
      </c>
      <c r="H40">
        <f t="shared" si="7"/>
        <v>1</v>
      </c>
      <c r="I40" s="84">
        <v>0</v>
      </c>
      <c r="J40" s="84">
        <v>0</v>
      </c>
      <c r="K40" s="84">
        <v>3</v>
      </c>
      <c r="L40" s="84">
        <v>0</v>
      </c>
      <c r="M40" s="84">
        <v>0</v>
      </c>
      <c r="N40" s="84">
        <v>0</v>
      </c>
      <c r="O40" s="84">
        <v>0</v>
      </c>
      <c r="P40" s="84">
        <v>0</v>
      </c>
      <c r="Q40" s="84">
        <v>0</v>
      </c>
      <c r="R40" s="84">
        <v>0</v>
      </c>
      <c r="S40" s="84">
        <v>0</v>
      </c>
      <c r="T40" s="84">
        <v>0</v>
      </c>
      <c r="U40" s="84">
        <v>0</v>
      </c>
      <c r="V40" s="84">
        <v>0</v>
      </c>
      <c r="W40" s="84">
        <v>0</v>
      </c>
    </row>
    <row r="41" spans="1:24" x14ac:dyDescent="0.2">
      <c r="A41" s="40">
        <f t="shared" si="2"/>
        <v>1</v>
      </c>
      <c r="B41" s="40">
        <f t="shared" si="3"/>
        <v>0</v>
      </c>
      <c r="C41" s="40">
        <f t="shared" si="4"/>
        <v>1</v>
      </c>
      <c r="D41" s="40">
        <f t="shared" si="5"/>
        <v>0</v>
      </c>
      <c r="E41">
        <f t="shared" si="6"/>
        <v>1</v>
      </c>
      <c r="F41">
        <f t="shared" ref="F41:H68" si="8">COUNTIF($I41:$W41,F$7)</f>
        <v>0</v>
      </c>
      <c r="G41">
        <f t="shared" si="8"/>
        <v>1</v>
      </c>
      <c r="H41">
        <f t="shared" si="8"/>
        <v>0</v>
      </c>
      <c r="I41" s="84">
        <v>0</v>
      </c>
      <c r="J41" s="84">
        <v>0</v>
      </c>
      <c r="K41" s="84">
        <v>0</v>
      </c>
      <c r="L41" s="84">
        <v>0</v>
      </c>
      <c r="M41" s="84">
        <v>2</v>
      </c>
      <c r="N41" s="84">
        <v>0</v>
      </c>
      <c r="O41" s="84">
        <v>0</v>
      </c>
      <c r="P41" s="84">
        <v>0</v>
      </c>
      <c r="Q41" s="84">
        <v>0</v>
      </c>
      <c r="R41" s="84">
        <v>0</v>
      </c>
      <c r="S41" s="84">
        <v>0</v>
      </c>
      <c r="T41" s="84">
        <v>0</v>
      </c>
      <c r="U41" s="84">
        <v>0</v>
      </c>
      <c r="V41" s="84">
        <v>0</v>
      </c>
      <c r="W41" s="84">
        <v>0</v>
      </c>
    </row>
    <row r="42" spans="1:24" x14ac:dyDescent="0.2">
      <c r="A42" s="40">
        <f t="shared" si="2"/>
        <v>1</v>
      </c>
      <c r="B42" s="40">
        <f t="shared" si="3"/>
        <v>1</v>
      </c>
      <c r="C42" s="40">
        <f t="shared" si="4"/>
        <v>0</v>
      </c>
      <c r="D42" s="40">
        <f t="shared" si="5"/>
        <v>0</v>
      </c>
      <c r="E42">
        <f t="shared" si="6"/>
        <v>1</v>
      </c>
      <c r="F42">
        <f t="shared" si="8"/>
        <v>1</v>
      </c>
      <c r="G42">
        <f t="shared" si="8"/>
        <v>0</v>
      </c>
      <c r="H42">
        <f t="shared" si="8"/>
        <v>0</v>
      </c>
      <c r="I42" s="84">
        <v>0</v>
      </c>
      <c r="J42" s="84">
        <v>1</v>
      </c>
      <c r="K42" s="84">
        <v>0</v>
      </c>
      <c r="L42" s="84">
        <v>0</v>
      </c>
      <c r="M42" s="84">
        <v>0</v>
      </c>
      <c r="N42" s="84">
        <v>0</v>
      </c>
      <c r="O42" s="84">
        <v>0</v>
      </c>
      <c r="P42" s="84">
        <v>0</v>
      </c>
      <c r="Q42" s="84">
        <v>0</v>
      </c>
      <c r="R42" s="84">
        <v>0</v>
      </c>
      <c r="S42" s="84">
        <v>0</v>
      </c>
      <c r="T42" s="84">
        <v>0</v>
      </c>
      <c r="U42" s="84">
        <v>0</v>
      </c>
      <c r="V42" s="84">
        <v>0</v>
      </c>
      <c r="W42" s="84">
        <v>0</v>
      </c>
    </row>
    <row r="43" spans="1:24" x14ac:dyDescent="0.2">
      <c r="A43" s="40">
        <f t="shared" si="2"/>
        <v>1</v>
      </c>
      <c r="B43" s="40">
        <f t="shared" si="3"/>
        <v>1</v>
      </c>
      <c r="C43" s="40">
        <f t="shared" si="4"/>
        <v>0</v>
      </c>
      <c r="D43" s="40">
        <f t="shared" si="5"/>
        <v>0</v>
      </c>
      <c r="E43">
        <f t="shared" si="6"/>
        <v>2</v>
      </c>
      <c r="F43">
        <f t="shared" si="8"/>
        <v>2</v>
      </c>
      <c r="G43">
        <f t="shared" si="8"/>
        <v>0</v>
      </c>
      <c r="H43">
        <f t="shared" si="8"/>
        <v>0</v>
      </c>
      <c r="I43" s="84">
        <v>0</v>
      </c>
      <c r="J43" s="84">
        <v>0</v>
      </c>
      <c r="K43" s="84">
        <v>0</v>
      </c>
      <c r="L43" s="84">
        <v>0</v>
      </c>
      <c r="M43" s="84">
        <v>0</v>
      </c>
      <c r="N43" s="84">
        <v>0</v>
      </c>
      <c r="O43" s="84">
        <v>0</v>
      </c>
      <c r="P43" s="84">
        <v>0</v>
      </c>
      <c r="Q43" s="84">
        <v>0</v>
      </c>
      <c r="R43" s="84">
        <v>0</v>
      </c>
      <c r="S43" s="84">
        <v>0</v>
      </c>
      <c r="T43" s="84">
        <v>1</v>
      </c>
      <c r="U43" s="84">
        <v>1</v>
      </c>
      <c r="V43" s="84">
        <v>0</v>
      </c>
      <c r="W43" s="84">
        <v>0</v>
      </c>
    </row>
    <row r="44" spans="1:24" x14ac:dyDescent="0.2">
      <c r="A44" s="40">
        <f t="shared" si="2"/>
        <v>1</v>
      </c>
      <c r="B44" s="40">
        <f t="shared" si="3"/>
        <v>0</v>
      </c>
      <c r="C44" s="40">
        <f t="shared" si="4"/>
        <v>0</v>
      </c>
      <c r="D44" s="40">
        <f t="shared" si="5"/>
        <v>1</v>
      </c>
      <c r="E44">
        <f t="shared" si="6"/>
        <v>1</v>
      </c>
      <c r="F44">
        <f t="shared" si="8"/>
        <v>0</v>
      </c>
      <c r="G44">
        <f t="shared" si="8"/>
        <v>0</v>
      </c>
      <c r="H44">
        <f t="shared" si="8"/>
        <v>1</v>
      </c>
      <c r="I44" s="84">
        <v>0</v>
      </c>
      <c r="J44" s="84">
        <v>0</v>
      </c>
      <c r="K44" s="84">
        <v>0</v>
      </c>
      <c r="L44" s="84">
        <v>0</v>
      </c>
      <c r="M44" s="84">
        <v>3</v>
      </c>
      <c r="N44" s="84">
        <v>0</v>
      </c>
      <c r="O44" s="84">
        <v>0</v>
      </c>
      <c r="P44" s="84">
        <v>0</v>
      </c>
      <c r="Q44" s="84">
        <v>0</v>
      </c>
      <c r="R44" s="84">
        <v>0</v>
      </c>
      <c r="S44" s="84">
        <v>0</v>
      </c>
      <c r="T44" s="84">
        <v>0</v>
      </c>
      <c r="U44" s="84">
        <v>0</v>
      </c>
      <c r="V44" s="84">
        <v>0</v>
      </c>
      <c r="W44" s="84">
        <v>0</v>
      </c>
    </row>
    <row r="45" spans="1:24" x14ac:dyDescent="0.2">
      <c r="A45" s="40">
        <f t="shared" si="2"/>
        <v>1</v>
      </c>
      <c r="B45" s="40">
        <f t="shared" si="3"/>
        <v>0</v>
      </c>
      <c r="C45" s="40">
        <f t="shared" si="4"/>
        <v>1</v>
      </c>
      <c r="D45" s="40">
        <f t="shared" si="5"/>
        <v>0</v>
      </c>
      <c r="E45">
        <f t="shared" si="6"/>
        <v>2</v>
      </c>
      <c r="F45">
        <f t="shared" si="8"/>
        <v>0</v>
      </c>
      <c r="G45">
        <f t="shared" si="8"/>
        <v>2</v>
      </c>
      <c r="H45">
        <f t="shared" si="8"/>
        <v>0</v>
      </c>
      <c r="I45" s="84">
        <v>2</v>
      </c>
      <c r="J45" s="84">
        <v>0</v>
      </c>
      <c r="K45" s="84">
        <v>0</v>
      </c>
      <c r="L45" s="84">
        <v>0</v>
      </c>
      <c r="M45" s="84">
        <v>0</v>
      </c>
      <c r="N45" s="84">
        <v>0</v>
      </c>
      <c r="O45" s="84">
        <v>0</v>
      </c>
      <c r="P45" s="84">
        <v>0</v>
      </c>
      <c r="Q45" s="84">
        <v>0</v>
      </c>
      <c r="R45" s="84">
        <v>0</v>
      </c>
      <c r="S45" s="84">
        <v>0</v>
      </c>
      <c r="T45" s="84">
        <v>0</v>
      </c>
      <c r="U45" s="84">
        <v>0</v>
      </c>
      <c r="V45" s="84">
        <v>0</v>
      </c>
      <c r="W45" s="84">
        <v>2</v>
      </c>
      <c r="X45" t="s">
        <v>1027</v>
      </c>
    </row>
    <row r="46" spans="1:24" x14ac:dyDescent="0.2">
      <c r="A46" s="40">
        <f t="shared" si="2"/>
        <v>1</v>
      </c>
      <c r="B46" s="40">
        <f t="shared" si="3"/>
        <v>0</v>
      </c>
      <c r="C46" s="40">
        <f t="shared" si="4"/>
        <v>0</v>
      </c>
      <c r="D46" s="40">
        <f t="shared" si="5"/>
        <v>1</v>
      </c>
      <c r="E46">
        <f t="shared" si="6"/>
        <v>2</v>
      </c>
      <c r="F46">
        <f t="shared" si="8"/>
        <v>0</v>
      </c>
      <c r="G46">
        <f t="shared" si="8"/>
        <v>0</v>
      </c>
      <c r="H46">
        <f t="shared" si="8"/>
        <v>2</v>
      </c>
      <c r="I46" s="84">
        <v>3</v>
      </c>
      <c r="J46" s="84">
        <v>0</v>
      </c>
      <c r="K46" s="84">
        <v>0</v>
      </c>
      <c r="L46" s="84">
        <v>0</v>
      </c>
      <c r="M46" s="84">
        <v>0</v>
      </c>
      <c r="N46" s="84">
        <v>0</v>
      </c>
      <c r="O46" s="84">
        <v>0</v>
      </c>
      <c r="P46" s="84">
        <v>0</v>
      </c>
      <c r="Q46" s="84">
        <v>3</v>
      </c>
      <c r="R46" s="84">
        <v>0</v>
      </c>
      <c r="S46" s="84">
        <v>0</v>
      </c>
      <c r="T46" s="84">
        <v>0</v>
      </c>
      <c r="U46" s="84">
        <v>0</v>
      </c>
      <c r="V46" s="84">
        <v>0</v>
      </c>
      <c r="W46" s="84">
        <v>0</v>
      </c>
    </row>
    <row r="47" spans="1:24" x14ac:dyDescent="0.2">
      <c r="A47" s="40">
        <f t="shared" si="2"/>
        <v>1</v>
      </c>
      <c r="B47" s="40">
        <f t="shared" si="3"/>
        <v>0</v>
      </c>
      <c r="C47" s="40">
        <f t="shared" si="4"/>
        <v>1</v>
      </c>
      <c r="D47" s="40">
        <f t="shared" si="5"/>
        <v>0</v>
      </c>
      <c r="E47">
        <f t="shared" si="6"/>
        <v>1</v>
      </c>
      <c r="F47">
        <f t="shared" si="8"/>
        <v>0</v>
      </c>
      <c r="G47">
        <f t="shared" si="8"/>
        <v>1</v>
      </c>
      <c r="H47">
        <f t="shared" si="8"/>
        <v>0</v>
      </c>
      <c r="I47" s="84">
        <v>0</v>
      </c>
      <c r="J47" s="84">
        <v>0</v>
      </c>
      <c r="K47" s="84">
        <v>0</v>
      </c>
      <c r="L47" s="84">
        <v>2</v>
      </c>
      <c r="M47" s="84">
        <v>0</v>
      </c>
      <c r="N47" s="84">
        <v>0</v>
      </c>
      <c r="O47" s="84">
        <v>0</v>
      </c>
      <c r="P47" s="84">
        <v>0</v>
      </c>
      <c r="Q47" s="84">
        <v>0</v>
      </c>
      <c r="R47" s="84">
        <v>0</v>
      </c>
      <c r="S47" s="84">
        <v>0</v>
      </c>
      <c r="T47" s="84">
        <v>0</v>
      </c>
      <c r="U47" s="84">
        <v>0</v>
      </c>
      <c r="V47" s="84">
        <v>0</v>
      </c>
      <c r="W47" s="84">
        <v>0</v>
      </c>
    </row>
    <row r="48" spans="1:24" x14ac:dyDescent="0.2">
      <c r="A48" s="40">
        <f t="shared" si="2"/>
        <v>1</v>
      </c>
      <c r="B48" s="40">
        <f t="shared" si="3"/>
        <v>1</v>
      </c>
      <c r="C48" s="40">
        <f t="shared" si="4"/>
        <v>0</v>
      </c>
      <c r="D48" s="40">
        <f t="shared" si="5"/>
        <v>0</v>
      </c>
      <c r="E48">
        <f t="shared" si="6"/>
        <v>2</v>
      </c>
      <c r="F48">
        <f t="shared" si="8"/>
        <v>2</v>
      </c>
      <c r="G48">
        <f t="shared" si="8"/>
        <v>0</v>
      </c>
      <c r="H48">
        <f t="shared" si="8"/>
        <v>0</v>
      </c>
      <c r="I48" s="84">
        <v>1</v>
      </c>
      <c r="J48" s="84">
        <v>1</v>
      </c>
      <c r="K48" s="84">
        <v>0</v>
      </c>
      <c r="L48" s="84">
        <v>0</v>
      </c>
      <c r="M48" s="84">
        <v>0</v>
      </c>
      <c r="N48" s="84">
        <v>0</v>
      </c>
      <c r="O48" s="84">
        <v>0</v>
      </c>
      <c r="P48" s="84">
        <v>0</v>
      </c>
      <c r="Q48" s="84">
        <v>0</v>
      </c>
      <c r="R48" s="84">
        <v>0</v>
      </c>
      <c r="S48" s="84">
        <v>0</v>
      </c>
      <c r="T48" s="84">
        <v>0</v>
      </c>
      <c r="U48" s="84">
        <v>0</v>
      </c>
      <c r="V48" s="84">
        <v>0</v>
      </c>
      <c r="W48" s="84">
        <v>0</v>
      </c>
      <c r="X48" t="s">
        <v>1040</v>
      </c>
    </row>
    <row r="49" spans="1:24" x14ac:dyDescent="0.2">
      <c r="A49" s="40">
        <f t="shared" si="2"/>
        <v>1</v>
      </c>
      <c r="B49" s="40">
        <f t="shared" si="3"/>
        <v>0</v>
      </c>
      <c r="C49" s="40">
        <f t="shared" si="4"/>
        <v>1</v>
      </c>
      <c r="D49" s="40">
        <f t="shared" si="5"/>
        <v>1</v>
      </c>
      <c r="E49">
        <f t="shared" si="6"/>
        <v>2</v>
      </c>
      <c r="F49">
        <f t="shared" si="8"/>
        <v>0</v>
      </c>
      <c r="G49">
        <f t="shared" si="8"/>
        <v>1</v>
      </c>
      <c r="H49">
        <f t="shared" si="8"/>
        <v>1</v>
      </c>
      <c r="I49" s="84">
        <v>0</v>
      </c>
      <c r="J49" s="84">
        <v>0</v>
      </c>
      <c r="K49" s="84">
        <v>0</v>
      </c>
      <c r="L49" s="84">
        <v>0</v>
      </c>
      <c r="M49" s="84">
        <v>0</v>
      </c>
      <c r="N49" s="84">
        <v>0</v>
      </c>
      <c r="O49" s="84">
        <v>0</v>
      </c>
      <c r="P49" s="84">
        <v>0</v>
      </c>
      <c r="Q49" s="84">
        <v>0</v>
      </c>
      <c r="R49" s="84">
        <v>0</v>
      </c>
      <c r="S49" s="84">
        <v>0</v>
      </c>
      <c r="T49" s="84">
        <v>0</v>
      </c>
      <c r="U49" s="84">
        <v>0</v>
      </c>
      <c r="V49" s="84">
        <v>3</v>
      </c>
      <c r="W49" s="84">
        <v>2</v>
      </c>
      <c r="X49" t="s">
        <v>1050</v>
      </c>
    </row>
    <row r="50" spans="1:24" x14ac:dyDescent="0.2">
      <c r="A50" s="40">
        <f t="shared" si="2"/>
        <v>1</v>
      </c>
      <c r="B50" s="40">
        <f t="shared" si="3"/>
        <v>1</v>
      </c>
      <c r="C50" s="40">
        <f t="shared" si="4"/>
        <v>1</v>
      </c>
      <c r="D50" s="40">
        <f t="shared" si="5"/>
        <v>0</v>
      </c>
      <c r="E50">
        <f t="shared" si="6"/>
        <v>2</v>
      </c>
      <c r="F50">
        <f t="shared" si="8"/>
        <v>1</v>
      </c>
      <c r="G50">
        <f t="shared" si="8"/>
        <v>1</v>
      </c>
      <c r="H50">
        <f t="shared" si="8"/>
        <v>0</v>
      </c>
      <c r="I50" s="84">
        <v>1</v>
      </c>
      <c r="J50" s="84">
        <v>0</v>
      </c>
      <c r="K50" s="84">
        <v>0</v>
      </c>
      <c r="L50" s="84">
        <v>0</v>
      </c>
      <c r="M50" s="84">
        <v>2</v>
      </c>
      <c r="N50" s="84">
        <v>0</v>
      </c>
      <c r="O50" s="84">
        <v>0</v>
      </c>
      <c r="P50" s="84">
        <v>0</v>
      </c>
      <c r="Q50" s="84">
        <v>0</v>
      </c>
      <c r="R50" s="84">
        <v>0</v>
      </c>
      <c r="S50" s="84">
        <v>0</v>
      </c>
      <c r="T50" s="84">
        <v>0</v>
      </c>
      <c r="U50" s="84">
        <v>0</v>
      </c>
      <c r="V50" s="84">
        <v>0</v>
      </c>
      <c r="W50" s="84">
        <v>0</v>
      </c>
    </row>
    <row r="51" spans="1:24" x14ac:dyDescent="0.2">
      <c r="A51" s="40">
        <f t="shared" si="2"/>
        <v>1</v>
      </c>
      <c r="B51" s="40">
        <f t="shared" si="3"/>
        <v>0</v>
      </c>
      <c r="C51" s="40">
        <f t="shared" si="4"/>
        <v>1</v>
      </c>
      <c r="D51" s="40">
        <f t="shared" si="5"/>
        <v>0</v>
      </c>
      <c r="E51">
        <f t="shared" si="6"/>
        <v>3</v>
      </c>
      <c r="F51">
        <f t="shared" si="8"/>
        <v>0</v>
      </c>
      <c r="G51">
        <f t="shared" si="8"/>
        <v>3</v>
      </c>
      <c r="H51">
        <f t="shared" si="8"/>
        <v>0</v>
      </c>
      <c r="I51" s="84">
        <v>2</v>
      </c>
      <c r="J51" s="84">
        <v>0</v>
      </c>
      <c r="K51" s="84">
        <v>0</v>
      </c>
      <c r="L51" s="84">
        <v>2</v>
      </c>
      <c r="M51" s="84">
        <v>0</v>
      </c>
      <c r="N51" s="84">
        <v>0</v>
      </c>
      <c r="O51" s="84">
        <v>0</v>
      </c>
      <c r="P51" s="84">
        <v>0</v>
      </c>
      <c r="Q51" s="84">
        <v>0</v>
      </c>
      <c r="R51" s="84">
        <v>0</v>
      </c>
      <c r="S51" s="84">
        <v>0</v>
      </c>
      <c r="T51" s="84">
        <v>0</v>
      </c>
      <c r="U51" s="84">
        <v>0</v>
      </c>
      <c r="V51" s="84">
        <v>2</v>
      </c>
      <c r="W51" s="84">
        <v>0</v>
      </c>
    </row>
    <row r="52" spans="1:24" x14ac:dyDescent="0.2">
      <c r="A52" s="40">
        <f t="shared" si="2"/>
        <v>1</v>
      </c>
      <c r="B52" s="40">
        <f t="shared" si="3"/>
        <v>0</v>
      </c>
      <c r="C52" s="40">
        <f t="shared" si="4"/>
        <v>1</v>
      </c>
      <c r="D52" s="40">
        <f t="shared" si="5"/>
        <v>0</v>
      </c>
      <c r="E52">
        <f t="shared" si="6"/>
        <v>1</v>
      </c>
      <c r="F52">
        <f t="shared" si="8"/>
        <v>0</v>
      </c>
      <c r="G52">
        <f t="shared" si="8"/>
        <v>1</v>
      </c>
      <c r="H52">
        <f t="shared" si="8"/>
        <v>0</v>
      </c>
      <c r="I52" s="84">
        <v>2</v>
      </c>
      <c r="J52" s="84">
        <v>0</v>
      </c>
      <c r="K52" s="84">
        <v>0</v>
      </c>
      <c r="L52" s="84">
        <v>0</v>
      </c>
      <c r="M52" s="84">
        <v>0</v>
      </c>
      <c r="N52" s="84">
        <v>0</v>
      </c>
      <c r="O52" s="84">
        <v>0</v>
      </c>
      <c r="P52" s="84">
        <v>0</v>
      </c>
      <c r="Q52" s="84">
        <v>0</v>
      </c>
      <c r="R52" s="84">
        <v>0</v>
      </c>
      <c r="S52" s="84">
        <v>0</v>
      </c>
      <c r="T52" s="84">
        <v>0</v>
      </c>
      <c r="U52" s="84">
        <v>0</v>
      </c>
      <c r="V52" s="84">
        <v>0</v>
      </c>
      <c r="W52" s="84">
        <v>0</v>
      </c>
    </row>
    <row r="53" spans="1:24" x14ac:dyDescent="0.2">
      <c r="A53" s="40">
        <f t="shared" si="2"/>
        <v>1</v>
      </c>
      <c r="B53" s="40">
        <f t="shared" si="3"/>
        <v>1</v>
      </c>
      <c r="C53" s="40">
        <f t="shared" si="4"/>
        <v>0</v>
      </c>
      <c r="D53" s="40">
        <f t="shared" si="5"/>
        <v>1</v>
      </c>
      <c r="E53">
        <f t="shared" si="6"/>
        <v>3</v>
      </c>
      <c r="F53">
        <f t="shared" si="8"/>
        <v>1</v>
      </c>
      <c r="G53">
        <f t="shared" si="8"/>
        <v>0</v>
      </c>
      <c r="H53">
        <f t="shared" si="8"/>
        <v>2</v>
      </c>
      <c r="I53" s="84">
        <v>1</v>
      </c>
      <c r="J53" s="84">
        <v>3</v>
      </c>
      <c r="K53" s="84">
        <v>0</v>
      </c>
      <c r="L53" s="84">
        <v>0</v>
      </c>
      <c r="M53" s="84">
        <v>0</v>
      </c>
      <c r="N53" s="84">
        <v>0</v>
      </c>
      <c r="O53" s="84">
        <v>0</v>
      </c>
      <c r="P53" s="84">
        <v>0</v>
      </c>
      <c r="Q53" s="84">
        <v>0</v>
      </c>
      <c r="R53" s="84">
        <v>0</v>
      </c>
      <c r="S53" s="84">
        <v>0</v>
      </c>
      <c r="T53" s="84">
        <v>0</v>
      </c>
      <c r="U53" s="84">
        <v>0</v>
      </c>
      <c r="V53" s="84">
        <v>3</v>
      </c>
      <c r="W53" s="84">
        <v>0</v>
      </c>
    </row>
    <row r="54" spans="1:24" x14ac:dyDescent="0.2">
      <c r="A54" s="40">
        <f t="shared" si="2"/>
        <v>1</v>
      </c>
      <c r="B54" s="40">
        <f t="shared" si="3"/>
        <v>0</v>
      </c>
      <c r="C54" s="40">
        <f t="shared" si="4"/>
        <v>1</v>
      </c>
      <c r="D54" s="40">
        <f t="shared" si="5"/>
        <v>0</v>
      </c>
      <c r="E54">
        <f t="shared" si="6"/>
        <v>1</v>
      </c>
      <c r="F54">
        <f t="shared" si="8"/>
        <v>0</v>
      </c>
      <c r="G54">
        <f t="shared" si="8"/>
        <v>1</v>
      </c>
      <c r="H54">
        <f t="shared" si="8"/>
        <v>0</v>
      </c>
      <c r="I54" s="84">
        <v>0</v>
      </c>
      <c r="J54" s="84">
        <v>0</v>
      </c>
      <c r="K54" s="84">
        <v>0</v>
      </c>
      <c r="L54" s="84">
        <v>0</v>
      </c>
      <c r="M54" s="84">
        <v>0</v>
      </c>
      <c r="N54" s="84">
        <v>0</v>
      </c>
      <c r="O54" s="84">
        <v>0</v>
      </c>
      <c r="P54" s="84">
        <v>0</v>
      </c>
      <c r="Q54" s="84">
        <v>0</v>
      </c>
      <c r="R54" s="84">
        <v>0</v>
      </c>
      <c r="S54" s="84">
        <v>0</v>
      </c>
      <c r="T54" s="84">
        <v>0</v>
      </c>
      <c r="U54" s="84">
        <v>0</v>
      </c>
      <c r="V54" s="84">
        <v>2</v>
      </c>
      <c r="W54" s="84">
        <v>0</v>
      </c>
    </row>
    <row r="55" spans="1:24" x14ac:dyDescent="0.2">
      <c r="A55" s="40">
        <f t="shared" si="2"/>
        <v>1</v>
      </c>
      <c r="B55" s="40">
        <f t="shared" si="3"/>
        <v>0</v>
      </c>
      <c r="C55" s="40">
        <f t="shared" si="4"/>
        <v>0</v>
      </c>
      <c r="D55" s="40">
        <f t="shared" si="5"/>
        <v>1</v>
      </c>
      <c r="E55">
        <f t="shared" si="6"/>
        <v>1</v>
      </c>
      <c r="F55">
        <f t="shared" si="8"/>
        <v>0</v>
      </c>
      <c r="G55">
        <f t="shared" si="8"/>
        <v>0</v>
      </c>
      <c r="H55">
        <f t="shared" si="8"/>
        <v>1</v>
      </c>
      <c r="I55" s="84">
        <v>3</v>
      </c>
      <c r="J55" s="84">
        <v>0</v>
      </c>
      <c r="K55" s="84">
        <v>0</v>
      </c>
      <c r="L55" s="84">
        <v>0</v>
      </c>
      <c r="M55" s="84">
        <v>0</v>
      </c>
      <c r="N55" s="84">
        <v>0</v>
      </c>
      <c r="O55" s="84">
        <v>0</v>
      </c>
      <c r="P55" s="84">
        <v>0</v>
      </c>
      <c r="Q55" s="84">
        <v>0</v>
      </c>
      <c r="R55" s="84">
        <v>0</v>
      </c>
      <c r="S55" s="84">
        <v>0</v>
      </c>
      <c r="T55" s="84">
        <v>0</v>
      </c>
      <c r="U55" s="84">
        <v>0</v>
      </c>
      <c r="V55" s="84">
        <v>0</v>
      </c>
      <c r="W55" s="84">
        <v>0</v>
      </c>
    </row>
    <row r="56" spans="1:24" x14ac:dyDescent="0.2">
      <c r="A56" s="40">
        <f t="shared" si="2"/>
        <v>1</v>
      </c>
      <c r="B56" s="40">
        <f t="shared" si="3"/>
        <v>1</v>
      </c>
      <c r="C56" s="40">
        <f t="shared" si="4"/>
        <v>1</v>
      </c>
      <c r="D56" s="40">
        <f t="shared" si="5"/>
        <v>0</v>
      </c>
      <c r="E56">
        <f t="shared" si="6"/>
        <v>2</v>
      </c>
      <c r="F56">
        <f t="shared" si="8"/>
        <v>1</v>
      </c>
      <c r="G56">
        <f t="shared" si="8"/>
        <v>1</v>
      </c>
      <c r="H56">
        <f t="shared" si="8"/>
        <v>0</v>
      </c>
      <c r="I56" s="84">
        <v>0</v>
      </c>
      <c r="J56" s="84">
        <v>1</v>
      </c>
      <c r="K56" s="84">
        <v>2</v>
      </c>
      <c r="L56" s="84">
        <v>0</v>
      </c>
      <c r="M56" s="84">
        <v>0</v>
      </c>
      <c r="N56" s="84">
        <v>0</v>
      </c>
      <c r="O56" s="84">
        <v>0</v>
      </c>
      <c r="P56" s="84">
        <v>0</v>
      </c>
      <c r="Q56" s="84">
        <v>0</v>
      </c>
      <c r="R56" s="84">
        <v>0</v>
      </c>
      <c r="S56" s="84">
        <v>0</v>
      </c>
      <c r="T56" s="84">
        <v>0</v>
      </c>
      <c r="U56" s="84">
        <v>0</v>
      </c>
      <c r="V56" s="84">
        <v>0</v>
      </c>
      <c r="W56" s="84">
        <v>0</v>
      </c>
    </row>
    <row r="57" spans="1:24" x14ac:dyDescent="0.2">
      <c r="A57" s="40">
        <f t="shared" si="2"/>
        <v>1</v>
      </c>
      <c r="B57" s="40">
        <f t="shared" si="3"/>
        <v>1</v>
      </c>
      <c r="C57" s="40">
        <f t="shared" si="4"/>
        <v>0</v>
      </c>
      <c r="D57" s="40">
        <f t="shared" si="5"/>
        <v>0</v>
      </c>
      <c r="E57">
        <f t="shared" si="6"/>
        <v>1</v>
      </c>
      <c r="F57">
        <f t="shared" si="8"/>
        <v>1</v>
      </c>
      <c r="G57">
        <f t="shared" si="8"/>
        <v>0</v>
      </c>
      <c r="H57">
        <f t="shared" si="8"/>
        <v>0</v>
      </c>
      <c r="I57" s="84">
        <v>0</v>
      </c>
      <c r="J57" s="84">
        <v>0</v>
      </c>
      <c r="K57" s="84">
        <v>0</v>
      </c>
      <c r="L57" s="84">
        <v>0</v>
      </c>
      <c r="M57" s="84">
        <v>1</v>
      </c>
      <c r="N57" s="84">
        <v>0</v>
      </c>
      <c r="O57" s="84">
        <v>0</v>
      </c>
      <c r="P57" s="84">
        <v>0</v>
      </c>
      <c r="Q57" s="84">
        <v>0</v>
      </c>
      <c r="R57" s="84">
        <v>0</v>
      </c>
      <c r="S57" s="84">
        <v>0</v>
      </c>
      <c r="T57" s="84">
        <v>0</v>
      </c>
      <c r="U57" s="84">
        <v>0</v>
      </c>
      <c r="V57" s="84">
        <v>0</v>
      </c>
      <c r="W57" s="84">
        <v>0</v>
      </c>
    </row>
    <row r="58" spans="1:24" x14ac:dyDescent="0.2">
      <c r="A58" s="40">
        <f t="shared" si="2"/>
        <v>1</v>
      </c>
      <c r="B58" s="40">
        <f t="shared" si="3"/>
        <v>0</v>
      </c>
      <c r="C58" s="40">
        <f t="shared" si="4"/>
        <v>1</v>
      </c>
      <c r="D58" s="40">
        <f t="shared" si="5"/>
        <v>0</v>
      </c>
      <c r="E58">
        <f t="shared" si="6"/>
        <v>5</v>
      </c>
      <c r="F58">
        <f t="shared" si="8"/>
        <v>0</v>
      </c>
      <c r="G58">
        <f t="shared" si="8"/>
        <v>5</v>
      </c>
      <c r="H58">
        <f t="shared" si="8"/>
        <v>0</v>
      </c>
      <c r="I58" s="84">
        <v>2</v>
      </c>
      <c r="J58" s="84">
        <v>0</v>
      </c>
      <c r="K58" s="84">
        <v>0</v>
      </c>
      <c r="L58" s="84">
        <v>0</v>
      </c>
      <c r="M58" s="84">
        <v>0</v>
      </c>
      <c r="N58" s="84">
        <v>0</v>
      </c>
      <c r="O58" s="84">
        <v>0</v>
      </c>
      <c r="P58" s="84">
        <v>0</v>
      </c>
      <c r="Q58" s="84">
        <v>0</v>
      </c>
      <c r="R58" s="84">
        <v>0</v>
      </c>
      <c r="S58" s="84">
        <v>2</v>
      </c>
      <c r="T58" s="84">
        <v>0</v>
      </c>
      <c r="U58" s="84">
        <v>2</v>
      </c>
      <c r="V58" s="84">
        <v>2</v>
      </c>
      <c r="W58" s="84">
        <v>2</v>
      </c>
      <c r="X58" t="s">
        <v>1087</v>
      </c>
    </row>
    <row r="59" spans="1:24" x14ac:dyDescent="0.2">
      <c r="A59" s="40">
        <f t="shared" si="2"/>
        <v>1</v>
      </c>
      <c r="B59" s="40">
        <f t="shared" si="3"/>
        <v>0</v>
      </c>
      <c r="C59" s="40">
        <f t="shared" si="4"/>
        <v>0</v>
      </c>
      <c r="D59" s="40">
        <f t="shared" si="5"/>
        <v>1</v>
      </c>
      <c r="E59">
        <f t="shared" si="6"/>
        <v>1</v>
      </c>
      <c r="F59">
        <f t="shared" si="8"/>
        <v>0</v>
      </c>
      <c r="G59">
        <f t="shared" si="8"/>
        <v>0</v>
      </c>
      <c r="H59">
        <f t="shared" si="8"/>
        <v>1</v>
      </c>
      <c r="I59" s="84">
        <v>3</v>
      </c>
      <c r="J59" s="84">
        <v>0</v>
      </c>
      <c r="K59" s="84">
        <v>0</v>
      </c>
      <c r="L59" s="84">
        <v>0</v>
      </c>
      <c r="M59" s="84">
        <v>0</v>
      </c>
      <c r="N59" s="84">
        <v>0</v>
      </c>
      <c r="O59" s="84">
        <v>0</v>
      </c>
      <c r="P59" s="84">
        <v>0</v>
      </c>
      <c r="Q59" s="84">
        <v>0</v>
      </c>
      <c r="R59" s="84">
        <v>0</v>
      </c>
      <c r="S59" s="84">
        <v>0</v>
      </c>
      <c r="T59" s="84">
        <v>0</v>
      </c>
      <c r="U59" s="84">
        <v>0</v>
      </c>
      <c r="V59" s="84">
        <v>0</v>
      </c>
      <c r="W59" s="84">
        <v>0</v>
      </c>
      <c r="X59" t="s">
        <v>1092</v>
      </c>
    </row>
    <row r="60" spans="1:24" x14ac:dyDescent="0.2">
      <c r="A60" s="40">
        <f t="shared" si="2"/>
        <v>1</v>
      </c>
      <c r="B60" s="40">
        <f t="shared" si="3"/>
        <v>0</v>
      </c>
      <c r="C60" s="40">
        <f t="shared" si="4"/>
        <v>1</v>
      </c>
      <c r="D60" s="40">
        <f t="shared" si="5"/>
        <v>0</v>
      </c>
      <c r="E60">
        <f t="shared" si="6"/>
        <v>3</v>
      </c>
      <c r="F60">
        <f t="shared" si="8"/>
        <v>0</v>
      </c>
      <c r="G60">
        <f t="shared" si="8"/>
        <v>3</v>
      </c>
      <c r="H60">
        <f t="shared" si="8"/>
        <v>0</v>
      </c>
      <c r="I60" s="84">
        <v>0</v>
      </c>
      <c r="J60" s="84">
        <v>0</v>
      </c>
      <c r="K60" s="84">
        <v>0</v>
      </c>
      <c r="L60" s="84">
        <v>0</v>
      </c>
      <c r="M60" s="84">
        <v>0</v>
      </c>
      <c r="N60" s="84">
        <v>0</v>
      </c>
      <c r="O60" s="84">
        <v>0</v>
      </c>
      <c r="P60" s="84">
        <v>0</v>
      </c>
      <c r="Q60" s="84">
        <v>0</v>
      </c>
      <c r="R60" s="84">
        <v>0</v>
      </c>
      <c r="S60" s="84">
        <v>0</v>
      </c>
      <c r="T60" s="84">
        <v>2</v>
      </c>
      <c r="U60" s="84">
        <v>0</v>
      </c>
      <c r="V60" s="84">
        <v>2</v>
      </c>
      <c r="W60" s="84">
        <v>2</v>
      </c>
      <c r="X60" t="s">
        <v>1094</v>
      </c>
    </row>
    <row r="61" spans="1:24" x14ac:dyDescent="0.2">
      <c r="A61" s="40">
        <f t="shared" si="2"/>
        <v>1</v>
      </c>
      <c r="B61" s="40">
        <f t="shared" si="3"/>
        <v>1</v>
      </c>
      <c r="C61" s="40">
        <f t="shared" si="4"/>
        <v>0</v>
      </c>
      <c r="D61" s="40">
        <f t="shared" si="5"/>
        <v>0</v>
      </c>
      <c r="E61">
        <f t="shared" si="6"/>
        <v>1</v>
      </c>
      <c r="F61">
        <f t="shared" si="8"/>
        <v>1</v>
      </c>
      <c r="G61">
        <f t="shared" si="8"/>
        <v>0</v>
      </c>
      <c r="H61">
        <f t="shared" si="8"/>
        <v>0</v>
      </c>
      <c r="I61" s="84">
        <v>0</v>
      </c>
      <c r="J61" s="84">
        <v>0</v>
      </c>
      <c r="K61" s="84">
        <v>0</v>
      </c>
      <c r="L61" s="84">
        <v>0</v>
      </c>
      <c r="M61" s="84">
        <v>0</v>
      </c>
      <c r="N61" s="84">
        <v>0</v>
      </c>
      <c r="O61" s="84">
        <v>0</v>
      </c>
      <c r="P61" s="84">
        <v>0</v>
      </c>
      <c r="Q61" s="84">
        <v>0</v>
      </c>
      <c r="R61" s="84">
        <v>0</v>
      </c>
      <c r="S61" s="84">
        <v>0</v>
      </c>
      <c r="T61" s="84">
        <v>0</v>
      </c>
      <c r="U61" s="84">
        <v>1</v>
      </c>
      <c r="V61" s="84">
        <v>0</v>
      </c>
      <c r="W61" s="84">
        <v>0</v>
      </c>
    </row>
    <row r="62" spans="1:24" x14ac:dyDescent="0.2">
      <c r="A62" s="40">
        <f t="shared" si="2"/>
        <v>1</v>
      </c>
      <c r="B62" s="40">
        <f t="shared" si="3"/>
        <v>0</v>
      </c>
      <c r="C62" s="40">
        <f t="shared" si="4"/>
        <v>1</v>
      </c>
      <c r="D62" s="40">
        <f t="shared" si="5"/>
        <v>0</v>
      </c>
      <c r="E62">
        <f t="shared" si="6"/>
        <v>2</v>
      </c>
      <c r="F62">
        <f t="shared" si="8"/>
        <v>0</v>
      </c>
      <c r="G62">
        <f t="shared" si="8"/>
        <v>2</v>
      </c>
      <c r="H62">
        <f t="shared" si="8"/>
        <v>0</v>
      </c>
      <c r="I62" s="84">
        <v>0</v>
      </c>
      <c r="J62" s="84">
        <v>0</v>
      </c>
      <c r="K62" s="84">
        <v>0</v>
      </c>
      <c r="L62" s="84">
        <v>0</v>
      </c>
      <c r="M62" s="84">
        <v>0</v>
      </c>
      <c r="N62" s="84">
        <v>0</v>
      </c>
      <c r="O62" s="84">
        <v>0</v>
      </c>
      <c r="P62" s="84">
        <v>0</v>
      </c>
      <c r="Q62" s="84">
        <v>0</v>
      </c>
      <c r="R62" s="84">
        <v>0</v>
      </c>
      <c r="S62" s="84">
        <v>0</v>
      </c>
      <c r="T62" s="84">
        <v>0</v>
      </c>
      <c r="U62" s="84">
        <v>2</v>
      </c>
      <c r="V62" s="84">
        <v>2</v>
      </c>
      <c r="W62" s="84">
        <v>0</v>
      </c>
    </row>
    <row r="63" spans="1:24" x14ac:dyDescent="0.2">
      <c r="A63" s="40">
        <f t="shared" si="2"/>
        <v>1</v>
      </c>
      <c r="B63" s="40">
        <f t="shared" si="3"/>
        <v>1</v>
      </c>
      <c r="C63" s="40">
        <f t="shared" si="4"/>
        <v>1</v>
      </c>
      <c r="D63" s="40">
        <f t="shared" si="5"/>
        <v>0</v>
      </c>
      <c r="E63">
        <f t="shared" si="6"/>
        <v>3</v>
      </c>
      <c r="F63">
        <f t="shared" si="8"/>
        <v>1</v>
      </c>
      <c r="G63">
        <f t="shared" si="8"/>
        <v>2</v>
      </c>
      <c r="H63">
        <f t="shared" si="8"/>
        <v>0</v>
      </c>
      <c r="I63" s="84">
        <v>2</v>
      </c>
      <c r="J63" s="84">
        <v>0</v>
      </c>
      <c r="K63" s="84">
        <v>0</v>
      </c>
      <c r="L63" s="84">
        <v>0</v>
      </c>
      <c r="M63" s="84">
        <v>0</v>
      </c>
      <c r="N63" s="84">
        <v>0</v>
      </c>
      <c r="O63" s="84">
        <v>0</v>
      </c>
      <c r="P63" s="84">
        <v>0</v>
      </c>
      <c r="Q63" s="84">
        <v>0</v>
      </c>
      <c r="R63" s="84">
        <v>0</v>
      </c>
      <c r="S63" s="84">
        <v>0</v>
      </c>
      <c r="T63" s="84">
        <v>1</v>
      </c>
      <c r="U63" s="84">
        <v>0</v>
      </c>
      <c r="V63" s="84">
        <v>0</v>
      </c>
      <c r="W63" s="84">
        <v>2</v>
      </c>
      <c r="X63" t="s">
        <v>1113</v>
      </c>
    </row>
    <row r="64" spans="1:24" x14ac:dyDescent="0.2">
      <c r="A64" s="40">
        <f t="shared" si="2"/>
        <v>0</v>
      </c>
      <c r="B64" s="40">
        <f t="shared" si="3"/>
        <v>0</v>
      </c>
      <c r="C64" s="40">
        <f t="shared" si="4"/>
        <v>0</v>
      </c>
      <c r="D64" s="40">
        <f t="shared" si="5"/>
        <v>0</v>
      </c>
      <c r="E64">
        <f t="shared" si="6"/>
        <v>0</v>
      </c>
      <c r="F64">
        <f t="shared" si="8"/>
        <v>0</v>
      </c>
      <c r="G64">
        <f t="shared" si="8"/>
        <v>0</v>
      </c>
      <c r="H64">
        <f t="shared" si="8"/>
        <v>0</v>
      </c>
      <c r="I64" s="84">
        <v>0</v>
      </c>
      <c r="J64" s="84">
        <v>0</v>
      </c>
      <c r="K64" s="84">
        <v>0</v>
      </c>
      <c r="L64" s="84">
        <v>0</v>
      </c>
      <c r="M64" s="84">
        <v>0</v>
      </c>
      <c r="N64" s="84">
        <v>0</v>
      </c>
      <c r="O64" s="84">
        <v>0</v>
      </c>
      <c r="P64" s="84">
        <v>0</v>
      </c>
      <c r="Q64" s="84">
        <v>0</v>
      </c>
      <c r="R64" s="84">
        <v>0</v>
      </c>
      <c r="S64" s="84">
        <v>0</v>
      </c>
      <c r="T64" s="84">
        <v>0</v>
      </c>
      <c r="U64" s="84">
        <v>0</v>
      </c>
      <c r="V64" s="84">
        <v>0</v>
      </c>
      <c r="W64" s="84">
        <v>0</v>
      </c>
    </row>
    <row r="65" spans="1:24" x14ac:dyDescent="0.2">
      <c r="A65" s="40">
        <f t="shared" si="2"/>
        <v>1</v>
      </c>
      <c r="B65" s="40">
        <f t="shared" si="3"/>
        <v>1</v>
      </c>
      <c r="C65" s="40">
        <f t="shared" si="4"/>
        <v>1</v>
      </c>
      <c r="D65" s="40">
        <f t="shared" si="5"/>
        <v>0</v>
      </c>
      <c r="E65">
        <f t="shared" si="6"/>
        <v>2</v>
      </c>
      <c r="F65">
        <f t="shared" si="8"/>
        <v>1</v>
      </c>
      <c r="G65">
        <f t="shared" si="8"/>
        <v>1</v>
      </c>
      <c r="H65">
        <f t="shared" si="8"/>
        <v>0</v>
      </c>
      <c r="I65" s="84">
        <v>0</v>
      </c>
      <c r="J65" s="84">
        <v>0</v>
      </c>
      <c r="K65" s="84">
        <v>0</v>
      </c>
      <c r="L65" s="84">
        <v>0</v>
      </c>
      <c r="M65" s="84">
        <v>0</v>
      </c>
      <c r="N65" s="84">
        <v>0</v>
      </c>
      <c r="O65" s="84">
        <v>0</v>
      </c>
      <c r="P65" s="84">
        <v>0</v>
      </c>
      <c r="Q65" s="84">
        <v>0</v>
      </c>
      <c r="R65" s="84">
        <v>0</v>
      </c>
      <c r="S65" s="84">
        <v>0</v>
      </c>
      <c r="T65" s="84">
        <v>0</v>
      </c>
      <c r="U65" s="84">
        <v>0</v>
      </c>
      <c r="V65" s="84">
        <v>1</v>
      </c>
      <c r="W65" s="84">
        <v>2</v>
      </c>
      <c r="X65" t="s">
        <v>1117</v>
      </c>
    </row>
    <row r="66" spans="1:24" x14ac:dyDescent="0.2">
      <c r="A66" s="40">
        <f t="shared" si="2"/>
        <v>0</v>
      </c>
      <c r="B66" s="40">
        <f t="shared" si="3"/>
        <v>0</v>
      </c>
      <c r="C66" s="40">
        <f t="shared" si="4"/>
        <v>0</v>
      </c>
      <c r="D66" s="40">
        <f t="shared" si="5"/>
        <v>0</v>
      </c>
      <c r="E66">
        <f t="shared" si="6"/>
        <v>0</v>
      </c>
      <c r="F66">
        <f t="shared" si="8"/>
        <v>0</v>
      </c>
      <c r="G66">
        <f t="shared" si="8"/>
        <v>0</v>
      </c>
      <c r="H66">
        <f t="shared" si="8"/>
        <v>0</v>
      </c>
      <c r="I66" s="84">
        <v>0</v>
      </c>
      <c r="J66" s="84">
        <v>0</v>
      </c>
      <c r="K66" s="84">
        <v>0</v>
      </c>
      <c r="L66" s="84">
        <v>0</v>
      </c>
      <c r="M66" s="84">
        <v>0</v>
      </c>
      <c r="N66" s="84">
        <v>0</v>
      </c>
      <c r="O66" s="84">
        <v>0</v>
      </c>
      <c r="P66" s="84">
        <v>0</v>
      </c>
      <c r="Q66" s="84">
        <v>0</v>
      </c>
      <c r="R66" s="84">
        <v>0</v>
      </c>
      <c r="S66" s="84">
        <v>0</v>
      </c>
      <c r="T66" s="84">
        <v>0</v>
      </c>
      <c r="U66" s="84">
        <v>0</v>
      </c>
      <c r="V66" s="84">
        <v>0</v>
      </c>
      <c r="W66" s="84">
        <v>0</v>
      </c>
    </row>
    <row r="67" spans="1:24" x14ac:dyDescent="0.2">
      <c r="A67" s="40">
        <f t="shared" si="2"/>
        <v>0</v>
      </c>
      <c r="B67" s="40">
        <f t="shared" si="3"/>
        <v>0</v>
      </c>
      <c r="C67" s="40">
        <f t="shared" si="4"/>
        <v>0</v>
      </c>
      <c r="D67" s="40">
        <f t="shared" si="5"/>
        <v>0</v>
      </c>
      <c r="E67">
        <f t="shared" si="6"/>
        <v>0</v>
      </c>
      <c r="F67">
        <f t="shared" si="8"/>
        <v>0</v>
      </c>
      <c r="G67">
        <f t="shared" si="8"/>
        <v>0</v>
      </c>
      <c r="H67">
        <f t="shared" si="8"/>
        <v>0</v>
      </c>
      <c r="I67" s="84">
        <v>0</v>
      </c>
      <c r="J67" s="84">
        <v>0</v>
      </c>
      <c r="K67" s="84">
        <v>0</v>
      </c>
      <c r="L67" s="84">
        <v>0</v>
      </c>
      <c r="M67" s="84">
        <v>0</v>
      </c>
      <c r="N67" s="84">
        <v>0</v>
      </c>
      <c r="O67" s="84">
        <v>0</v>
      </c>
      <c r="P67" s="84">
        <v>0</v>
      </c>
      <c r="Q67" s="84">
        <v>0</v>
      </c>
      <c r="R67" s="84">
        <v>0</v>
      </c>
      <c r="S67" s="84">
        <v>0</v>
      </c>
      <c r="T67" s="84">
        <v>0</v>
      </c>
      <c r="U67" s="84">
        <v>0</v>
      </c>
      <c r="V67" s="84">
        <v>0</v>
      </c>
      <c r="W67" s="84">
        <v>0</v>
      </c>
    </row>
    <row r="68" spans="1:24" x14ac:dyDescent="0.2">
      <c r="A68" s="40">
        <f t="shared" si="2"/>
        <v>1</v>
      </c>
      <c r="B68" s="40">
        <f t="shared" si="3"/>
        <v>1</v>
      </c>
      <c r="C68" s="40">
        <f t="shared" si="4"/>
        <v>0</v>
      </c>
      <c r="D68" s="40">
        <f t="shared" si="5"/>
        <v>0</v>
      </c>
      <c r="E68">
        <f t="shared" si="6"/>
        <v>2</v>
      </c>
      <c r="F68">
        <f t="shared" si="8"/>
        <v>2</v>
      </c>
      <c r="G68">
        <f t="shared" si="8"/>
        <v>0</v>
      </c>
      <c r="H68">
        <f t="shared" si="8"/>
        <v>0</v>
      </c>
      <c r="I68" s="84">
        <v>1</v>
      </c>
      <c r="J68" s="84">
        <v>0</v>
      </c>
      <c r="K68" s="84">
        <v>0</v>
      </c>
      <c r="L68" s="84">
        <v>0</v>
      </c>
      <c r="M68" s="84">
        <v>0</v>
      </c>
      <c r="N68" s="84">
        <v>0</v>
      </c>
      <c r="O68" s="84">
        <v>0</v>
      </c>
      <c r="P68" s="84">
        <v>0</v>
      </c>
      <c r="Q68" s="84">
        <v>0</v>
      </c>
      <c r="R68" s="84">
        <v>0</v>
      </c>
      <c r="S68" s="84">
        <v>0</v>
      </c>
      <c r="T68" s="84">
        <v>0</v>
      </c>
      <c r="U68" s="84">
        <v>0</v>
      </c>
      <c r="V68" s="84">
        <v>0</v>
      </c>
      <c r="W68" s="84">
        <v>1</v>
      </c>
      <c r="X68" t="s">
        <v>1127</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NumericMain</vt:lpstr>
      <vt:lpstr>NumericPlan</vt:lpstr>
      <vt:lpstr>NumericMainPlusPlan</vt:lpstr>
      <vt:lpstr>WordsMain</vt:lpstr>
      <vt:lpstr>WordsPlan</vt:lpstr>
      <vt:lpstr>Correlations</vt:lpstr>
      <vt:lpstr>MeanComp-Q26Def</vt:lpstr>
      <vt:lpstr>MeanComp-Q27Motiv</vt:lpstr>
      <vt:lpstr>MeanComp-Q28Meth</vt:lpstr>
      <vt:lpstr>MeanComp-Q31Tool</vt:lpstr>
      <vt:lpstr>MeanComp-Q40SucProc</vt:lpstr>
      <vt:lpstr>MeanComp-Q41SucInd</vt:lpstr>
      <vt:lpstr>MeanComp-Q43Impact</vt:lpstr>
      <vt:lpstr>MeanComp-Q46Ag</vt:lpstr>
      <vt:lpstr>Word2Num</vt:lpstr>
      <vt:lpstr>Percentages</vt:lpstr>
      <vt:lpstr>Q31ToolUse</vt:lpstr>
      <vt:lpstr>CountryLookup</vt:lpstr>
      <vt:lpstr>MainDB</vt:lpstr>
      <vt:lpstr>Q5Lookup</vt:lpstr>
      <vt:lpstr>ScaleA</vt:lpstr>
      <vt:lpstr>ScaleAA</vt:lpstr>
      <vt:lpstr>ScaleB</vt:lpstr>
      <vt:lpstr>ScaleBB</vt:lpstr>
      <vt:lpstr>ScaleC</vt:lpstr>
      <vt:lpstr>ScaleCC</vt:lpstr>
      <vt:lpstr>ScaleD</vt:lpstr>
      <vt:lpstr>ScaleDD</vt:lpstr>
      <vt:lpstr>ScaleE</vt:lpstr>
      <vt:lpstr>ScaleEE</vt:lpstr>
      <vt:lpstr>ScaleF</vt:lpstr>
      <vt:lpstr>ScaleFF</vt:lpstr>
      <vt:lpstr>ScaleG</vt:lpstr>
      <vt:lpstr>ScaleGG</vt:lpstr>
      <vt:lpstr>ScaleH</vt:lpstr>
      <vt:lpstr>ScaleHH</vt:lpstr>
      <vt:lpstr>ScaleI</vt:lpstr>
      <vt:lpstr>ScaleII</vt:lpstr>
      <vt:lpstr>ScaleJ</vt:lpstr>
      <vt:lpstr>ScaleJJ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Timothy Lethbridge</cp:lastModifiedBy>
  <dcterms:created xsi:type="dcterms:W3CDTF">2019-06-23T23:29:51Z</dcterms:created>
  <dcterms:modified xsi:type="dcterms:W3CDTF">2020-11-05T16:32:13Z</dcterms:modified>
</cp:coreProperties>
</file>