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5180" windowHeight="9600" activeTab="2"/>
  </bookViews>
  <sheets>
    <sheet name="raw" sheetId="1" r:id="rId1"/>
    <sheet name="rate" sheetId="2" r:id="rId2"/>
    <sheet name="opinion" sheetId="3" r:id="rId3"/>
    <sheet name="roles" sheetId="4" r:id="rId4"/>
    <sheet name="radio" sheetId="5" r:id="rId5"/>
    <sheet name="textarea" sheetId="6" r:id="rId6"/>
    <sheet name="mydocuments" sheetId="7" r:id="rId7"/>
    <sheet name="factors" sheetId="8" r:id="rId8"/>
    <sheet name="misc" sheetId="9" r:id="rId9"/>
  </sheets>
  <definedNames/>
  <calcPr fullCalcOnLoad="1"/>
</workbook>
</file>

<file path=xl/sharedStrings.xml><?xml version="1.0" encoding="utf-8"?>
<sst xmlns="http://schemas.openxmlformats.org/spreadsheetml/2006/main" count="1635" uniqueCount="294">
  <si>
    <t>My company works on small project teams, development process are mainly team choice. The application we're working on follows a very structured way analysis with client IT people validation first then coding and testing. The last one was just a pile of dog s...</t>
  </si>
  <si>
    <t>Partly. together control center uml documentation with roundtrip engineering so the uml is always uptodate. javadoc to keep track of the low level design strategy for the JR.Developer.</t>
  </si>
  <si>
    <t>used javadoc (or something similar) on a project once in conjunction with some plain html docs</t>
  </si>
  <si>
    <t>The documentation should be usefull otherwise it is obsolete. This is not followed very closely since noone is responsible for removing obsolete documentation ...</t>
  </si>
  <si>
    <t>There is no software documentation policy. I'm trying to implement one</t>
  </si>
  <si>
    <t>Functional, Design, and Test specs are due for every feature for every release by a certain time. Features with late specs may be dropped from the release. We have templates for each of the required specs. This policy is usually followed, although the quality of and detail in the spec is variable. And we don't always eliminate features with no specs or late specs.</t>
  </si>
  <si>
    <t>spredsheets</t>
  </si>
  <si>
    <t>Microsoft Word.</t>
  </si>
  <si>
    <t>--</t>
  </si>
  <si>
    <t>Excel and powerpoint. I've used them but it was difficult.</t>
  </si>
  <si>
    <t>Word Processors, Visio They can be good or bad depending on the user and what they are writing</t>
  </si>
  <si>
    <t>Auto generators.</t>
  </si>
  <si>
    <t>Telecommunications</t>
  </si>
  <si>
    <t>client and server software for embedded devices</t>
  </si>
  <si>
    <t>Credit card services.</t>
  </si>
  <si>
    <t>medical navigation software (computer aided surgery systems)</t>
  </si>
  <si>
    <t>Finicial Services. We are currently focused on the Settlement and Movement of money.</t>
  </si>
  <si>
    <t>Web Solutions, e-Commerce</t>
  </si>
  <si>
    <t>Real-time embedded systems for defence / aerospace.</t>
  </si>
  <si>
    <t>we are maybe 50% compliant with agile process</t>
  </si>
  <si>
    <t>Very little success. It just isn't part of the corporate culture yet. Technical management gives it lip service and business management hates it.</t>
  </si>
  <si>
    <t>We follow the whole XP process. We have made some modifications to make it easier for our particular environment. These changes aren't really drastic changes from the original process. In the original proces at Chrysler they had more support people that "took care of things" that we are required to do. An example would be getting hardward installed in a data center. At Chrysler, the Project Manager took care of the management and scheudling to get this done, with little impact on developer time. We don't have a experienced PM's on our projects, so experienced developers have filled in the gaps. As for development, we follow everything to the letter.</t>
  </si>
  <si>
    <t>In the position I am in now I have more freedom to choose my own so my group follows more defined and agile processes</t>
  </si>
  <si>
    <t>We typically follow a modified waterfall model: ie. we define requirements (contractual), go through design, and then do code/unit test and integration in iterative builds to gradually build up functionality.</t>
  </si>
  <si>
    <t>-</t>
  </si>
  <si>
    <t>no, though we write javadoc comments we do not generate the api docs as we can see the javadoc alongside the source</t>
  </si>
  <si>
    <t>Javadoc. Some programmers are good at writing documentation in their code but some aren't.</t>
  </si>
  <si>
    <t>doxygen / 100% of class-documentation</t>
  </si>
  <si>
    <t>We will sometimes generate JavaDoc, but this is simply done to help people understand the API. We don't have any comments in the code unless it is something that would be really difficult to understand. Most of the time we refactor complexity out of the system so comments are not needed. I think in our current system we have one or two method (s)commented.</t>
  </si>
  <si>
    <t>no</t>
  </si>
  <si>
    <t>JavaDocs, Visio</t>
  </si>
  <si>
    <t>No.</t>
  </si>
  <si>
    <t>We have had limited success with this. We use Artisan RTS as our design and modelling tool, but the document generation is only partially successful. Auto generation tends to create an unreadable document.</t>
  </si>
  <si>
    <t>There is no policy.</t>
  </si>
  <si>
    <t>dunno.</t>
  </si>
  <si>
    <t>We are supposed to give program documentation to a change management team so they can keep it in a central place. There are no guidelines of what needs to go into the documentation. In practice we give them a subset of our documentation (usually just a jarred up version of our javadoc). Often times we will hand them the same set of documentation that we did last install and they never seem to notice.</t>
  </si>
  <si>
    <t>sorry, no policy till now.</t>
  </si>
  <si>
    <t>Our company follows XP for all software development. We are very successful at producing only the documentation that is needed. I would say most of the documentation we produce is for some outside entity (i.e. Data Architect from another sister company wanting to Audit our product/decisions) and they have been very statisfied with what we produced and the technical direction we have taken to solve our particular Domain problem set.</t>
  </si>
  <si>
    <t>Much more effort is required to format / prepare software documentation than the effort of providing the actual content for the documents.</t>
  </si>
  <si>
    <t>I practice (or am trying to practice) agile software (agilemanifesto.org) techniques (i.e. eXtreme Programming (extremeprogramming.org) and Test First programming) and believe in the effectiveness of unit testing.</t>
  </si>
  <si>
    <t>Automated testing (such as J-Unit) helps exhibit the true state of a system and is a useful tool for software documentation.</t>
  </si>
  <si>
    <t>It would be useful to have tools to track changes in a software system for the purpose of updating and maintaining its supporting documentation.</t>
  </si>
  <si>
    <t>I would rather refactor / update / debug / test a system then document it in its present (and flawed) state.</t>
  </si>
  <si>
    <t>We use a useful configuration management system to maintain our software documentation.</t>
  </si>
  <si>
    <t>Software documentation (i.e. the collection of documents describing a particular system) that I reference is poorly organized and difficult to navigate primarily due to the size and number of the documents available.</t>
  </si>
  <si>
    <t>Only a few software documents are personally useful to me.</t>
  </si>
  <si>
    <t>Which software tools do you find MOST helpful to create / edit / browse / generate software documentation? (For example, text editors, word processors, spreadsheets, JavaDoc).</t>
  </si>
  <si>
    <t>Which software tools do you find LEAST helpful to create / edit / browse / generate software documentation?</t>
  </si>
  <si>
    <t>Relative to past projects, please compare the amount of documentation being produced in your current project compared to the amount of software delivered (i.e.. lines of code, features developed, etc). Rate between one (1) as extremely LESS documentation and five (5) as extremely MORE documentation.</t>
  </si>
  <si>
    <t>Relative to past projects, please compare the quality of the software of your current project. Rate between one (1) for much LOWER quality and five (5) much HIGHER quality.</t>
  </si>
  <si>
    <t># Defects per line of code.</t>
  </si>
  <si>
    <t>Team members' pride in project</t>
  </si>
  <si>
    <t>Manager's satisfaction with the projects progress</t>
  </si>
  <si>
    <t>Customer Satisfaction</t>
  </si>
  <si>
    <t>Project delivery on time</t>
  </si>
  <si>
    <t>Project delivery on budget</t>
  </si>
  <si>
    <t>Relative to past projects, please compare the quality of the documentation of your current project. Rate between one (1) for much LOWER quality and five (5) much HIGHER quality.</t>
  </si>
  <si>
    <t>Maintenance (Is is easier to keep the documents up to date?)</t>
  </si>
  <si>
    <t>Writing style (Is it easier to read and understand?)</t>
  </si>
  <si>
    <t>Navigation (Is it easier to move between documents?)</t>
  </si>
  <si>
    <t>Searching (Is it easier to find the information you need?)</t>
  </si>
  <si>
    <t>Updated (Are the documents more up to date?)</t>
  </si>
  <si>
    <t>What is the size of your current (or recently completed) project in KLOCS.</t>
  </si>
  <si>
    <t>&lt; 1 KLOC (KLOC = 1000 lines of code)</t>
  </si>
  <si>
    <t>radio</t>
  </si>
  <si>
    <t>between 1 and 5 KLOCS</t>
  </si>
  <si>
    <t>between 5 – 20 KLOCS</t>
  </si>
  <si>
    <t>between 20 – 50 KLOCS</t>
  </si>
  <si>
    <t>between 50 – 100 KLOCS</t>
  </si>
  <si>
    <t>over 100 KLOCS</t>
  </si>
  <si>
    <t>N/A</t>
  </si>
  <si>
    <t>How long have you been working in the software field?</t>
  </si>
  <si>
    <t>&lt; 1 year</t>
  </si>
  <si>
    <t>1 - 4 years</t>
  </si>
  <si>
    <t>5-10 years</t>
  </si>
  <si>
    <t>&gt; 10 years</t>
  </si>
  <si>
    <t>What type of products / services does your company offer?</t>
  </si>
  <si>
    <t>What is / are your current job function(s)?</t>
  </si>
  <si>
    <t>Manager</t>
  </si>
  <si>
    <t>Project Leader</t>
  </si>
  <si>
    <t>Software Architects.</t>
  </si>
  <si>
    <t>Sr. Software Developer</t>
  </si>
  <si>
    <t>Jr. Software Developers</t>
  </si>
  <si>
    <t>Technical Writers</t>
  </si>
  <si>
    <t>Software Support</t>
  </si>
  <si>
    <t>Quality Assurance</t>
  </si>
  <si>
    <t>Student</t>
  </si>
  <si>
    <t>Other</t>
  </si>
  <si>
    <t>None of the above</t>
  </si>
  <si>
    <t>What are some past job functions you have held?</t>
  </si>
  <si>
    <t>What type of development process(es) does your company / manager recommend?</t>
  </si>
  <si>
    <t>No defined process</t>
  </si>
  <si>
    <t>Waterfall model</t>
  </si>
  <si>
    <t>Incremental model</t>
  </si>
  <si>
    <t>Iterative model</t>
  </si>
  <si>
    <t>Agile process</t>
  </si>
  <si>
    <t>Test first strategies</t>
  </si>
  <si>
    <t>Rational unified process</t>
  </si>
  <si>
    <t>Personal software process</t>
  </si>
  <si>
    <t>Clean Room Approach</t>
  </si>
  <si>
    <t>Code and Debug</t>
  </si>
  <si>
    <t>Internal Process</t>
  </si>
  <si>
    <t>Describe to what extent you are successful at following the recommended development process(es).</t>
  </si>
  <si>
    <t>To what extent does your software team do the following activities. This list is described by Joel Spolsky as The Joel Test. More information is available online at joelonsoftware.com. Rate between one (1) for NEVER and five (5) for ALWAYS.</t>
  </si>
  <si>
    <t>Use source control (ie. CVS system)</t>
  </si>
  <si>
    <t>Have daily builds</t>
  </si>
  <si>
    <t>Maintain a bug database</t>
  </si>
  <si>
    <t>Fix bugs before writing new code</t>
  </si>
  <si>
    <t>Keep an up-to-date schedule</t>
  </si>
  <si>
    <t>Have a specifications document for your project</t>
  </si>
  <si>
    <t>Have new candidates for the development team write code during the interview</t>
  </si>
  <si>
    <t>Have testers</t>
  </si>
  <si>
    <t>Conduct hallway usability tests (ie. Grab someone from the hallway to try the newly added feature)</t>
  </si>
  <si>
    <t>Do you use tools to automatically document your system? If so, which tools and to what extent.</t>
  </si>
  <si>
    <t>Briefly describe your companies policy for software documentation? To what extent and how successfully is it followed?</t>
  </si>
  <si>
    <t>Question</t>
  </si>
  <si>
    <t>Options</t>
  </si>
  <si>
    <t>QID</t>
  </si>
  <si>
    <t>Type</t>
  </si>
  <si>
    <t>Letter</t>
  </si>
  <si>
    <t>Std Dev</t>
  </si>
  <si>
    <t>Mode</t>
  </si>
  <si>
    <t>Median</t>
  </si>
  <si>
    <t>Max</t>
  </si>
  <si>
    <t>Min</t>
  </si>
  <si>
    <t>Average</t>
  </si>
  <si>
    <t>Count</t>
  </si>
  <si>
    <t>Percentage</t>
  </si>
  <si>
    <t>Which types of software documentation do you write / edit / verify? Check all that apply. For this survey references to the term 'software documentation' imply documents geared for software developers that support a given system and NOT for end users.</t>
  </si>
  <si>
    <t>Requirements</t>
  </si>
  <si>
    <t>checkbox</t>
  </si>
  <si>
    <t>a</t>
  </si>
  <si>
    <t>Specifications</t>
  </si>
  <si>
    <t>b</t>
  </si>
  <si>
    <t>Detailed Design</t>
  </si>
  <si>
    <t>c</t>
  </si>
  <si>
    <t>Low Level Design</t>
  </si>
  <si>
    <t>d</t>
  </si>
  <si>
    <t>Architectural</t>
  </si>
  <si>
    <t>e</t>
  </si>
  <si>
    <t>Testing / Quality Documents</t>
  </si>
  <si>
    <t>f</t>
  </si>
  <si>
    <t>In your experience, who has the prime RESPONSIBILITY to CREATE and MAINTAIN the following types of software documentation?&lt;br&gt;
Select 1: Customer(s) / Client(s).&lt;br&gt;  
Select 2: Manager / Project Leader.&lt;br&gt;
Select 3: Software Architects. / Sr. Developers.&lt;br&gt;
Select 4: Jr. Developers.&lt;br&gt;
Select 5: Technical Writers.&lt;br&gt;</t>
  </si>
  <si>
    <t>rank</t>
  </si>
  <si>
    <t>na</t>
  </si>
  <si>
    <t>In your experience, who has the prime RESPONSIBILITY to VERIFY and VALIDATE the information in the following types of software documentation?&lt;br&gt;
Select 1: Customer(s) / Client(s).&lt;br&gt;  
Select 2: Manager / Project Leader.&lt;br&gt;
Select 3: Software Architects.&lt;br&gt;
Select 4: Developers.&lt;br&gt;
Select 5: Technical Writers.&lt;br&gt;</t>
  </si>
  <si>
    <t>In your experience, when changes are made to a software system, how long does it take for the supporting documentation to be updated  to reflect such changes?&lt;br&gt;
Rate 1: Updates are NEVER made.&lt;br&gt;  
Rate 2: Updates are RARELY made.&lt;br&gt;
Rate 3: Updates are made within a few MONTH of the changes.&lt;br&gt;
Rate 4: Updates are made within a few WEEKS of the changes.&lt;br&gt;
Rate 5: Updates are made within a few DAYS of the changes.&lt;br&gt;</t>
  </si>
  <si>
    <t>In your experience, how effective are the following types of software documents in reflecting the true state of a software system. Rate between one (1) as completely USELESS and five (5) as extremely EFFECTIVE.</t>
  </si>
  <si>
    <t>In your experience, how often do you consult the available software documentation when working on that software system? Rate between one (1) as NEVER and five (5) as ALWAYS.</t>
  </si>
  <si>
    <t>In your experience, how effective do you find the available software documentation for a software project in the following circumstances. Rate between one (1) as completely USELESS and five (5) as extremely EFFECTIVE.</t>
  </si>
  <si>
    <t>When LEARNING a software system.</t>
  </si>
  <si>
    <t>When MAINTAINING a software system.</t>
  </si>
  <si>
    <t>When TESTING a software system.</t>
  </si>
  <si>
    <t>When other developers are UNAVAILABLE to answer my questions.</t>
  </si>
  <si>
    <t>When explaining / answering questions about the system to MANAGEMENT or CUSTOMERS.</t>
  </si>
  <si>
    <t>When looking for BIG-PICTURE information about the software system</t>
  </si>
  <si>
    <t>g</t>
  </si>
  <si>
    <t>When looking for IN-DEPTH information about the software system.</t>
  </si>
  <si>
    <t>h</t>
  </si>
  <si>
    <t>When working with a NEW software system</t>
  </si>
  <si>
    <t>i</t>
  </si>
  <si>
    <t>When working with an ESTABLISHED / MATURE software systems</t>
  </si>
  <si>
    <t>j</t>
  </si>
  <si>
    <t>In your experience, how well maintained is supporting software documentation in the following type of software projects (please note, we are referring to both the quality and frequency of the updates). Rate between one (1) as NOT MAINTAINED at all and rate five (5) as extremely WELL MAINTAINED.</t>
  </si>
  <si>
    <t>New or recent projects</t>
  </si>
  <si>
    <t>Mature projects with new functionality</t>
  </si>
  <si>
    <t>Maintenance projects (where the software is being supported but relatively few new features are added)</t>
  </si>
  <si>
    <t>Agile or lightweight projects (for example eXtreme projects, extremeprogramming.org)</t>
  </si>
  <si>
    <t>Open source, public domain projects</t>
  </si>
  <si>
    <t>In your experience, how important is each of the following items in helping to create effective software documentation (requirements, design, architecture, …) to its audience. Rate the LEAST important item as one (1) and MOST important item as five (5). All other items are somewhere in between.</t>
  </si>
  <si>
    <t>Length (not too short, not too long)</t>
  </si>
  <si>
    <t>Availability (ability to retrieve the most current version)</t>
  </si>
  <si>
    <t>Organization (table of contents, categorized, sub-categorized, etc)</t>
  </si>
  <si>
    <t>Navigation (internal / external links, actual links or just references)</t>
  </si>
  <si>
    <t>Document structure (arrangement of text, tables, figures and diagrams)</t>
  </si>
  <si>
    <t>Document's format (i.e. Microsoft Word, Note Pad, Visio, Html, Pdf)</t>
  </si>
  <si>
    <t>Author</t>
  </si>
  <si>
    <t>Content (the information that a document contains)</t>
  </si>
  <si>
    <t>Type (requirements, specification, detailed design, architectural document)</t>
  </si>
  <si>
    <t>Influence from management / project leaders / other developers to use it</t>
  </si>
  <si>
    <t>k</t>
  </si>
  <si>
    <t>Spelling and grammar</t>
  </si>
  <si>
    <t>l</t>
  </si>
  <si>
    <t>Writing Style (choice of words, sentence and paragraph structure)</t>
  </si>
  <si>
    <t>m</t>
  </si>
  <si>
    <t>Extent to which it is up-to-date</t>
  </si>
  <si>
    <t>n</t>
  </si>
  <si>
    <t>Use of modelling diagrams (UML, SDL, etc)</t>
  </si>
  <si>
    <t>o</t>
  </si>
  <si>
    <t>Use of examples (how to extend or customize a feature).</t>
  </si>
  <si>
    <t>p</t>
  </si>
  <si>
    <t>What types of software artefacts (ie. use case maps, sequence diagrams, CRC cards, finite state machines) do you find MOST effective for software documentation? Briefly justify how these artefacts are effective and explain how they are used.</t>
  </si>
  <si>
    <t>textarea</t>
  </si>
  <si>
    <t>What types of software artefacts do you find LEAST effective for software documentation? Briefly justify your answer.</t>
  </si>
  <si>
    <t>How relevant are the following factors in causing software documentation to be out of sync with the system it describes. Rate between one (1) as a completely IRRELEVANT factor and five (5) as an extremely RELEVANT factor</t>
  </si>
  <si>
    <t>Time constraints on developers</t>
  </si>
  <si>
    <t>Budget constraints on the project</t>
  </si>
  <si>
    <t>High costs of maintaining documentation is not worth the effort</t>
  </si>
  <si>
    <t>Rapid changes in requirements</t>
  </si>
  <si>
    <t>Rapid staff turnover</t>
  </si>
  <si>
    <t>Team members do not believe in documenting their code</t>
  </si>
  <si>
    <t>Team members are unmotivated to document their code</t>
  </si>
  <si>
    <t>Team members see little benefit in always maintaining supporting documents</t>
  </si>
  <si>
    <t>If software documentation could be graded (based on several factors such as appropriate length, readability, accuracy, ease of use, and the extent to which it is up to date) then it might be more useful to me.</t>
  </si>
  <si>
    <t>opinion</t>
  </si>
  <si>
    <t>Software documentation is important, but in my organization it is unfortunately not that useful.</t>
  </si>
  <si>
    <t>Software documentation that I reference is easy to understand, navigate and cross reference.</t>
  </si>
  <si>
    <t>The language / style of writing in software documentation I reference is brief and to the point.</t>
  </si>
  <si>
    <t>When I am working on a software system and require assistance, it is easy to locate the appropriate supporting documentation.</t>
  </si>
  <si>
    <t>Tools to view and browse software documents are bulky and inefficient.</t>
  </si>
  <si>
    <t>Tools to view and browse software documents facilitate my work.</t>
  </si>
  <si>
    <t>Documentation is always outdated relative to the current state of a software system.</t>
  </si>
  <si>
    <t>Software documentation can be useful even through it might not always be the most up to date (relative the system it documents).</t>
  </si>
  <si>
    <t>Most software documents have a finite useful lifetime and should be subsequently discarded (or removed from the primary document repository).</t>
  </si>
  <si>
    <t>The cost of maintaining most software documents greatly outweighs the benefits of having such documents up to date.</t>
  </si>
  <si>
    <t>Software documentation contains a lot of information that can be extracted directly from the system’s source code itself.</t>
  </si>
  <si>
    <t>Tools that help extract information from source code (for example JavaDoc) are extremely powerful for creating supporting documentation.</t>
  </si>
  <si>
    <t>Software documentation concentrates too heavily on high level issues rather than the important implementation details.</t>
  </si>
  <si>
    <t>Software documentation that I have found useful during inception / construction of a system differs from that which I find useful during maintenance and testing of that system.</t>
  </si>
  <si>
    <t>Plain text for requirements from customers. Most of the rest is useless.</t>
  </si>
  <si>
    <t>sequence diagrams - greatly help in understanding architecture finite state machines - good for understanding complex logic</t>
  </si>
  <si>
    <t>I currently use XP so: The Customer Cards are very important and other documentation is done ad hoc. When it is done, it is very usful. If is usually maintained because it is referred often. Examples are packageing and turn-over procedure when moving a product through life-cycle. Any document type is database scheme layouts which are used to converse with DBA's and Data Architects. In a previous life I did RUP, so: I found sequence diagrams, CRC and state machines to be very helpful and usually better maintained than other documentation. Use cases are pretty good and I have seen them maintained during the early lifecycle (development) of a product but over time this taper offs. I've also noticed that CRC's are done through the lifecycle of a product but sometimes not formally maintained and usually when less experience people are working on the project. CRC's are a great way of teaching Object-oriented concepts and topics to less experience people.</t>
  </si>
  <si>
    <t>High Level Class or Component diagrams to give you the overall feel of the system and how the pieces all inter-relate. Gives you a good starting point to begin breaking down a system into workable sections</t>
  </si>
  <si>
    <t>Finite state machines are very effective since they describe the overall functionality of a system or subsystem succinctly. Sequence diagrams are good for establishing flow, but are not good for explaining parallel processing events and timing relationships.</t>
  </si>
  <si>
    <t>Detailed designs. These are expensive to create and maintain because of their low level, and are not kept in synch. Source code with a powerful IDE that allows you to navigate between related objects is always better.</t>
  </si>
  <si>
    <t>Prose discriptions of low level design. I think that at that level visual documentation (UML or the like) is much more effective then trying to explain it.</t>
  </si>
  <si>
    <t>Class diagrams and Object models. These are the most frequently created documents, but have the least amount of value. This is becuase they don't really show business logic, just which objects have relationships. Most of the time the relationships are best developed through coding and over time. Otherwise it just a guess and sometimes your right sometimes your wrong. The sad thing is less experience people take these documents as gospel and figure they need to put every relationship into the system, when sometimes this isn't the case.</t>
  </si>
  <si>
    <t>When someone has to have a long document that explains things in such utter detail as to make your head spin. I have seen a section of a scope document that was seven pages on the difference between price and pricing and how that pertains to the project in question. Extremely useless to me and a waste of my time.</t>
  </si>
  <si>
    <t>Top level use case diagrams are usually too vague.</t>
  </si>
  <si>
    <t>JavaDoc</t>
  </si>
  <si>
    <t>uml editors (argouml) word processors javadoc</t>
  </si>
  <si>
    <t>I use javadoc for API documentation and Rational Rose for UML documentation.</t>
  </si>
  <si>
    <t>create/generate: doxygen (like JavaDoc, but for C++) browse: netscape</t>
  </si>
  <si>
    <t>JavaDoc and any word processor. All our documents have a simple indent and number layout. For diagram I prefer Visio, because it can make a variety of diagram types.</t>
  </si>
  <si>
    <t>Word Processors, JavaDoc, diagramming tools like Visio</t>
  </si>
  <si>
    <t>Word processors, design/ modelling tools, requirements traceability tools.</t>
  </si>
  <si>
    <t>UML diagrams, standard way of information without to. Roundtrip engineering incooperated with the development tools. The main aspect of SD is that is accurate and uptodate. With a roundtrip tool supporting UML everything from Use cases to test plan can be sythesised and automated.</t>
  </si>
  <si>
    <t>use cases, class diagrams, example i/o, "letters to future programmers" that quickly summarize what to look for</t>
  </si>
  <si>
    <t>When learning a system, I really like tables mapping the fonctions with screen shots I also like pseudo code with extensive explanation on how it relates to "business rules"</t>
  </si>
  <si>
    <t>Inaccurate documentation and Use cases when the use case is already implemented.</t>
  </si>
  <si>
    <t>pre/post condition docs (that aren't used with excellent moderation), very long unstructured pages of docs</t>
  </si>
  <si>
    <t>Big diagrams with flowchart, nobody want to maintain them and it always need the presence of the author to understand them</t>
  </si>
  <si>
    <t>JavaDoc and Toghether Control Center</t>
  </si>
  <si>
    <t>text editor on html. class description texts (python) are also a good place to put docs, and they can be read by some class browsers or just by reading the source</t>
  </si>
  <si>
    <t>Word, framemaker, excel, visio, textpad, homesite, robohelp</t>
  </si>
  <si>
    <t>We have standard templates in various word processing formats. I use MS Word.</t>
  </si>
  <si>
    <t>PDF</t>
  </si>
  <si>
    <t>javadoc nobody seems to know how to use it !!!</t>
  </si>
  <si>
    <t>Govermental services</t>
  </si>
  <si>
    <t>OSS automation and control system</t>
  </si>
  <si>
    <t>Everything but mostly transactionnal websites, financial/banking apps</t>
  </si>
  <si>
    <t>Database and related applications (products, support, consulting)</t>
  </si>
  <si>
    <t>The development process is still in a development and intruduction phase. New projects successfully uses the developed process with lower cost and bether time plans.</t>
  </si>
  <si>
    <t>Length</t>
  </si>
  <si>
    <t>Availability</t>
  </si>
  <si>
    <t>Organization</t>
  </si>
  <si>
    <t>Navigation</t>
  </si>
  <si>
    <t>Structure</t>
  </si>
  <si>
    <t>Format</t>
  </si>
  <si>
    <t>Content</t>
  </si>
  <si>
    <t>Influence to use it</t>
  </si>
  <si>
    <t>Writing Style</t>
  </si>
  <si>
    <t>Up-to-date</t>
  </si>
  <si>
    <t>Use of diagrams</t>
  </si>
  <si>
    <t>Use of examples</t>
  </si>
  <si>
    <t>Clients</t>
  </si>
  <si>
    <t>Sr. Developer</t>
  </si>
  <si>
    <t>Jr. Developer</t>
  </si>
  <si>
    <t>Technical Writer</t>
  </si>
  <si>
    <t>Testing / QA</t>
  </si>
  <si>
    <t>count</t>
  </si>
  <si>
    <t>mean</t>
  </si>
  <si>
    <t>sd</t>
  </si>
  <si>
    <t>T-Test Data</t>
  </si>
  <si>
    <t>Req</t>
  </si>
  <si>
    <t>Spec</t>
  </si>
  <si>
    <t>DD</t>
  </si>
  <si>
    <t>LLD</t>
  </si>
  <si>
    <t>Arch</t>
  </si>
  <si>
    <t>QA</t>
  </si>
  <si>
    <t>Not effective</t>
  </si>
  <si>
    <t>easy to understand</t>
  </si>
  <si>
    <t>brief / to point</t>
  </si>
  <si>
    <t>easy to locate</t>
  </si>
  <si>
    <t>tools are inefficient</t>
  </si>
  <si>
    <t>tools faciliate my work</t>
  </si>
  <si>
    <t>Q4</t>
  </si>
  <si>
    <t>Documentation Maintenance</t>
  </si>
  <si>
    <t>Specs</t>
  </si>
  <si>
    <t>LL</t>
  </si>
  <si>
    <t>Q6</t>
  </si>
  <si>
    <t>Who Reads What</t>
  </si>
  <si>
    <t>st dev</t>
  </si>
  <si>
    <t>Qa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</si>
</sst>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0%"/>
  </numFmts>
  <fonts count="5">
    <font>
      <sz val="10"/>
      <name val="Arial"/>
      <family val="0"/>
    </font>
    <font>
      <sz val="8"/>
      <color indexed="60"/>
      <name val="Arial"/>
      <family val="2"/>
    </font>
    <font>
      <sz val="8"/>
      <color indexed="63"/>
      <name val="Arial"/>
      <family val="2"/>
    </font>
    <font>
      <sz val="10"/>
      <color indexed="60"/>
      <name val="Arial"/>
      <family val="2"/>
    </font>
    <font>
      <sz val="8"/>
      <name val="Arial"/>
      <family val="2"/>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2" borderId="0" xfId="0" applyFont="1" applyFill="1" applyBorder="1" applyAlignment="1">
      <alignment vertical="top" wrapText="1"/>
    </xf>
    <xf numFmtId="0" fontId="1" fillId="2" borderId="0" xfId="0" applyFont="1" applyFill="1" applyBorder="1" applyAlignment="1">
      <alignment wrapText="1"/>
    </xf>
    <xf numFmtId="0" fontId="1" fillId="2" borderId="0" xfId="0" applyFont="1" applyFill="1" applyBorder="1" applyAlignment="1">
      <alignment/>
    </xf>
    <xf numFmtId="164" fontId="2" fillId="3" borderId="0" xfId="0" applyNumberFormat="1" applyFont="1" applyFill="1" applyBorder="1" applyAlignment="1">
      <alignment wrapText="1"/>
    </xf>
    <xf numFmtId="0" fontId="2" fillId="3" borderId="0" xfId="0" applyFont="1" applyFill="1" applyBorder="1" applyAlignment="1">
      <alignment wrapText="1"/>
    </xf>
    <xf numFmtId="1" fontId="2" fillId="3" borderId="0" xfId="0" applyNumberFormat="1" applyFont="1" applyFill="1" applyBorder="1" applyAlignment="1">
      <alignment wrapText="1"/>
    </xf>
    <xf numFmtId="165" fontId="2" fillId="3" borderId="0" xfId="0" applyNumberFormat="1" applyFont="1" applyFill="1" applyBorder="1" applyAlignment="1">
      <alignment wrapText="1"/>
    </xf>
    <xf numFmtId="0" fontId="1" fillId="3" borderId="0" xfId="0" applyFont="1" applyFill="1" applyBorder="1" applyAlignment="1">
      <alignment/>
    </xf>
    <xf numFmtId="0" fontId="1" fillId="3" borderId="0" xfId="0" applyFont="1" applyFill="1" applyBorder="1" applyAlignment="1">
      <alignment wrapText="1"/>
    </xf>
    <xf numFmtId="0" fontId="3" fillId="4" borderId="0" xfId="0" applyFont="1" applyFill="1" applyBorder="1" applyAlignment="1">
      <alignment wrapText="1"/>
    </xf>
    <xf numFmtId="0" fontId="2" fillId="3" borderId="0" xfId="0" applyNumberFormat="1" applyFont="1" applyFill="1" applyBorder="1" applyAlignment="1">
      <alignment/>
    </xf>
    <xf numFmtId="0" fontId="1" fillId="0" borderId="0" xfId="0" applyFont="1" applyBorder="1" applyAlignment="1">
      <alignment vertical="top" wrapText="1"/>
    </xf>
    <xf numFmtId="0" fontId="1" fillId="0" borderId="0" xfId="0" applyFont="1" applyBorder="1" applyAlignment="1">
      <alignment wrapText="1"/>
    </xf>
    <xf numFmtId="0" fontId="1" fillId="0" borderId="0" xfId="0" applyFont="1" applyBorder="1" applyAlignment="1">
      <alignment/>
    </xf>
    <xf numFmtId="164" fontId="2" fillId="0" borderId="0" xfId="0" applyNumberFormat="1" applyFont="1" applyBorder="1" applyAlignment="1">
      <alignment wrapText="1"/>
    </xf>
    <xf numFmtId="0" fontId="2" fillId="0" borderId="0" xfId="0" applyFont="1" applyBorder="1" applyAlignment="1">
      <alignment wrapText="1"/>
    </xf>
    <xf numFmtId="1" fontId="2" fillId="0" borderId="0" xfId="0" applyNumberFormat="1" applyFont="1" applyBorder="1" applyAlignment="1">
      <alignment wrapText="1"/>
    </xf>
    <xf numFmtId="165" fontId="2" fillId="0" borderId="0" xfId="0" applyNumberFormat="1" applyFont="1" applyBorder="1" applyAlignment="1">
      <alignment wrapText="1"/>
    </xf>
    <xf numFmtId="0" fontId="3" fillId="0" borderId="0" xfId="0" applyFont="1" applyBorder="1" applyAlignment="1">
      <alignment wrapText="1"/>
    </xf>
    <xf numFmtId="0" fontId="2" fillId="0" borderId="0" xfId="0" applyNumberFormat="1" applyFont="1" applyBorder="1" applyAlignment="1">
      <alignment/>
    </xf>
    <xf numFmtId="0" fontId="4" fillId="0" borderId="0" xfId="0" applyFont="1" applyBorder="1" applyAlignment="1">
      <alignment vertical="top" wrapText="1"/>
    </xf>
    <xf numFmtId="0" fontId="2" fillId="0" borderId="0" xfId="0" applyNumberFormat="1" applyFont="1" applyBorder="1" applyAlignment="1">
      <alignment vertical="top"/>
    </xf>
    <xf numFmtId="0" fontId="4" fillId="0" borderId="0" xfId="0" applyFont="1" applyBorder="1" applyAlignment="1">
      <alignment/>
    </xf>
    <xf numFmtId="0" fontId="4" fillId="0" borderId="0" xfId="0" applyFont="1" applyBorder="1" applyAlignment="1">
      <alignment wrapText="1"/>
    </xf>
    <xf numFmtId="0" fontId="2" fillId="0" borderId="0" xfId="0" applyFont="1" applyBorder="1" applyAlignment="1">
      <alignment/>
    </xf>
    <xf numFmtId="1" fontId="2" fillId="0" borderId="0" xfId="0" applyNumberFormat="1" applyFont="1" applyBorder="1" applyAlignment="1">
      <alignment/>
    </xf>
    <xf numFmtId="2" fontId="1" fillId="0" borderId="0" xfId="0" applyNumberFormat="1" applyFont="1" applyBorder="1" applyAlignment="1">
      <alignment wrapText="1"/>
    </xf>
    <xf numFmtId="2" fontId="1" fillId="0" borderId="0" xfId="0" applyNumberFormat="1" applyFont="1" applyBorder="1" applyAlignment="1">
      <alignment/>
    </xf>
    <xf numFmtId="1" fontId="0" fillId="0" borderId="0" xfId="0" applyNumberFormat="1" applyAlignment="1">
      <alignment/>
    </xf>
    <xf numFmtId="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dxfs count="12">
    <dxf>
      <font>
        <color rgb="FFFFFFCC"/>
      </font>
      <fill>
        <patternFill>
          <bgColor rgb="FF800000"/>
        </patternFill>
      </fill>
      <border/>
    </dxf>
    <dxf>
      <font>
        <color rgb="FF008000"/>
      </font>
      <fill>
        <patternFill>
          <bgColor rgb="FFCCFFCC"/>
        </patternFill>
      </fill>
      <border/>
    </dxf>
    <dxf>
      <font>
        <color rgb="FFFFFFCC"/>
      </font>
      <fill>
        <patternFill>
          <bgColor rgb="FF000080"/>
        </patternFill>
      </fill>
      <border/>
    </dxf>
    <dxf>
      <font>
        <color rgb="FF000080"/>
      </font>
      <fill>
        <patternFill>
          <bgColor rgb="FF99CCFF"/>
        </patternFill>
      </fill>
      <border/>
    </dxf>
    <dxf>
      <font>
        <color rgb="FFFFFFCC"/>
      </font>
      <fill>
        <patternFill>
          <bgColor rgb="FFFF00FF"/>
        </patternFill>
      </fill>
      <border/>
    </dxf>
    <dxf>
      <fill>
        <patternFill>
          <bgColor rgb="FFFFCC99"/>
        </patternFill>
      </fill>
      <border/>
    </dxf>
    <dxf>
      <font>
        <color rgb="FFC0C0C0"/>
      </font>
      <fill>
        <patternFill>
          <bgColor rgb="FF000080"/>
        </patternFill>
      </fill>
      <border/>
    </dxf>
    <dxf>
      <fill>
        <patternFill>
          <bgColor rgb="FFFFCC00"/>
        </patternFill>
      </fill>
      <border/>
    </dxf>
    <dxf>
      <font>
        <color rgb="FFFFFFCC"/>
      </font>
      <fill>
        <patternFill>
          <bgColor rgb="FFFF0000"/>
        </patternFill>
      </fill>
      <border/>
    </dxf>
    <dxf>
      <fill>
        <patternFill>
          <bgColor rgb="FFFFFFCC"/>
        </patternFill>
      </fill>
      <border/>
    </dxf>
    <dxf>
      <fill>
        <patternFill>
          <bgColor rgb="FFFF9900"/>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A175"/>
  <sheetViews>
    <sheetView workbookViewId="0" topLeftCell="A1">
      <pane xSplit="5" ySplit="1" topLeftCell="F89" activePane="bottomRight" state="frozen"/>
      <selection pane="topLeft" activeCell="A1" sqref="A1"/>
      <selection pane="topRight" activeCell="F1" sqref="F1"/>
      <selection pane="bottomLeft" activeCell="A2" sqref="A2"/>
      <selection pane="bottomRight" activeCell="B91" sqref="B91"/>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1" width="9.140625" style="20" customWidth="1"/>
    <col min="12" max="12" width="9.140625" style="26" customWidth="1"/>
    <col min="13" max="22" width="9.140625" style="20" customWidth="1"/>
    <col min="23" max="24" width="9.140625" style="23" customWidth="1"/>
    <col min="25" max="16384" width="9.140625" style="20" customWidth="1"/>
  </cols>
  <sheetData>
    <row r="1" spans="1:27" s="11" customFormat="1" ht="12.75">
      <c r="A1" s="1" t="s">
        <v>115</v>
      </c>
      <c r="B1" s="2" t="s">
        <v>116</v>
      </c>
      <c r="C1" s="3" t="s">
        <v>117</v>
      </c>
      <c r="D1" s="3" t="s">
        <v>118</v>
      </c>
      <c r="E1" s="3" t="s">
        <v>119</v>
      </c>
      <c r="F1" s="4" t="s">
        <v>125</v>
      </c>
      <c r="G1" s="4" t="s">
        <v>120</v>
      </c>
      <c r="H1" s="5" t="s">
        <v>121</v>
      </c>
      <c r="I1" s="5" t="s">
        <v>122</v>
      </c>
      <c r="J1" s="5" t="s">
        <v>123</v>
      </c>
      <c r="K1" s="5" t="s">
        <v>124</v>
      </c>
      <c r="L1" s="6" t="s">
        <v>126</v>
      </c>
      <c r="M1" s="7" t="s">
        <v>127</v>
      </c>
      <c r="N1" s="8">
        <v>120</v>
      </c>
      <c r="O1" s="8">
        <v>126</v>
      </c>
      <c r="P1" s="8">
        <v>132</v>
      </c>
      <c r="Q1" s="8">
        <v>142</v>
      </c>
      <c r="R1" s="8">
        <v>156</v>
      </c>
      <c r="S1" s="8">
        <v>166</v>
      </c>
      <c r="T1" s="8">
        <v>178</v>
      </c>
      <c r="U1" s="8">
        <v>181</v>
      </c>
      <c r="V1" s="8">
        <v>223</v>
      </c>
      <c r="W1" s="9">
        <v>229</v>
      </c>
      <c r="X1" s="9">
        <v>235</v>
      </c>
      <c r="Y1" s="9">
        <v>248</v>
      </c>
      <c r="Z1" s="9">
        <v>251</v>
      </c>
      <c r="AA1" s="10">
        <v>20</v>
      </c>
    </row>
    <row r="2" spans="1:27" ht="67.5">
      <c r="A2" s="12" t="s">
        <v>128</v>
      </c>
      <c r="B2" s="13" t="s">
        <v>129</v>
      </c>
      <c r="C2" s="14">
        <v>1</v>
      </c>
      <c r="D2" s="14" t="s">
        <v>130</v>
      </c>
      <c r="E2" s="14" t="s">
        <v>131</v>
      </c>
      <c r="F2" s="15" t="str">
        <f aca="true" t="shared" si="0" ref="F2:F33">IF(OR(D2="checkbox",D2="radio"),"--",AVERAGE(N2:AA2))</f>
        <v>--</v>
      </c>
      <c r="G2" s="15" t="str">
        <f>IF(OR(D2="checkbox",D2="radio"),"--",STDEV(N2:AA2))</f>
        <v>--</v>
      </c>
      <c r="H2" s="16" t="str">
        <f aca="true" t="shared" si="1" ref="H2:H33">IF(OR(D2="checkbox",D2="radio"),"--",MODE(N2:AA2))</f>
        <v>--</v>
      </c>
      <c r="I2" s="16" t="str">
        <f aca="true" t="shared" si="2" ref="I2:I33">IF(OR(D2="checkbox",D2="radio"),"--",MEDIAN(N2:AA2))</f>
        <v>--</v>
      </c>
      <c r="J2" s="16" t="str">
        <f aca="true" t="shared" si="3" ref="J2:J33">IF(OR(D2="checkbox",D2="radio"),"--",MAX(N2:AA2))</f>
        <v>--</v>
      </c>
      <c r="K2" s="16" t="str">
        <f aca="true" t="shared" si="4" ref="K2:K33">IF(OR(D2="checkbox",D2="radio"),"--",MIN(N2:AA2))</f>
        <v>--</v>
      </c>
      <c r="L2" s="17">
        <f aca="true" t="shared" si="5" ref="L2:L33">COUNT(N2:AA2)</f>
        <v>10</v>
      </c>
      <c r="M2" s="18">
        <f aca="true" t="shared" si="6" ref="M2:M33">IF(OR(D2="checkbox",D2="radio"),SUM(N2:AA2)/(COUNT(N2:AA2)+COUNTBLANK(N2:AA2)),"--")</f>
        <v>0.7142857142857143</v>
      </c>
      <c r="N2" s="14">
        <v>1</v>
      </c>
      <c r="O2" s="14"/>
      <c r="P2" s="14"/>
      <c r="Q2" s="14">
        <v>1</v>
      </c>
      <c r="R2" s="14">
        <v>1</v>
      </c>
      <c r="S2" s="14"/>
      <c r="T2" s="14">
        <v>1</v>
      </c>
      <c r="U2" s="14">
        <v>1</v>
      </c>
      <c r="V2" s="14">
        <v>1</v>
      </c>
      <c r="W2" s="13">
        <v>1</v>
      </c>
      <c r="X2" s="13">
        <v>1</v>
      </c>
      <c r="Y2" s="13">
        <v>1</v>
      </c>
      <c r="Z2" s="13">
        <v>1</v>
      </c>
      <c r="AA2" s="19"/>
    </row>
    <row r="3" spans="1:27" ht="12.75">
      <c r="A3" s="12"/>
      <c r="B3" s="13" t="s">
        <v>132</v>
      </c>
      <c r="C3" s="14"/>
      <c r="D3" s="14" t="s">
        <v>130</v>
      </c>
      <c r="E3" s="14" t="s">
        <v>133</v>
      </c>
      <c r="F3" s="15" t="str">
        <f t="shared" si="0"/>
        <v>--</v>
      </c>
      <c r="G3" s="15" t="str">
        <f aca="true" t="shared" si="7" ref="G3:G66">IF(OR(D3="checkbox",D3="radio"),"--",STDEV(N3:AA3))</f>
        <v>--</v>
      </c>
      <c r="H3" s="16" t="str">
        <f t="shared" si="1"/>
        <v>--</v>
      </c>
      <c r="I3" s="16" t="str">
        <f t="shared" si="2"/>
        <v>--</v>
      </c>
      <c r="J3" s="16" t="str">
        <f t="shared" si="3"/>
        <v>--</v>
      </c>
      <c r="K3" s="16" t="str">
        <f t="shared" si="4"/>
        <v>--</v>
      </c>
      <c r="L3" s="17">
        <f t="shared" si="5"/>
        <v>9</v>
      </c>
      <c r="M3" s="18">
        <f t="shared" si="6"/>
        <v>0.6428571428571429</v>
      </c>
      <c r="N3" s="14"/>
      <c r="O3" s="14">
        <v>1</v>
      </c>
      <c r="P3" s="14"/>
      <c r="Q3" s="14">
        <v>1</v>
      </c>
      <c r="R3" s="14">
        <v>1</v>
      </c>
      <c r="S3" s="14"/>
      <c r="T3" s="14">
        <v>1</v>
      </c>
      <c r="U3" s="14">
        <v>1</v>
      </c>
      <c r="V3" s="14">
        <v>1</v>
      </c>
      <c r="W3" s="13"/>
      <c r="X3" s="13">
        <v>1</v>
      </c>
      <c r="Y3" s="13">
        <v>1</v>
      </c>
      <c r="Z3" s="13">
        <v>1</v>
      </c>
      <c r="AA3" s="19"/>
    </row>
    <row r="4" spans="1:27" ht="12.75">
      <c r="A4" s="12"/>
      <c r="B4" s="13" t="s">
        <v>134</v>
      </c>
      <c r="C4" s="14"/>
      <c r="D4" s="14" t="s">
        <v>130</v>
      </c>
      <c r="E4" s="14" t="s">
        <v>135</v>
      </c>
      <c r="F4" s="15" t="str">
        <f t="shared" si="0"/>
        <v>--</v>
      </c>
      <c r="G4" s="15" t="str">
        <f t="shared" si="7"/>
        <v>--</v>
      </c>
      <c r="H4" s="16" t="str">
        <f t="shared" si="1"/>
        <v>--</v>
      </c>
      <c r="I4" s="16" t="str">
        <f t="shared" si="2"/>
        <v>--</v>
      </c>
      <c r="J4" s="16" t="str">
        <f t="shared" si="3"/>
        <v>--</v>
      </c>
      <c r="K4" s="16" t="str">
        <f t="shared" si="4"/>
        <v>--</v>
      </c>
      <c r="L4" s="17">
        <f t="shared" si="5"/>
        <v>8</v>
      </c>
      <c r="M4" s="18">
        <f t="shared" si="6"/>
        <v>0.5714285714285714</v>
      </c>
      <c r="N4" s="14"/>
      <c r="O4" s="14">
        <v>1</v>
      </c>
      <c r="P4" s="14">
        <v>1</v>
      </c>
      <c r="Q4" s="14">
        <v>1</v>
      </c>
      <c r="R4" s="14"/>
      <c r="S4" s="14"/>
      <c r="T4" s="14">
        <v>1</v>
      </c>
      <c r="U4" s="14">
        <v>1</v>
      </c>
      <c r="V4" s="14"/>
      <c r="W4" s="13"/>
      <c r="X4" s="13">
        <v>1</v>
      </c>
      <c r="Y4" s="13">
        <v>1</v>
      </c>
      <c r="Z4" s="13">
        <v>1</v>
      </c>
      <c r="AA4" s="19"/>
    </row>
    <row r="5" spans="1:27" ht="12.75">
      <c r="A5" s="12"/>
      <c r="B5" s="13" t="s">
        <v>136</v>
      </c>
      <c r="C5" s="14"/>
      <c r="D5" s="14" t="s">
        <v>130</v>
      </c>
      <c r="E5" s="14" t="s">
        <v>137</v>
      </c>
      <c r="F5" s="15" t="str">
        <f t="shared" si="0"/>
        <v>--</v>
      </c>
      <c r="G5" s="15" t="str">
        <f t="shared" si="7"/>
        <v>--</v>
      </c>
      <c r="H5" s="16" t="str">
        <f t="shared" si="1"/>
        <v>--</v>
      </c>
      <c r="I5" s="16" t="str">
        <f t="shared" si="2"/>
        <v>--</v>
      </c>
      <c r="J5" s="16" t="str">
        <f t="shared" si="3"/>
        <v>--</v>
      </c>
      <c r="K5" s="16" t="str">
        <f t="shared" si="4"/>
        <v>--</v>
      </c>
      <c r="L5" s="17">
        <f t="shared" si="5"/>
        <v>6</v>
      </c>
      <c r="M5" s="18">
        <f t="shared" si="6"/>
        <v>0.42857142857142855</v>
      </c>
      <c r="N5" s="14"/>
      <c r="O5" s="14"/>
      <c r="P5" s="14"/>
      <c r="Q5" s="14">
        <v>1</v>
      </c>
      <c r="R5" s="14">
        <v>1</v>
      </c>
      <c r="S5" s="14"/>
      <c r="T5" s="14">
        <v>1</v>
      </c>
      <c r="U5" s="14">
        <v>1</v>
      </c>
      <c r="V5" s="14"/>
      <c r="W5" s="13"/>
      <c r="X5" s="13">
        <v>1</v>
      </c>
      <c r="Y5" s="13"/>
      <c r="Z5" s="13">
        <v>1</v>
      </c>
      <c r="AA5" s="19"/>
    </row>
    <row r="6" spans="1:27" ht="12.75">
      <c r="A6" s="12"/>
      <c r="B6" s="13" t="s">
        <v>138</v>
      </c>
      <c r="C6" s="14"/>
      <c r="D6" s="14" t="s">
        <v>130</v>
      </c>
      <c r="E6" s="14" t="s">
        <v>139</v>
      </c>
      <c r="F6" s="15" t="str">
        <f t="shared" si="0"/>
        <v>--</v>
      </c>
      <c r="G6" s="15" t="str">
        <f t="shared" si="7"/>
        <v>--</v>
      </c>
      <c r="H6" s="16" t="str">
        <f t="shared" si="1"/>
        <v>--</v>
      </c>
      <c r="I6" s="16" t="str">
        <f t="shared" si="2"/>
        <v>--</v>
      </c>
      <c r="J6" s="16" t="str">
        <f t="shared" si="3"/>
        <v>--</v>
      </c>
      <c r="K6" s="16" t="str">
        <f t="shared" si="4"/>
        <v>--</v>
      </c>
      <c r="L6" s="17">
        <f t="shared" si="5"/>
        <v>10</v>
      </c>
      <c r="M6" s="18">
        <f t="shared" si="6"/>
        <v>0.7142857142857143</v>
      </c>
      <c r="N6" s="14">
        <v>1</v>
      </c>
      <c r="O6" s="14">
        <v>1</v>
      </c>
      <c r="P6" s="14">
        <v>1</v>
      </c>
      <c r="Q6" s="14">
        <v>1</v>
      </c>
      <c r="R6" s="14"/>
      <c r="S6" s="14"/>
      <c r="T6" s="14">
        <v>1</v>
      </c>
      <c r="U6" s="14">
        <v>1</v>
      </c>
      <c r="V6" s="14">
        <v>1</v>
      </c>
      <c r="W6" s="13">
        <v>1</v>
      </c>
      <c r="X6" s="13">
        <v>1</v>
      </c>
      <c r="Y6" s="13"/>
      <c r="Z6" s="13">
        <v>1</v>
      </c>
      <c r="AA6" s="19"/>
    </row>
    <row r="7" spans="1:27" ht="12.75">
      <c r="A7" s="12"/>
      <c r="B7" s="13" t="s">
        <v>140</v>
      </c>
      <c r="C7" s="14"/>
      <c r="D7" s="14" t="s">
        <v>130</v>
      </c>
      <c r="E7" s="14" t="s">
        <v>141</v>
      </c>
      <c r="F7" s="15" t="str">
        <f t="shared" si="0"/>
        <v>--</v>
      </c>
      <c r="G7" s="15" t="str">
        <f t="shared" si="7"/>
        <v>--</v>
      </c>
      <c r="H7" s="16" t="str">
        <f t="shared" si="1"/>
        <v>--</v>
      </c>
      <c r="I7" s="16" t="str">
        <f t="shared" si="2"/>
        <v>--</v>
      </c>
      <c r="J7" s="16" t="str">
        <f t="shared" si="3"/>
        <v>--</v>
      </c>
      <c r="K7" s="16" t="str">
        <f t="shared" si="4"/>
        <v>--</v>
      </c>
      <c r="L7" s="17">
        <f t="shared" si="5"/>
        <v>8</v>
      </c>
      <c r="M7" s="18">
        <f t="shared" si="6"/>
        <v>0.5714285714285714</v>
      </c>
      <c r="N7" s="14"/>
      <c r="O7" s="14"/>
      <c r="P7" s="14"/>
      <c r="Q7" s="14">
        <v>1</v>
      </c>
      <c r="R7" s="14">
        <v>1</v>
      </c>
      <c r="S7" s="14"/>
      <c r="T7" s="14"/>
      <c r="U7" s="14">
        <v>1</v>
      </c>
      <c r="V7" s="14">
        <v>1</v>
      </c>
      <c r="W7" s="13"/>
      <c r="X7" s="13">
        <v>1</v>
      </c>
      <c r="Y7" s="13">
        <v>1</v>
      </c>
      <c r="Z7" s="13">
        <v>1</v>
      </c>
      <c r="AA7" s="19">
        <v>1</v>
      </c>
    </row>
    <row r="8" spans="1:27" ht="101.25">
      <c r="A8" s="12" t="s">
        <v>142</v>
      </c>
      <c r="B8" s="13" t="s">
        <v>129</v>
      </c>
      <c r="C8" s="14">
        <v>2</v>
      </c>
      <c r="D8" s="14" t="s">
        <v>143</v>
      </c>
      <c r="E8" s="14" t="s">
        <v>131</v>
      </c>
      <c r="F8" s="15">
        <f t="shared" si="0"/>
        <v>1.6666666666666667</v>
      </c>
      <c r="G8" s="15">
        <f t="shared" si="7"/>
        <v>0.5163977794943221</v>
      </c>
      <c r="H8" s="16">
        <f t="shared" si="1"/>
        <v>2</v>
      </c>
      <c r="I8" s="16">
        <f t="shared" si="2"/>
        <v>2</v>
      </c>
      <c r="J8" s="16">
        <f t="shared" si="3"/>
        <v>2</v>
      </c>
      <c r="K8" s="16">
        <f t="shared" si="4"/>
        <v>1</v>
      </c>
      <c r="L8" s="17">
        <f t="shared" si="5"/>
        <v>6</v>
      </c>
      <c r="M8" s="18" t="str">
        <f t="shared" si="6"/>
        <v>--</v>
      </c>
      <c r="N8" s="14">
        <v>1</v>
      </c>
      <c r="O8" s="14">
        <v>2</v>
      </c>
      <c r="P8" s="14">
        <v>2</v>
      </c>
      <c r="Q8" s="14"/>
      <c r="R8" s="14"/>
      <c r="S8" s="14"/>
      <c r="T8" s="14"/>
      <c r="U8" s="14">
        <v>1</v>
      </c>
      <c r="V8" s="14"/>
      <c r="W8" s="13">
        <v>2</v>
      </c>
      <c r="X8" s="13">
        <v>2</v>
      </c>
      <c r="Y8" s="13"/>
      <c r="Z8" s="13"/>
      <c r="AA8" s="19"/>
    </row>
    <row r="9" spans="1:27" ht="12.75">
      <c r="A9" s="12"/>
      <c r="B9" s="13" t="s">
        <v>132</v>
      </c>
      <c r="C9" s="14"/>
      <c r="D9" s="14" t="s">
        <v>143</v>
      </c>
      <c r="E9" s="14" t="s">
        <v>133</v>
      </c>
      <c r="F9" s="15">
        <f t="shared" si="0"/>
        <v>3</v>
      </c>
      <c r="G9" s="15">
        <f t="shared" si="7"/>
        <v>1.4142135623730951</v>
      </c>
      <c r="H9" s="16">
        <f t="shared" si="1"/>
        <v>2</v>
      </c>
      <c r="I9" s="16">
        <f t="shared" si="2"/>
        <v>2.5</v>
      </c>
      <c r="J9" s="16">
        <f t="shared" si="3"/>
        <v>5</v>
      </c>
      <c r="K9" s="16">
        <f t="shared" si="4"/>
        <v>2</v>
      </c>
      <c r="L9" s="17">
        <f t="shared" si="5"/>
        <v>4</v>
      </c>
      <c r="M9" s="18" t="str">
        <f t="shared" si="6"/>
        <v>--</v>
      </c>
      <c r="N9" s="14" t="s">
        <v>144</v>
      </c>
      <c r="O9" s="14">
        <v>3</v>
      </c>
      <c r="P9" s="14" t="s">
        <v>144</v>
      </c>
      <c r="Q9" s="14"/>
      <c r="R9" s="14"/>
      <c r="S9" s="14"/>
      <c r="T9" s="14"/>
      <c r="U9" s="14">
        <v>5</v>
      </c>
      <c r="V9" s="14"/>
      <c r="W9" s="13">
        <v>2</v>
      </c>
      <c r="X9" s="13">
        <v>2</v>
      </c>
      <c r="Y9" s="13"/>
      <c r="Z9" s="13"/>
      <c r="AA9" s="19"/>
    </row>
    <row r="10" spans="1:27" ht="12.75">
      <c r="A10" s="12"/>
      <c r="B10" s="13" t="s">
        <v>134</v>
      </c>
      <c r="C10" s="14"/>
      <c r="D10" s="14" t="s">
        <v>143</v>
      </c>
      <c r="E10" s="14" t="s">
        <v>135</v>
      </c>
      <c r="F10" s="15">
        <f t="shared" si="0"/>
        <v>3.2</v>
      </c>
      <c r="G10" s="15">
        <f t="shared" si="7"/>
        <v>0.44721359549995715</v>
      </c>
      <c r="H10" s="16">
        <f t="shared" si="1"/>
        <v>3</v>
      </c>
      <c r="I10" s="16">
        <f t="shared" si="2"/>
        <v>3</v>
      </c>
      <c r="J10" s="16">
        <f t="shared" si="3"/>
        <v>4</v>
      </c>
      <c r="K10" s="16">
        <f t="shared" si="4"/>
        <v>3</v>
      </c>
      <c r="L10" s="17">
        <f t="shared" si="5"/>
        <v>5</v>
      </c>
      <c r="M10" s="18" t="str">
        <f t="shared" si="6"/>
        <v>--</v>
      </c>
      <c r="N10" s="14" t="s">
        <v>144</v>
      </c>
      <c r="O10" s="14">
        <v>4</v>
      </c>
      <c r="P10" s="14">
        <v>3</v>
      </c>
      <c r="Q10" s="14"/>
      <c r="R10" s="14"/>
      <c r="S10" s="14"/>
      <c r="T10" s="14"/>
      <c r="U10" s="14">
        <v>3</v>
      </c>
      <c r="V10" s="14"/>
      <c r="W10" s="13">
        <v>3</v>
      </c>
      <c r="X10" s="13">
        <v>3</v>
      </c>
      <c r="Y10" s="13"/>
      <c r="Z10" s="13"/>
      <c r="AA10" s="19"/>
    </row>
    <row r="11" spans="1:27" ht="12.75">
      <c r="A11" s="12"/>
      <c r="B11" s="13" t="s">
        <v>136</v>
      </c>
      <c r="C11" s="14"/>
      <c r="D11" s="14" t="s">
        <v>143</v>
      </c>
      <c r="E11" s="14" t="s">
        <v>137</v>
      </c>
      <c r="F11" s="15">
        <f t="shared" si="0"/>
        <v>3.75</v>
      </c>
      <c r="G11" s="15">
        <f t="shared" si="7"/>
        <v>0.9574271077563381</v>
      </c>
      <c r="H11" s="16">
        <f t="shared" si="1"/>
        <v>3</v>
      </c>
      <c r="I11" s="16">
        <f t="shared" si="2"/>
        <v>3.5</v>
      </c>
      <c r="J11" s="16">
        <f t="shared" si="3"/>
        <v>5</v>
      </c>
      <c r="K11" s="16">
        <f t="shared" si="4"/>
        <v>3</v>
      </c>
      <c r="L11" s="17">
        <f t="shared" si="5"/>
        <v>4</v>
      </c>
      <c r="M11" s="18" t="str">
        <f t="shared" si="6"/>
        <v>--</v>
      </c>
      <c r="N11" s="14" t="s">
        <v>144</v>
      </c>
      <c r="O11" s="14">
        <v>4</v>
      </c>
      <c r="P11" s="14" t="s">
        <v>144</v>
      </c>
      <c r="Q11" s="14"/>
      <c r="R11" s="14"/>
      <c r="S11" s="14"/>
      <c r="T11" s="14"/>
      <c r="U11" s="14">
        <v>5</v>
      </c>
      <c r="V11" s="14"/>
      <c r="W11" s="13">
        <v>3</v>
      </c>
      <c r="X11" s="13">
        <v>3</v>
      </c>
      <c r="Y11" s="13"/>
      <c r="Z11" s="13"/>
      <c r="AA11" s="19"/>
    </row>
    <row r="12" spans="1:27" ht="12.75">
      <c r="A12" s="12"/>
      <c r="B12" s="13" t="s">
        <v>138</v>
      </c>
      <c r="C12" s="14"/>
      <c r="D12" s="14" t="s">
        <v>143</v>
      </c>
      <c r="E12" s="14" t="s">
        <v>139</v>
      </c>
      <c r="F12" s="15">
        <f t="shared" si="0"/>
        <v>3.1666666666666665</v>
      </c>
      <c r="G12" s="15">
        <f t="shared" si="7"/>
        <v>0.4082482904638636</v>
      </c>
      <c r="H12" s="16">
        <f t="shared" si="1"/>
        <v>3</v>
      </c>
      <c r="I12" s="16">
        <f t="shared" si="2"/>
        <v>3</v>
      </c>
      <c r="J12" s="16">
        <f t="shared" si="3"/>
        <v>4</v>
      </c>
      <c r="K12" s="16">
        <f t="shared" si="4"/>
        <v>3</v>
      </c>
      <c r="L12" s="17">
        <f t="shared" si="5"/>
        <v>6</v>
      </c>
      <c r="M12" s="18" t="str">
        <f t="shared" si="6"/>
        <v>--</v>
      </c>
      <c r="N12" s="14">
        <v>3</v>
      </c>
      <c r="O12" s="14">
        <v>3</v>
      </c>
      <c r="P12" s="14">
        <v>3</v>
      </c>
      <c r="Q12" s="14"/>
      <c r="R12" s="14"/>
      <c r="S12" s="14"/>
      <c r="T12" s="14"/>
      <c r="U12" s="14">
        <v>4</v>
      </c>
      <c r="V12" s="14"/>
      <c r="W12" s="13">
        <v>3</v>
      </c>
      <c r="X12" s="13">
        <v>3</v>
      </c>
      <c r="Y12" s="13"/>
      <c r="Z12" s="13"/>
      <c r="AA12" s="19"/>
    </row>
    <row r="13" spans="1:27" ht="12.75">
      <c r="A13" s="12"/>
      <c r="B13" s="13" t="s">
        <v>140</v>
      </c>
      <c r="C13" s="14"/>
      <c r="D13" s="14" t="s">
        <v>143</v>
      </c>
      <c r="E13" s="14" t="s">
        <v>141</v>
      </c>
      <c r="F13" s="15">
        <f t="shared" si="0"/>
        <v>2.75</v>
      </c>
      <c r="G13" s="15">
        <f t="shared" si="7"/>
        <v>0.9574271077563381</v>
      </c>
      <c r="H13" s="16">
        <f t="shared" si="1"/>
        <v>2</v>
      </c>
      <c r="I13" s="16">
        <f t="shared" si="2"/>
        <v>2.5</v>
      </c>
      <c r="J13" s="16">
        <f t="shared" si="3"/>
        <v>4</v>
      </c>
      <c r="K13" s="16">
        <f t="shared" si="4"/>
        <v>2</v>
      </c>
      <c r="L13" s="17">
        <f t="shared" si="5"/>
        <v>4</v>
      </c>
      <c r="M13" s="18" t="str">
        <f t="shared" si="6"/>
        <v>--</v>
      </c>
      <c r="N13" s="14" t="s">
        <v>144</v>
      </c>
      <c r="O13" s="14">
        <v>3</v>
      </c>
      <c r="P13" s="14" t="s">
        <v>144</v>
      </c>
      <c r="Q13" s="14"/>
      <c r="R13" s="14"/>
      <c r="S13" s="14"/>
      <c r="T13" s="14"/>
      <c r="U13" s="14">
        <v>4</v>
      </c>
      <c r="V13" s="14"/>
      <c r="W13" s="13">
        <v>2</v>
      </c>
      <c r="X13" s="13">
        <v>2</v>
      </c>
      <c r="Y13" s="13"/>
      <c r="Z13" s="13"/>
      <c r="AA13" s="19"/>
    </row>
    <row r="14" spans="1:27" ht="101.25">
      <c r="A14" s="12" t="s">
        <v>145</v>
      </c>
      <c r="B14" s="13" t="s">
        <v>129</v>
      </c>
      <c r="C14" s="14">
        <v>3</v>
      </c>
      <c r="D14" s="14" t="s">
        <v>143</v>
      </c>
      <c r="E14" s="14" t="s">
        <v>131</v>
      </c>
      <c r="F14" s="15">
        <f t="shared" si="0"/>
        <v>2.3333333333333335</v>
      </c>
      <c r="G14" s="15">
        <f t="shared" si="7"/>
        <v>1.5055453054181622</v>
      </c>
      <c r="H14" s="16">
        <f t="shared" si="1"/>
        <v>1</v>
      </c>
      <c r="I14" s="16">
        <f t="shared" si="2"/>
        <v>2</v>
      </c>
      <c r="J14" s="16">
        <f t="shared" si="3"/>
        <v>5</v>
      </c>
      <c r="K14" s="16">
        <f t="shared" si="4"/>
        <v>1</v>
      </c>
      <c r="L14" s="17">
        <f t="shared" si="5"/>
        <v>6</v>
      </c>
      <c r="M14" s="18" t="str">
        <f t="shared" si="6"/>
        <v>--</v>
      </c>
      <c r="N14" s="14">
        <v>3</v>
      </c>
      <c r="O14" s="14">
        <v>1</v>
      </c>
      <c r="P14" s="14">
        <v>2</v>
      </c>
      <c r="Q14" s="14"/>
      <c r="R14" s="14"/>
      <c r="S14" s="14"/>
      <c r="T14" s="14"/>
      <c r="U14" s="14">
        <v>5</v>
      </c>
      <c r="V14" s="14"/>
      <c r="W14" s="13">
        <v>1</v>
      </c>
      <c r="X14" s="13">
        <v>2</v>
      </c>
      <c r="Y14" s="13"/>
      <c r="Z14" s="13"/>
      <c r="AA14" s="19"/>
    </row>
    <row r="15" spans="1:27" ht="12.75">
      <c r="A15" s="12"/>
      <c r="B15" s="13" t="s">
        <v>132</v>
      </c>
      <c r="C15" s="14"/>
      <c r="D15" s="14" t="s">
        <v>143</v>
      </c>
      <c r="E15" s="14" t="s">
        <v>133</v>
      </c>
      <c r="F15" s="15">
        <f t="shared" si="0"/>
        <v>1.5</v>
      </c>
      <c r="G15" s="15">
        <f t="shared" si="7"/>
        <v>0.5773502691896257</v>
      </c>
      <c r="H15" s="16">
        <f t="shared" si="1"/>
        <v>1</v>
      </c>
      <c r="I15" s="16">
        <f t="shared" si="2"/>
        <v>1.5</v>
      </c>
      <c r="J15" s="16">
        <f t="shared" si="3"/>
        <v>2</v>
      </c>
      <c r="K15" s="16">
        <f t="shared" si="4"/>
        <v>1</v>
      </c>
      <c r="L15" s="17">
        <f t="shared" si="5"/>
        <v>4</v>
      </c>
      <c r="M15" s="18" t="str">
        <f t="shared" si="6"/>
        <v>--</v>
      </c>
      <c r="N15" s="14" t="s">
        <v>144</v>
      </c>
      <c r="O15" s="14">
        <v>1</v>
      </c>
      <c r="P15" s="14" t="s">
        <v>144</v>
      </c>
      <c r="Q15" s="14"/>
      <c r="R15" s="14"/>
      <c r="S15" s="14"/>
      <c r="T15" s="14"/>
      <c r="U15" s="14">
        <v>2</v>
      </c>
      <c r="V15" s="14"/>
      <c r="W15" s="13">
        <v>1</v>
      </c>
      <c r="X15" s="13">
        <v>2</v>
      </c>
      <c r="Y15" s="13"/>
      <c r="Z15" s="13"/>
      <c r="AA15" s="19"/>
    </row>
    <row r="16" spans="1:27" ht="12.75">
      <c r="A16" s="12"/>
      <c r="B16" s="13" t="s">
        <v>134</v>
      </c>
      <c r="C16" s="14"/>
      <c r="D16" s="14" t="s">
        <v>143</v>
      </c>
      <c r="E16" s="14" t="s">
        <v>135</v>
      </c>
      <c r="F16" s="15">
        <f t="shared" si="0"/>
        <v>3.2</v>
      </c>
      <c r="G16" s="15">
        <f t="shared" si="7"/>
        <v>0.44721359549995715</v>
      </c>
      <c r="H16" s="16">
        <f t="shared" si="1"/>
        <v>3</v>
      </c>
      <c r="I16" s="16">
        <f t="shared" si="2"/>
        <v>3</v>
      </c>
      <c r="J16" s="16">
        <f t="shared" si="3"/>
        <v>4</v>
      </c>
      <c r="K16" s="16">
        <f t="shared" si="4"/>
        <v>3</v>
      </c>
      <c r="L16" s="17">
        <f t="shared" si="5"/>
        <v>5</v>
      </c>
      <c r="M16" s="18" t="str">
        <f t="shared" si="6"/>
        <v>--</v>
      </c>
      <c r="N16" s="14" t="s">
        <v>144</v>
      </c>
      <c r="O16" s="14">
        <v>3</v>
      </c>
      <c r="P16" s="14">
        <v>3</v>
      </c>
      <c r="Q16" s="14"/>
      <c r="R16" s="14"/>
      <c r="S16" s="14"/>
      <c r="T16" s="14"/>
      <c r="U16" s="14">
        <v>3</v>
      </c>
      <c r="V16" s="14"/>
      <c r="W16" s="13">
        <v>4</v>
      </c>
      <c r="X16" s="13">
        <v>3</v>
      </c>
      <c r="Y16" s="13"/>
      <c r="Z16" s="13"/>
      <c r="AA16" s="19"/>
    </row>
    <row r="17" spans="1:27" ht="12.75">
      <c r="A17" s="12"/>
      <c r="B17" s="13" t="s">
        <v>136</v>
      </c>
      <c r="C17" s="14"/>
      <c r="D17" s="14" t="s">
        <v>143</v>
      </c>
      <c r="E17" s="14" t="s">
        <v>137</v>
      </c>
      <c r="F17" s="15">
        <f t="shared" si="0"/>
        <v>3.25</v>
      </c>
      <c r="G17" s="15">
        <f t="shared" si="7"/>
        <v>0.5</v>
      </c>
      <c r="H17" s="16">
        <f t="shared" si="1"/>
        <v>3</v>
      </c>
      <c r="I17" s="16">
        <f t="shared" si="2"/>
        <v>3</v>
      </c>
      <c r="J17" s="16">
        <f t="shared" si="3"/>
        <v>4</v>
      </c>
      <c r="K17" s="16">
        <f t="shared" si="4"/>
        <v>3</v>
      </c>
      <c r="L17" s="17">
        <f t="shared" si="5"/>
        <v>4</v>
      </c>
      <c r="M17" s="18" t="str">
        <f t="shared" si="6"/>
        <v>--</v>
      </c>
      <c r="N17" s="14" t="s">
        <v>144</v>
      </c>
      <c r="O17" s="14">
        <v>3</v>
      </c>
      <c r="P17" s="14" t="s">
        <v>144</v>
      </c>
      <c r="Q17" s="14"/>
      <c r="R17" s="14"/>
      <c r="S17" s="14"/>
      <c r="T17" s="14"/>
      <c r="U17" s="14">
        <v>3</v>
      </c>
      <c r="V17" s="14"/>
      <c r="W17" s="13">
        <v>4</v>
      </c>
      <c r="X17" s="13">
        <v>3</v>
      </c>
      <c r="Y17" s="13"/>
      <c r="Z17" s="13"/>
      <c r="AA17" s="19"/>
    </row>
    <row r="18" spans="1:27" ht="12.75">
      <c r="A18" s="12"/>
      <c r="B18" s="13" t="s">
        <v>138</v>
      </c>
      <c r="C18" s="14"/>
      <c r="D18" s="14" t="s">
        <v>143</v>
      </c>
      <c r="E18" s="14" t="s">
        <v>139</v>
      </c>
      <c r="F18" s="15">
        <f t="shared" si="0"/>
        <v>3.1666666666666665</v>
      </c>
      <c r="G18" s="15">
        <f t="shared" si="7"/>
        <v>0.4082482904638636</v>
      </c>
      <c r="H18" s="16">
        <f t="shared" si="1"/>
        <v>3</v>
      </c>
      <c r="I18" s="16">
        <f t="shared" si="2"/>
        <v>3</v>
      </c>
      <c r="J18" s="16">
        <f t="shared" si="3"/>
        <v>4</v>
      </c>
      <c r="K18" s="16">
        <f t="shared" si="4"/>
        <v>3</v>
      </c>
      <c r="L18" s="17">
        <f t="shared" si="5"/>
        <v>6</v>
      </c>
      <c r="M18" s="18" t="str">
        <f t="shared" si="6"/>
        <v>--</v>
      </c>
      <c r="N18" s="14">
        <v>3</v>
      </c>
      <c r="O18" s="14">
        <v>3</v>
      </c>
      <c r="P18" s="14">
        <v>3</v>
      </c>
      <c r="Q18" s="14"/>
      <c r="R18" s="14"/>
      <c r="S18" s="14"/>
      <c r="T18" s="14"/>
      <c r="U18" s="14">
        <v>3</v>
      </c>
      <c r="V18" s="14"/>
      <c r="W18" s="13">
        <v>4</v>
      </c>
      <c r="X18" s="13">
        <v>3</v>
      </c>
      <c r="Y18" s="13"/>
      <c r="Z18" s="13"/>
      <c r="AA18" s="19"/>
    </row>
    <row r="19" spans="1:27" ht="12.75">
      <c r="A19" s="12"/>
      <c r="B19" s="13" t="s">
        <v>140</v>
      </c>
      <c r="C19" s="14"/>
      <c r="D19" s="14" t="s">
        <v>143</v>
      </c>
      <c r="E19" s="14" t="s">
        <v>141</v>
      </c>
      <c r="F19" s="15">
        <f t="shared" si="0"/>
        <v>4</v>
      </c>
      <c r="G19" s="15">
        <f t="shared" si="7"/>
        <v>1.4142135623730951</v>
      </c>
      <c r="H19" s="16">
        <f t="shared" si="1"/>
        <v>5</v>
      </c>
      <c r="I19" s="16">
        <f t="shared" si="2"/>
        <v>4.5</v>
      </c>
      <c r="J19" s="16">
        <f t="shared" si="3"/>
        <v>5</v>
      </c>
      <c r="K19" s="16">
        <f t="shared" si="4"/>
        <v>2</v>
      </c>
      <c r="L19" s="17">
        <f t="shared" si="5"/>
        <v>4</v>
      </c>
      <c r="M19" s="18" t="str">
        <f t="shared" si="6"/>
        <v>--</v>
      </c>
      <c r="N19" s="14" t="s">
        <v>144</v>
      </c>
      <c r="O19" s="14">
        <v>5</v>
      </c>
      <c r="P19" s="14" t="s">
        <v>144</v>
      </c>
      <c r="Q19" s="14"/>
      <c r="R19" s="14"/>
      <c r="S19" s="14"/>
      <c r="T19" s="14"/>
      <c r="U19" s="14">
        <v>5</v>
      </c>
      <c r="V19" s="14"/>
      <c r="W19" s="13">
        <v>4</v>
      </c>
      <c r="X19" s="13">
        <v>2</v>
      </c>
      <c r="Y19" s="13"/>
      <c r="Z19" s="13"/>
      <c r="AA19" s="19"/>
    </row>
    <row r="20" spans="1:27" ht="135">
      <c r="A20" s="12" t="s">
        <v>146</v>
      </c>
      <c r="B20" s="13" t="s">
        <v>129</v>
      </c>
      <c r="C20" s="14">
        <v>4</v>
      </c>
      <c r="D20" s="14" t="s">
        <v>143</v>
      </c>
      <c r="E20" s="14" t="s">
        <v>131</v>
      </c>
      <c r="F20" s="15">
        <f t="shared" si="0"/>
        <v>2</v>
      </c>
      <c r="G20" s="15">
        <f t="shared" si="7"/>
        <v>1.0954451150103321</v>
      </c>
      <c r="H20" s="16">
        <f t="shared" si="1"/>
        <v>2</v>
      </c>
      <c r="I20" s="16">
        <f t="shared" si="2"/>
        <v>2</v>
      </c>
      <c r="J20" s="16">
        <f t="shared" si="3"/>
        <v>4</v>
      </c>
      <c r="K20" s="16">
        <f t="shared" si="4"/>
        <v>1</v>
      </c>
      <c r="L20" s="17">
        <f t="shared" si="5"/>
        <v>6</v>
      </c>
      <c r="M20" s="18" t="str">
        <f t="shared" si="6"/>
        <v>--</v>
      </c>
      <c r="N20" s="14">
        <v>1</v>
      </c>
      <c r="O20" s="14">
        <v>2</v>
      </c>
      <c r="P20" s="14">
        <v>1</v>
      </c>
      <c r="Q20" s="14"/>
      <c r="R20" s="14"/>
      <c r="S20" s="14"/>
      <c r="T20" s="14"/>
      <c r="U20" s="14">
        <v>2</v>
      </c>
      <c r="V20" s="14"/>
      <c r="W20" s="13">
        <v>2</v>
      </c>
      <c r="X20" s="13">
        <v>4</v>
      </c>
      <c r="Y20" s="13"/>
      <c r="Z20" s="13"/>
      <c r="AA20" s="19"/>
    </row>
    <row r="21" spans="2:27" ht="12.75">
      <c r="B21" s="13" t="s">
        <v>132</v>
      </c>
      <c r="C21" s="14"/>
      <c r="D21" s="14" t="s">
        <v>143</v>
      </c>
      <c r="E21" s="14" t="s">
        <v>133</v>
      </c>
      <c r="F21" s="15">
        <f t="shared" si="0"/>
        <v>3</v>
      </c>
      <c r="G21" s="15">
        <f t="shared" si="7"/>
        <v>1.1547005383792515</v>
      </c>
      <c r="H21" s="16">
        <f t="shared" si="1"/>
        <v>4</v>
      </c>
      <c r="I21" s="16">
        <f t="shared" si="2"/>
        <v>3</v>
      </c>
      <c r="J21" s="16">
        <f t="shared" si="3"/>
        <v>4</v>
      </c>
      <c r="K21" s="16">
        <f t="shared" si="4"/>
        <v>2</v>
      </c>
      <c r="L21" s="17">
        <f t="shared" si="5"/>
        <v>4</v>
      </c>
      <c r="M21" s="18" t="str">
        <f t="shared" si="6"/>
        <v>--</v>
      </c>
      <c r="N21" s="14" t="s">
        <v>144</v>
      </c>
      <c r="O21" s="14">
        <v>4</v>
      </c>
      <c r="P21" s="14" t="s">
        <v>144</v>
      </c>
      <c r="Q21" s="14"/>
      <c r="R21" s="14"/>
      <c r="S21" s="14"/>
      <c r="T21" s="14"/>
      <c r="U21" s="14">
        <v>2</v>
      </c>
      <c r="V21" s="14"/>
      <c r="W21" s="13">
        <v>2</v>
      </c>
      <c r="X21" s="13">
        <v>4</v>
      </c>
      <c r="Y21" s="13"/>
      <c r="Z21" s="13"/>
      <c r="AA21" s="19"/>
    </row>
    <row r="22" spans="2:27" ht="12.75">
      <c r="B22" s="13" t="s">
        <v>134</v>
      </c>
      <c r="C22" s="14"/>
      <c r="D22" s="14" t="s">
        <v>143</v>
      </c>
      <c r="E22" s="14" t="s">
        <v>135</v>
      </c>
      <c r="F22" s="15">
        <f t="shared" si="0"/>
        <v>2.2</v>
      </c>
      <c r="G22" s="15">
        <f t="shared" si="7"/>
        <v>1.3038404810405297</v>
      </c>
      <c r="H22" s="16">
        <f t="shared" si="1"/>
        <v>1</v>
      </c>
      <c r="I22" s="16">
        <f t="shared" si="2"/>
        <v>2</v>
      </c>
      <c r="J22" s="16">
        <f t="shared" si="3"/>
        <v>4</v>
      </c>
      <c r="K22" s="16">
        <f t="shared" si="4"/>
        <v>1</v>
      </c>
      <c r="L22" s="17">
        <f t="shared" si="5"/>
        <v>5</v>
      </c>
      <c r="M22" s="18" t="str">
        <f t="shared" si="6"/>
        <v>--</v>
      </c>
      <c r="N22" s="14" t="s">
        <v>144</v>
      </c>
      <c r="O22" s="14">
        <v>1</v>
      </c>
      <c r="P22" s="14">
        <v>1</v>
      </c>
      <c r="Q22" s="14"/>
      <c r="R22" s="14"/>
      <c r="S22" s="14"/>
      <c r="T22" s="14"/>
      <c r="U22" s="14">
        <v>4</v>
      </c>
      <c r="V22" s="14"/>
      <c r="W22" s="13">
        <v>2</v>
      </c>
      <c r="X22" s="13">
        <v>3</v>
      </c>
      <c r="Y22" s="13"/>
      <c r="Z22" s="13"/>
      <c r="AA22" s="19"/>
    </row>
    <row r="23" spans="1:27" ht="12.75">
      <c r="A23" s="22"/>
      <c r="B23" s="13" t="s">
        <v>136</v>
      </c>
      <c r="C23" s="14"/>
      <c r="D23" s="14" t="s">
        <v>143</v>
      </c>
      <c r="E23" s="14" t="s">
        <v>137</v>
      </c>
      <c r="F23" s="15">
        <f t="shared" si="0"/>
        <v>2.25</v>
      </c>
      <c r="G23" s="15">
        <f t="shared" si="7"/>
        <v>1.2583057392117916</v>
      </c>
      <c r="H23" s="16">
        <f t="shared" si="1"/>
        <v>2</v>
      </c>
      <c r="I23" s="16">
        <f t="shared" si="2"/>
        <v>2</v>
      </c>
      <c r="J23" s="16">
        <f t="shared" si="3"/>
        <v>4</v>
      </c>
      <c r="K23" s="16">
        <f t="shared" si="4"/>
        <v>1</v>
      </c>
      <c r="L23" s="17">
        <f t="shared" si="5"/>
        <v>4</v>
      </c>
      <c r="M23" s="18" t="str">
        <f t="shared" si="6"/>
        <v>--</v>
      </c>
      <c r="N23" s="14" t="s">
        <v>144</v>
      </c>
      <c r="O23" s="14">
        <v>1</v>
      </c>
      <c r="P23" s="14" t="s">
        <v>144</v>
      </c>
      <c r="Q23" s="14"/>
      <c r="R23" s="14"/>
      <c r="S23" s="14"/>
      <c r="T23" s="14"/>
      <c r="U23" s="14">
        <v>4</v>
      </c>
      <c r="V23" s="14"/>
      <c r="W23" s="13">
        <v>2</v>
      </c>
      <c r="X23" s="13">
        <v>2</v>
      </c>
      <c r="Y23" s="13"/>
      <c r="Z23" s="13"/>
      <c r="AA23" s="19"/>
    </row>
    <row r="24" spans="1:27" ht="12.75">
      <c r="A24" s="22"/>
      <c r="B24" s="13" t="s">
        <v>138</v>
      </c>
      <c r="C24" s="14"/>
      <c r="D24" s="14" t="s">
        <v>143</v>
      </c>
      <c r="E24" s="14" t="s">
        <v>139</v>
      </c>
      <c r="F24" s="15">
        <f t="shared" si="0"/>
        <v>2.1666666666666665</v>
      </c>
      <c r="G24" s="15">
        <f t="shared" si="7"/>
        <v>0.7527726527090809</v>
      </c>
      <c r="H24" s="16">
        <f t="shared" si="1"/>
        <v>2</v>
      </c>
      <c r="I24" s="16">
        <f t="shared" si="2"/>
        <v>2</v>
      </c>
      <c r="J24" s="16">
        <f t="shared" si="3"/>
        <v>3</v>
      </c>
      <c r="K24" s="16">
        <f t="shared" si="4"/>
        <v>1</v>
      </c>
      <c r="L24" s="17">
        <f t="shared" si="5"/>
        <v>6</v>
      </c>
      <c r="M24" s="18" t="str">
        <f t="shared" si="6"/>
        <v>--</v>
      </c>
      <c r="N24" s="14">
        <v>1</v>
      </c>
      <c r="O24" s="14">
        <v>2</v>
      </c>
      <c r="P24" s="14">
        <v>2</v>
      </c>
      <c r="Q24" s="14"/>
      <c r="R24" s="14"/>
      <c r="S24" s="14"/>
      <c r="T24" s="14"/>
      <c r="U24" s="14">
        <v>3</v>
      </c>
      <c r="V24" s="14"/>
      <c r="W24" s="13">
        <v>2</v>
      </c>
      <c r="X24" s="13">
        <v>3</v>
      </c>
      <c r="Y24" s="13"/>
      <c r="Z24" s="13"/>
      <c r="AA24" s="19"/>
    </row>
    <row r="25" spans="1:27" ht="12.75">
      <c r="A25" s="22"/>
      <c r="B25" s="13" t="s">
        <v>140</v>
      </c>
      <c r="C25" s="14"/>
      <c r="D25" s="14" t="s">
        <v>143</v>
      </c>
      <c r="E25" s="14" t="s">
        <v>141</v>
      </c>
      <c r="F25" s="15">
        <f t="shared" si="0"/>
        <v>3.5</v>
      </c>
      <c r="G25" s="15">
        <f t="shared" si="7"/>
        <v>1.2909944487358056</v>
      </c>
      <c r="H25" s="16" t="e">
        <f t="shared" si="1"/>
        <v>#N/A</v>
      </c>
      <c r="I25" s="16">
        <f t="shared" si="2"/>
        <v>3.5</v>
      </c>
      <c r="J25" s="16">
        <f t="shared" si="3"/>
        <v>5</v>
      </c>
      <c r="K25" s="16">
        <f t="shared" si="4"/>
        <v>2</v>
      </c>
      <c r="L25" s="17">
        <f t="shared" si="5"/>
        <v>4</v>
      </c>
      <c r="M25" s="18" t="str">
        <f t="shared" si="6"/>
        <v>--</v>
      </c>
      <c r="N25" s="14" t="s">
        <v>144</v>
      </c>
      <c r="O25" s="14">
        <v>4</v>
      </c>
      <c r="P25" s="14" t="s">
        <v>144</v>
      </c>
      <c r="Q25" s="14"/>
      <c r="R25" s="14"/>
      <c r="S25" s="14"/>
      <c r="T25" s="14"/>
      <c r="U25" s="14">
        <v>5</v>
      </c>
      <c r="V25" s="14"/>
      <c r="W25" s="13">
        <v>2</v>
      </c>
      <c r="X25" s="13">
        <v>3</v>
      </c>
      <c r="Y25" s="13"/>
      <c r="Z25" s="13"/>
      <c r="AA25" s="19"/>
    </row>
    <row r="26" spans="1:27" ht="56.25">
      <c r="A26" s="12" t="s">
        <v>147</v>
      </c>
      <c r="B26" s="13" t="s">
        <v>129</v>
      </c>
      <c r="C26" s="14">
        <v>5</v>
      </c>
      <c r="D26" s="14" t="s">
        <v>143</v>
      </c>
      <c r="E26" s="14" t="s">
        <v>131</v>
      </c>
      <c r="F26" s="15">
        <f t="shared" si="0"/>
        <v>2.8333333333333335</v>
      </c>
      <c r="G26" s="15">
        <f t="shared" si="7"/>
        <v>1.7224014243685086</v>
      </c>
      <c r="H26" s="16">
        <f t="shared" si="1"/>
        <v>1</v>
      </c>
      <c r="I26" s="16">
        <f t="shared" si="2"/>
        <v>3</v>
      </c>
      <c r="J26" s="16">
        <f t="shared" si="3"/>
        <v>5</v>
      </c>
      <c r="K26" s="16">
        <f t="shared" si="4"/>
        <v>1</v>
      </c>
      <c r="L26" s="17">
        <f t="shared" si="5"/>
        <v>6</v>
      </c>
      <c r="M26" s="18" t="str">
        <f t="shared" si="6"/>
        <v>--</v>
      </c>
      <c r="N26" s="14">
        <v>1</v>
      </c>
      <c r="O26" s="14">
        <v>1</v>
      </c>
      <c r="P26" s="14">
        <v>2</v>
      </c>
      <c r="Q26" s="14"/>
      <c r="R26" s="14"/>
      <c r="S26" s="14"/>
      <c r="T26" s="14"/>
      <c r="U26" s="14">
        <v>5</v>
      </c>
      <c r="V26" s="14"/>
      <c r="W26" s="13">
        <v>4</v>
      </c>
      <c r="X26" s="13">
        <v>4</v>
      </c>
      <c r="Y26" s="13"/>
      <c r="Z26" s="13"/>
      <c r="AA26" s="19"/>
    </row>
    <row r="27" spans="1:27" ht="12.75">
      <c r="A27" s="12"/>
      <c r="B27" s="13" t="s">
        <v>132</v>
      </c>
      <c r="C27" s="14"/>
      <c r="D27" s="14" t="s">
        <v>143</v>
      </c>
      <c r="E27" s="14" t="s">
        <v>133</v>
      </c>
      <c r="F27" s="15">
        <f t="shared" si="0"/>
        <v>4</v>
      </c>
      <c r="G27" s="15">
        <f t="shared" si="7"/>
        <v>0.816496580927726</v>
      </c>
      <c r="H27" s="16">
        <f t="shared" si="1"/>
        <v>4</v>
      </c>
      <c r="I27" s="16">
        <f t="shared" si="2"/>
        <v>4</v>
      </c>
      <c r="J27" s="16">
        <f t="shared" si="3"/>
        <v>5</v>
      </c>
      <c r="K27" s="16">
        <f t="shared" si="4"/>
        <v>3</v>
      </c>
      <c r="L27" s="17">
        <f t="shared" si="5"/>
        <v>4</v>
      </c>
      <c r="M27" s="18" t="str">
        <f t="shared" si="6"/>
        <v>--</v>
      </c>
      <c r="N27" s="14" t="s">
        <v>144</v>
      </c>
      <c r="O27" s="14">
        <v>4</v>
      </c>
      <c r="P27" s="14" t="s">
        <v>144</v>
      </c>
      <c r="Q27" s="14"/>
      <c r="R27" s="14"/>
      <c r="S27" s="14"/>
      <c r="T27" s="14"/>
      <c r="U27" s="14">
        <v>5</v>
      </c>
      <c r="V27" s="14"/>
      <c r="W27" s="13">
        <v>3</v>
      </c>
      <c r="X27" s="13">
        <v>4</v>
      </c>
      <c r="Y27" s="13"/>
      <c r="Z27" s="13"/>
      <c r="AA27" s="19"/>
    </row>
    <row r="28" spans="1:27" ht="12.75">
      <c r="A28" s="12"/>
      <c r="B28" s="13" t="s">
        <v>134</v>
      </c>
      <c r="C28" s="14"/>
      <c r="D28" s="14" t="s">
        <v>143</v>
      </c>
      <c r="E28" s="14" t="s">
        <v>135</v>
      </c>
      <c r="F28" s="15">
        <f t="shared" si="0"/>
        <v>3</v>
      </c>
      <c r="G28" s="15">
        <f t="shared" si="7"/>
        <v>1.5811388300841898</v>
      </c>
      <c r="H28" s="16" t="e">
        <f t="shared" si="1"/>
        <v>#N/A</v>
      </c>
      <c r="I28" s="16">
        <f t="shared" si="2"/>
        <v>3</v>
      </c>
      <c r="J28" s="16">
        <f t="shared" si="3"/>
        <v>5</v>
      </c>
      <c r="K28" s="16">
        <f t="shared" si="4"/>
        <v>1</v>
      </c>
      <c r="L28" s="17">
        <f t="shared" si="5"/>
        <v>5</v>
      </c>
      <c r="M28" s="18" t="str">
        <f t="shared" si="6"/>
        <v>--</v>
      </c>
      <c r="N28" s="14" t="s">
        <v>144</v>
      </c>
      <c r="O28" s="14">
        <v>1</v>
      </c>
      <c r="P28" s="14">
        <v>2</v>
      </c>
      <c r="Q28" s="14"/>
      <c r="R28" s="14"/>
      <c r="S28" s="14"/>
      <c r="T28" s="14"/>
      <c r="U28" s="14">
        <v>5</v>
      </c>
      <c r="V28" s="14"/>
      <c r="W28" s="13">
        <v>4</v>
      </c>
      <c r="X28" s="13">
        <v>3</v>
      </c>
      <c r="Y28" s="13"/>
      <c r="Z28" s="13"/>
      <c r="AA28" s="19"/>
    </row>
    <row r="29" spans="1:27" ht="12.75">
      <c r="A29" s="12"/>
      <c r="B29" s="13" t="s">
        <v>136</v>
      </c>
      <c r="C29" s="14"/>
      <c r="D29" s="14" t="s">
        <v>143</v>
      </c>
      <c r="E29" s="14" t="s">
        <v>137</v>
      </c>
      <c r="F29" s="15">
        <f t="shared" si="0"/>
        <v>2.75</v>
      </c>
      <c r="G29" s="15">
        <f t="shared" si="7"/>
        <v>1.707825127659933</v>
      </c>
      <c r="H29" s="16" t="e">
        <f t="shared" si="1"/>
        <v>#N/A</v>
      </c>
      <c r="I29" s="16">
        <f t="shared" si="2"/>
        <v>2.5</v>
      </c>
      <c r="J29" s="16">
        <f t="shared" si="3"/>
        <v>5</v>
      </c>
      <c r="K29" s="16">
        <f t="shared" si="4"/>
        <v>1</v>
      </c>
      <c r="L29" s="17">
        <f t="shared" si="5"/>
        <v>4</v>
      </c>
      <c r="M29" s="18" t="str">
        <f t="shared" si="6"/>
        <v>--</v>
      </c>
      <c r="N29" s="14" t="s">
        <v>144</v>
      </c>
      <c r="O29" s="14">
        <v>1</v>
      </c>
      <c r="P29" s="14" t="s">
        <v>144</v>
      </c>
      <c r="Q29" s="14"/>
      <c r="R29" s="14"/>
      <c r="S29" s="14"/>
      <c r="T29" s="14"/>
      <c r="U29" s="14">
        <v>5</v>
      </c>
      <c r="V29" s="14"/>
      <c r="W29" s="13">
        <v>3</v>
      </c>
      <c r="X29" s="13">
        <v>2</v>
      </c>
      <c r="Y29" s="13"/>
      <c r="Z29" s="13"/>
      <c r="AA29" s="19"/>
    </row>
    <row r="30" spans="1:27" ht="12.75">
      <c r="A30" s="12"/>
      <c r="B30" s="13" t="s">
        <v>138</v>
      </c>
      <c r="C30" s="14"/>
      <c r="D30" s="14" t="s">
        <v>143</v>
      </c>
      <c r="E30" s="14" t="s">
        <v>139</v>
      </c>
      <c r="F30" s="15">
        <f t="shared" si="0"/>
        <v>3.1666666666666665</v>
      </c>
      <c r="G30" s="15">
        <f t="shared" si="7"/>
        <v>1.329160135825126</v>
      </c>
      <c r="H30" s="16">
        <f t="shared" si="1"/>
        <v>3</v>
      </c>
      <c r="I30" s="16">
        <f t="shared" si="2"/>
        <v>3</v>
      </c>
      <c r="J30" s="16">
        <f t="shared" si="3"/>
        <v>5</v>
      </c>
      <c r="K30" s="16">
        <f t="shared" si="4"/>
        <v>1</v>
      </c>
      <c r="L30" s="17">
        <f t="shared" si="5"/>
        <v>6</v>
      </c>
      <c r="M30" s="18" t="str">
        <f t="shared" si="6"/>
        <v>--</v>
      </c>
      <c r="N30" s="14">
        <v>1</v>
      </c>
      <c r="O30" s="14">
        <v>4</v>
      </c>
      <c r="P30" s="14">
        <v>3</v>
      </c>
      <c r="Q30" s="14"/>
      <c r="R30" s="14"/>
      <c r="S30" s="14"/>
      <c r="T30" s="14"/>
      <c r="U30" s="14">
        <v>5</v>
      </c>
      <c r="V30" s="14"/>
      <c r="W30" s="13">
        <v>3</v>
      </c>
      <c r="X30" s="13">
        <v>3</v>
      </c>
      <c r="Y30" s="13"/>
      <c r="Z30" s="13"/>
      <c r="AA30" s="19"/>
    </row>
    <row r="31" spans="1:27" ht="12.75">
      <c r="A31" s="12"/>
      <c r="B31" s="13" t="s">
        <v>140</v>
      </c>
      <c r="C31" s="14"/>
      <c r="D31" s="14" t="s">
        <v>143</v>
      </c>
      <c r="E31" s="14" t="s">
        <v>141</v>
      </c>
      <c r="F31" s="15">
        <f t="shared" si="0"/>
        <v>3.75</v>
      </c>
      <c r="G31" s="15">
        <f t="shared" si="7"/>
        <v>1.2583057392117916</v>
      </c>
      <c r="H31" s="16">
        <f t="shared" si="1"/>
        <v>4</v>
      </c>
      <c r="I31" s="16">
        <f t="shared" si="2"/>
        <v>4</v>
      </c>
      <c r="J31" s="16">
        <f t="shared" si="3"/>
        <v>5</v>
      </c>
      <c r="K31" s="16">
        <f t="shared" si="4"/>
        <v>2</v>
      </c>
      <c r="L31" s="17">
        <f t="shared" si="5"/>
        <v>4</v>
      </c>
      <c r="M31" s="18" t="str">
        <f t="shared" si="6"/>
        <v>--</v>
      </c>
      <c r="N31" s="14" t="s">
        <v>144</v>
      </c>
      <c r="O31" s="14">
        <v>4</v>
      </c>
      <c r="P31" s="14" t="s">
        <v>144</v>
      </c>
      <c r="Q31" s="14"/>
      <c r="R31" s="14"/>
      <c r="S31" s="14"/>
      <c r="T31" s="14"/>
      <c r="U31" s="14">
        <v>5</v>
      </c>
      <c r="V31" s="14"/>
      <c r="W31" s="13">
        <v>4</v>
      </c>
      <c r="X31" s="13">
        <v>2</v>
      </c>
      <c r="Y31" s="13"/>
      <c r="Z31" s="13"/>
      <c r="AA31" s="19"/>
    </row>
    <row r="32" spans="1:27" ht="45">
      <c r="A32" s="12" t="s">
        <v>148</v>
      </c>
      <c r="B32" s="13" t="s">
        <v>129</v>
      </c>
      <c r="C32" s="14">
        <v>6</v>
      </c>
      <c r="D32" s="14" t="s">
        <v>143</v>
      </c>
      <c r="E32" s="14" t="s">
        <v>131</v>
      </c>
      <c r="F32" s="15">
        <f t="shared" si="0"/>
        <v>2.6666666666666665</v>
      </c>
      <c r="G32" s="15">
        <f t="shared" si="7"/>
        <v>1.632993161855452</v>
      </c>
      <c r="H32" s="16">
        <f t="shared" si="1"/>
        <v>1</v>
      </c>
      <c r="I32" s="16">
        <f t="shared" si="2"/>
        <v>2.5</v>
      </c>
      <c r="J32" s="16">
        <f t="shared" si="3"/>
        <v>5</v>
      </c>
      <c r="K32" s="16">
        <f t="shared" si="4"/>
        <v>1</v>
      </c>
      <c r="L32" s="17">
        <f t="shared" si="5"/>
        <v>6</v>
      </c>
      <c r="M32" s="18" t="str">
        <f t="shared" si="6"/>
        <v>--</v>
      </c>
      <c r="N32" s="14">
        <v>1</v>
      </c>
      <c r="O32" s="14">
        <v>2</v>
      </c>
      <c r="P32" s="14">
        <v>1</v>
      </c>
      <c r="Q32" s="14"/>
      <c r="R32" s="14"/>
      <c r="S32" s="14"/>
      <c r="T32" s="14"/>
      <c r="U32" s="14">
        <v>4</v>
      </c>
      <c r="V32" s="14"/>
      <c r="W32" s="13">
        <v>3</v>
      </c>
      <c r="X32" s="13">
        <v>5</v>
      </c>
      <c r="Y32" s="13"/>
      <c r="Z32" s="13"/>
      <c r="AA32" s="19"/>
    </row>
    <row r="33" spans="1:27" ht="12.75">
      <c r="A33" s="12"/>
      <c r="B33" s="13" t="s">
        <v>132</v>
      </c>
      <c r="C33" s="14"/>
      <c r="D33" s="14" t="s">
        <v>143</v>
      </c>
      <c r="E33" s="14" t="s">
        <v>133</v>
      </c>
      <c r="F33" s="15">
        <f t="shared" si="0"/>
        <v>4.5</v>
      </c>
      <c r="G33" s="15">
        <f t="shared" si="7"/>
        <v>1</v>
      </c>
      <c r="H33" s="16">
        <f t="shared" si="1"/>
        <v>5</v>
      </c>
      <c r="I33" s="16">
        <f t="shared" si="2"/>
        <v>5</v>
      </c>
      <c r="J33" s="16">
        <f t="shared" si="3"/>
        <v>5</v>
      </c>
      <c r="K33" s="16">
        <f t="shared" si="4"/>
        <v>3</v>
      </c>
      <c r="L33" s="17">
        <f t="shared" si="5"/>
        <v>4</v>
      </c>
      <c r="M33" s="18" t="str">
        <f t="shared" si="6"/>
        <v>--</v>
      </c>
      <c r="N33" s="14" t="s">
        <v>144</v>
      </c>
      <c r="O33" s="14">
        <v>5</v>
      </c>
      <c r="P33" s="14" t="s">
        <v>144</v>
      </c>
      <c r="Q33" s="14"/>
      <c r="R33" s="14"/>
      <c r="S33" s="14"/>
      <c r="T33" s="14"/>
      <c r="U33" s="14">
        <v>5</v>
      </c>
      <c r="V33" s="14"/>
      <c r="W33" s="13">
        <v>3</v>
      </c>
      <c r="X33" s="13">
        <v>5</v>
      </c>
      <c r="Y33" s="13"/>
      <c r="Z33" s="13"/>
      <c r="AA33" s="19"/>
    </row>
    <row r="34" spans="1:27" ht="12.75">
      <c r="A34" s="12"/>
      <c r="B34" s="13" t="s">
        <v>134</v>
      </c>
      <c r="C34" s="14"/>
      <c r="D34" s="14" t="s">
        <v>143</v>
      </c>
      <c r="E34" s="14" t="s">
        <v>135</v>
      </c>
      <c r="F34" s="15">
        <f aca="true" t="shared" si="8" ref="F34:F65">IF(OR(D34="checkbox",D34="radio"),"--",AVERAGE(N34:AA34))</f>
        <v>2.8</v>
      </c>
      <c r="G34" s="15">
        <f t="shared" si="7"/>
        <v>1.3038404810405295</v>
      </c>
      <c r="H34" s="16">
        <f aca="true" t="shared" si="9" ref="H34:H65">IF(OR(D34="checkbox",D34="radio"),"--",MODE(N34:AA34))</f>
        <v>2</v>
      </c>
      <c r="I34" s="16">
        <f aca="true" t="shared" si="10" ref="I34:I65">IF(OR(D34="checkbox",D34="radio"),"--",MEDIAN(N34:AA34))</f>
        <v>2</v>
      </c>
      <c r="J34" s="16">
        <f aca="true" t="shared" si="11" ref="J34:J65">IF(OR(D34="checkbox",D34="radio"),"--",MAX(N34:AA34))</f>
        <v>5</v>
      </c>
      <c r="K34" s="16">
        <f aca="true" t="shared" si="12" ref="K34:K65">IF(OR(D34="checkbox",D34="radio"),"--",MIN(N34:AA34))</f>
        <v>2</v>
      </c>
      <c r="L34" s="17">
        <f aca="true" t="shared" si="13" ref="L34:L65">COUNT(N34:AA34)</f>
        <v>5</v>
      </c>
      <c r="M34" s="18" t="str">
        <f aca="true" t="shared" si="14" ref="M34:M65">IF(OR(D34="checkbox",D34="radio"),SUM(N34:AA34)/(COUNT(N34:AA34)+COUNTBLANK(N34:AA34)),"--")</f>
        <v>--</v>
      </c>
      <c r="N34" s="14" t="s">
        <v>144</v>
      </c>
      <c r="O34" s="14">
        <v>3</v>
      </c>
      <c r="P34" s="14">
        <v>2</v>
      </c>
      <c r="Q34" s="14"/>
      <c r="R34" s="14"/>
      <c r="S34" s="14"/>
      <c r="T34" s="14"/>
      <c r="U34" s="14">
        <v>5</v>
      </c>
      <c r="V34" s="14"/>
      <c r="W34" s="13">
        <v>2</v>
      </c>
      <c r="X34" s="13">
        <v>2</v>
      </c>
      <c r="Y34" s="13"/>
      <c r="Z34" s="13"/>
      <c r="AA34" s="19"/>
    </row>
    <row r="35" spans="1:27" ht="12.75">
      <c r="A35" s="12"/>
      <c r="B35" s="13" t="s">
        <v>136</v>
      </c>
      <c r="C35" s="14"/>
      <c r="D35" s="14" t="s">
        <v>143</v>
      </c>
      <c r="E35" s="14" t="s">
        <v>137</v>
      </c>
      <c r="F35" s="15">
        <f t="shared" si="8"/>
        <v>2.5</v>
      </c>
      <c r="G35" s="15">
        <f t="shared" si="7"/>
        <v>1.2909944487358056</v>
      </c>
      <c r="H35" s="16" t="e">
        <f t="shared" si="9"/>
        <v>#N/A</v>
      </c>
      <c r="I35" s="16">
        <f t="shared" si="10"/>
        <v>2.5</v>
      </c>
      <c r="J35" s="16">
        <f t="shared" si="11"/>
        <v>4</v>
      </c>
      <c r="K35" s="16">
        <f t="shared" si="12"/>
        <v>1</v>
      </c>
      <c r="L35" s="17">
        <f t="shared" si="13"/>
        <v>4</v>
      </c>
      <c r="M35" s="18" t="str">
        <f t="shared" si="14"/>
        <v>--</v>
      </c>
      <c r="N35" s="14" t="s">
        <v>144</v>
      </c>
      <c r="O35" s="14">
        <v>3</v>
      </c>
      <c r="P35" s="14" t="s">
        <v>144</v>
      </c>
      <c r="Q35" s="14"/>
      <c r="R35" s="14"/>
      <c r="S35" s="14"/>
      <c r="T35" s="14"/>
      <c r="U35" s="14">
        <v>4</v>
      </c>
      <c r="V35" s="14"/>
      <c r="W35" s="13">
        <v>2</v>
      </c>
      <c r="X35" s="13">
        <v>1</v>
      </c>
      <c r="Y35" s="13"/>
      <c r="Z35" s="13"/>
      <c r="AA35" s="19"/>
    </row>
    <row r="36" spans="1:27" ht="12.75">
      <c r="A36" s="12"/>
      <c r="B36" s="13" t="s">
        <v>138</v>
      </c>
      <c r="C36" s="14"/>
      <c r="D36" s="14" t="s">
        <v>143</v>
      </c>
      <c r="E36" s="14" t="s">
        <v>139</v>
      </c>
      <c r="F36" s="15">
        <f t="shared" si="8"/>
        <v>2.8333333333333335</v>
      </c>
      <c r="G36" s="15">
        <f t="shared" si="7"/>
        <v>1.4719601443879746</v>
      </c>
      <c r="H36" s="16">
        <f t="shared" si="9"/>
        <v>2</v>
      </c>
      <c r="I36" s="16">
        <f t="shared" si="10"/>
        <v>2.5</v>
      </c>
      <c r="J36" s="16">
        <f t="shared" si="11"/>
        <v>5</v>
      </c>
      <c r="K36" s="16">
        <f t="shared" si="12"/>
        <v>1</v>
      </c>
      <c r="L36" s="17">
        <f t="shared" si="13"/>
        <v>6</v>
      </c>
      <c r="M36" s="18" t="str">
        <f t="shared" si="14"/>
        <v>--</v>
      </c>
      <c r="N36" s="14">
        <v>1</v>
      </c>
      <c r="O36" s="14">
        <v>5</v>
      </c>
      <c r="P36" s="14">
        <v>2</v>
      </c>
      <c r="Q36" s="14"/>
      <c r="R36" s="14"/>
      <c r="S36" s="14"/>
      <c r="T36" s="14"/>
      <c r="U36" s="14">
        <v>4</v>
      </c>
      <c r="V36" s="14"/>
      <c r="W36" s="13">
        <v>2</v>
      </c>
      <c r="X36" s="13">
        <v>3</v>
      </c>
      <c r="Y36" s="13"/>
      <c r="Z36" s="13"/>
      <c r="AA36" s="19"/>
    </row>
    <row r="37" spans="1:27" ht="12.75">
      <c r="A37" s="12"/>
      <c r="B37" s="13" t="s">
        <v>140</v>
      </c>
      <c r="C37" s="14"/>
      <c r="D37" s="14" t="s">
        <v>143</v>
      </c>
      <c r="E37" s="14" t="s">
        <v>141</v>
      </c>
      <c r="F37" s="15">
        <f t="shared" si="8"/>
        <v>3.25</v>
      </c>
      <c r="G37" s="15">
        <f t="shared" si="7"/>
        <v>1.707825127659933</v>
      </c>
      <c r="H37" s="16" t="e">
        <f t="shared" si="9"/>
        <v>#N/A</v>
      </c>
      <c r="I37" s="16">
        <f t="shared" si="10"/>
        <v>3.5</v>
      </c>
      <c r="J37" s="16">
        <f t="shared" si="11"/>
        <v>5</v>
      </c>
      <c r="K37" s="16">
        <f t="shared" si="12"/>
        <v>1</v>
      </c>
      <c r="L37" s="17">
        <f t="shared" si="13"/>
        <v>4</v>
      </c>
      <c r="M37" s="18" t="str">
        <f t="shared" si="14"/>
        <v>--</v>
      </c>
      <c r="N37" s="14" t="s">
        <v>144</v>
      </c>
      <c r="O37" s="14">
        <v>5</v>
      </c>
      <c r="P37" s="14" t="s">
        <v>144</v>
      </c>
      <c r="Q37" s="14"/>
      <c r="R37" s="14"/>
      <c r="S37" s="14"/>
      <c r="T37" s="14"/>
      <c r="U37" s="14">
        <v>4</v>
      </c>
      <c r="V37" s="14"/>
      <c r="W37" s="13">
        <v>3</v>
      </c>
      <c r="X37" s="13">
        <v>1</v>
      </c>
      <c r="Y37" s="13"/>
      <c r="Z37" s="13"/>
      <c r="AA37" s="19"/>
    </row>
    <row r="38" spans="1:27" ht="56.25">
      <c r="A38" s="12" t="s">
        <v>149</v>
      </c>
      <c r="B38" s="13" t="s">
        <v>150</v>
      </c>
      <c r="C38" s="14">
        <v>7</v>
      </c>
      <c r="D38" s="14" t="s">
        <v>143</v>
      </c>
      <c r="E38" s="14" t="s">
        <v>131</v>
      </c>
      <c r="F38" s="15">
        <f t="shared" si="8"/>
        <v>4</v>
      </c>
      <c r="G38" s="15">
        <f t="shared" si="7"/>
        <v>1.5491933384829668</v>
      </c>
      <c r="H38" s="16">
        <f t="shared" si="9"/>
        <v>5</v>
      </c>
      <c r="I38" s="16">
        <f t="shared" si="10"/>
        <v>4.5</v>
      </c>
      <c r="J38" s="16">
        <f t="shared" si="11"/>
        <v>5</v>
      </c>
      <c r="K38" s="16">
        <f t="shared" si="12"/>
        <v>1</v>
      </c>
      <c r="L38" s="17">
        <f t="shared" si="13"/>
        <v>6</v>
      </c>
      <c r="M38" s="18" t="str">
        <f t="shared" si="14"/>
        <v>--</v>
      </c>
      <c r="N38" s="14">
        <v>1</v>
      </c>
      <c r="O38" s="14">
        <v>5</v>
      </c>
      <c r="P38" s="14">
        <v>5</v>
      </c>
      <c r="Q38" s="14"/>
      <c r="R38" s="14"/>
      <c r="S38" s="14"/>
      <c r="T38" s="14"/>
      <c r="U38" s="14">
        <v>5</v>
      </c>
      <c r="V38" s="14"/>
      <c r="W38" s="13">
        <v>4</v>
      </c>
      <c r="X38" s="13">
        <v>4</v>
      </c>
      <c r="Y38" s="13"/>
      <c r="Z38" s="13"/>
      <c r="AA38" s="19"/>
    </row>
    <row r="39" spans="1:27" ht="22.5">
      <c r="A39" s="12"/>
      <c r="B39" s="13" t="s">
        <v>151</v>
      </c>
      <c r="C39" s="14"/>
      <c r="D39" s="14" t="s">
        <v>143</v>
      </c>
      <c r="E39" s="14" t="s">
        <v>133</v>
      </c>
      <c r="F39" s="15">
        <f t="shared" si="8"/>
        <v>2.5</v>
      </c>
      <c r="G39" s="15">
        <f t="shared" si="7"/>
        <v>1.0488088481701516</v>
      </c>
      <c r="H39" s="16">
        <f t="shared" si="9"/>
        <v>3</v>
      </c>
      <c r="I39" s="16">
        <f t="shared" si="10"/>
        <v>2.5</v>
      </c>
      <c r="J39" s="16">
        <f t="shared" si="11"/>
        <v>4</v>
      </c>
      <c r="K39" s="16">
        <f t="shared" si="12"/>
        <v>1</v>
      </c>
      <c r="L39" s="17">
        <f t="shared" si="13"/>
        <v>6</v>
      </c>
      <c r="M39" s="18" t="str">
        <f t="shared" si="14"/>
        <v>--</v>
      </c>
      <c r="N39" s="14">
        <v>1</v>
      </c>
      <c r="O39" s="14">
        <v>3</v>
      </c>
      <c r="P39" s="14">
        <v>2</v>
      </c>
      <c r="Q39" s="14"/>
      <c r="R39" s="14"/>
      <c r="S39" s="14"/>
      <c r="T39" s="14"/>
      <c r="U39" s="14">
        <v>2</v>
      </c>
      <c r="V39" s="14"/>
      <c r="W39" s="13">
        <v>4</v>
      </c>
      <c r="X39" s="13">
        <v>3</v>
      </c>
      <c r="Y39" s="13"/>
      <c r="Z39" s="13"/>
      <c r="AA39" s="19"/>
    </row>
    <row r="40" spans="1:27" ht="22.5">
      <c r="A40" s="12"/>
      <c r="B40" s="13" t="s">
        <v>152</v>
      </c>
      <c r="C40" s="14"/>
      <c r="D40" s="14" t="s">
        <v>143</v>
      </c>
      <c r="E40" s="14" t="s">
        <v>135</v>
      </c>
      <c r="F40" s="15">
        <f t="shared" si="8"/>
        <v>3.2</v>
      </c>
      <c r="G40" s="15">
        <f t="shared" si="7"/>
        <v>1.3038404810405295</v>
      </c>
      <c r="H40" s="16">
        <f t="shared" si="9"/>
        <v>2</v>
      </c>
      <c r="I40" s="16">
        <f t="shared" si="10"/>
        <v>3</v>
      </c>
      <c r="J40" s="16">
        <f t="shared" si="11"/>
        <v>5</v>
      </c>
      <c r="K40" s="16">
        <f t="shared" si="12"/>
        <v>2</v>
      </c>
      <c r="L40" s="17">
        <f t="shared" si="13"/>
        <v>5</v>
      </c>
      <c r="M40" s="18" t="str">
        <f t="shared" si="14"/>
        <v>--</v>
      </c>
      <c r="N40" s="14" t="s">
        <v>144</v>
      </c>
      <c r="O40" s="14">
        <v>5</v>
      </c>
      <c r="P40" s="14">
        <v>2</v>
      </c>
      <c r="Q40" s="14"/>
      <c r="R40" s="14"/>
      <c r="S40" s="14"/>
      <c r="T40" s="14"/>
      <c r="U40" s="14">
        <v>2</v>
      </c>
      <c r="V40" s="14"/>
      <c r="W40" s="13">
        <v>4</v>
      </c>
      <c r="X40" s="13">
        <v>3</v>
      </c>
      <c r="Y40" s="13"/>
      <c r="Z40" s="13"/>
      <c r="AA40" s="19"/>
    </row>
    <row r="41" spans="1:27" ht="33.75">
      <c r="A41" s="12"/>
      <c r="B41" s="13" t="s">
        <v>153</v>
      </c>
      <c r="C41" s="14"/>
      <c r="D41" s="14" t="s">
        <v>143</v>
      </c>
      <c r="E41" s="14" t="s">
        <v>137</v>
      </c>
      <c r="F41" s="15">
        <f t="shared" si="8"/>
        <v>3.1666666666666665</v>
      </c>
      <c r="G41" s="15">
        <f t="shared" si="7"/>
        <v>1.329160135825126</v>
      </c>
      <c r="H41" s="16">
        <f t="shared" si="9"/>
        <v>3</v>
      </c>
      <c r="I41" s="16">
        <f t="shared" si="10"/>
        <v>3</v>
      </c>
      <c r="J41" s="16">
        <f t="shared" si="11"/>
        <v>5</v>
      </c>
      <c r="K41" s="16">
        <f t="shared" si="12"/>
        <v>1</v>
      </c>
      <c r="L41" s="17">
        <f t="shared" si="13"/>
        <v>6</v>
      </c>
      <c r="M41" s="18" t="str">
        <f t="shared" si="14"/>
        <v>--</v>
      </c>
      <c r="N41" s="14">
        <v>1</v>
      </c>
      <c r="O41" s="14">
        <v>4</v>
      </c>
      <c r="P41" s="14">
        <v>3</v>
      </c>
      <c r="Q41" s="14"/>
      <c r="R41" s="14"/>
      <c r="S41" s="14"/>
      <c r="T41" s="14"/>
      <c r="U41" s="14">
        <v>3</v>
      </c>
      <c r="V41" s="14"/>
      <c r="W41" s="13">
        <v>5</v>
      </c>
      <c r="X41" s="13">
        <v>3</v>
      </c>
      <c r="Y41" s="13"/>
      <c r="Z41" s="13"/>
      <c r="AA41" s="19"/>
    </row>
    <row r="42" spans="1:27" ht="56.25">
      <c r="A42" s="12"/>
      <c r="B42" s="13" t="s">
        <v>154</v>
      </c>
      <c r="C42" s="14"/>
      <c r="D42" s="14" t="s">
        <v>143</v>
      </c>
      <c r="E42" s="14" t="s">
        <v>141</v>
      </c>
      <c r="F42" s="15">
        <f t="shared" si="8"/>
        <v>2.6666666666666665</v>
      </c>
      <c r="G42" s="15">
        <f t="shared" si="7"/>
        <v>1.211060141638997</v>
      </c>
      <c r="H42" s="16">
        <f t="shared" si="9"/>
        <v>2</v>
      </c>
      <c r="I42" s="16">
        <f t="shared" si="10"/>
        <v>2.5</v>
      </c>
      <c r="J42" s="16">
        <f t="shared" si="11"/>
        <v>4</v>
      </c>
      <c r="K42" s="16">
        <f t="shared" si="12"/>
        <v>1</v>
      </c>
      <c r="L42" s="17">
        <f t="shared" si="13"/>
        <v>6</v>
      </c>
      <c r="M42" s="18" t="str">
        <f t="shared" si="14"/>
        <v>--</v>
      </c>
      <c r="N42" s="14">
        <v>1</v>
      </c>
      <c r="O42" s="14">
        <v>2</v>
      </c>
      <c r="P42" s="14">
        <v>4</v>
      </c>
      <c r="Q42" s="14"/>
      <c r="R42" s="14"/>
      <c r="S42" s="14"/>
      <c r="T42" s="14"/>
      <c r="U42" s="14">
        <v>3</v>
      </c>
      <c r="V42" s="14"/>
      <c r="W42" s="13">
        <v>4</v>
      </c>
      <c r="X42" s="13">
        <v>2</v>
      </c>
      <c r="Y42" s="13"/>
      <c r="Z42" s="13"/>
      <c r="AA42" s="19"/>
    </row>
    <row r="43" spans="1:27" ht="33.75">
      <c r="A43" s="12"/>
      <c r="B43" s="13" t="s">
        <v>155</v>
      </c>
      <c r="C43" s="14"/>
      <c r="D43" s="14" t="s">
        <v>143</v>
      </c>
      <c r="E43" s="14" t="s">
        <v>156</v>
      </c>
      <c r="F43" s="15">
        <f t="shared" si="8"/>
        <v>3.3333333333333335</v>
      </c>
      <c r="G43" s="15">
        <f t="shared" si="7"/>
        <v>1.8618986725025253</v>
      </c>
      <c r="H43" s="16">
        <f t="shared" si="9"/>
        <v>1</v>
      </c>
      <c r="I43" s="16">
        <f t="shared" si="10"/>
        <v>4</v>
      </c>
      <c r="J43" s="16">
        <f t="shared" si="11"/>
        <v>5</v>
      </c>
      <c r="K43" s="16">
        <f t="shared" si="12"/>
        <v>1</v>
      </c>
      <c r="L43" s="17">
        <f t="shared" si="13"/>
        <v>6</v>
      </c>
      <c r="M43" s="18" t="str">
        <f t="shared" si="14"/>
        <v>--</v>
      </c>
      <c r="N43" s="14">
        <v>1</v>
      </c>
      <c r="O43" s="14">
        <v>1</v>
      </c>
      <c r="P43" s="14">
        <v>5</v>
      </c>
      <c r="Q43" s="14"/>
      <c r="R43" s="14"/>
      <c r="S43" s="14"/>
      <c r="T43" s="14"/>
      <c r="U43" s="14">
        <v>5</v>
      </c>
      <c r="V43" s="14"/>
      <c r="W43" s="13">
        <v>4</v>
      </c>
      <c r="X43" s="13">
        <v>4</v>
      </c>
      <c r="Y43" s="13"/>
      <c r="Z43" s="13"/>
      <c r="AA43" s="19"/>
    </row>
    <row r="44" spans="1:27" ht="33.75">
      <c r="A44" s="12"/>
      <c r="B44" s="13" t="s">
        <v>157</v>
      </c>
      <c r="C44" s="14"/>
      <c r="D44" s="14" t="s">
        <v>143</v>
      </c>
      <c r="E44" s="14" t="s">
        <v>158</v>
      </c>
      <c r="F44" s="15">
        <f t="shared" si="8"/>
        <v>2</v>
      </c>
      <c r="G44" s="15">
        <f t="shared" si="7"/>
        <v>0.8944271909999159</v>
      </c>
      <c r="H44" s="16">
        <f t="shared" si="9"/>
        <v>1</v>
      </c>
      <c r="I44" s="16">
        <f t="shared" si="10"/>
        <v>2</v>
      </c>
      <c r="J44" s="16">
        <f t="shared" si="11"/>
        <v>3</v>
      </c>
      <c r="K44" s="16">
        <f t="shared" si="12"/>
        <v>1</v>
      </c>
      <c r="L44" s="17">
        <f t="shared" si="13"/>
        <v>6</v>
      </c>
      <c r="M44" s="18" t="str">
        <f t="shared" si="14"/>
        <v>--</v>
      </c>
      <c r="N44" s="14">
        <v>1</v>
      </c>
      <c r="O44" s="14">
        <v>1</v>
      </c>
      <c r="P44" s="14">
        <v>3</v>
      </c>
      <c r="Q44" s="14"/>
      <c r="R44" s="14"/>
      <c r="S44" s="14"/>
      <c r="T44" s="14"/>
      <c r="U44" s="14">
        <v>3</v>
      </c>
      <c r="V44" s="14"/>
      <c r="W44" s="13">
        <v>2</v>
      </c>
      <c r="X44" s="13">
        <v>2</v>
      </c>
      <c r="Y44" s="13"/>
      <c r="Z44" s="13"/>
      <c r="AA44" s="19"/>
    </row>
    <row r="45" spans="1:27" ht="22.5">
      <c r="A45" s="12"/>
      <c r="B45" s="13" t="s">
        <v>159</v>
      </c>
      <c r="C45" s="14"/>
      <c r="D45" s="14" t="s">
        <v>143</v>
      </c>
      <c r="E45" s="14" t="s">
        <v>160</v>
      </c>
      <c r="F45" s="15">
        <f t="shared" si="8"/>
        <v>3.6666666666666665</v>
      </c>
      <c r="G45" s="15">
        <f t="shared" si="7"/>
        <v>0.8164965809277255</v>
      </c>
      <c r="H45" s="16">
        <f t="shared" si="9"/>
        <v>3</v>
      </c>
      <c r="I45" s="16">
        <f t="shared" si="10"/>
        <v>3.5</v>
      </c>
      <c r="J45" s="16">
        <f t="shared" si="11"/>
        <v>5</v>
      </c>
      <c r="K45" s="16">
        <f t="shared" si="12"/>
        <v>3</v>
      </c>
      <c r="L45" s="17">
        <f t="shared" si="13"/>
        <v>6</v>
      </c>
      <c r="M45" s="18" t="str">
        <f t="shared" si="14"/>
        <v>--</v>
      </c>
      <c r="N45" s="14">
        <v>3</v>
      </c>
      <c r="O45" s="14">
        <v>3</v>
      </c>
      <c r="P45" s="14">
        <v>5</v>
      </c>
      <c r="Q45" s="14"/>
      <c r="R45" s="14"/>
      <c r="S45" s="14"/>
      <c r="T45" s="14"/>
      <c r="U45" s="14">
        <v>4</v>
      </c>
      <c r="V45" s="14"/>
      <c r="W45" s="13">
        <v>3</v>
      </c>
      <c r="X45" s="13">
        <v>4</v>
      </c>
      <c r="Y45" s="13"/>
      <c r="Z45" s="13"/>
      <c r="AA45" s="19"/>
    </row>
    <row r="46" spans="1:27" ht="33.75">
      <c r="A46" s="12"/>
      <c r="B46" s="13" t="s">
        <v>161</v>
      </c>
      <c r="C46" s="14"/>
      <c r="D46" s="14" t="s">
        <v>143</v>
      </c>
      <c r="E46" s="14" t="s">
        <v>162</v>
      </c>
      <c r="F46" s="15">
        <f t="shared" si="8"/>
        <v>3</v>
      </c>
      <c r="G46" s="15">
        <f t="shared" si="7"/>
        <v>1.0954451150103321</v>
      </c>
      <c r="H46" s="16">
        <f t="shared" si="9"/>
        <v>3</v>
      </c>
      <c r="I46" s="16">
        <f t="shared" si="10"/>
        <v>3</v>
      </c>
      <c r="J46" s="16">
        <f t="shared" si="11"/>
        <v>4</v>
      </c>
      <c r="K46" s="16">
        <f t="shared" si="12"/>
        <v>1</v>
      </c>
      <c r="L46" s="17">
        <f t="shared" si="13"/>
        <v>6</v>
      </c>
      <c r="M46" s="18" t="str">
        <f t="shared" si="14"/>
        <v>--</v>
      </c>
      <c r="N46" s="14">
        <v>1</v>
      </c>
      <c r="O46" s="14">
        <v>3</v>
      </c>
      <c r="P46" s="14">
        <v>3</v>
      </c>
      <c r="Q46" s="14"/>
      <c r="R46" s="14"/>
      <c r="S46" s="14"/>
      <c r="T46" s="14"/>
      <c r="U46" s="14">
        <v>4</v>
      </c>
      <c r="V46" s="14"/>
      <c r="W46" s="13">
        <v>4</v>
      </c>
      <c r="X46" s="13">
        <v>3</v>
      </c>
      <c r="Y46" s="13"/>
      <c r="Z46" s="13"/>
      <c r="AA46" s="19"/>
    </row>
    <row r="47" spans="1:27" ht="78.75">
      <c r="A47" s="12" t="s">
        <v>163</v>
      </c>
      <c r="B47" s="13" t="s">
        <v>164</v>
      </c>
      <c r="C47" s="14">
        <v>8</v>
      </c>
      <c r="D47" s="14" t="s">
        <v>143</v>
      </c>
      <c r="E47" s="14" t="s">
        <v>131</v>
      </c>
      <c r="F47" s="15">
        <f t="shared" si="8"/>
        <v>3.3333333333333335</v>
      </c>
      <c r="G47" s="15">
        <f t="shared" si="7"/>
        <v>0.8164965809277255</v>
      </c>
      <c r="H47" s="16">
        <f t="shared" si="9"/>
        <v>4</v>
      </c>
      <c r="I47" s="16">
        <f t="shared" si="10"/>
        <v>3.5</v>
      </c>
      <c r="J47" s="16">
        <f t="shared" si="11"/>
        <v>4</v>
      </c>
      <c r="K47" s="16">
        <f t="shared" si="12"/>
        <v>2</v>
      </c>
      <c r="L47" s="17">
        <f t="shared" si="13"/>
        <v>6</v>
      </c>
      <c r="M47" s="18" t="str">
        <f t="shared" si="14"/>
        <v>--</v>
      </c>
      <c r="N47" s="14">
        <v>2</v>
      </c>
      <c r="O47" s="14">
        <v>4</v>
      </c>
      <c r="P47" s="14">
        <v>3</v>
      </c>
      <c r="Q47" s="14"/>
      <c r="R47" s="14"/>
      <c r="S47" s="14"/>
      <c r="T47" s="14"/>
      <c r="U47" s="14">
        <v>4</v>
      </c>
      <c r="V47" s="14"/>
      <c r="W47" s="13">
        <v>3</v>
      </c>
      <c r="X47" s="13">
        <v>4</v>
      </c>
      <c r="Y47" s="13"/>
      <c r="Z47" s="13"/>
      <c r="AA47" s="19"/>
    </row>
    <row r="48" spans="1:27" ht="22.5">
      <c r="A48" s="12"/>
      <c r="B48" s="13" t="s">
        <v>165</v>
      </c>
      <c r="C48" s="14"/>
      <c r="D48" s="14" t="s">
        <v>143</v>
      </c>
      <c r="E48" s="14" t="s">
        <v>133</v>
      </c>
      <c r="F48" s="15">
        <f t="shared" si="8"/>
        <v>2.1666666666666665</v>
      </c>
      <c r="G48" s="15">
        <f t="shared" si="7"/>
        <v>0.7527726527090809</v>
      </c>
      <c r="H48" s="16">
        <f t="shared" si="9"/>
        <v>2</v>
      </c>
      <c r="I48" s="16">
        <f t="shared" si="10"/>
        <v>2</v>
      </c>
      <c r="J48" s="16">
        <f t="shared" si="11"/>
        <v>3</v>
      </c>
      <c r="K48" s="16">
        <f t="shared" si="12"/>
        <v>1</v>
      </c>
      <c r="L48" s="17">
        <f t="shared" si="13"/>
        <v>6</v>
      </c>
      <c r="M48" s="18" t="str">
        <f t="shared" si="14"/>
        <v>--</v>
      </c>
      <c r="N48" s="14">
        <v>1</v>
      </c>
      <c r="O48" s="14">
        <v>2</v>
      </c>
      <c r="P48" s="14">
        <v>3</v>
      </c>
      <c r="Q48" s="14"/>
      <c r="R48" s="14"/>
      <c r="S48" s="14"/>
      <c r="T48" s="14"/>
      <c r="U48" s="14">
        <v>2</v>
      </c>
      <c r="V48" s="14"/>
      <c r="W48" s="13">
        <v>2</v>
      </c>
      <c r="X48" s="13">
        <v>3</v>
      </c>
      <c r="Y48" s="13"/>
      <c r="Z48" s="13"/>
      <c r="AA48" s="19"/>
    </row>
    <row r="49" spans="1:27" ht="56.25">
      <c r="A49" s="12"/>
      <c r="B49" s="13" t="s">
        <v>166</v>
      </c>
      <c r="C49" s="14"/>
      <c r="D49" s="14" t="s">
        <v>143</v>
      </c>
      <c r="E49" s="14" t="s">
        <v>135</v>
      </c>
      <c r="F49" s="15">
        <f t="shared" si="8"/>
        <v>1.6666666666666667</v>
      </c>
      <c r="G49" s="15">
        <f t="shared" si="7"/>
        <v>0.5163977794943221</v>
      </c>
      <c r="H49" s="16">
        <f t="shared" si="9"/>
        <v>2</v>
      </c>
      <c r="I49" s="16">
        <f t="shared" si="10"/>
        <v>2</v>
      </c>
      <c r="J49" s="16">
        <f t="shared" si="11"/>
        <v>2</v>
      </c>
      <c r="K49" s="16">
        <f t="shared" si="12"/>
        <v>1</v>
      </c>
      <c r="L49" s="17">
        <f t="shared" si="13"/>
        <v>6</v>
      </c>
      <c r="M49" s="18" t="str">
        <f t="shared" si="14"/>
        <v>--</v>
      </c>
      <c r="N49" s="14">
        <v>1</v>
      </c>
      <c r="O49" s="14">
        <v>1</v>
      </c>
      <c r="P49" s="14">
        <v>2</v>
      </c>
      <c r="Q49" s="14"/>
      <c r="R49" s="14"/>
      <c r="S49" s="14"/>
      <c r="T49" s="14"/>
      <c r="U49" s="14">
        <v>2</v>
      </c>
      <c r="V49" s="14"/>
      <c r="W49" s="13">
        <v>2</v>
      </c>
      <c r="X49" s="13">
        <v>2</v>
      </c>
      <c r="Y49" s="13"/>
      <c r="Z49" s="13"/>
      <c r="AA49" s="19"/>
    </row>
    <row r="50" spans="1:27" ht="45">
      <c r="A50" s="12"/>
      <c r="B50" s="13" t="s">
        <v>167</v>
      </c>
      <c r="C50" s="14"/>
      <c r="D50" s="14" t="s">
        <v>143</v>
      </c>
      <c r="E50" s="14" t="s">
        <v>137</v>
      </c>
      <c r="F50" s="15">
        <f t="shared" si="8"/>
        <v>2.25</v>
      </c>
      <c r="G50" s="15">
        <f t="shared" si="7"/>
        <v>0.5</v>
      </c>
      <c r="H50" s="16">
        <f t="shared" si="9"/>
        <v>2</v>
      </c>
      <c r="I50" s="16">
        <f t="shared" si="10"/>
        <v>2</v>
      </c>
      <c r="J50" s="16">
        <f t="shared" si="11"/>
        <v>3</v>
      </c>
      <c r="K50" s="16">
        <f t="shared" si="12"/>
        <v>2</v>
      </c>
      <c r="L50" s="17">
        <f t="shared" si="13"/>
        <v>4</v>
      </c>
      <c r="M50" s="18" t="str">
        <f t="shared" si="14"/>
        <v>--</v>
      </c>
      <c r="N50" s="14" t="s">
        <v>144</v>
      </c>
      <c r="O50" s="14">
        <v>2</v>
      </c>
      <c r="P50" s="14">
        <v>2</v>
      </c>
      <c r="Q50" s="14"/>
      <c r="R50" s="14"/>
      <c r="S50" s="14"/>
      <c r="T50" s="14"/>
      <c r="U50" s="14" t="s">
        <v>144</v>
      </c>
      <c r="V50" s="14"/>
      <c r="W50" s="13">
        <v>3</v>
      </c>
      <c r="X50" s="13">
        <v>2</v>
      </c>
      <c r="Y50" s="13"/>
      <c r="Z50" s="13"/>
      <c r="AA50" s="19"/>
    </row>
    <row r="51" spans="1:27" ht="22.5">
      <c r="A51" s="12"/>
      <c r="B51" s="13" t="s">
        <v>168</v>
      </c>
      <c r="C51" s="14"/>
      <c r="D51" s="14" t="s">
        <v>143</v>
      </c>
      <c r="E51" s="14" t="s">
        <v>139</v>
      </c>
      <c r="F51" s="15">
        <f t="shared" si="8"/>
        <v>2.8</v>
      </c>
      <c r="G51" s="15">
        <f t="shared" si="7"/>
        <v>1.3038404810405295</v>
      </c>
      <c r="H51" s="16">
        <f t="shared" si="9"/>
        <v>4</v>
      </c>
      <c r="I51" s="16">
        <f t="shared" si="10"/>
        <v>3</v>
      </c>
      <c r="J51" s="16">
        <f t="shared" si="11"/>
        <v>4</v>
      </c>
      <c r="K51" s="16">
        <f t="shared" si="12"/>
        <v>1</v>
      </c>
      <c r="L51" s="17">
        <f t="shared" si="13"/>
        <v>5</v>
      </c>
      <c r="M51" s="18" t="str">
        <f t="shared" si="14"/>
        <v>--</v>
      </c>
      <c r="N51" s="14" t="s">
        <v>144</v>
      </c>
      <c r="O51" s="14">
        <v>4</v>
      </c>
      <c r="P51" s="14">
        <v>2</v>
      </c>
      <c r="Q51" s="14"/>
      <c r="R51" s="14"/>
      <c r="S51" s="14"/>
      <c r="T51" s="14"/>
      <c r="U51" s="14">
        <v>4</v>
      </c>
      <c r="V51" s="14"/>
      <c r="W51" s="13">
        <v>3</v>
      </c>
      <c r="X51" s="13">
        <v>1</v>
      </c>
      <c r="Y51" s="13"/>
      <c r="Z51" s="13"/>
      <c r="AA51" s="19"/>
    </row>
    <row r="52" spans="1:27" ht="78.75">
      <c r="A52" s="12" t="s">
        <v>169</v>
      </c>
      <c r="B52" s="13" t="s">
        <v>170</v>
      </c>
      <c r="C52" s="14">
        <v>9</v>
      </c>
      <c r="D52" s="14" t="s">
        <v>143</v>
      </c>
      <c r="E52" s="14" t="s">
        <v>131</v>
      </c>
      <c r="F52" s="15">
        <f t="shared" si="8"/>
        <v>3.4</v>
      </c>
      <c r="G52" s="15">
        <f t="shared" si="7"/>
        <v>0.5477225575051667</v>
      </c>
      <c r="H52" s="16">
        <f t="shared" si="9"/>
        <v>3</v>
      </c>
      <c r="I52" s="16">
        <f t="shared" si="10"/>
        <v>3</v>
      </c>
      <c r="J52" s="16">
        <f t="shared" si="11"/>
        <v>4</v>
      </c>
      <c r="K52" s="16">
        <f t="shared" si="12"/>
        <v>3</v>
      </c>
      <c r="L52" s="17">
        <f t="shared" si="13"/>
        <v>5</v>
      </c>
      <c r="M52" s="18" t="str">
        <f t="shared" si="14"/>
        <v>--</v>
      </c>
      <c r="N52" s="14"/>
      <c r="O52" s="14">
        <v>3</v>
      </c>
      <c r="P52" s="14">
        <v>3</v>
      </c>
      <c r="Q52" s="14"/>
      <c r="R52" s="14"/>
      <c r="S52" s="14"/>
      <c r="T52" s="14"/>
      <c r="U52" s="14">
        <v>3</v>
      </c>
      <c r="V52" s="14"/>
      <c r="W52" s="13">
        <v>4</v>
      </c>
      <c r="X52" s="13">
        <v>4</v>
      </c>
      <c r="Y52" s="13"/>
      <c r="Z52" s="13"/>
      <c r="AA52" s="19"/>
    </row>
    <row r="53" spans="1:27" ht="33.75">
      <c r="A53" s="12"/>
      <c r="B53" s="13" t="s">
        <v>171</v>
      </c>
      <c r="C53" s="14"/>
      <c r="D53" s="14" t="s">
        <v>143</v>
      </c>
      <c r="E53" s="14" t="s">
        <v>133</v>
      </c>
      <c r="F53" s="15">
        <f t="shared" si="8"/>
        <v>4</v>
      </c>
      <c r="G53" s="15">
        <f t="shared" si="7"/>
        <v>0.7071067811865476</v>
      </c>
      <c r="H53" s="16">
        <f t="shared" si="9"/>
        <v>4</v>
      </c>
      <c r="I53" s="16">
        <f t="shared" si="10"/>
        <v>4</v>
      </c>
      <c r="J53" s="16">
        <f t="shared" si="11"/>
        <v>5</v>
      </c>
      <c r="K53" s="16">
        <f t="shared" si="12"/>
        <v>3</v>
      </c>
      <c r="L53" s="17">
        <f t="shared" si="13"/>
        <v>5</v>
      </c>
      <c r="M53" s="18" t="str">
        <f t="shared" si="14"/>
        <v>--</v>
      </c>
      <c r="N53" s="14"/>
      <c r="O53" s="14">
        <v>4</v>
      </c>
      <c r="P53" s="14">
        <v>5</v>
      </c>
      <c r="Q53" s="14"/>
      <c r="R53" s="14"/>
      <c r="S53" s="14"/>
      <c r="T53" s="14"/>
      <c r="U53" s="14">
        <v>4</v>
      </c>
      <c r="V53" s="14"/>
      <c r="W53" s="13">
        <v>3</v>
      </c>
      <c r="X53" s="13">
        <v>4</v>
      </c>
      <c r="Y53" s="13"/>
      <c r="Z53" s="13"/>
      <c r="AA53" s="19"/>
    </row>
    <row r="54" spans="1:27" ht="33.75">
      <c r="A54" s="12"/>
      <c r="B54" s="13" t="s">
        <v>172</v>
      </c>
      <c r="C54" s="14"/>
      <c r="D54" s="14" t="s">
        <v>143</v>
      </c>
      <c r="E54" s="14" t="s">
        <v>135</v>
      </c>
      <c r="F54" s="15">
        <f t="shared" si="8"/>
        <v>4</v>
      </c>
      <c r="G54" s="15">
        <f t="shared" si="7"/>
        <v>0.7071067811865476</v>
      </c>
      <c r="H54" s="16">
        <f t="shared" si="9"/>
        <v>4</v>
      </c>
      <c r="I54" s="16">
        <f t="shared" si="10"/>
        <v>4</v>
      </c>
      <c r="J54" s="16">
        <f t="shared" si="11"/>
        <v>5</v>
      </c>
      <c r="K54" s="16">
        <f t="shared" si="12"/>
        <v>3</v>
      </c>
      <c r="L54" s="17">
        <f t="shared" si="13"/>
        <v>5</v>
      </c>
      <c r="M54" s="18" t="str">
        <f t="shared" si="14"/>
        <v>--</v>
      </c>
      <c r="N54" s="14"/>
      <c r="O54" s="14">
        <v>4</v>
      </c>
      <c r="P54" s="14">
        <v>5</v>
      </c>
      <c r="Q54" s="14"/>
      <c r="R54" s="14"/>
      <c r="S54" s="14"/>
      <c r="T54" s="14"/>
      <c r="U54" s="14">
        <v>4</v>
      </c>
      <c r="V54" s="14"/>
      <c r="W54" s="13">
        <v>3</v>
      </c>
      <c r="X54" s="13">
        <v>4</v>
      </c>
      <c r="Y54" s="13"/>
      <c r="Z54" s="13"/>
      <c r="AA54" s="19"/>
    </row>
    <row r="55" spans="1:27" ht="33.75">
      <c r="A55" s="12"/>
      <c r="B55" s="13" t="s">
        <v>173</v>
      </c>
      <c r="C55" s="14"/>
      <c r="D55" s="14" t="s">
        <v>143</v>
      </c>
      <c r="E55" s="14" t="s">
        <v>137</v>
      </c>
      <c r="F55" s="15">
        <f t="shared" si="8"/>
        <v>3.4</v>
      </c>
      <c r="G55" s="15">
        <f t="shared" si="7"/>
        <v>1.341640786499874</v>
      </c>
      <c r="H55" s="16">
        <f t="shared" si="9"/>
        <v>4</v>
      </c>
      <c r="I55" s="16">
        <f t="shared" si="10"/>
        <v>4</v>
      </c>
      <c r="J55" s="16">
        <f t="shared" si="11"/>
        <v>5</v>
      </c>
      <c r="K55" s="16">
        <f t="shared" si="12"/>
        <v>2</v>
      </c>
      <c r="L55" s="17">
        <f t="shared" si="13"/>
        <v>5</v>
      </c>
      <c r="M55" s="18" t="str">
        <f t="shared" si="14"/>
        <v>--</v>
      </c>
      <c r="N55" s="14"/>
      <c r="O55" s="14">
        <v>4</v>
      </c>
      <c r="P55" s="14">
        <v>5</v>
      </c>
      <c r="Q55" s="14"/>
      <c r="R55" s="14"/>
      <c r="S55" s="14"/>
      <c r="T55" s="14"/>
      <c r="U55" s="14">
        <v>4</v>
      </c>
      <c r="V55" s="14"/>
      <c r="W55" s="13">
        <v>2</v>
      </c>
      <c r="X55" s="13">
        <v>2</v>
      </c>
      <c r="Y55" s="13"/>
      <c r="Z55" s="13"/>
      <c r="AA55" s="19"/>
    </row>
    <row r="56" spans="1:27" ht="45">
      <c r="A56" s="12"/>
      <c r="B56" s="13" t="s">
        <v>174</v>
      </c>
      <c r="C56" s="14"/>
      <c r="D56" s="14" t="s">
        <v>143</v>
      </c>
      <c r="E56" s="14" t="s">
        <v>139</v>
      </c>
      <c r="F56" s="15">
        <f t="shared" si="8"/>
        <v>3.6</v>
      </c>
      <c r="G56" s="15">
        <f t="shared" si="7"/>
        <v>0.5477225575051667</v>
      </c>
      <c r="H56" s="16">
        <f t="shared" si="9"/>
        <v>4</v>
      </c>
      <c r="I56" s="16">
        <f t="shared" si="10"/>
        <v>4</v>
      </c>
      <c r="J56" s="16">
        <f t="shared" si="11"/>
        <v>4</v>
      </c>
      <c r="K56" s="16">
        <f t="shared" si="12"/>
        <v>3</v>
      </c>
      <c r="L56" s="17">
        <f t="shared" si="13"/>
        <v>5</v>
      </c>
      <c r="M56" s="18" t="str">
        <f t="shared" si="14"/>
        <v>--</v>
      </c>
      <c r="N56" s="14"/>
      <c r="O56" s="14">
        <v>4</v>
      </c>
      <c r="P56" s="14">
        <v>4</v>
      </c>
      <c r="Q56" s="14"/>
      <c r="R56" s="14"/>
      <c r="S56" s="14"/>
      <c r="T56" s="14"/>
      <c r="U56" s="14">
        <v>4</v>
      </c>
      <c r="V56" s="14"/>
      <c r="W56" s="13">
        <v>3</v>
      </c>
      <c r="X56" s="13">
        <v>3</v>
      </c>
      <c r="Y56" s="13"/>
      <c r="Z56" s="13"/>
      <c r="AA56" s="19"/>
    </row>
    <row r="57" spans="1:27" ht="33.75">
      <c r="A57" s="12"/>
      <c r="B57" s="13" t="s">
        <v>175</v>
      </c>
      <c r="C57" s="14"/>
      <c r="D57" s="14" t="s">
        <v>143</v>
      </c>
      <c r="E57" s="14" t="s">
        <v>141</v>
      </c>
      <c r="F57" s="15">
        <f t="shared" si="8"/>
        <v>2</v>
      </c>
      <c r="G57" s="15">
        <f t="shared" si="7"/>
        <v>1</v>
      </c>
      <c r="H57" s="16">
        <f t="shared" si="9"/>
        <v>1</v>
      </c>
      <c r="I57" s="16">
        <f t="shared" si="10"/>
        <v>2</v>
      </c>
      <c r="J57" s="16">
        <f t="shared" si="11"/>
        <v>3</v>
      </c>
      <c r="K57" s="16">
        <f t="shared" si="12"/>
        <v>1</v>
      </c>
      <c r="L57" s="17">
        <f t="shared" si="13"/>
        <v>5</v>
      </c>
      <c r="M57" s="18" t="str">
        <f t="shared" si="14"/>
        <v>--</v>
      </c>
      <c r="N57" s="14"/>
      <c r="O57" s="14">
        <v>1</v>
      </c>
      <c r="P57" s="14">
        <v>3</v>
      </c>
      <c r="Q57" s="14"/>
      <c r="R57" s="14"/>
      <c r="S57" s="14"/>
      <c r="T57" s="14"/>
      <c r="U57" s="14">
        <v>3</v>
      </c>
      <c r="V57" s="14"/>
      <c r="W57" s="13">
        <v>2</v>
      </c>
      <c r="X57" s="13">
        <v>1</v>
      </c>
      <c r="Y57" s="13"/>
      <c r="Z57" s="13"/>
      <c r="AA57" s="19"/>
    </row>
    <row r="58" spans="1:27" ht="12.75">
      <c r="A58" s="12"/>
      <c r="B58" s="13" t="s">
        <v>176</v>
      </c>
      <c r="C58" s="14"/>
      <c r="D58" s="14" t="s">
        <v>143</v>
      </c>
      <c r="E58" s="14" t="s">
        <v>156</v>
      </c>
      <c r="F58" s="15">
        <f t="shared" si="8"/>
        <v>2.4</v>
      </c>
      <c r="G58" s="15">
        <f t="shared" si="7"/>
        <v>1.51657508881031</v>
      </c>
      <c r="H58" s="16">
        <f t="shared" si="9"/>
        <v>1</v>
      </c>
      <c r="I58" s="16">
        <f t="shared" si="10"/>
        <v>2</v>
      </c>
      <c r="J58" s="16">
        <f t="shared" si="11"/>
        <v>4</v>
      </c>
      <c r="K58" s="16">
        <f t="shared" si="12"/>
        <v>1</v>
      </c>
      <c r="L58" s="17">
        <f t="shared" si="13"/>
        <v>5</v>
      </c>
      <c r="M58" s="18" t="str">
        <f t="shared" si="14"/>
        <v>--</v>
      </c>
      <c r="N58" s="14"/>
      <c r="O58" s="14">
        <v>1</v>
      </c>
      <c r="P58" s="14">
        <v>4</v>
      </c>
      <c r="Q58" s="14"/>
      <c r="R58" s="14"/>
      <c r="S58" s="14"/>
      <c r="T58" s="14"/>
      <c r="U58" s="14">
        <v>2</v>
      </c>
      <c r="V58" s="14"/>
      <c r="W58" s="13">
        <v>1</v>
      </c>
      <c r="X58" s="13">
        <v>4</v>
      </c>
      <c r="Y58" s="13"/>
      <c r="Z58" s="13"/>
      <c r="AA58" s="19"/>
    </row>
    <row r="59" spans="1:27" ht="22.5">
      <c r="A59" s="12"/>
      <c r="B59" s="13" t="s">
        <v>177</v>
      </c>
      <c r="C59" s="14"/>
      <c r="D59" s="14" t="s">
        <v>143</v>
      </c>
      <c r="E59" s="14" t="s">
        <v>160</v>
      </c>
      <c r="F59" s="15">
        <f t="shared" si="8"/>
        <v>5</v>
      </c>
      <c r="G59" s="15">
        <f t="shared" si="7"/>
        <v>0</v>
      </c>
      <c r="H59" s="16">
        <f t="shared" si="9"/>
        <v>5</v>
      </c>
      <c r="I59" s="16">
        <f t="shared" si="10"/>
        <v>5</v>
      </c>
      <c r="J59" s="16">
        <f t="shared" si="11"/>
        <v>5</v>
      </c>
      <c r="K59" s="16">
        <f t="shared" si="12"/>
        <v>5</v>
      </c>
      <c r="L59" s="17">
        <f t="shared" si="13"/>
        <v>5</v>
      </c>
      <c r="M59" s="18" t="str">
        <f t="shared" si="14"/>
        <v>--</v>
      </c>
      <c r="N59" s="14" t="s">
        <v>144</v>
      </c>
      <c r="O59" s="14">
        <v>5</v>
      </c>
      <c r="P59" s="14">
        <v>5</v>
      </c>
      <c r="Q59" s="14"/>
      <c r="R59" s="14"/>
      <c r="S59" s="14"/>
      <c r="T59" s="14"/>
      <c r="U59" s="14">
        <v>5</v>
      </c>
      <c r="V59" s="14"/>
      <c r="W59" s="13">
        <v>5</v>
      </c>
      <c r="X59" s="13">
        <v>5</v>
      </c>
      <c r="Y59" s="13"/>
      <c r="Z59" s="13"/>
      <c r="AA59" s="19"/>
    </row>
    <row r="60" spans="1:27" ht="45">
      <c r="A60" s="12"/>
      <c r="B60" s="13" t="s">
        <v>178</v>
      </c>
      <c r="C60" s="14"/>
      <c r="D60" s="14" t="s">
        <v>143</v>
      </c>
      <c r="E60" s="14" t="s">
        <v>162</v>
      </c>
      <c r="F60" s="15">
        <f t="shared" si="8"/>
        <v>4</v>
      </c>
      <c r="G60" s="15">
        <f t="shared" si="7"/>
        <v>0.7071067811865476</v>
      </c>
      <c r="H60" s="16">
        <f t="shared" si="9"/>
        <v>4</v>
      </c>
      <c r="I60" s="16">
        <f t="shared" si="10"/>
        <v>4</v>
      </c>
      <c r="J60" s="16">
        <f t="shared" si="11"/>
        <v>5</v>
      </c>
      <c r="K60" s="16">
        <f t="shared" si="12"/>
        <v>3</v>
      </c>
      <c r="L60" s="17">
        <f t="shared" si="13"/>
        <v>5</v>
      </c>
      <c r="M60" s="18" t="str">
        <f t="shared" si="14"/>
        <v>--</v>
      </c>
      <c r="N60" s="14"/>
      <c r="O60" s="14">
        <v>5</v>
      </c>
      <c r="P60" s="14">
        <v>4</v>
      </c>
      <c r="Q60" s="14"/>
      <c r="R60" s="14"/>
      <c r="S60" s="14"/>
      <c r="T60" s="14"/>
      <c r="U60" s="14">
        <v>4</v>
      </c>
      <c r="V60" s="14"/>
      <c r="W60" s="13">
        <v>3</v>
      </c>
      <c r="X60" s="13">
        <v>4</v>
      </c>
      <c r="Y60" s="13"/>
      <c r="Z60" s="13"/>
      <c r="AA60" s="19"/>
    </row>
    <row r="61" spans="1:27" ht="33.75">
      <c r="A61" s="12"/>
      <c r="B61" s="13" t="s">
        <v>179</v>
      </c>
      <c r="C61" s="14"/>
      <c r="D61" s="14" t="s">
        <v>143</v>
      </c>
      <c r="E61" s="14" t="s">
        <v>180</v>
      </c>
      <c r="F61" s="15">
        <f t="shared" si="8"/>
        <v>3</v>
      </c>
      <c r="G61" s="15">
        <f t="shared" si="7"/>
        <v>0.7071067811865476</v>
      </c>
      <c r="H61" s="16">
        <f t="shared" si="9"/>
        <v>3</v>
      </c>
      <c r="I61" s="16">
        <f t="shared" si="10"/>
        <v>3</v>
      </c>
      <c r="J61" s="16">
        <f t="shared" si="11"/>
        <v>4</v>
      </c>
      <c r="K61" s="16">
        <f t="shared" si="12"/>
        <v>2</v>
      </c>
      <c r="L61" s="17">
        <f t="shared" si="13"/>
        <v>5</v>
      </c>
      <c r="M61" s="18" t="str">
        <f t="shared" si="14"/>
        <v>--</v>
      </c>
      <c r="N61" s="14"/>
      <c r="O61" s="14">
        <v>3</v>
      </c>
      <c r="P61" s="14">
        <v>4</v>
      </c>
      <c r="Q61" s="14"/>
      <c r="R61" s="14"/>
      <c r="S61" s="14"/>
      <c r="T61" s="14"/>
      <c r="U61" s="14">
        <v>3</v>
      </c>
      <c r="V61" s="14"/>
      <c r="W61" s="13">
        <v>2</v>
      </c>
      <c r="X61" s="13">
        <v>3</v>
      </c>
      <c r="Y61" s="13"/>
      <c r="Z61" s="13"/>
      <c r="AA61" s="19"/>
    </row>
    <row r="62" spans="1:27" ht="12.75">
      <c r="A62" s="12"/>
      <c r="B62" s="13" t="s">
        <v>181</v>
      </c>
      <c r="C62" s="14"/>
      <c r="D62" s="14" t="s">
        <v>143</v>
      </c>
      <c r="E62" s="14" t="s">
        <v>182</v>
      </c>
      <c r="F62" s="15">
        <f t="shared" si="8"/>
        <v>2.6</v>
      </c>
      <c r="G62" s="15">
        <f t="shared" si="7"/>
        <v>1.1401754250991383</v>
      </c>
      <c r="H62" s="16">
        <f t="shared" si="9"/>
        <v>3</v>
      </c>
      <c r="I62" s="16">
        <f t="shared" si="10"/>
        <v>3</v>
      </c>
      <c r="J62" s="16">
        <f t="shared" si="11"/>
        <v>4</v>
      </c>
      <c r="K62" s="16">
        <f t="shared" si="12"/>
        <v>1</v>
      </c>
      <c r="L62" s="17">
        <f t="shared" si="13"/>
        <v>5</v>
      </c>
      <c r="M62" s="18" t="str">
        <f t="shared" si="14"/>
        <v>--</v>
      </c>
      <c r="N62" s="14"/>
      <c r="O62" s="14">
        <v>1</v>
      </c>
      <c r="P62" s="14">
        <v>2</v>
      </c>
      <c r="Q62" s="14"/>
      <c r="R62" s="14"/>
      <c r="S62" s="14"/>
      <c r="T62" s="14"/>
      <c r="U62" s="14">
        <v>4</v>
      </c>
      <c r="V62" s="14"/>
      <c r="W62" s="13">
        <v>3</v>
      </c>
      <c r="X62" s="13">
        <v>3</v>
      </c>
      <c r="Y62" s="13"/>
      <c r="Z62" s="13"/>
      <c r="AA62" s="19"/>
    </row>
    <row r="63" spans="1:27" ht="33.75">
      <c r="A63" s="12"/>
      <c r="B63" s="13" t="s">
        <v>183</v>
      </c>
      <c r="C63" s="14"/>
      <c r="D63" s="14" t="s">
        <v>143</v>
      </c>
      <c r="E63" s="14" t="s">
        <v>184</v>
      </c>
      <c r="F63" s="15">
        <f t="shared" si="8"/>
        <v>3.4</v>
      </c>
      <c r="G63" s="15">
        <f t="shared" si="7"/>
        <v>0.8944271909999163</v>
      </c>
      <c r="H63" s="16">
        <f t="shared" si="9"/>
        <v>4</v>
      </c>
      <c r="I63" s="16">
        <f t="shared" si="10"/>
        <v>4</v>
      </c>
      <c r="J63" s="16">
        <f t="shared" si="11"/>
        <v>4</v>
      </c>
      <c r="K63" s="16">
        <f t="shared" si="12"/>
        <v>2</v>
      </c>
      <c r="L63" s="17">
        <f t="shared" si="13"/>
        <v>5</v>
      </c>
      <c r="M63" s="18" t="str">
        <f t="shared" si="14"/>
        <v>--</v>
      </c>
      <c r="N63" s="14"/>
      <c r="O63" s="14">
        <v>4</v>
      </c>
      <c r="P63" s="14">
        <v>2</v>
      </c>
      <c r="Q63" s="14"/>
      <c r="R63" s="14"/>
      <c r="S63" s="14"/>
      <c r="T63" s="14"/>
      <c r="U63" s="14">
        <v>4</v>
      </c>
      <c r="V63" s="14"/>
      <c r="W63" s="13">
        <v>3</v>
      </c>
      <c r="X63" s="13">
        <v>4</v>
      </c>
      <c r="Y63" s="13"/>
      <c r="Z63" s="13"/>
      <c r="AA63" s="19"/>
    </row>
    <row r="64" spans="1:27" ht="22.5">
      <c r="A64" s="12"/>
      <c r="B64" s="13" t="s">
        <v>185</v>
      </c>
      <c r="C64" s="14"/>
      <c r="D64" s="14" t="s">
        <v>143</v>
      </c>
      <c r="E64" s="14" t="s">
        <v>186</v>
      </c>
      <c r="F64" s="15">
        <f t="shared" si="8"/>
        <v>4.5</v>
      </c>
      <c r="G64" s="15">
        <f t="shared" si="7"/>
        <v>0.5773502691896257</v>
      </c>
      <c r="H64" s="16">
        <f t="shared" si="9"/>
        <v>5</v>
      </c>
      <c r="I64" s="16">
        <f t="shared" si="10"/>
        <v>4.5</v>
      </c>
      <c r="J64" s="16">
        <f t="shared" si="11"/>
        <v>5</v>
      </c>
      <c r="K64" s="16">
        <f t="shared" si="12"/>
        <v>4</v>
      </c>
      <c r="L64" s="17">
        <f t="shared" si="13"/>
        <v>4</v>
      </c>
      <c r="M64" s="18" t="str">
        <f t="shared" si="14"/>
        <v>--</v>
      </c>
      <c r="N64" s="14"/>
      <c r="O64" s="14">
        <v>5</v>
      </c>
      <c r="P64" s="14">
        <v>5</v>
      </c>
      <c r="Q64" s="14"/>
      <c r="R64" s="14"/>
      <c r="S64" s="14"/>
      <c r="T64" s="14"/>
      <c r="U64" s="14"/>
      <c r="V64" s="14"/>
      <c r="W64" s="13">
        <v>4</v>
      </c>
      <c r="X64" s="13">
        <v>4</v>
      </c>
      <c r="Y64" s="13"/>
      <c r="Z64" s="13"/>
      <c r="AA64" s="19"/>
    </row>
    <row r="65" spans="1:27" ht="22.5">
      <c r="A65" s="12"/>
      <c r="B65" s="13" t="s">
        <v>187</v>
      </c>
      <c r="C65" s="14"/>
      <c r="D65" s="14" t="s">
        <v>143</v>
      </c>
      <c r="E65" s="14" t="s">
        <v>188</v>
      </c>
      <c r="F65" s="15">
        <f t="shared" si="8"/>
        <v>3.4</v>
      </c>
      <c r="G65" s="15">
        <f t="shared" si="7"/>
        <v>0.8944271909999163</v>
      </c>
      <c r="H65" s="16">
        <f t="shared" si="9"/>
        <v>4</v>
      </c>
      <c r="I65" s="16">
        <f t="shared" si="10"/>
        <v>4</v>
      </c>
      <c r="J65" s="16">
        <f t="shared" si="11"/>
        <v>4</v>
      </c>
      <c r="K65" s="16">
        <f t="shared" si="12"/>
        <v>2</v>
      </c>
      <c r="L65" s="17">
        <f t="shared" si="13"/>
        <v>5</v>
      </c>
      <c r="M65" s="18" t="str">
        <f t="shared" si="14"/>
        <v>--</v>
      </c>
      <c r="N65" s="14"/>
      <c r="O65" s="14">
        <v>4</v>
      </c>
      <c r="P65" s="14">
        <v>4</v>
      </c>
      <c r="Q65" s="14"/>
      <c r="R65" s="14"/>
      <c r="S65" s="14"/>
      <c r="T65" s="14"/>
      <c r="U65" s="14">
        <v>3</v>
      </c>
      <c r="V65" s="14"/>
      <c r="W65" s="13">
        <v>4</v>
      </c>
      <c r="X65" s="13">
        <v>2</v>
      </c>
      <c r="Y65" s="13"/>
      <c r="Z65" s="13"/>
      <c r="AA65" s="19"/>
    </row>
    <row r="66" spans="1:27" ht="33.75">
      <c r="A66" s="12"/>
      <c r="B66" s="13" t="s">
        <v>189</v>
      </c>
      <c r="C66" s="14"/>
      <c r="D66" s="14" t="s">
        <v>143</v>
      </c>
      <c r="E66" s="14" t="s">
        <v>190</v>
      </c>
      <c r="F66" s="15">
        <f aca="true" t="shared" si="15" ref="F66:F97">IF(OR(D66="checkbox",D66="radio"),"--",AVERAGE(N66:AA66))</f>
        <v>3.8</v>
      </c>
      <c r="G66" s="15">
        <f t="shared" si="7"/>
        <v>1.095445115010332</v>
      </c>
      <c r="H66" s="16">
        <f aca="true" t="shared" si="16" ref="H66:H97">IF(OR(D66="checkbox",D66="radio"),"--",MODE(N66:AA66))</f>
        <v>4</v>
      </c>
      <c r="I66" s="16">
        <f aca="true" t="shared" si="17" ref="I66:I97">IF(OR(D66="checkbox",D66="radio"),"--",MEDIAN(N66:AA66))</f>
        <v>4</v>
      </c>
      <c r="J66" s="16">
        <f aca="true" t="shared" si="18" ref="J66:J97">IF(OR(D66="checkbox",D66="radio"),"--",MAX(N66:AA66))</f>
        <v>5</v>
      </c>
      <c r="K66" s="16">
        <f aca="true" t="shared" si="19" ref="K66:K97">IF(OR(D66="checkbox",D66="radio"),"--",MIN(N66:AA66))</f>
        <v>2</v>
      </c>
      <c r="L66" s="17">
        <f aca="true" t="shared" si="20" ref="L66:L97">COUNT(N66:AA66)</f>
        <v>5</v>
      </c>
      <c r="M66" s="18" t="str">
        <f aca="true" t="shared" si="21" ref="M66:M97">IF(OR(D66="checkbox",D66="radio"),SUM(N66:AA66)/(COUNT(N66:AA66)+COUNTBLANK(N66:AA66)),"--")</f>
        <v>--</v>
      </c>
      <c r="N66" s="14"/>
      <c r="O66" s="14">
        <v>4</v>
      </c>
      <c r="P66" s="14">
        <v>5</v>
      </c>
      <c r="Q66" s="14"/>
      <c r="R66" s="14"/>
      <c r="S66" s="14"/>
      <c r="T66" s="14"/>
      <c r="U66" s="14">
        <v>4</v>
      </c>
      <c r="V66" s="14"/>
      <c r="W66" s="13">
        <v>4</v>
      </c>
      <c r="X66" s="13">
        <v>2</v>
      </c>
      <c r="Y66" s="13"/>
      <c r="Z66" s="13"/>
      <c r="AA66" s="19"/>
    </row>
    <row r="67" spans="1:27" ht="409.5" customHeight="1" hidden="1">
      <c r="A67" s="12" t="s">
        <v>191</v>
      </c>
      <c r="B67" s="13"/>
      <c r="C67" s="14">
        <v>10</v>
      </c>
      <c r="D67" s="14" t="s">
        <v>192</v>
      </c>
      <c r="E67" s="14"/>
      <c r="F67" s="15" t="e">
        <f t="shared" si="15"/>
        <v>#DIV/0!</v>
      </c>
      <c r="G67" s="15" t="e">
        <f aca="true" t="shared" si="22" ref="G67:G130">IF(OR(D67="checkbox",D67="radio"),"--",STDEV(N67:AA67))</f>
        <v>#DIV/0!</v>
      </c>
      <c r="H67" s="16" t="e">
        <f t="shared" si="16"/>
        <v>#N/A</v>
      </c>
      <c r="I67" s="16" t="e">
        <f t="shared" si="17"/>
        <v>#NUM!</v>
      </c>
      <c r="J67" s="16">
        <f t="shared" si="18"/>
        <v>0</v>
      </c>
      <c r="K67" s="16">
        <f t="shared" si="19"/>
        <v>0</v>
      </c>
      <c r="L67" s="17">
        <f t="shared" si="20"/>
        <v>0</v>
      </c>
      <c r="M67" s="18" t="str">
        <f t="shared" si="21"/>
        <v>--</v>
      </c>
      <c r="N67" s="14" t="s">
        <v>219</v>
      </c>
      <c r="O67" s="14" t="s">
        <v>236</v>
      </c>
      <c r="P67" s="14" t="s">
        <v>220</v>
      </c>
      <c r="Q67" s="14"/>
      <c r="R67" s="14"/>
      <c r="S67" s="14" t="s">
        <v>221</v>
      </c>
      <c r="T67" s="14" t="s">
        <v>237</v>
      </c>
      <c r="U67" s="14" t="s">
        <v>238</v>
      </c>
      <c r="V67" s="14"/>
      <c r="W67" s="13" t="s">
        <v>222</v>
      </c>
      <c r="X67" s="13" t="s">
        <v>223</v>
      </c>
      <c r="Y67" s="13" t="s">
        <v>24</v>
      </c>
      <c r="Z67" s="13"/>
      <c r="AA67" s="19"/>
    </row>
    <row r="68" spans="1:27" ht="409.5" customHeight="1" hidden="1">
      <c r="A68" s="12" t="s">
        <v>193</v>
      </c>
      <c r="B68" s="13"/>
      <c r="C68" s="14">
        <v>11</v>
      </c>
      <c r="D68" s="14" t="s">
        <v>192</v>
      </c>
      <c r="E68" s="14"/>
      <c r="F68" s="15" t="e">
        <f t="shared" si="15"/>
        <v>#DIV/0!</v>
      </c>
      <c r="G68" s="15" t="e">
        <f t="shared" si="22"/>
        <v>#DIV/0!</v>
      </c>
      <c r="H68" s="16" t="e">
        <f t="shared" si="16"/>
        <v>#N/A</v>
      </c>
      <c r="I68" s="16" t="e">
        <f t="shared" si="17"/>
        <v>#NUM!</v>
      </c>
      <c r="J68" s="16">
        <f t="shared" si="18"/>
        <v>0</v>
      </c>
      <c r="K68" s="16">
        <f t="shared" si="19"/>
        <v>0</v>
      </c>
      <c r="L68" s="17">
        <f t="shared" si="20"/>
        <v>0</v>
      </c>
      <c r="M68" s="18" t="str">
        <f t="shared" si="21"/>
        <v>--</v>
      </c>
      <c r="N68" s="14"/>
      <c r="O68" s="14" t="s">
        <v>239</v>
      </c>
      <c r="P68" s="14" t="s">
        <v>224</v>
      </c>
      <c r="Q68" s="14" t="s">
        <v>225</v>
      </c>
      <c r="R68" s="14"/>
      <c r="S68" s="14" t="s">
        <v>226</v>
      </c>
      <c r="T68" s="14" t="s">
        <v>240</v>
      </c>
      <c r="U68" s="14" t="s">
        <v>241</v>
      </c>
      <c r="V68" s="14"/>
      <c r="W68" s="13" t="s">
        <v>227</v>
      </c>
      <c r="X68" s="13" t="s">
        <v>228</v>
      </c>
      <c r="Y68" s="13" t="s">
        <v>24</v>
      </c>
      <c r="Z68" s="13"/>
      <c r="AA68" s="19"/>
    </row>
    <row r="69" spans="1:27" ht="56.25">
      <c r="A69" s="12" t="s">
        <v>194</v>
      </c>
      <c r="B69" s="13" t="s">
        <v>195</v>
      </c>
      <c r="C69" s="14">
        <v>12</v>
      </c>
      <c r="D69" s="14" t="s">
        <v>143</v>
      </c>
      <c r="E69" s="14" t="s">
        <v>131</v>
      </c>
      <c r="F69" s="15">
        <f t="shared" si="15"/>
        <v>3.3333333333333335</v>
      </c>
      <c r="G69" s="15">
        <f t="shared" si="22"/>
        <v>1.3662601021279461</v>
      </c>
      <c r="H69" s="16">
        <f t="shared" si="16"/>
        <v>2</v>
      </c>
      <c r="I69" s="16">
        <f t="shared" si="17"/>
        <v>3</v>
      </c>
      <c r="J69" s="16">
        <f t="shared" si="18"/>
        <v>5</v>
      </c>
      <c r="K69" s="16">
        <f t="shared" si="19"/>
        <v>2</v>
      </c>
      <c r="L69" s="17">
        <f t="shared" si="20"/>
        <v>6</v>
      </c>
      <c r="M69" s="18" t="str">
        <f t="shared" si="21"/>
        <v>--</v>
      </c>
      <c r="N69" s="14">
        <v>2</v>
      </c>
      <c r="O69" s="14">
        <v>5</v>
      </c>
      <c r="P69" s="14">
        <v>3</v>
      </c>
      <c r="Q69" s="14"/>
      <c r="R69" s="14"/>
      <c r="S69" s="14"/>
      <c r="T69" s="14"/>
      <c r="U69" s="14">
        <v>2</v>
      </c>
      <c r="V69" s="14"/>
      <c r="W69" s="13">
        <v>3</v>
      </c>
      <c r="X69" s="13">
        <v>5</v>
      </c>
      <c r="Y69" s="13"/>
      <c r="Z69" s="13"/>
      <c r="AA69" s="19"/>
    </row>
    <row r="70" spans="1:27" ht="22.5">
      <c r="A70" s="12"/>
      <c r="B70" s="13" t="s">
        <v>196</v>
      </c>
      <c r="C70" s="14"/>
      <c r="D70" s="14" t="s">
        <v>143</v>
      </c>
      <c r="E70" s="14" t="s">
        <v>133</v>
      </c>
      <c r="F70" s="15">
        <f t="shared" si="15"/>
        <v>3.1666666666666665</v>
      </c>
      <c r="G70" s="15">
        <f t="shared" si="22"/>
        <v>1.1690451944500124</v>
      </c>
      <c r="H70" s="16">
        <f t="shared" si="16"/>
        <v>2</v>
      </c>
      <c r="I70" s="16">
        <f t="shared" si="17"/>
        <v>3</v>
      </c>
      <c r="J70" s="16">
        <f t="shared" si="18"/>
        <v>5</v>
      </c>
      <c r="K70" s="16">
        <f t="shared" si="19"/>
        <v>2</v>
      </c>
      <c r="L70" s="17">
        <f t="shared" si="20"/>
        <v>6</v>
      </c>
      <c r="M70" s="18" t="str">
        <f t="shared" si="21"/>
        <v>--</v>
      </c>
      <c r="N70" s="14">
        <v>2</v>
      </c>
      <c r="O70" s="14">
        <v>4</v>
      </c>
      <c r="P70" s="14">
        <v>3</v>
      </c>
      <c r="Q70" s="14"/>
      <c r="R70" s="14"/>
      <c r="S70" s="14"/>
      <c r="T70" s="14"/>
      <c r="U70" s="14">
        <v>2</v>
      </c>
      <c r="V70" s="14"/>
      <c r="W70" s="13">
        <v>3</v>
      </c>
      <c r="X70" s="13">
        <v>5</v>
      </c>
      <c r="Y70" s="13"/>
      <c r="Z70" s="13"/>
      <c r="AA70" s="19"/>
    </row>
    <row r="71" spans="1:27" ht="33.75">
      <c r="A71" s="12"/>
      <c r="B71" s="13" t="s">
        <v>197</v>
      </c>
      <c r="C71" s="14"/>
      <c r="D71" s="14" t="s">
        <v>143</v>
      </c>
      <c r="E71" s="14" t="s">
        <v>135</v>
      </c>
      <c r="F71" s="15">
        <f t="shared" si="15"/>
        <v>3.5</v>
      </c>
      <c r="G71" s="15">
        <f t="shared" si="22"/>
        <v>1.378404875209022</v>
      </c>
      <c r="H71" s="16">
        <f t="shared" si="16"/>
        <v>2</v>
      </c>
      <c r="I71" s="16">
        <f t="shared" si="17"/>
        <v>3.5</v>
      </c>
      <c r="J71" s="16">
        <f t="shared" si="18"/>
        <v>5</v>
      </c>
      <c r="K71" s="16">
        <f t="shared" si="19"/>
        <v>2</v>
      </c>
      <c r="L71" s="17">
        <f t="shared" si="20"/>
        <v>6</v>
      </c>
      <c r="M71" s="18" t="str">
        <f t="shared" si="21"/>
        <v>--</v>
      </c>
      <c r="N71" s="14">
        <v>3</v>
      </c>
      <c r="O71" s="14">
        <v>2</v>
      </c>
      <c r="P71" s="14">
        <v>5</v>
      </c>
      <c r="Q71" s="14"/>
      <c r="R71" s="14"/>
      <c r="S71" s="14"/>
      <c r="T71" s="14"/>
      <c r="U71" s="14">
        <v>2</v>
      </c>
      <c r="V71" s="14"/>
      <c r="W71" s="13">
        <v>5</v>
      </c>
      <c r="X71" s="13">
        <v>4</v>
      </c>
      <c r="Y71" s="13"/>
      <c r="Z71" s="13"/>
      <c r="AA71" s="19"/>
    </row>
    <row r="72" spans="1:27" ht="22.5">
      <c r="A72" s="12"/>
      <c r="B72" s="13" t="s">
        <v>198</v>
      </c>
      <c r="C72" s="14"/>
      <c r="D72" s="14" t="s">
        <v>143</v>
      </c>
      <c r="E72" s="14" t="s">
        <v>137</v>
      </c>
      <c r="F72" s="15">
        <f t="shared" si="15"/>
        <v>4</v>
      </c>
      <c r="G72" s="15">
        <f t="shared" si="22"/>
        <v>0.8944271909999159</v>
      </c>
      <c r="H72" s="16">
        <f t="shared" si="16"/>
        <v>3</v>
      </c>
      <c r="I72" s="16">
        <f t="shared" si="17"/>
        <v>4</v>
      </c>
      <c r="J72" s="16">
        <f t="shared" si="18"/>
        <v>5</v>
      </c>
      <c r="K72" s="16">
        <f t="shared" si="19"/>
        <v>3</v>
      </c>
      <c r="L72" s="17">
        <f t="shared" si="20"/>
        <v>6</v>
      </c>
      <c r="M72" s="18" t="str">
        <f t="shared" si="21"/>
        <v>--</v>
      </c>
      <c r="N72" s="14">
        <v>3</v>
      </c>
      <c r="O72" s="14">
        <v>4</v>
      </c>
      <c r="P72" s="14">
        <v>5</v>
      </c>
      <c r="Q72" s="14"/>
      <c r="R72" s="14"/>
      <c r="S72" s="14"/>
      <c r="T72" s="14"/>
      <c r="U72" s="14">
        <v>5</v>
      </c>
      <c r="V72" s="14"/>
      <c r="W72" s="13">
        <v>3</v>
      </c>
      <c r="X72" s="13">
        <v>4</v>
      </c>
      <c r="Y72" s="13"/>
      <c r="Z72" s="13"/>
      <c r="AA72" s="19"/>
    </row>
    <row r="73" spans="1:27" ht="12.75">
      <c r="A73" s="12"/>
      <c r="B73" s="13" t="s">
        <v>199</v>
      </c>
      <c r="C73" s="14"/>
      <c r="D73" s="14" t="s">
        <v>143</v>
      </c>
      <c r="E73" s="14" t="s">
        <v>139</v>
      </c>
      <c r="F73" s="15">
        <f t="shared" si="15"/>
        <v>3.8333333333333335</v>
      </c>
      <c r="G73" s="15">
        <f t="shared" si="22"/>
        <v>1.4719601443879742</v>
      </c>
      <c r="H73" s="16">
        <f t="shared" si="16"/>
        <v>5</v>
      </c>
      <c r="I73" s="16">
        <f t="shared" si="17"/>
        <v>4.5</v>
      </c>
      <c r="J73" s="16">
        <f t="shared" si="18"/>
        <v>5</v>
      </c>
      <c r="K73" s="16">
        <f t="shared" si="19"/>
        <v>2</v>
      </c>
      <c r="L73" s="17">
        <f t="shared" si="20"/>
        <v>6</v>
      </c>
      <c r="M73" s="18" t="str">
        <f t="shared" si="21"/>
        <v>--</v>
      </c>
      <c r="N73" s="14">
        <v>4</v>
      </c>
      <c r="O73" s="14">
        <v>5</v>
      </c>
      <c r="P73" s="14">
        <v>2</v>
      </c>
      <c r="Q73" s="14"/>
      <c r="R73" s="14"/>
      <c r="S73" s="14"/>
      <c r="T73" s="14"/>
      <c r="U73" s="14">
        <v>5</v>
      </c>
      <c r="V73" s="14"/>
      <c r="W73" s="13">
        <v>2</v>
      </c>
      <c r="X73" s="13">
        <v>5</v>
      </c>
      <c r="Y73" s="13"/>
      <c r="Z73" s="13"/>
      <c r="AA73" s="19"/>
    </row>
    <row r="74" spans="1:27" ht="33.75">
      <c r="A74" s="12"/>
      <c r="B74" s="13" t="s">
        <v>200</v>
      </c>
      <c r="C74" s="14"/>
      <c r="D74" s="14" t="s">
        <v>143</v>
      </c>
      <c r="E74" s="14" t="s">
        <v>141</v>
      </c>
      <c r="F74" s="15">
        <f t="shared" si="15"/>
        <v>3.1666666666666665</v>
      </c>
      <c r="G74" s="15">
        <f t="shared" si="22"/>
        <v>1.8348478592697182</v>
      </c>
      <c r="H74" s="16">
        <f t="shared" si="16"/>
        <v>5</v>
      </c>
      <c r="I74" s="16">
        <f t="shared" si="17"/>
        <v>3.5</v>
      </c>
      <c r="J74" s="16">
        <f t="shared" si="18"/>
        <v>5</v>
      </c>
      <c r="K74" s="16">
        <f t="shared" si="19"/>
        <v>1</v>
      </c>
      <c r="L74" s="17">
        <f t="shared" si="20"/>
        <v>6</v>
      </c>
      <c r="M74" s="18" t="str">
        <f t="shared" si="21"/>
        <v>--</v>
      </c>
      <c r="N74" s="14">
        <v>5</v>
      </c>
      <c r="O74" s="14">
        <v>1</v>
      </c>
      <c r="P74" s="14">
        <v>3</v>
      </c>
      <c r="Q74" s="14"/>
      <c r="R74" s="14"/>
      <c r="S74" s="14"/>
      <c r="T74" s="14"/>
      <c r="U74" s="14">
        <v>5</v>
      </c>
      <c r="V74" s="14"/>
      <c r="W74" s="13">
        <v>1</v>
      </c>
      <c r="X74" s="13">
        <v>4</v>
      </c>
      <c r="Y74" s="13"/>
      <c r="Z74" s="13"/>
      <c r="AA74" s="19"/>
    </row>
    <row r="75" spans="1:27" ht="33.75">
      <c r="A75" s="12"/>
      <c r="B75" s="13" t="s">
        <v>201</v>
      </c>
      <c r="C75" s="14"/>
      <c r="D75" s="14" t="s">
        <v>143</v>
      </c>
      <c r="E75" s="14" t="s">
        <v>156</v>
      </c>
      <c r="F75" s="15">
        <f t="shared" si="15"/>
        <v>3.3333333333333335</v>
      </c>
      <c r="G75" s="15">
        <f t="shared" si="22"/>
        <v>1.8618986725025253</v>
      </c>
      <c r="H75" s="16">
        <f t="shared" si="16"/>
        <v>5</v>
      </c>
      <c r="I75" s="16">
        <f t="shared" si="17"/>
        <v>4</v>
      </c>
      <c r="J75" s="16">
        <f t="shared" si="18"/>
        <v>5</v>
      </c>
      <c r="K75" s="16">
        <f t="shared" si="19"/>
        <v>1</v>
      </c>
      <c r="L75" s="17">
        <f t="shared" si="20"/>
        <v>6</v>
      </c>
      <c r="M75" s="18" t="str">
        <f t="shared" si="21"/>
        <v>--</v>
      </c>
      <c r="N75" s="14">
        <v>5</v>
      </c>
      <c r="O75" s="14">
        <v>1</v>
      </c>
      <c r="P75" s="14">
        <v>4</v>
      </c>
      <c r="Q75" s="14"/>
      <c r="R75" s="14"/>
      <c r="S75" s="14"/>
      <c r="T75" s="14"/>
      <c r="U75" s="14">
        <v>5</v>
      </c>
      <c r="V75" s="14"/>
      <c r="W75" s="13">
        <v>1</v>
      </c>
      <c r="X75" s="13">
        <v>4</v>
      </c>
      <c r="Y75" s="13"/>
      <c r="Z75" s="13"/>
      <c r="AA75" s="19"/>
    </row>
    <row r="76" spans="1:27" ht="37.5" customHeight="1">
      <c r="A76" s="12"/>
      <c r="B76" s="13" t="s">
        <v>202</v>
      </c>
      <c r="C76" s="14"/>
      <c r="D76" s="14" t="s">
        <v>143</v>
      </c>
      <c r="E76" s="14" t="s">
        <v>158</v>
      </c>
      <c r="F76" s="15">
        <f t="shared" si="15"/>
        <v>3.6666666666666665</v>
      </c>
      <c r="G76" s="15">
        <f t="shared" si="22"/>
        <v>1.5055453054181618</v>
      </c>
      <c r="H76" s="16">
        <f t="shared" si="16"/>
        <v>5</v>
      </c>
      <c r="I76" s="16">
        <f t="shared" si="17"/>
        <v>4</v>
      </c>
      <c r="J76" s="16">
        <f t="shared" si="18"/>
        <v>5</v>
      </c>
      <c r="K76" s="16">
        <f t="shared" si="19"/>
        <v>1</v>
      </c>
      <c r="L76" s="17">
        <f t="shared" si="20"/>
        <v>6</v>
      </c>
      <c r="M76" s="18" t="str">
        <f t="shared" si="21"/>
        <v>--</v>
      </c>
      <c r="N76" s="14">
        <v>5</v>
      </c>
      <c r="O76" s="14">
        <v>3</v>
      </c>
      <c r="P76" s="14">
        <v>4</v>
      </c>
      <c r="Q76" s="14"/>
      <c r="R76" s="14"/>
      <c r="S76" s="14"/>
      <c r="T76" s="14"/>
      <c r="U76" s="14">
        <v>5</v>
      </c>
      <c r="V76" s="14"/>
      <c r="W76" s="13">
        <v>1</v>
      </c>
      <c r="X76" s="13">
        <v>4</v>
      </c>
      <c r="Y76" s="13"/>
      <c r="Z76" s="13"/>
      <c r="AA76" s="19"/>
    </row>
    <row r="77" spans="1:27" ht="56.25">
      <c r="A77" s="12" t="s">
        <v>203</v>
      </c>
      <c r="B77" s="13"/>
      <c r="C77" s="14">
        <v>13</v>
      </c>
      <c r="D77" s="14" t="s">
        <v>204</v>
      </c>
      <c r="E77" s="14"/>
      <c r="F77" s="15">
        <f t="shared" si="15"/>
        <v>3.769230769230769</v>
      </c>
      <c r="G77" s="15">
        <f t="shared" si="22"/>
        <v>1.012739367083667</v>
      </c>
      <c r="H77" s="16">
        <f t="shared" si="16"/>
        <v>4</v>
      </c>
      <c r="I77" s="16">
        <f t="shared" si="17"/>
        <v>4</v>
      </c>
      <c r="J77" s="16">
        <f t="shared" si="18"/>
        <v>5</v>
      </c>
      <c r="K77" s="16">
        <f t="shared" si="19"/>
        <v>2</v>
      </c>
      <c r="L77" s="17">
        <f t="shared" si="20"/>
        <v>13</v>
      </c>
      <c r="M77" s="18" t="str">
        <f t="shared" si="21"/>
        <v>--</v>
      </c>
      <c r="N77" s="14">
        <v>3</v>
      </c>
      <c r="O77" s="14">
        <v>4</v>
      </c>
      <c r="P77" s="14">
        <v>4</v>
      </c>
      <c r="Q77" s="14">
        <v>5</v>
      </c>
      <c r="R77" s="14">
        <v>2</v>
      </c>
      <c r="S77" s="14">
        <v>3</v>
      </c>
      <c r="T77" s="14">
        <v>2</v>
      </c>
      <c r="U77" s="14">
        <v>5</v>
      </c>
      <c r="V77" s="14"/>
      <c r="W77" s="13">
        <v>4</v>
      </c>
      <c r="X77" s="13">
        <v>4</v>
      </c>
      <c r="Y77" s="13">
        <v>4</v>
      </c>
      <c r="Z77" s="13">
        <v>5</v>
      </c>
      <c r="AA77" s="19">
        <v>4</v>
      </c>
    </row>
    <row r="78" spans="1:27" ht="22.5">
      <c r="A78" s="12" t="s">
        <v>205</v>
      </c>
      <c r="B78" s="13"/>
      <c r="C78" s="14">
        <v>14</v>
      </c>
      <c r="D78" s="14" t="s">
        <v>204</v>
      </c>
      <c r="E78" s="14"/>
      <c r="F78" s="15">
        <f t="shared" si="15"/>
        <v>2.3636363636363638</v>
      </c>
      <c r="G78" s="15">
        <f t="shared" si="22"/>
        <v>1.2862913567871996</v>
      </c>
      <c r="H78" s="16">
        <f t="shared" si="16"/>
        <v>1</v>
      </c>
      <c r="I78" s="16">
        <f t="shared" si="17"/>
        <v>2</v>
      </c>
      <c r="J78" s="16">
        <f t="shared" si="18"/>
        <v>4</v>
      </c>
      <c r="K78" s="16">
        <f t="shared" si="19"/>
        <v>1</v>
      </c>
      <c r="L78" s="17">
        <f t="shared" si="20"/>
        <v>11</v>
      </c>
      <c r="M78" s="18" t="str">
        <f t="shared" si="21"/>
        <v>--</v>
      </c>
      <c r="N78" s="14">
        <v>3</v>
      </c>
      <c r="O78" s="14">
        <v>4</v>
      </c>
      <c r="P78" s="14" t="s">
        <v>144</v>
      </c>
      <c r="Q78" s="14">
        <v>4</v>
      </c>
      <c r="R78" s="14">
        <v>3</v>
      </c>
      <c r="S78" s="14" t="s">
        <v>144</v>
      </c>
      <c r="T78" s="14">
        <v>1</v>
      </c>
      <c r="U78" s="14">
        <v>4</v>
      </c>
      <c r="V78" s="14"/>
      <c r="W78" s="13">
        <v>1</v>
      </c>
      <c r="X78" s="13">
        <v>2</v>
      </c>
      <c r="Y78" s="13">
        <v>1</v>
      </c>
      <c r="Z78" s="13">
        <v>2</v>
      </c>
      <c r="AA78" s="19">
        <v>1</v>
      </c>
    </row>
    <row r="79" spans="1:27" ht="22.5">
      <c r="A79" s="12" t="s">
        <v>206</v>
      </c>
      <c r="B79" s="13"/>
      <c r="C79" s="14">
        <v>15</v>
      </c>
      <c r="D79" s="14" t="s">
        <v>204</v>
      </c>
      <c r="E79" s="14"/>
      <c r="F79" s="15">
        <f t="shared" si="15"/>
        <v>4</v>
      </c>
      <c r="G79" s="15">
        <f t="shared" si="22"/>
        <v>1.224744871391589</v>
      </c>
      <c r="H79" s="16">
        <f t="shared" si="16"/>
        <v>5</v>
      </c>
      <c r="I79" s="16">
        <f t="shared" si="17"/>
        <v>4</v>
      </c>
      <c r="J79" s="16">
        <f t="shared" si="18"/>
        <v>5</v>
      </c>
      <c r="K79" s="16">
        <f t="shared" si="19"/>
        <v>2</v>
      </c>
      <c r="L79" s="17">
        <f t="shared" si="20"/>
        <v>13</v>
      </c>
      <c r="M79" s="18" t="str">
        <f t="shared" si="21"/>
        <v>--</v>
      </c>
      <c r="N79" s="14">
        <v>4</v>
      </c>
      <c r="O79" s="14">
        <v>5</v>
      </c>
      <c r="P79" s="14">
        <v>2</v>
      </c>
      <c r="Q79" s="14">
        <v>2</v>
      </c>
      <c r="R79" s="14">
        <v>5</v>
      </c>
      <c r="S79" s="14">
        <v>5</v>
      </c>
      <c r="T79" s="14">
        <v>5</v>
      </c>
      <c r="U79" s="14">
        <v>4</v>
      </c>
      <c r="V79" s="14"/>
      <c r="W79" s="13">
        <v>5</v>
      </c>
      <c r="X79" s="13">
        <v>4</v>
      </c>
      <c r="Y79" s="13">
        <v>5</v>
      </c>
      <c r="Z79" s="13">
        <v>2</v>
      </c>
      <c r="AA79" s="19">
        <v>4</v>
      </c>
    </row>
    <row r="80" spans="1:27" ht="22.5">
      <c r="A80" s="12" t="s">
        <v>207</v>
      </c>
      <c r="B80" s="13"/>
      <c r="C80" s="14">
        <v>16</v>
      </c>
      <c r="D80" s="14" t="s">
        <v>204</v>
      </c>
      <c r="E80" s="14"/>
      <c r="F80" s="15">
        <f t="shared" si="15"/>
        <v>3.6153846153846154</v>
      </c>
      <c r="G80" s="15">
        <f t="shared" si="22"/>
        <v>1.0439078454267832</v>
      </c>
      <c r="H80" s="16">
        <f t="shared" si="16"/>
        <v>4</v>
      </c>
      <c r="I80" s="16">
        <f t="shared" si="17"/>
        <v>4</v>
      </c>
      <c r="J80" s="16">
        <f t="shared" si="18"/>
        <v>5</v>
      </c>
      <c r="K80" s="16">
        <f t="shared" si="19"/>
        <v>2</v>
      </c>
      <c r="L80" s="17">
        <f t="shared" si="20"/>
        <v>13</v>
      </c>
      <c r="M80" s="18" t="str">
        <f t="shared" si="21"/>
        <v>--</v>
      </c>
      <c r="N80" s="14">
        <v>4</v>
      </c>
      <c r="O80" s="14">
        <v>3</v>
      </c>
      <c r="P80" s="14">
        <v>4</v>
      </c>
      <c r="Q80" s="14">
        <v>2</v>
      </c>
      <c r="R80" s="14">
        <v>4</v>
      </c>
      <c r="S80" s="14">
        <v>5</v>
      </c>
      <c r="T80" s="14">
        <v>4</v>
      </c>
      <c r="U80" s="14">
        <v>2</v>
      </c>
      <c r="V80" s="14"/>
      <c r="W80" s="13">
        <v>5</v>
      </c>
      <c r="X80" s="13">
        <v>4</v>
      </c>
      <c r="Y80" s="13">
        <v>4</v>
      </c>
      <c r="Z80" s="13">
        <v>2</v>
      </c>
      <c r="AA80" s="19">
        <v>4</v>
      </c>
    </row>
    <row r="81" spans="1:27" ht="33.75">
      <c r="A81" s="12" t="s">
        <v>208</v>
      </c>
      <c r="B81" s="13"/>
      <c r="C81" s="14">
        <v>17</v>
      </c>
      <c r="D81" s="14" t="s">
        <v>204</v>
      </c>
      <c r="E81" s="14"/>
      <c r="F81" s="15">
        <f t="shared" si="15"/>
        <v>2.6923076923076925</v>
      </c>
      <c r="G81" s="15">
        <f t="shared" si="22"/>
        <v>1.2506408613597129</v>
      </c>
      <c r="H81" s="16">
        <f t="shared" si="16"/>
        <v>2</v>
      </c>
      <c r="I81" s="16">
        <f t="shared" si="17"/>
        <v>2</v>
      </c>
      <c r="J81" s="16">
        <f t="shared" si="18"/>
        <v>5</v>
      </c>
      <c r="K81" s="16">
        <f t="shared" si="19"/>
        <v>1</v>
      </c>
      <c r="L81" s="17">
        <f t="shared" si="20"/>
        <v>13</v>
      </c>
      <c r="M81" s="18" t="str">
        <f t="shared" si="21"/>
        <v>--</v>
      </c>
      <c r="N81" s="14">
        <v>1</v>
      </c>
      <c r="O81" s="14">
        <v>1</v>
      </c>
      <c r="P81" s="14">
        <v>3</v>
      </c>
      <c r="Q81" s="14">
        <v>2</v>
      </c>
      <c r="R81" s="14">
        <v>4</v>
      </c>
      <c r="S81" s="14">
        <v>3</v>
      </c>
      <c r="T81" s="14">
        <v>2</v>
      </c>
      <c r="U81" s="14">
        <v>2</v>
      </c>
      <c r="V81" s="14"/>
      <c r="W81" s="13">
        <v>4</v>
      </c>
      <c r="X81" s="13">
        <v>2</v>
      </c>
      <c r="Y81" s="13">
        <v>5</v>
      </c>
      <c r="Z81" s="13">
        <v>2</v>
      </c>
      <c r="AA81" s="19">
        <v>4</v>
      </c>
    </row>
    <row r="82" spans="1:27" ht="22.5">
      <c r="A82" s="12" t="s">
        <v>209</v>
      </c>
      <c r="B82" s="13"/>
      <c r="C82" s="14">
        <v>18</v>
      </c>
      <c r="D82" s="14" t="s">
        <v>204</v>
      </c>
      <c r="E82" s="14"/>
      <c r="F82" s="15">
        <f t="shared" si="15"/>
        <v>2.727272727272727</v>
      </c>
      <c r="G82" s="15">
        <f t="shared" si="22"/>
        <v>1.1037127426019049</v>
      </c>
      <c r="H82" s="16">
        <f t="shared" si="16"/>
        <v>2</v>
      </c>
      <c r="I82" s="16">
        <f t="shared" si="17"/>
        <v>3</v>
      </c>
      <c r="J82" s="16">
        <f t="shared" si="18"/>
        <v>5</v>
      </c>
      <c r="K82" s="16">
        <f t="shared" si="19"/>
        <v>1</v>
      </c>
      <c r="L82" s="17">
        <f t="shared" si="20"/>
        <v>11</v>
      </c>
      <c r="M82" s="18" t="str">
        <f t="shared" si="21"/>
        <v>--</v>
      </c>
      <c r="N82" s="14">
        <v>5</v>
      </c>
      <c r="O82" s="14">
        <v>1</v>
      </c>
      <c r="P82" s="14">
        <v>2</v>
      </c>
      <c r="Q82" s="14">
        <v>2</v>
      </c>
      <c r="R82" s="14">
        <v>2</v>
      </c>
      <c r="S82" s="14" t="s">
        <v>144</v>
      </c>
      <c r="T82" s="14" t="s">
        <v>144</v>
      </c>
      <c r="U82" s="14">
        <v>3</v>
      </c>
      <c r="V82" s="14"/>
      <c r="W82" s="13">
        <v>3</v>
      </c>
      <c r="X82" s="13">
        <v>3</v>
      </c>
      <c r="Y82" s="13">
        <v>2</v>
      </c>
      <c r="Z82" s="13">
        <v>3</v>
      </c>
      <c r="AA82" s="19">
        <v>4</v>
      </c>
    </row>
    <row r="83" spans="1:27" ht="22.5">
      <c r="A83" s="12" t="s">
        <v>210</v>
      </c>
      <c r="B83" s="13"/>
      <c r="C83" s="14">
        <v>19</v>
      </c>
      <c r="D83" s="14" t="s">
        <v>204</v>
      </c>
      <c r="E83" s="14"/>
      <c r="F83" s="15">
        <f t="shared" si="15"/>
        <v>3.5454545454545454</v>
      </c>
      <c r="G83" s="15">
        <f t="shared" si="22"/>
        <v>1.0357254813546262</v>
      </c>
      <c r="H83" s="16">
        <f t="shared" si="16"/>
        <v>4</v>
      </c>
      <c r="I83" s="16">
        <f t="shared" si="17"/>
        <v>4</v>
      </c>
      <c r="J83" s="16">
        <f t="shared" si="18"/>
        <v>5</v>
      </c>
      <c r="K83" s="16">
        <f t="shared" si="19"/>
        <v>1</v>
      </c>
      <c r="L83" s="17">
        <f t="shared" si="20"/>
        <v>11</v>
      </c>
      <c r="M83" s="18" t="str">
        <f t="shared" si="21"/>
        <v>--</v>
      </c>
      <c r="N83" s="14">
        <v>1</v>
      </c>
      <c r="O83" s="14">
        <v>5</v>
      </c>
      <c r="P83" s="14">
        <v>4</v>
      </c>
      <c r="Q83" s="14">
        <v>4</v>
      </c>
      <c r="R83" s="14">
        <v>3</v>
      </c>
      <c r="S83" s="14" t="s">
        <v>144</v>
      </c>
      <c r="T83" s="14" t="s">
        <v>144</v>
      </c>
      <c r="U83" s="14">
        <v>4</v>
      </c>
      <c r="V83" s="14"/>
      <c r="W83" s="13">
        <v>4</v>
      </c>
      <c r="X83" s="13">
        <v>3</v>
      </c>
      <c r="Y83" s="13">
        <v>4</v>
      </c>
      <c r="Z83" s="13">
        <v>3</v>
      </c>
      <c r="AA83" s="19">
        <v>4</v>
      </c>
    </row>
    <row r="84" spans="1:27" ht="22.5">
      <c r="A84" s="12" t="s">
        <v>211</v>
      </c>
      <c r="B84" s="13"/>
      <c r="C84" s="14">
        <v>20</v>
      </c>
      <c r="D84" s="14" t="s">
        <v>204</v>
      </c>
      <c r="E84" s="14"/>
      <c r="F84" s="15">
        <f t="shared" si="15"/>
        <v>3.6363636363636362</v>
      </c>
      <c r="G84" s="15">
        <f t="shared" si="22"/>
        <v>1.1200649331826495</v>
      </c>
      <c r="H84" s="16">
        <f t="shared" si="16"/>
        <v>4</v>
      </c>
      <c r="I84" s="16">
        <f t="shared" si="17"/>
        <v>4</v>
      </c>
      <c r="J84" s="16">
        <f t="shared" si="18"/>
        <v>5</v>
      </c>
      <c r="K84" s="16">
        <f t="shared" si="19"/>
        <v>2</v>
      </c>
      <c r="L84" s="17">
        <f t="shared" si="20"/>
        <v>11</v>
      </c>
      <c r="M84" s="18" t="str">
        <f t="shared" si="21"/>
        <v>--</v>
      </c>
      <c r="N84" s="14">
        <v>5</v>
      </c>
      <c r="O84" s="14">
        <v>4</v>
      </c>
      <c r="P84" s="14">
        <v>4</v>
      </c>
      <c r="Q84" s="14">
        <v>5</v>
      </c>
      <c r="R84" s="14">
        <v>4</v>
      </c>
      <c r="S84" s="14" t="s">
        <v>144</v>
      </c>
      <c r="T84" s="14"/>
      <c r="U84" s="14">
        <v>4</v>
      </c>
      <c r="V84" s="14"/>
      <c r="W84" s="13">
        <v>4</v>
      </c>
      <c r="X84" s="13">
        <v>2</v>
      </c>
      <c r="Y84" s="13">
        <v>2</v>
      </c>
      <c r="Z84" s="13">
        <v>2</v>
      </c>
      <c r="AA84" s="19">
        <v>4</v>
      </c>
    </row>
    <row r="85" spans="1:27" ht="33.75">
      <c r="A85" s="12" t="s">
        <v>212</v>
      </c>
      <c r="B85" s="13"/>
      <c r="C85" s="14">
        <v>21</v>
      </c>
      <c r="D85" s="14" t="s">
        <v>204</v>
      </c>
      <c r="E85" s="14"/>
      <c r="F85" s="15">
        <f t="shared" si="15"/>
        <v>3.4615384615384617</v>
      </c>
      <c r="G85" s="15">
        <f t="shared" si="22"/>
        <v>1.0500305245868342</v>
      </c>
      <c r="H85" s="16">
        <f t="shared" si="16"/>
        <v>4</v>
      </c>
      <c r="I85" s="16">
        <f t="shared" si="17"/>
        <v>4</v>
      </c>
      <c r="J85" s="16">
        <f t="shared" si="18"/>
        <v>5</v>
      </c>
      <c r="K85" s="16">
        <f t="shared" si="19"/>
        <v>2</v>
      </c>
      <c r="L85" s="17">
        <f t="shared" si="20"/>
        <v>13</v>
      </c>
      <c r="M85" s="18" t="str">
        <f t="shared" si="21"/>
        <v>--</v>
      </c>
      <c r="N85" s="14">
        <v>4</v>
      </c>
      <c r="O85" s="14">
        <v>3</v>
      </c>
      <c r="P85" s="14">
        <v>5</v>
      </c>
      <c r="Q85" s="14">
        <v>2</v>
      </c>
      <c r="R85" s="14">
        <v>3</v>
      </c>
      <c r="S85" s="14">
        <v>3</v>
      </c>
      <c r="T85" s="14">
        <v>5</v>
      </c>
      <c r="U85" s="14">
        <v>4</v>
      </c>
      <c r="V85" s="14"/>
      <c r="W85" s="13">
        <v>2</v>
      </c>
      <c r="X85" s="13">
        <v>4</v>
      </c>
      <c r="Y85" s="13">
        <v>4</v>
      </c>
      <c r="Z85" s="13">
        <v>2</v>
      </c>
      <c r="AA85" s="19">
        <v>4</v>
      </c>
    </row>
    <row r="86" spans="1:27" ht="33.75">
      <c r="A86" s="12" t="s">
        <v>213</v>
      </c>
      <c r="B86" s="13"/>
      <c r="C86" s="14">
        <v>22</v>
      </c>
      <c r="D86" s="14" t="s">
        <v>204</v>
      </c>
      <c r="E86" s="14"/>
      <c r="F86" s="15">
        <f t="shared" si="15"/>
        <v>3.1538461538461537</v>
      </c>
      <c r="G86" s="15">
        <f t="shared" si="22"/>
        <v>1.3445044840729639</v>
      </c>
      <c r="H86" s="16">
        <f t="shared" si="16"/>
        <v>2</v>
      </c>
      <c r="I86" s="16">
        <f t="shared" si="17"/>
        <v>4</v>
      </c>
      <c r="J86" s="16">
        <f t="shared" si="18"/>
        <v>5</v>
      </c>
      <c r="K86" s="16">
        <f t="shared" si="19"/>
        <v>1</v>
      </c>
      <c r="L86" s="17">
        <f t="shared" si="20"/>
        <v>13</v>
      </c>
      <c r="M86" s="18" t="str">
        <f t="shared" si="21"/>
        <v>--</v>
      </c>
      <c r="N86" s="14">
        <v>5</v>
      </c>
      <c r="O86" s="14">
        <v>5</v>
      </c>
      <c r="P86" s="14">
        <v>1</v>
      </c>
      <c r="Q86" s="14">
        <v>2</v>
      </c>
      <c r="R86" s="14">
        <v>4</v>
      </c>
      <c r="S86" s="14">
        <v>4</v>
      </c>
      <c r="T86" s="14">
        <v>2</v>
      </c>
      <c r="U86" s="14">
        <v>2</v>
      </c>
      <c r="V86" s="14"/>
      <c r="W86" s="13">
        <v>4</v>
      </c>
      <c r="X86" s="13">
        <v>2</v>
      </c>
      <c r="Y86" s="13">
        <v>2</v>
      </c>
      <c r="Z86" s="13">
        <v>4</v>
      </c>
      <c r="AA86" s="19">
        <v>4</v>
      </c>
    </row>
    <row r="87" spans="1:27" ht="33.75">
      <c r="A87" s="12" t="s">
        <v>214</v>
      </c>
      <c r="B87" s="13"/>
      <c r="C87" s="14">
        <v>23</v>
      </c>
      <c r="D87" s="14" t="s">
        <v>204</v>
      </c>
      <c r="E87" s="14"/>
      <c r="F87" s="15">
        <f t="shared" si="15"/>
        <v>3.230769230769231</v>
      </c>
      <c r="G87" s="15">
        <f t="shared" si="22"/>
        <v>1.480644350378474</v>
      </c>
      <c r="H87" s="16">
        <f t="shared" si="16"/>
        <v>4</v>
      </c>
      <c r="I87" s="16">
        <f t="shared" si="17"/>
        <v>4</v>
      </c>
      <c r="J87" s="16">
        <f t="shared" si="18"/>
        <v>5</v>
      </c>
      <c r="K87" s="16">
        <f t="shared" si="19"/>
        <v>1</v>
      </c>
      <c r="L87" s="17">
        <f t="shared" si="20"/>
        <v>13</v>
      </c>
      <c r="M87" s="18" t="str">
        <f t="shared" si="21"/>
        <v>--</v>
      </c>
      <c r="N87" s="14">
        <v>5</v>
      </c>
      <c r="O87" s="14">
        <v>4</v>
      </c>
      <c r="P87" s="14">
        <v>5</v>
      </c>
      <c r="Q87" s="14">
        <v>4</v>
      </c>
      <c r="R87" s="14">
        <v>4</v>
      </c>
      <c r="S87" s="14">
        <v>5</v>
      </c>
      <c r="T87" s="14">
        <v>1</v>
      </c>
      <c r="U87" s="14">
        <v>2</v>
      </c>
      <c r="V87" s="14"/>
      <c r="W87" s="13">
        <v>3</v>
      </c>
      <c r="X87" s="13">
        <v>2</v>
      </c>
      <c r="Y87" s="13">
        <v>1</v>
      </c>
      <c r="Z87" s="13">
        <v>2</v>
      </c>
      <c r="AA87" s="19">
        <v>4</v>
      </c>
    </row>
    <row r="88" spans="1:27" ht="33.75">
      <c r="A88" s="12" t="s">
        <v>215</v>
      </c>
      <c r="B88" s="13"/>
      <c r="C88" s="14">
        <v>24</v>
      </c>
      <c r="D88" s="14" t="s">
        <v>204</v>
      </c>
      <c r="E88" s="14"/>
      <c r="F88" s="15">
        <f t="shared" si="15"/>
        <v>3.6153846153846154</v>
      </c>
      <c r="G88" s="15">
        <f t="shared" si="22"/>
        <v>1.26085034391223</v>
      </c>
      <c r="H88" s="16">
        <f t="shared" si="16"/>
        <v>4</v>
      </c>
      <c r="I88" s="16">
        <f t="shared" si="17"/>
        <v>4</v>
      </c>
      <c r="J88" s="16">
        <f t="shared" si="18"/>
        <v>5</v>
      </c>
      <c r="K88" s="16">
        <f t="shared" si="19"/>
        <v>1</v>
      </c>
      <c r="L88" s="17">
        <f t="shared" si="20"/>
        <v>13</v>
      </c>
      <c r="M88" s="18" t="str">
        <f t="shared" si="21"/>
        <v>--</v>
      </c>
      <c r="N88" s="14">
        <v>5</v>
      </c>
      <c r="O88" s="14">
        <v>4</v>
      </c>
      <c r="P88" s="14">
        <v>4</v>
      </c>
      <c r="Q88" s="14">
        <v>4</v>
      </c>
      <c r="R88" s="14">
        <v>4</v>
      </c>
      <c r="S88" s="14">
        <v>5</v>
      </c>
      <c r="T88" s="14">
        <v>5</v>
      </c>
      <c r="U88" s="14">
        <v>1</v>
      </c>
      <c r="V88" s="14"/>
      <c r="W88" s="13">
        <v>4</v>
      </c>
      <c r="X88" s="13">
        <v>2</v>
      </c>
      <c r="Y88" s="13">
        <v>2</v>
      </c>
      <c r="Z88" s="13">
        <v>3</v>
      </c>
      <c r="AA88" s="19">
        <v>4</v>
      </c>
    </row>
    <row r="89" spans="1:27" ht="33.75">
      <c r="A89" s="12" t="s">
        <v>216</v>
      </c>
      <c r="B89" s="13"/>
      <c r="C89" s="14">
        <v>25</v>
      </c>
      <c r="D89" s="14" t="s">
        <v>204</v>
      </c>
      <c r="E89" s="14"/>
      <c r="F89" s="15">
        <f t="shared" si="15"/>
        <v>3.923076923076923</v>
      </c>
      <c r="G89" s="15">
        <f t="shared" si="22"/>
        <v>1.115163550152956</v>
      </c>
      <c r="H89" s="16">
        <f t="shared" si="16"/>
        <v>5</v>
      </c>
      <c r="I89" s="16">
        <f t="shared" si="17"/>
        <v>4</v>
      </c>
      <c r="J89" s="16">
        <f t="shared" si="18"/>
        <v>5</v>
      </c>
      <c r="K89" s="16">
        <f t="shared" si="19"/>
        <v>2</v>
      </c>
      <c r="L89" s="17">
        <f t="shared" si="20"/>
        <v>13</v>
      </c>
      <c r="M89" s="18" t="str">
        <f t="shared" si="21"/>
        <v>--</v>
      </c>
      <c r="N89" s="14">
        <v>4</v>
      </c>
      <c r="O89" s="14">
        <v>5</v>
      </c>
      <c r="P89" s="14">
        <v>2</v>
      </c>
      <c r="Q89" s="14">
        <v>5</v>
      </c>
      <c r="R89" s="14">
        <v>5</v>
      </c>
      <c r="S89" s="14">
        <v>5</v>
      </c>
      <c r="T89" s="14">
        <v>4</v>
      </c>
      <c r="U89" s="14">
        <v>2</v>
      </c>
      <c r="V89" s="14"/>
      <c r="W89" s="13">
        <v>5</v>
      </c>
      <c r="X89" s="13">
        <v>3</v>
      </c>
      <c r="Y89" s="13">
        <v>4</v>
      </c>
      <c r="Z89" s="13">
        <v>3</v>
      </c>
      <c r="AA89" s="19">
        <v>4</v>
      </c>
    </row>
    <row r="90" spans="1:27" ht="33.75">
      <c r="A90" s="12" t="s">
        <v>217</v>
      </c>
      <c r="B90" s="13"/>
      <c r="C90" s="14">
        <v>26</v>
      </c>
      <c r="D90" s="14" t="s">
        <v>204</v>
      </c>
      <c r="E90" s="14"/>
      <c r="F90" s="15">
        <f t="shared" si="15"/>
        <v>3.0833333333333335</v>
      </c>
      <c r="G90" s="15">
        <f t="shared" si="22"/>
        <v>1.083624669450832</v>
      </c>
      <c r="H90" s="16">
        <f t="shared" si="16"/>
        <v>4</v>
      </c>
      <c r="I90" s="16">
        <f t="shared" si="17"/>
        <v>3.5</v>
      </c>
      <c r="J90" s="16">
        <f t="shared" si="18"/>
        <v>4</v>
      </c>
      <c r="K90" s="16">
        <f t="shared" si="19"/>
        <v>1</v>
      </c>
      <c r="L90" s="17">
        <f t="shared" si="20"/>
        <v>12</v>
      </c>
      <c r="M90" s="18" t="str">
        <f t="shared" si="21"/>
        <v>--</v>
      </c>
      <c r="N90" s="14">
        <v>3</v>
      </c>
      <c r="O90" s="14">
        <v>4</v>
      </c>
      <c r="P90" s="14">
        <v>1</v>
      </c>
      <c r="Q90" s="14">
        <v>4</v>
      </c>
      <c r="R90" s="14">
        <v>2</v>
      </c>
      <c r="S90" s="14">
        <v>4</v>
      </c>
      <c r="T90" s="14">
        <v>2</v>
      </c>
      <c r="U90" s="14">
        <v>4</v>
      </c>
      <c r="V90" s="14"/>
      <c r="W90" s="13">
        <v>2</v>
      </c>
      <c r="X90" s="13">
        <v>4</v>
      </c>
      <c r="Y90" s="13" t="s">
        <v>144</v>
      </c>
      <c r="Z90" s="13">
        <v>3</v>
      </c>
      <c r="AA90" s="19">
        <v>4</v>
      </c>
    </row>
    <row r="91" spans="1:27" ht="45">
      <c r="A91" s="12" t="s">
        <v>218</v>
      </c>
      <c r="B91" s="13"/>
      <c r="C91" s="14">
        <v>27</v>
      </c>
      <c r="D91" s="14" t="s">
        <v>204</v>
      </c>
      <c r="E91" s="14"/>
      <c r="F91" s="15">
        <f t="shared" si="15"/>
        <v>3.6923076923076925</v>
      </c>
      <c r="G91" s="15">
        <f t="shared" si="22"/>
        <v>1.315587028960544</v>
      </c>
      <c r="H91" s="16">
        <f t="shared" si="16"/>
        <v>4</v>
      </c>
      <c r="I91" s="16">
        <f t="shared" si="17"/>
        <v>4</v>
      </c>
      <c r="J91" s="16">
        <f t="shared" si="18"/>
        <v>5</v>
      </c>
      <c r="K91" s="16">
        <f t="shared" si="19"/>
        <v>1</v>
      </c>
      <c r="L91" s="17">
        <f t="shared" si="20"/>
        <v>13</v>
      </c>
      <c r="M91" s="18" t="str">
        <f t="shared" si="21"/>
        <v>--</v>
      </c>
      <c r="N91" s="14">
        <v>5</v>
      </c>
      <c r="O91" s="14">
        <v>4</v>
      </c>
      <c r="P91" s="14">
        <v>4</v>
      </c>
      <c r="Q91" s="14">
        <v>2</v>
      </c>
      <c r="R91" s="14">
        <v>3</v>
      </c>
      <c r="S91" s="14">
        <v>4</v>
      </c>
      <c r="T91" s="14">
        <v>5</v>
      </c>
      <c r="U91" s="14">
        <v>5</v>
      </c>
      <c r="V91" s="14"/>
      <c r="W91" s="13">
        <v>5</v>
      </c>
      <c r="X91" s="13">
        <v>4</v>
      </c>
      <c r="Y91" s="13">
        <v>1</v>
      </c>
      <c r="Z91" s="13">
        <v>2</v>
      </c>
      <c r="AA91" s="19">
        <v>4</v>
      </c>
    </row>
    <row r="92" spans="1:27" ht="33.75">
      <c r="A92" s="12" t="s">
        <v>38</v>
      </c>
      <c r="B92" s="13"/>
      <c r="C92" s="14">
        <v>28</v>
      </c>
      <c r="D92" s="14" t="s">
        <v>204</v>
      </c>
      <c r="E92" s="14"/>
      <c r="F92" s="15">
        <f t="shared" si="15"/>
        <v>2.769230769230769</v>
      </c>
      <c r="G92" s="15">
        <f t="shared" si="22"/>
        <v>1.640825308284734</v>
      </c>
      <c r="H92" s="16">
        <f t="shared" si="16"/>
        <v>1</v>
      </c>
      <c r="I92" s="16">
        <f t="shared" si="17"/>
        <v>2</v>
      </c>
      <c r="J92" s="16">
        <f t="shared" si="18"/>
        <v>5</v>
      </c>
      <c r="K92" s="16">
        <f t="shared" si="19"/>
        <v>1</v>
      </c>
      <c r="L92" s="17">
        <f t="shared" si="20"/>
        <v>13</v>
      </c>
      <c r="M92" s="18" t="str">
        <f t="shared" si="21"/>
        <v>--</v>
      </c>
      <c r="N92" s="14">
        <v>2</v>
      </c>
      <c r="O92" s="14">
        <v>5</v>
      </c>
      <c r="P92" s="14">
        <v>1</v>
      </c>
      <c r="Q92" s="14">
        <v>1</v>
      </c>
      <c r="R92" s="14">
        <v>2</v>
      </c>
      <c r="S92" s="14">
        <v>5</v>
      </c>
      <c r="T92" s="14">
        <v>1</v>
      </c>
      <c r="U92" s="14">
        <v>5</v>
      </c>
      <c r="V92" s="14"/>
      <c r="W92" s="13">
        <v>4</v>
      </c>
      <c r="X92" s="13">
        <v>3</v>
      </c>
      <c r="Y92" s="13">
        <v>1</v>
      </c>
      <c r="Z92" s="13">
        <v>2</v>
      </c>
      <c r="AA92" s="19">
        <v>4</v>
      </c>
    </row>
    <row r="93" spans="1:27" ht="56.25">
      <c r="A93" s="12" t="s">
        <v>39</v>
      </c>
      <c r="B93" s="13"/>
      <c r="C93" s="14">
        <v>29</v>
      </c>
      <c r="D93" s="14" t="s">
        <v>204</v>
      </c>
      <c r="E93" s="14"/>
      <c r="F93" s="15">
        <f t="shared" si="15"/>
        <v>4</v>
      </c>
      <c r="G93" s="15">
        <f t="shared" si="22"/>
        <v>1.4907119849998598</v>
      </c>
      <c r="H93" s="16">
        <f t="shared" si="16"/>
        <v>5</v>
      </c>
      <c r="I93" s="16">
        <f t="shared" si="17"/>
        <v>5</v>
      </c>
      <c r="J93" s="16">
        <f t="shared" si="18"/>
        <v>5</v>
      </c>
      <c r="K93" s="16">
        <f t="shared" si="19"/>
        <v>1</v>
      </c>
      <c r="L93" s="17">
        <f t="shared" si="20"/>
        <v>10</v>
      </c>
      <c r="M93" s="18" t="str">
        <f t="shared" si="21"/>
        <v>--</v>
      </c>
      <c r="N93" s="14">
        <v>5</v>
      </c>
      <c r="O93" s="14">
        <v>3</v>
      </c>
      <c r="P93" s="14">
        <v>5</v>
      </c>
      <c r="Q93" s="14">
        <v>5</v>
      </c>
      <c r="R93" s="14">
        <v>5</v>
      </c>
      <c r="S93" s="14">
        <v>5</v>
      </c>
      <c r="T93" s="14">
        <v>1</v>
      </c>
      <c r="U93" s="14" t="s">
        <v>144</v>
      </c>
      <c r="V93" s="14"/>
      <c r="W93" s="13">
        <v>5</v>
      </c>
      <c r="X93" s="13">
        <v>4</v>
      </c>
      <c r="Y93" s="13" t="s">
        <v>144</v>
      </c>
      <c r="Z93" s="13" t="s">
        <v>144</v>
      </c>
      <c r="AA93" s="19">
        <v>2</v>
      </c>
    </row>
    <row r="94" spans="1:27" ht="33.75">
      <c r="A94" s="12" t="s">
        <v>40</v>
      </c>
      <c r="B94" s="13"/>
      <c r="C94" s="14">
        <v>30</v>
      </c>
      <c r="D94" s="14" t="s">
        <v>204</v>
      </c>
      <c r="E94" s="14"/>
      <c r="F94" s="15">
        <f t="shared" si="15"/>
        <v>3.909090909090909</v>
      </c>
      <c r="G94" s="15">
        <f t="shared" si="22"/>
        <v>1.3751033019046572</v>
      </c>
      <c r="H94" s="16">
        <f t="shared" si="16"/>
        <v>5</v>
      </c>
      <c r="I94" s="16">
        <f t="shared" si="17"/>
        <v>4</v>
      </c>
      <c r="J94" s="16">
        <f t="shared" si="18"/>
        <v>5</v>
      </c>
      <c r="K94" s="16">
        <f t="shared" si="19"/>
        <v>1</v>
      </c>
      <c r="L94" s="17">
        <f t="shared" si="20"/>
        <v>11</v>
      </c>
      <c r="M94" s="18" t="str">
        <f t="shared" si="21"/>
        <v>--</v>
      </c>
      <c r="N94" s="14">
        <v>5</v>
      </c>
      <c r="O94" s="14">
        <v>4</v>
      </c>
      <c r="P94" s="14">
        <v>5</v>
      </c>
      <c r="Q94" s="14">
        <v>4</v>
      </c>
      <c r="R94" s="14">
        <v>5</v>
      </c>
      <c r="S94" s="14">
        <v>5</v>
      </c>
      <c r="T94" s="14">
        <v>1</v>
      </c>
      <c r="U94" s="14" t="s">
        <v>144</v>
      </c>
      <c r="V94" s="14"/>
      <c r="W94" s="13">
        <v>5</v>
      </c>
      <c r="X94" s="13" t="s">
        <v>144</v>
      </c>
      <c r="Y94" s="13">
        <v>4</v>
      </c>
      <c r="Z94" s="13">
        <v>2</v>
      </c>
      <c r="AA94" s="19">
        <v>3</v>
      </c>
    </row>
    <row r="95" spans="1:27" ht="33.75">
      <c r="A95" s="12" t="s">
        <v>41</v>
      </c>
      <c r="B95" s="13"/>
      <c r="C95" s="14">
        <v>31</v>
      </c>
      <c r="D95" s="14" t="s">
        <v>204</v>
      </c>
      <c r="E95" s="14"/>
      <c r="F95" s="15">
        <f t="shared" si="15"/>
        <v>4</v>
      </c>
      <c r="G95" s="15">
        <f t="shared" si="22"/>
        <v>0.7385489458759964</v>
      </c>
      <c r="H95" s="16">
        <f t="shared" si="16"/>
        <v>4</v>
      </c>
      <c r="I95" s="16">
        <f t="shared" si="17"/>
        <v>4</v>
      </c>
      <c r="J95" s="16">
        <f t="shared" si="18"/>
        <v>5</v>
      </c>
      <c r="K95" s="16">
        <f t="shared" si="19"/>
        <v>3</v>
      </c>
      <c r="L95" s="17">
        <f t="shared" si="20"/>
        <v>12</v>
      </c>
      <c r="M95" s="18" t="str">
        <f t="shared" si="21"/>
        <v>--</v>
      </c>
      <c r="N95" s="14">
        <v>4</v>
      </c>
      <c r="O95" s="14">
        <v>4</v>
      </c>
      <c r="P95" s="14">
        <v>3</v>
      </c>
      <c r="Q95" s="14">
        <v>4</v>
      </c>
      <c r="R95" s="14">
        <v>3</v>
      </c>
      <c r="S95" s="14">
        <v>3</v>
      </c>
      <c r="T95" s="14">
        <v>4</v>
      </c>
      <c r="U95" s="14">
        <v>5</v>
      </c>
      <c r="V95" s="14"/>
      <c r="W95" s="13">
        <v>4</v>
      </c>
      <c r="X95" s="13">
        <v>5</v>
      </c>
      <c r="Y95" s="13">
        <v>4</v>
      </c>
      <c r="Z95" s="13"/>
      <c r="AA95" s="19">
        <v>5</v>
      </c>
    </row>
    <row r="96" spans="1:27" ht="33.75">
      <c r="A96" s="12" t="s">
        <v>42</v>
      </c>
      <c r="B96" s="13"/>
      <c r="C96" s="14">
        <v>32</v>
      </c>
      <c r="D96" s="14" t="s">
        <v>204</v>
      </c>
      <c r="E96" s="14"/>
      <c r="F96" s="15">
        <f t="shared" si="15"/>
        <v>3.923076923076923</v>
      </c>
      <c r="G96" s="15">
        <f t="shared" si="22"/>
        <v>1.037749043325542</v>
      </c>
      <c r="H96" s="16">
        <f t="shared" si="16"/>
        <v>4</v>
      </c>
      <c r="I96" s="16">
        <f t="shared" si="17"/>
        <v>4</v>
      </c>
      <c r="J96" s="16">
        <f t="shared" si="18"/>
        <v>5</v>
      </c>
      <c r="K96" s="16">
        <f t="shared" si="19"/>
        <v>2</v>
      </c>
      <c r="L96" s="17">
        <f t="shared" si="20"/>
        <v>13</v>
      </c>
      <c r="M96" s="18" t="str">
        <f t="shared" si="21"/>
        <v>--</v>
      </c>
      <c r="N96" s="14">
        <v>5</v>
      </c>
      <c r="O96" s="14">
        <v>4</v>
      </c>
      <c r="P96" s="14">
        <v>5</v>
      </c>
      <c r="Q96" s="14">
        <v>2</v>
      </c>
      <c r="R96" s="14">
        <v>4</v>
      </c>
      <c r="S96" s="14">
        <v>5</v>
      </c>
      <c r="T96" s="14">
        <v>4</v>
      </c>
      <c r="U96" s="14">
        <v>4</v>
      </c>
      <c r="V96" s="14"/>
      <c r="W96" s="13">
        <v>4</v>
      </c>
      <c r="X96" s="13">
        <v>5</v>
      </c>
      <c r="Y96" s="13">
        <v>2</v>
      </c>
      <c r="Z96" s="13">
        <v>4</v>
      </c>
      <c r="AA96" s="19">
        <v>3</v>
      </c>
    </row>
    <row r="97" spans="1:27" ht="22.5">
      <c r="A97" s="12" t="s">
        <v>43</v>
      </c>
      <c r="B97" s="13"/>
      <c r="C97" s="14">
        <v>33</v>
      </c>
      <c r="D97" s="14" t="s">
        <v>204</v>
      </c>
      <c r="E97" s="14"/>
      <c r="F97" s="15">
        <f t="shared" si="15"/>
        <v>2.5</v>
      </c>
      <c r="G97" s="15">
        <f t="shared" si="22"/>
        <v>1.7320508075688772</v>
      </c>
      <c r="H97" s="16">
        <f t="shared" si="16"/>
        <v>1</v>
      </c>
      <c r="I97" s="16">
        <f t="shared" si="17"/>
        <v>1.5</v>
      </c>
      <c r="J97" s="16">
        <f t="shared" si="18"/>
        <v>5</v>
      </c>
      <c r="K97" s="16">
        <f t="shared" si="19"/>
        <v>1</v>
      </c>
      <c r="L97" s="17">
        <f t="shared" si="20"/>
        <v>12</v>
      </c>
      <c r="M97" s="18" t="str">
        <f t="shared" si="21"/>
        <v>--</v>
      </c>
      <c r="N97" s="14" t="s">
        <v>144</v>
      </c>
      <c r="O97" s="14">
        <v>2</v>
      </c>
      <c r="P97" s="14">
        <v>1</v>
      </c>
      <c r="Q97" s="14">
        <v>1</v>
      </c>
      <c r="R97" s="14">
        <v>1</v>
      </c>
      <c r="S97" s="14">
        <v>5</v>
      </c>
      <c r="T97" s="14">
        <v>1</v>
      </c>
      <c r="U97" s="14">
        <v>1</v>
      </c>
      <c r="V97" s="14"/>
      <c r="W97" s="13">
        <v>1</v>
      </c>
      <c r="X97" s="13">
        <v>5</v>
      </c>
      <c r="Y97" s="13">
        <v>4</v>
      </c>
      <c r="Z97" s="13">
        <v>4</v>
      </c>
      <c r="AA97" s="19">
        <v>4</v>
      </c>
    </row>
    <row r="98" spans="1:27" ht="56.25">
      <c r="A98" s="12" t="s">
        <v>44</v>
      </c>
      <c r="B98" s="13"/>
      <c r="C98" s="14">
        <v>34</v>
      </c>
      <c r="D98" s="14" t="s">
        <v>204</v>
      </c>
      <c r="E98" s="14"/>
      <c r="F98" s="15">
        <f aca="true" t="shared" si="23" ref="F98:F129">IF(OR(D98="checkbox",D98="radio"),"--",AVERAGE(N98:AA98))</f>
        <v>3.25</v>
      </c>
      <c r="G98" s="15">
        <f t="shared" si="22"/>
        <v>1.2154310870109943</v>
      </c>
      <c r="H98" s="16">
        <f aca="true" t="shared" si="24" ref="H98:H129">IF(OR(D98="checkbox",D98="radio"),"--",MODE(N98:AA98))</f>
        <v>4</v>
      </c>
      <c r="I98" s="16">
        <f aca="true" t="shared" si="25" ref="I98:I129">IF(OR(D98="checkbox",D98="radio"),"--",MEDIAN(N98:AA98))</f>
        <v>4</v>
      </c>
      <c r="J98" s="16">
        <f aca="true" t="shared" si="26" ref="J98:J129">IF(OR(D98="checkbox",D98="radio"),"--",MAX(N98:AA98))</f>
        <v>5</v>
      </c>
      <c r="K98" s="16">
        <f aca="true" t="shared" si="27" ref="K98:K129">IF(OR(D98="checkbox",D98="radio"),"--",MIN(N98:AA98))</f>
        <v>1</v>
      </c>
      <c r="L98" s="17">
        <f aca="true" t="shared" si="28" ref="L98:L129">COUNT(N98:AA98)</f>
        <v>12</v>
      </c>
      <c r="M98" s="18" t="str">
        <f aca="true" t="shared" si="29" ref="M98:M129">IF(OR(D98="checkbox",D98="radio"),SUM(N98:AA98)/(COUNT(N98:AA98)+COUNTBLANK(N98:AA98)),"--")</f>
        <v>--</v>
      </c>
      <c r="N98" s="14">
        <v>3</v>
      </c>
      <c r="O98" s="14">
        <v>4</v>
      </c>
      <c r="P98" s="14">
        <v>2</v>
      </c>
      <c r="Q98" s="14">
        <v>2</v>
      </c>
      <c r="R98" s="14">
        <v>4</v>
      </c>
      <c r="S98" s="14" t="s">
        <v>144</v>
      </c>
      <c r="T98" s="14">
        <v>1</v>
      </c>
      <c r="U98" s="14">
        <v>5</v>
      </c>
      <c r="V98" s="14"/>
      <c r="W98" s="13">
        <v>4</v>
      </c>
      <c r="X98" s="13">
        <v>4</v>
      </c>
      <c r="Y98" s="13">
        <v>2</v>
      </c>
      <c r="Z98" s="13">
        <v>4</v>
      </c>
      <c r="AA98" s="19">
        <v>4</v>
      </c>
    </row>
    <row r="99" spans="1:27" ht="22.5">
      <c r="A99" s="12" t="s">
        <v>45</v>
      </c>
      <c r="B99" s="13"/>
      <c r="C99" s="14">
        <v>35</v>
      </c>
      <c r="D99" s="14" t="s">
        <v>204</v>
      </c>
      <c r="E99" s="14"/>
      <c r="F99" s="15">
        <f t="shared" si="23"/>
        <v>3.5384615384615383</v>
      </c>
      <c r="G99" s="15">
        <f t="shared" si="22"/>
        <v>1.198289379030556</v>
      </c>
      <c r="H99" s="16">
        <f t="shared" si="24"/>
        <v>4</v>
      </c>
      <c r="I99" s="16">
        <f t="shared" si="25"/>
        <v>4</v>
      </c>
      <c r="J99" s="16">
        <f t="shared" si="26"/>
        <v>5</v>
      </c>
      <c r="K99" s="16">
        <f t="shared" si="27"/>
        <v>1</v>
      </c>
      <c r="L99" s="17">
        <f t="shared" si="28"/>
        <v>13</v>
      </c>
      <c r="M99" s="18" t="str">
        <f t="shared" si="29"/>
        <v>--</v>
      </c>
      <c r="N99" s="14">
        <v>4</v>
      </c>
      <c r="O99" s="14">
        <v>1</v>
      </c>
      <c r="P99" s="14">
        <v>3</v>
      </c>
      <c r="Q99" s="14">
        <v>5</v>
      </c>
      <c r="R99" s="14">
        <v>4</v>
      </c>
      <c r="S99" s="14">
        <v>4</v>
      </c>
      <c r="T99" s="14">
        <v>4</v>
      </c>
      <c r="U99" s="14">
        <v>2</v>
      </c>
      <c r="V99" s="14"/>
      <c r="W99" s="13">
        <v>4</v>
      </c>
      <c r="X99" s="13">
        <v>4</v>
      </c>
      <c r="Y99" s="13">
        <v>2</v>
      </c>
      <c r="Z99" s="13">
        <v>4</v>
      </c>
      <c r="AA99" s="19">
        <v>5</v>
      </c>
    </row>
    <row r="100" spans="1:27" ht="292.5" customHeight="1">
      <c r="A100" s="12" t="s">
        <v>46</v>
      </c>
      <c r="B100" s="13"/>
      <c r="C100" s="14">
        <v>36</v>
      </c>
      <c r="D100" s="14" t="s">
        <v>192</v>
      </c>
      <c r="E100" s="14"/>
      <c r="F100" s="15" t="e">
        <f t="shared" si="23"/>
        <v>#DIV/0!</v>
      </c>
      <c r="G100" s="15" t="e">
        <f t="shared" si="22"/>
        <v>#DIV/0!</v>
      </c>
      <c r="H100" s="16" t="e">
        <f t="shared" si="24"/>
        <v>#N/A</v>
      </c>
      <c r="I100" s="16" t="e">
        <f t="shared" si="25"/>
        <v>#NUM!</v>
      </c>
      <c r="J100" s="16">
        <f t="shared" si="26"/>
        <v>0</v>
      </c>
      <c r="K100" s="16">
        <f t="shared" si="27"/>
        <v>0</v>
      </c>
      <c r="L100" s="17">
        <f t="shared" si="28"/>
        <v>0</v>
      </c>
      <c r="M100" s="18" t="str">
        <f t="shared" si="29"/>
        <v>--</v>
      </c>
      <c r="N100" s="14" t="s">
        <v>229</v>
      </c>
      <c r="O100" s="14" t="s">
        <v>242</v>
      </c>
      <c r="P100" s="14" t="s">
        <v>230</v>
      </c>
      <c r="Q100" s="14" t="s">
        <v>231</v>
      </c>
      <c r="R100" s="14" t="s">
        <v>232</v>
      </c>
      <c r="S100" s="14" t="s">
        <v>233</v>
      </c>
      <c r="T100" s="14" t="s">
        <v>243</v>
      </c>
      <c r="U100" s="14" t="s">
        <v>244</v>
      </c>
      <c r="V100" s="14"/>
      <c r="W100" s="13" t="s">
        <v>234</v>
      </c>
      <c r="X100" s="13" t="s">
        <v>235</v>
      </c>
      <c r="Y100" s="13" t="s">
        <v>24</v>
      </c>
      <c r="Z100" s="13" t="s">
        <v>245</v>
      </c>
      <c r="AA100" s="19"/>
    </row>
    <row r="101" spans="1:27" ht="409.5" customHeight="1">
      <c r="A101" s="12" t="s">
        <v>47</v>
      </c>
      <c r="B101" s="13"/>
      <c r="C101" s="14">
        <v>37</v>
      </c>
      <c r="D101" s="14" t="s">
        <v>192</v>
      </c>
      <c r="E101" s="14"/>
      <c r="F101" s="15" t="e">
        <f t="shared" si="23"/>
        <v>#DIV/0!</v>
      </c>
      <c r="G101" s="15" t="e">
        <f t="shared" si="22"/>
        <v>#DIV/0!</v>
      </c>
      <c r="H101" s="16" t="e">
        <f t="shared" si="24"/>
        <v>#N/A</v>
      </c>
      <c r="I101" s="16" t="e">
        <f t="shared" si="25"/>
        <v>#NUM!</v>
      </c>
      <c r="J101" s="16">
        <f t="shared" si="26"/>
        <v>0</v>
      </c>
      <c r="K101" s="16">
        <f t="shared" si="27"/>
        <v>0</v>
      </c>
      <c r="L101" s="17">
        <f t="shared" si="28"/>
        <v>0</v>
      </c>
      <c r="M101" s="18" t="str">
        <f t="shared" si="29"/>
        <v>--</v>
      </c>
      <c r="N101" s="14" t="s">
        <v>6</v>
      </c>
      <c r="O101" s="14" t="s">
        <v>246</v>
      </c>
      <c r="P101" s="14"/>
      <c r="Q101" s="14" t="s">
        <v>7</v>
      </c>
      <c r="R101" s="14" t="s">
        <v>8</v>
      </c>
      <c r="S101" s="14" t="s">
        <v>9</v>
      </c>
      <c r="T101" s="14"/>
      <c r="U101" s="14" t="s">
        <v>247</v>
      </c>
      <c r="V101" s="14"/>
      <c r="W101" s="13" t="s">
        <v>10</v>
      </c>
      <c r="X101" s="13" t="s">
        <v>11</v>
      </c>
      <c r="Y101" s="13" t="s">
        <v>24</v>
      </c>
      <c r="Z101" s="13"/>
      <c r="AA101" s="19"/>
    </row>
    <row r="102" spans="1:27" ht="78.75">
      <c r="A102" s="12" t="s">
        <v>48</v>
      </c>
      <c r="B102" s="13" t="s">
        <v>129</v>
      </c>
      <c r="C102" s="14">
        <v>38</v>
      </c>
      <c r="D102" s="14" t="s">
        <v>143</v>
      </c>
      <c r="E102" s="14" t="s">
        <v>131</v>
      </c>
      <c r="F102" s="15">
        <f t="shared" si="23"/>
        <v>3.6666666666666665</v>
      </c>
      <c r="G102" s="15">
        <f t="shared" si="22"/>
        <v>1.0327955589886442</v>
      </c>
      <c r="H102" s="16">
        <f t="shared" si="24"/>
        <v>3</v>
      </c>
      <c r="I102" s="16">
        <f t="shared" si="25"/>
        <v>3</v>
      </c>
      <c r="J102" s="16">
        <f t="shared" si="26"/>
        <v>5</v>
      </c>
      <c r="K102" s="16">
        <f t="shared" si="27"/>
        <v>3</v>
      </c>
      <c r="L102" s="17">
        <f t="shared" si="28"/>
        <v>6</v>
      </c>
      <c r="M102" s="18" t="str">
        <f t="shared" si="29"/>
        <v>--</v>
      </c>
      <c r="N102" s="14">
        <v>3</v>
      </c>
      <c r="O102" s="14">
        <v>3</v>
      </c>
      <c r="P102" s="14">
        <v>3</v>
      </c>
      <c r="Q102" s="14"/>
      <c r="R102" s="14"/>
      <c r="S102" s="14"/>
      <c r="T102" s="14"/>
      <c r="U102" s="14">
        <v>5</v>
      </c>
      <c r="V102" s="14"/>
      <c r="W102" s="13">
        <v>5</v>
      </c>
      <c r="X102" s="13">
        <v>3</v>
      </c>
      <c r="Y102" s="13"/>
      <c r="Z102" s="13"/>
      <c r="AA102" s="19"/>
    </row>
    <row r="103" spans="1:27" ht="12.75">
      <c r="A103" s="12"/>
      <c r="B103" s="13" t="s">
        <v>132</v>
      </c>
      <c r="C103" s="14"/>
      <c r="D103" s="14" t="s">
        <v>143</v>
      </c>
      <c r="E103" s="14" t="s">
        <v>133</v>
      </c>
      <c r="F103" s="15">
        <f t="shared" si="23"/>
        <v>4</v>
      </c>
      <c r="G103" s="15">
        <f t="shared" si="22"/>
        <v>1.1547005383792515</v>
      </c>
      <c r="H103" s="16">
        <f t="shared" si="24"/>
        <v>3</v>
      </c>
      <c r="I103" s="16">
        <f t="shared" si="25"/>
        <v>4</v>
      </c>
      <c r="J103" s="16">
        <f t="shared" si="26"/>
        <v>5</v>
      </c>
      <c r="K103" s="16">
        <f t="shared" si="27"/>
        <v>3</v>
      </c>
      <c r="L103" s="17">
        <f t="shared" si="28"/>
        <v>4</v>
      </c>
      <c r="M103" s="18" t="str">
        <f t="shared" si="29"/>
        <v>--</v>
      </c>
      <c r="N103" s="14" t="s">
        <v>144</v>
      </c>
      <c r="O103" s="14">
        <v>3</v>
      </c>
      <c r="P103" s="14" t="s">
        <v>144</v>
      </c>
      <c r="Q103" s="14"/>
      <c r="R103" s="14"/>
      <c r="S103" s="14"/>
      <c r="T103" s="14"/>
      <c r="U103" s="14">
        <v>5</v>
      </c>
      <c r="V103" s="14"/>
      <c r="W103" s="13">
        <v>5</v>
      </c>
      <c r="X103" s="13">
        <v>3</v>
      </c>
      <c r="Y103" s="13"/>
      <c r="Z103" s="13"/>
      <c r="AA103" s="19"/>
    </row>
    <row r="104" spans="1:27" ht="12.75">
      <c r="A104" s="12"/>
      <c r="B104" s="13" t="s">
        <v>134</v>
      </c>
      <c r="C104" s="14"/>
      <c r="D104" s="14" t="s">
        <v>143</v>
      </c>
      <c r="E104" s="14" t="s">
        <v>135</v>
      </c>
      <c r="F104" s="15">
        <f t="shared" si="23"/>
        <v>3.2</v>
      </c>
      <c r="G104" s="15">
        <f t="shared" si="22"/>
        <v>1.095445115010332</v>
      </c>
      <c r="H104" s="16">
        <f t="shared" si="24"/>
        <v>3</v>
      </c>
      <c r="I104" s="16">
        <f t="shared" si="25"/>
        <v>3</v>
      </c>
      <c r="J104" s="16">
        <f t="shared" si="26"/>
        <v>5</v>
      </c>
      <c r="K104" s="16">
        <f t="shared" si="27"/>
        <v>2</v>
      </c>
      <c r="L104" s="17">
        <f t="shared" si="28"/>
        <v>5</v>
      </c>
      <c r="M104" s="18" t="str">
        <f t="shared" si="29"/>
        <v>--</v>
      </c>
      <c r="N104" s="14" t="s">
        <v>144</v>
      </c>
      <c r="O104" s="14">
        <v>3</v>
      </c>
      <c r="P104" s="14">
        <v>2</v>
      </c>
      <c r="Q104" s="14"/>
      <c r="R104" s="14"/>
      <c r="S104" s="14"/>
      <c r="T104" s="14"/>
      <c r="U104" s="14">
        <v>5</v>
      </c>
      <c r="V104" s="14"/>
      <c r="W104" s="13">
        <v>3</v>
      </c>
      <c r="X104" s="13">
        <v>3</v>
      </c>
      <c r="Y104" s="13"/>
      <c r="Z104" s="13"/>
      <c r="AA104" s="19"/>
    </row>
    <row r="105" spans="1:27" ht="12.75">
      <c r="A105" s="12"/>
      <c r="B105" s="13" t="s">
        <v>136</v>
      </c>
      <c r="C105" s="14"/>
      <c r="D105" s="14" t="s">
        <v>143</v>
      </c>
      <c r="E105" s="14" t="s">
        <v>137</v>
      </c>
      <c r="F105" s="15">
        <f t="shared" si="23"/>
        <v>3.2</v>
      </c>
      <c r="G105" s="15">
        <f t="shared" si="22"/>
        <v>1.095445115010332</v>
      </c>
      <c r="H105" s="16">
        <f t="shared" si="24"/>
        <v>3</v>
      </c>
      <c r="I105" s="16">
        <f t="shared" si="25"/>
        <v>3</v>
      </c>
      <c r="J105" s="16">
        <f t="shared" si="26"/>
        <v>5</v>
      </c>
      <c r="K105" s="16">
        <f t="shared" si="27"/>
        <v>2</v>
      </c>
      <c r="L105" s="17">
        <f t="shared" si="28"/>
        <v>5</v>
      </c>
      <c r="M105" s="18" t="str">
        <f t="shared" si="29"/>
        <v>--</v>
      </c>
      <c r="N105" s="14" t="s">
        <v>144</v>
      </c>
      <c r="O105" s="14">
        <v>3</v>
      </c>
      <c r="P105" s="14">
        <v>2</v>
      </c>
      <c r="Q105" s="14"/>
      <c r="R105" s="14"/>
      <c r="S105" s="14"/>
      <c r="T105" s="14"/>
      <c r="U105" s="14">
        <v>5</v>
      </c>
      <c r="V105" s="14"/>
      <c r="W105" s="13">
        <v>3</v>
      </c>
      <c r="X105" s="13">
        <v>3</v>
      </c>
      <c r="Y105" s="13"/>
      <c r="Z105" s="13"/>
      <c r="AA105" s="19"/>
    </row>
    <row r="106" spans="1:27" ht="12.75">
      <c r="A106" s="12"/>
      <c r="B106" s="13" t="s">
        <v>138</v>
      </c>
      <c r="C106" s="14"/>
      <c r="D106" s="14" t="s">
        <v>143</v>
      </c>
      <c r="E106" s="14" t="s">
        <v>139</v>
      </c>
      <c r="F106" s="15">
        <f t="shared" si="23"/>
        <v>3.5</v>
      </c>
      <c r="G106" s="15">
        <f t="shared" si="22"/>
        <v>0.8366600265340756</v>
      </c>
      <c r="H106" s="16">
        <f t="shared" si="24"/>
        <v>3</v>
      </c>
      <c r="I106" s="16">
        <f t="shared" si="25"/>
        <v>3</v>
      </c>
      <c r="J106" s="16">
        <f t="shared" si="26"/>
        <v>5</v>
      </c>
      <c r="K106" s="16">
        <f t="shared" si="27"/>
        <v>3</v>
      </c>
      <c r="L106" s="17">
        <f t="shared" si="28"/>
        <v>6</v>
      </c>
      <c r="M106" s="18" t="str">
        <f t="shared" si="29"/>
        <v>--</v>
      </c>
      <c r="N106" s="14">
        <v>4</v>
      </c>
      <c r="O106" s="14">
        <v>3</v>
      </c>
      <c r="P106" s="14">
        <v>3</v>
      </c>
      <c r="Q106" s="14"/>
      <c r="R106" s="14"/>
      <c r="S106" s="14"/>
      <c r="T106" s="14"/>
      <c r="U106" s="14">
        <v>5</v>
      </c>
      <c r="V106" s="14"/>
      <c r="W106" s="13">
        <v>3</v>
      </c>
      <c r="X106" s="13">
        <v>3</v>
      </c>
      <c r="Y106" s="13"/>
      <c r="Z106" s="13"/>
      <c r="AA106" s="19"/>
    </row>
    <row r="107" spans="1:27" ht="12.75">
      <c r="A107" s="12"/>
      <c r="B107" s="13" t="s">
        <v>140</v>
      </c>
      <c r="C107" s="14"/>
      <c r="D107" s="14" t="s">
        <v>143</v>
      </c>
      <c r="E107" s="14" t="s">
        <v>141</v>
      </c>
      <c r="F107" s="15">
        <f t="shared" si="23"/>
        <v>3.6</v>
      </c>
      <c r="G107" s="15">
        <f t="shared" si="22"/>
        <v>0.8944271909999163</v>
      </c>
      <c r="H107" s="16">
        <f t="shared" si="24"/>
        <v>3</v>
      </c>
      <c r="I107" s="16">
        <f t="shared" si="25"/>
        <v>3</v>
      </c>
      <c r="J107" s="16">
        <f t="shared" si="26"/>
        <v>5</v>
      </c>
      <c r="K107" s="16">
        <f t="shared" si="27"/>
        <v>3</v>
      </c>
      <c r="L107" s="17">
        <f t="shared" si="28"/>
        <v>5</v>
      </c>
      <c r="M107" s="18" t="str">
        <f t="shared" si="29"/>
        <v>--</v>
      </c>
      <c r="N107" s="14" t="s">
        <v>144</v>
      </c>
      <c r="O107" s="14">
        <v>3</v>
      </c>
      <c r="P107" s="14">
        <v>3</v>
      </c>
      <c r="Q107" s="14"/>
      <c r="R107" s="14"/>
      <c r="S107" s="14"/>
      <c r="T107" s="14"/>
      <c r="U107" s="14">
        <v>5</v>
      </c>
      <c r="V107" s="14"/>
      <c r="W107" s="13">
        <v>4</v>
      </c>
      <c r="X107" s="13">
        <v>3</v>
      </c>
      <c r="Y107" s="13"/>
      <c r="Z107" s="13"/>
      <c r="AA107" s="19"/>
    </row>
    <row r="108" spans="1:27" ht="45">
      <c r="A108" s="12" t="s">
        <v>49</v>
      </c>
      <c r="B108" s="13" t="s">
        <v>50</v>
      </c>
      <c r="C108" s="14">
        <v>39</v>
      </c>
      <c r="D108" s="14" t="s">
        <v>143</v>
      </c>
      <c r="E108" s="14" t="s">
        <v>131</v>
      </c>
      <c r="F108" s="15">
        <f t="shared" si="23"/>
        <v>3.8</v>
      </c>
      <c r="G108" s="15">
        <f t="shared" si="22"/>
        <v>0.44721359549995715</v>
      </c>
      <c r="H108" s="16">
        <f t="shared" si="24"/>
        <v>4</v>
      </c>
      <c r="I108" s="16">
        <f t="shared" si="25"/>
        <v>4</v>
      </c>
      <c r="J108" s="16">
        <f t="shared" si="26"/>
        <v>4</v>
      </c>
      <c r="K108" s="16">
        <f t="shared" si="27"/>
        <v>3</v>
      </c>
      <c r="L108" s="17">
        <f t="shared" si="28"/>
        <v>5</v>
      </c>
      <c r="M108" s="18" t="str">
        <f t="shared" si="29"/>
        <v>--</v>
      </c>
      <c r="N108" s="14" t="s">
        <v>144</v>
      </c>
      <c r="O108" s="14">
        <v>4</v>
      </c>
      <c r="P108" s="14">
        <v>4</v>
      </c>
      <c r="Q108" s="14"/>
      <c r="R108" s="14"/>
      <c r="S108" s="14"/>
      <c r="T108" s="14"/>
      <c r="U108" s="14">
        <v>4</v>
      </c>
      <c r="V108" s="14"/>
      <c r="W108" s="13">
        <v>4</v>
      </c>
      <c r="X108" s="13">
        <v>3</v>
      </c>
      <c r="Y108" s="13"/>
      <c r="Z108" s="13"/>
      <c r="AA108" s="19"/>
    </row>
    <row r="109" spans="1:27" ht="22.5">
      <c r="A109" s="12"/>
      <c r="B109" s="13" t="s">
        <v>51</v>
      </c>
      <c r="C109" s="14"/>
      <c r="D109" s="14" t="s">
        <v>143</v>
      </c>
      <c r="E109" s="14" t="s">
        <v>133</v>
      </c>
      <c r="F109" s="15">
        <f t="shared" si="23"/>
        <v>3.6</v>
      </c>
      <c r="G109" s="15">
        <f t="shared" si="22"/>
        <v>1.1401754250991383</v>
      </c>
      <c r="H109" s="16">
        <f t="shared" si="24"/>
        <v>4</v>
      </c>
      <c r="I109" s="16">
        <f t="shared" si="25"/>
        <v>4</v>
      </c>
      <c r="J109" s="16">
        <f t="shared" si="26"/>
        <v>5</v>
      </c>
      <c r="K109" s="16">
        <f t="shared" si="27"/>
        <v>2</v>
      </c>
      <c r="L109" s="17">
        <f t="shared" si="28"/>
        <v>5</v>
      </c>
      <c r="M109" s="18" t="str">
        <f t="shared" si="29"/>
        <v>--</v>
      </c>
      <c r="N109" s="14" t="s">
        <v>144</v>
      </c>
      <c r="O109" s="14">
        <v>4</v>
      </c>
      <c r="P109" s="14">
        <v>3</v>
      </c>
      <c r="Q109" s="14"/>
      <c r="R109" s="14"/>
      <c r="S109" s="14"/>
      <c r="T109" s="14"/>
      <c r="U109" s="14">
        <v>5</v>
      </c>
      <c r="V109" s="14"/>
      <c r="W109" s="13">
        <v>4</v>
      </c>
      <c r="X109" s="13">
        <v>2</v>
      </c>
      <c r="Y109" s="13"/>
      <c r="Z109" s="13"/>
      <c r="AA109" s="19"/>
    </row>
    <row r="110" spans="1:27" ht="22.5">
      <c r="A110" s="12"/>
      <c r="B110" s="13" t="s">
        <v>52</v>
      </c>
      <c r="C110" s="14"/>
      <c r="D110" s="14" t="s">
        <v>143</v>
      </c>
      <c r="E110" s="14" t="s">
        <v>135</v>
      </c>
      <c r="F110" s="15">
        <f t="shared" si="23"/>
        <v>3.6</v>
      </c>
      <c r="G110" s="15">
        <f t="shared" si="22"/>
        <v>1.1401754250991383</v>
      </c>
      <c r="H110" s="16">
        <f t="shared" si="24"/>
        <v>4</v>
      </c>
      <c r="I110" s="16">
        <f t="shared" si="25"/>
        <v>4</v>
      </c>
      <c r="J110" s="16">
        <f t="shared" si="26"/>
        <v>5</v>
      </c>
      <c r="K110" s="16">
        <f t="shared" si="27"/>
        <v>2</v>
      </c>
      <c r="L110" s="17">
        <f t="shared" si="28"/>
        <v>5</v>
      </c>
      <c r="M110" s="18" t="str">
        <f t="shared" si="29"/>
        <v>--</v>
      </c>
      <c r="N110" s="14" t="s">
        <v>144</v>
      </c>
      <c r="O110" s="14">
        <v>5</v>
      </c>
      <c r="P110" s="14">
        <v>3</v>
      </c>
      <c r="Q110" s="14"/>
      <c r="R110" s="14"/>
      <c r="S110" s="14"/>
      <c r="T110" s="14"/>
      <c r="U110" s="14">
        <v>4</v>
      </c>
      <c r="V110" s="14"/>
      <c r="W110" s="13">
        <v>4</v>
      </c>
      <c r="X110" s="13">
        <v>2</v>
      </c>
      <c r="Y110" s="13"/>
      <c r="Z110" s="13"/>
      <c r="AA110" s="19"/>
    </row>
    <row r="111" spans="1:27" ht="12.75">
      <c r="A111" s="12"/>
      <c r="B111" s="13" t="s">
        <v>53</v>
      </c>
      <c r="C111" s="14"/>
      <c r="D111" s="14" t="s">
        <v>143</v>
      </c>
      <c r="E111" s="14" t="s">
        <v>137</v>
      </c>
      <c r="F111" s="15">
        <f t="shared" si="23"/>
        <v>4</v>
      </c>
      <c r="G111" s="15">
        <f t="shared" si="22"/>
        <v>0.816496580927726</v>
      </c>
      <c r="H111" s="16">
        <f t="shared" si="24"/>
        <v>4</v>
      </c>
      <c r="I111" s="16">
        <f t="shared" si="25"/>
        <v>4</v>
      </c>
      <c r="J111" s="16">
        <f t="shared" si="26"/>
        <v>5</v>
      </c>
      <c r="K111" s="16">
        <f t="shared" si="27"/>
        <v>3</v>
      </c>
      <c r="L111" s="17">
        <f t="shared" si="28"/>
        <v>4</v>
      </c>
      <c r="M111" s="18" t="str">
        <f t="shared" si="29"/>
        <v>--</v>
      </c>
      <c r="N111" s="14" t="s">
        <v>144</v>
      </c>
      <c r="O111" s="14">
        <v>4</v>
      </c>
      <c r="P111" s="14" t="s">
        <v>144</v>
      </c>
      <c r="Q111" s="14"/>
      <c r="R111" s="14"/>
      <c r="S111" s="14"/>
      <c r="T111" s="14"/>
      <c r="U111" s="14">
        <v>5</v>
      </c>
      <c r="V111" s="14"/>
      <c r="W111" s="13">
        <v>4</v>
      </c>
      <c r="X111" s="13">
        <v>3</v>
      </c>
      <c r="Y111" s="13"/>
      <c r="Z111" s="13"/>
      <c r="AA111" s="19"/>
    </row>
    <row r="112" spans="1:27" ht="12.75">
      <c r="A112" s="12"/>
      <c r="B112" s="13" t="s">
        <v>54</v>
      </c>
      <c r="C112" s="14"/>
      <c r="D112" s="14" t="s">
        <v>143</v>
      </c>
      <c r="E112" s="14" t="s">
        <v>139</v>
      </c>
      <c r="F112" s="15">
        <f t="shared" si="23"/>
        <v>3.8</v>
      </c>
      <c r="G112" s="15">
        <f t="shared" si="22"/>
        <v>0.8366600265340751</v>
      </c>
      <c r="H112" s="16">
        <f t="shared" si="24"/>
        <v>3</v>
      </c>
      <c r="I112" s="16">
        <f t="shared" si="25"/>
        <v>4</v>
      </c>
      <c r="J112" s="16">
        <f t="shared" si="26"/>
        <v>5</v>
      </c>
      <c r="K112" s="16">
        <f t="shared" si="27"/>
        <v>3</v>
      </c>
      <c r="L112" s="17">
        <f t="shared" si="28"/>
        <v>5</v>
      </c>
      <c r="M112" s="18" t="str">
        <f t="shared" si="29"/>
        <v>--</v>
      </c>
      <c r="N112" s="14" t="s">
        <v>144</v>
      </c>
      <c r="O112" s="14">
        <v>3</v>
      </c>
      <c r="P112" s="14">
        <v>4</v>
      </c>
      <c r="Q112" s="14"/>
      <c r="R112" s="14"/>
      <c r="S112" s="14"/>
      <c r="T112" s="14"/>
      <c r="U112" s="14">
        <v>5</v>
      </c>
      <c r="V112" s="14"/>
      <c r="W112" s="13">
        <v>4</v>
      </c>
      <c r="X112" s="13">
        <v>3</v>
      </c>
      <c r="Y112" s="13"/>
      <c r="Z112" s="13"/>
      <c r="AA112" s="19"/>
    </row>
    <row r="113" spans="1:27" ht="12.75">
      <c r="A113" s="12"/>
      <c r="B113" s="13" t="s">
        <v>55</v>
      </c>
      <c r="C113" s="14"/>
      <c r="D113" s="14" t="s">
        <v>143</v>
      </c>
      <c r="E113" s="14" t="s">
        <v>141</v>
      </c>
      <c r="F113" s="15">
        <f t="shared" si="23"/>
        <v>3.8</v>
      </c>
      <c r="G113" s="15">
        <f t="shared" si="22"/>
        <v>1.095445115010332</v>
      </c>
      <c r="H113" s="16">
        <f t="shared" si="24"/>
        <v>4</v>
      </c>
      <c r="I113" s="16">
        <f t="shared" si="25"/>
        <v>4</v>
      </c>
      <c r="J113" s="16">
        <f t="shared" si="26"/>
        <v>5</v>
      </c>
      <c r="K113" s="16">
        <f t="shared" si="27"/>
        <v>2</v>
      </c>
      <c r="L113" s="17">
        <f t="shared" si="28"/>
        <v>5</v>
      </c>
      <c r="M113" s="18" t="str">
        <f t="shared" si="29"/>
        <v>--</v>
      </c>
      <c r="N113" s="14" t="s">
        <v>144</v>
      </c>
      <c r="O113" s="14">
        <v>4</v>
      </c>
      <c r="P113" s="14">
        <v>4</v>
      </c>
      <c r="Q113" s="14"/>
      <c r="R113" s="14"/>
      <c r="S113" s="14"/>
      <c r="T113" s="14"/>
      <c r="U113" s="14">
        <v>5</v>
      </c>
      <c r="V113" s="14"/>
      <c r="W113" s="13">
        <v>4</v>
      </c>
      <c r="X113" s="13">
        <v>2</v>
      </c>
      <c r="Y113" s="13"/>
      <c r="Z113" s="13"/>
      <c r="AA113" s="19"/>
    </row>
    <row r="114" spans="1:27" ht="45">
      <c r="A114" s="12" t="s">
        <v>56</v>
      </c>
      <c r="B114" s="13" t="s">
        <v>57</v>
      </c>
      <c r="C114" s="14">
        <v>40</v>
      </c>
      <c r="D114" s="14" t="s">
        <v>143</v>
      </c>
      <c r="E114" s="14" t="s">
        <v>131</v>
      </c>
      <c r="F114" s="15">
        <f t="shared" si="23"/>
        <v>3.5</v>
      </c>
      <c r="G114" s="15">
        <f t="shared" si="22"/>
        <v>1</v>
      </c>
      <c r="H114" s="16">
        <f t="shared" si="24"/>
        <v>3</v>
      </c>
      <c r="I114" s="16">
        <f t="shared" si="25"/>
        <v>3</v>
      </c>
      <c r="J114" s="16">
        <f t="shared" si="26"/>
        <v>5</v>
      </c>
      <c r="K114" s="16">
        <f t="shared" si="27"/>
        <v>3</v>
      </c>
      <c r="L114" s="17">
        <f t="shared" si="28"/>
        <v>4</v>
      </c>
      <c r="M114" s="18" t="str">
        <f t="shared" si="29"/>
        <v>--</v>
      </c>
      <c r="N114" s="14"/>
      <c r="O114" s="14">
        <v>3</v>
      </c>
      <c r="P114" s="14" t="s">
        <v>144</v>
      </c>
      <c r="Q114" s="14"/>
      <c r="R114" s="14"/>
      <c r="S114" s="14"/>
      <c r="T114" s="14"/>
      <c r="U114" s="14">
        <v>5</v>
      </c>
      <c r="V114" s="14"/>
      <c r="W114" s="13">
        <v>3</v>
      </c>
      <c r="X114" s="13">
        <v>3</v>
      </c>
      <c r="Y114" s="13"/>
      <c r="Z114" s="13"/>
      <c r="AA114" s="19"/>
    </row>
    <row r="115" spans="1:27" ht="22.5">
      <c r="A115" s="12"/>
      <c r="B115" s="13" t="s">
        <v>58</v>
      </c>
      <c r="C115" s="14"/>
      <c r="D115" s="14" t="s">
        <v>143</v>
      </c>
      <c r="E115" s="14" t="s">
        <v>133</v>
      </c>
      <c r="F115" s="15">
        <f t="shared" si="23"/>
        <v>3.8</v>
      </c>
      <c r="G115" s="15">
        <f t="shared" si="22"/>
        <v>0.8366600265340751</v>
      </c>
      <c r="H115" s="16">
        <f t="shared" si="24"/>
        <v>4</v>
      </c>
      <c r="I115" s="16">
        <f t="shared" si="25"/>
        <v>4</v>
      </c>
      <c r="J115" s="16">
        <f t="shared" si="26"/>
        <v>5</v>
      </c>
      <c r="K115" s="16">
        <f t="shared" si="27"/>
        <v>3</v>
      </c>
      <c r="L115" s="17">
        <f t="shared" si="28"/>
        <v>5</v>
      </c>
      <c r="M115" s="18" t="str">
        <f t="shared" si="29"/>
        <v>--</v>
      </c>
      <c r="N115" s="14"/>
      <c r="O115" s="14">
        <v>4</v>
      </c>
      <c r="P115" s="14">
        <v>4</v>
      </c>
      <c r="Q115" s="14"/>
      <c r="R115" s="14"/>
      <c r="S115" s="14"/>
      <c r="T115" s="14"/>
      <c r="U115" s="14">
        <v>5</v>
      </c>
      <c r="V115" s="14"/>
      <c r="W115" s="13">
        <v>3</v>
      </c>
      <c r="X115" s="13">
        <v>3</v>
      </c>
      <c r="Y115" s="13"/>
      <c r="Z115" s="13"/>
      <c r="AA115" s="19"/>
    </row>
    <row r="116" spans="1:27" ht="33.75">
      <c r="A116" s="12"/>
      <c r="B116" s="13" t="s">
        <v>59</v>
      </c>
      <c r="C116" s="14"/>
      <c r="D116" s="14" t="s">
        <v>143</v>
      </c>
      <c r="E116" s="14" t="s">
        <v>135</v>
      </c>
      <c r="F116" s="15">
        <f t="shared" si="23"/>
        <v>3.6</v>
      </c>
      <c r="G116" s="15">
        <f t="shared" si="22"/>
        <v>1.1401754250991383</v>
      </c>
      <c r="H116" s="16">
        <f t="shared" si="24"/>
        <v>4</v>
      </c>
      <c r="I116" s="16">
        <f t="shared" si="25"/>
        <v>4</v>
      </c>
      <c r="J116" s="16">
        <f t="shared" si="26"/>
        <v>5</v>
      </c>
      <c r="K116" s="16">
        <f t="shared" si="27"/>
        <v>2</v>
      </c>
      <c r="L116" s="17">
        <f t="shared" si="28"/>
        <v>5</v>
      </c>
      <c r="M116" s="18" t="str">
        <f t="shared" si="29"/>
        <v>--</v>
      </c>
      <c r="N116" s="14"/>
      <c r="O116" s="14">
        <v>4</v>
      </c>
      <c r="P116" s="14">
        <v>4</v>
      </c>
      <c r="Q116" s="14"/>
      <c r="R116" s="14"/>
      <c r="S116" s="14"/>
      <c r="T116" s="14"/>
      <c r="U116" s="14">
        <v>5</v>
      </c>
      <c r="V116" s="14"/>
      <c r="W116" s="13">
        <v>2</v>
      </c>
      <c r="X116" s="13">
        <v>3</v>
      </c>
      <c r="Y116" s="13"/>
      <c r="Z116" s="13"/>
      <c r="AA116" s="19"/>
    </row>
    <row r="117" spans="1:27" ht="33.75" customHeight="1">
      <c r="A117" s="12"/>
      <c r="B117" s="13" t="s">
        <v>60</v>
      </c>
      <c r="C117" s="14"/>
      <c r="D117" s="14" t="s">
        <v>143</v>
      </c>
      <c r="E117" s="14" t="s">
        <v>137</v>
      </c>
      <c r="F117" s="15">
        <f t="shared" si="23"/>
        <v>3.4</v>
      </c>
      <c r="G117" s="15">
        <f t="shared" si="22"/>
        <v>1.1401754250991383</v>
      </c>
      <c r="H117" s="16">
        <f t="shared" si="24"/>
        <v>3</v>
      </c>
      <c r="I117" s="16">
        <f t="shared" si="25"/>
        <v>3</v>
      </c>
      <c r="J117" s="16">
        <f t="shared" si="26"/>
        <v>5</v>
      </c>
      <c r="K117" s="16">
        <f t="shared" si="27"/>
        <v>2</v>
      </c>
      <c r="L117" s="17">
        <f t="shared" si="28"/>
        <v>5</v>
      </c>
      <c r="M117" s="18" t="str">
        <f t="shared" si="29"/>
        <v>--</v>
      </c>
      <c r="N117" s="14"/>
      <c r="O117" s="14">
        <v>4</v>
      </c>
      <c r="P117" s="14">
        <v>3</v>
      </c>
      <c r="Q117" s="14"/>
      <c r="R117" s="14"/>
      <c r="S117" s="14"/>
      <c r="T117" s="14"/>
      <c r="U117" s="14">
        <v>5</v>
      </c>
      <c r="V117" s="14"/>
      <c r="W117" s="13">
        <v>2</v>
      </c>
      <c r="X117" s="13">
        <v>3</v>
      </c>
      <c r="Y117" s="13"/>
      <c r="Z117" s="13"/>
      <c r="AA117" s="19"/>
    </row>
    <row r="118" spans="1:27" ht="23.25" customHeight="1">
      <c r="A118" s="12"/>
      <c r="B118" s="13" t="s">
        <v>61</v>
      </c>
      <c r="C118" s="14"/>
      <c r="D118" s="14" t="s">
        <v>143</v>
      </c>
      <c r="E118" s="14" t="s">
        <v>139</v>
      </c>
      <c r="F118" s="15">
        <f t="shared" si="23"/>
        <v>3.4</v>
      </c>
      <c r="G118" s="15">
        <f t="shared" si="22"/>
        <v>0.8944271909999163</v>
      </c>
      <c r="H118" s="16">
        <f t="shared" si="24"/>
        <v>3</v>
      </c>
      <c r="I118" s="16">
        <f t="shared" si="25"/>
        <v>3</v>
      </c>
      <c r="J118" s="16">
        <f t="shared" si="26"/>
        <v>5</v>
      </c>
      <c r="K118" s="16">
        <f t="shared" si="27"/>
        <v>3</v>
      </c>
      <c r="L118" s="17">
        <f t="shared" si="28"/>
        <v>5</v>
      </c>
      <c r="M118" s="18" t="str">
        <f t="shared" si="29"/>
        <v>--</v>
      </c>
      <c r="N118" s="14"/>
      <c r="O118" s="14">
        <v>3</v>
      </c>
      <c r="P118" s="14">
        <v>3</v>
      </c>
      <c r="Q118" s="14"/>
      <c r="R118" s="14"/>
      <c r="S118" s="14"/>
      <c r="T118" s="14"/>
      <c r="U118" s="14">
        <v>5</v>
      </c>
      <c r="V118" s="14"/>
      <c r="W118" s="13">
        <v>3</v>
      </c>
      <c r="X118" s="13">
        <v>3</v>
      </c>
      <c r="Y118" s="13"/>
      <c r="Z118" s="13"/>
      <c r="AA118" s="19"/>
    </row>
    <row r="119" spans="1:27" ht="22.5">
      <c r="A119" s="12" t="s">
        <v>62</v>
      </c>
      <c r="B119" s="13" t="s">
        <v>63</v>
      </c>
      <c r="C119" s="14">
        <v>41</v>
      </c>
      <c r="D119" s="14" t="s">
        <v>64</v>
      </c>
      <c r="E119" s="14" t="s">
        <v>131</v>
      </c>
      <c r="F119" s="15" t="str">
        <f t="shared" si="23"/>
        <v>--</v>
      </c>
      <c r="G119" s="15" t="str">
        <f t="shared" si="22"/>
        <v>--</v>
      </c>
      <c r="H119" s="16" t="str">
        <f t="shared" si="24"/>
        <v>--</v>
      </c>
      <c r="I119" s="16" t="str">
        <f t="shared" si="25"/>
        <v>--</v>
      </c>
      <c r="J119" s="16" t="str">
        <f t="shared" si="26"/>
        <v>--</v>
      </c>
      <c r="K119" s="16" t="str">
        <f t="shared" si="27"/>
        <v>--</v>
      </c>
      <c r="L119" s="17">
        <f t="shared" si="28"/>
        <v>0</v>
      </c>
      <c r="M119" s="18">
        <f t="shared" si="29"/>
        <v>0</v>
      </c>
      <c r="N119" s="14"/>
      <c r="O119" s="14"/>
      <c r="P119" s="14"/>
      <c r="Q119" s="14"/>
      <c r="R119" s="14"/>
      <c r="S119" s="14"/>
      <c r="T119" s="14"/>
      <c r="U119" s="14"/>
      <c r="V119" s="14"/>
      <c r="W119" s="13"/>
      <c r="X119" s="13"/>
      <c r="Y119" s="13"/>
      <c r="Z119" s="13"/>
      <c r="AA119" s="19"/>
    </row>
    <row r="120" spans="1:27" ht="12.75">
      <c r="A120" s="12"/>
      <c r="B120" s="13" t="s">
        <v>65</v>
      </c>
      <c r="C120" s="14"/>
      <c r="D120" s="14" t="s">
        <v>64</v>
      </c>
      <c r="E120" s="14" t="s">
        <v>133</v>
      </c>
      <c r="F120" s="15" t="str">
        <f t="shared" si="23"/>
        <v>--</v>
      </c>
      <c r="G120" s="15" t="str">
        <f t="shared" si="22"/>
        <v>--</v>
      </c>
      <c r="H120" s="16" t="str">
        <f t="shared" si="24"/>
        <v>--</v>
      </c>
      <c r="I120" s="16" t="str">
        <f t="shared" si="25"/>
        <v>--</v>
      </c>
      <c r="J120" s="16" t="str">
        <f t="shared" si="26"/>
        <v>--</v>
      </c>
      <c r="K120" s="16" t="str">
        <f t="shared" si="27"/>
        <v>--</v>
      </c>
      <c r="L120" s="17">
        <f t="shared" si="28"/>
        <v>0</v>
      </c>
      <c r="M120" s="18">
        <f t="shared" si="29"/>
        <v>0</v>
      </c>
      <c r="N120" s="14"/>
      <c r="O120" s="14"/>
      <c r="P120" s="14"/>
      <c r="Q120" s="14"/>
      <c r="R120" s="14"/>
      <c r="S120" s="14"/>
      <c r="T120" s="14"/>
      <c r="U120" s="14"/>
      <c r="V120" s="14"/>
      <c r="W120" s="13"/>
      <c r="X120" s="13"/>
      <c r="Y120" s="13"/>
      <c r="Z120" s="13"/>
      <c r="AA120" s="19"/>
    </row>
    <row r="121" spans="1:27" ht="12.75">
      <c r="A121" s="12"/>
      <c r="B121" s="13" t="s">
        <v>66</v>
      </c>
      <c r="C121" s="14"/>
      <c r="D121" s="14" t="s">
        <v>64</v>
      </c>
      <c r="E121" s="14" t="s">
        <v>135</v>
      </c>
      <c r="F121" s="15" t="str">
        <f t="shared" si="23"/>
        <v>--</v>
      </c>
      <c r="G121" s="15" t="str">
        <f t="shared" si="22"/>
        <v>--</v>
      </c>
      <c r="H121" s="16" t="str">
        <f t="shared" si="24"/>
        <v>--</v>
      </c>
      <c r="I121" s="16" t="str">
        <f t="shared" si="25"/>
        <v>--</v>
      </c>
      <c r="J121" s="16" t="str">
        <f t="shared" si="26"/>
        <v>--</v>
      </c>
      <c r="K121" s="16" t="str">
        <f t="shared" si="27"/>
        <v>--</v>
      </c>
      <c r="L121" s="17">
        <f t="shared" si="28"/>
        <v>4</v>
      </c>
      <c r="M121" s="18">
        <f t="shared" si="29"/>
        <v>0.2857142857142857</v>
      </c>
      <c r="N121" s="14">
        <v>1</v>
      </c>
      <c r="O121" s="14"/>
      <c r="P121" s="14">
        <v>1</v>
      </c>
      <c r="Q121" s="14"/>
      <c r="R121" s="14"/>
      <c r="S121" s="14">
        <v>1</v>
      </c>
      <c r="T121" s="14"/>
      <c r="U121" s="14"/>
      <c r="V121" s="14"/>
      <c r="W121" s="13"/>
      <c r="X121" s="13"/>
      <c r="Y121" s="13"/>
      <c r="Z121" s="13">
        <v>1</v>
      </c>
      <c r="AA121" s="19"/>
    </row>
    <row r="122" spans="1:27" ht="12.75">
      <c r="A122" s="12"/>
      <c r="B122" s="13" t="s">
        <v>67</v>
      </c>
      <c r="C122" s="14"/>
      <c r="D122" s="14" t="s">
        <v>64</v>
      </c>
      <c r="E122" s="14" t="s">
        <v>137</v>
      </c>
      <c r="F122" s="15" t="str">
        <f t="shared" si="23"/>
        <v>--</v>
      </c>
      <c r="G122" s="15" t="str">
        <f t="shared" si="22"/>
        <v>--</v>
      </c>
      <c r="H122" s="16" t="str">
        <f t="shared" si="24"/>
        <v>--</v>
      </c>
      <c r="I122" s="16" t="str">
        <f t="shared" si="25"/>
        <v>--</v>
      </c>
      <c r="J122" s="16" t="str">
        <f t="shared" si="26"/>
        <v>--</v>
      </c>
      <c r="K122" s="16" t="str">
        <f t="shared" si="27"/>
        <v>--</v>
      </c>
      <c r="L122" s="17">
        <f t="shared" si="28"/>
        <v>3</v>
      </c>
      <c r="M122" s="18">
        <f t="shared" si="29"/>
        <v>0.21428571428571427</v>
      </c>
      <c r="N122" s="14"/>
      <c r="O122" s="14">
        <v>1</v>
      </c>
      <c r="P122" s="14"/>
      <c r="Q122" s="14"/>
      <c r="R122" s="14"/>
      <c r="S122" s="14"/>
      <c r="T122" s="14"/>
      <c r="U122" s="14">
        <v>1</v>
      </c>
      <c r="V122" s="14"/>
      <c r="W122" s="13"/>
      <c r="X122" s="13">
        <v>1</v>
      </c>
      <c r="Y122" s="13"/>
      <c r="Z122" s="13"/>
      <c r="AA122" s="19"/>
    </row>
    <row r="123" spans="1:27" ht="12.75">
      <c r="A123" s="12"/>
      <c r="B123" s="13" t="s">
        <v>68</v>
      </c>
      <c r="C123" s="14"/>
      <c r="D123" s="14" t="s">
        <v>64</v>
      </c>
      <c r="E123" s="14" t="s">
        <v>139</v>
      </c>
      <c r="F123" s="15" t="str">
        <f t="shared" si="23"/>
        <v>--</v>
      </c>
      <c r="G123" s="15" t="str">
        <f t="shared" si="22"/>
        <v>--</v>
      </c>
      <c r="H123" s="16" t="str">
        <f t="shared" si="24"/>
        <v>--</v>
      </c>
      <c r="I123" s="16" t="str">
        <f t="shared" si="25"/>
        <v>--</v>
      </c>
      <c r="J123" s="16" t="str">
        <f t="shared" si="26"/>
        <v>--</v>
      </c>
      <c r="K123" s="16" t="str">
        <f t="shared" si="27"/>
        <v>--</v>
      </c>
      <c r="L123" s="17">
        <f t="shared" si="28"/>
        <v>1</v>
      </c>
      <c r="M123" s="18">
        <f t="shared" si="29"/>
        <v>0.07142857142857142</v>
      </c>
      <c r="N123" s="14"/>
      <c r="O123" s="14"/>
      <c r="P123" s="14"/>
      <c r="Q123" s="14"/>
      <c r="R123" s="14"/>
      <c r="S123" s="14"/>
      <c r="T123" s="14"/>
      <c r="U123" s="14"/>
      <c r="V123" s="14"/>
      <c r="W123" s="13">
        <v>1</v>
      </c>
      <c r="X123" s="13"/>
      <c r="Y123" s="13"/>
      <c r="Z123" s="13"/>
      <c r="AA123" s="19"/>
    </row>
    <row r="124" spans="1:27" ht="12.75">
      <c r="A124" s="12"/>
      <c r="B124" s="13" t="s">
        <v>69</v>
      </c>
      <c r="C124" s="14"/>
      <c r="D124" s="14" t="s">
        <v>64</v>
      </c>
      <c r="E124" s="14" t="s">
        <v>141</v>
      </c>
      <c r="F124" s="15" t="str">
        <f t="shared" si="23"/>
        <v>--</v>
      </c>
      <c r="G124" s="15" t="str">
        <f t="shared" si="22"/>
        <v>--</v>
      </c>
      <c r="H124" s="16" t="str">
        <f t="shared" si="24"/>
        <v>--</v>
      </c>
      <c r="I124" s="16" t="str">
        <f t="shared" si="25"/>
        <v>--</v>
      </c>
      <c r="J124" s="16" t="str">
        <f t="shared" si="26"/>
        <v>--</v>
      </c>
      <c r="K124" s="16" t="str">
        <f t="shared" si="27"/>
        <v>--</v>
      </c>
      <c r="L124" s="17">
        <f t="shared" si="28"/>
        <v>2</v>
      </c>
      <c r="M124" s="18">
        <f t="shared" si="29"/>
        <v>0.14285714285714285</v>
      </c>
      <c r="N124" s="14"/>
      <c r="O124" s="14"/>
      <c r="P124" s="14"/>
      <c r="Q124" s="14">
        <v>1</v>
      </c>
      <c r="R124" s="14">
        <v>1</v>
      </c>
      <c r="S124" s="14"/>
      <c r="T124" s="14"/>
      <c r="U124" s="14"/>
      <c r="V124" s="14"/>
      <c r="W124" s="13"/>
      <c r="X124" s="13"/>
      <c r="Y124" s="13"/>
      <c r="Z124" s="13"/>
      <c r="AA124" s="19"/>
    </row>
    <row r="125" spans="1:27" ht="12.75">
      <c r="A125" s="12"/>
      <c r="B125" s="13" t="s">
        <v>70</v>
      </c>
      <c r="C125" s="14"/>
      <c r="D125" s="14" t="s">
        <v>64</v>
      </c>
      <c r="E125" s="14" t="s">
        <v>144</v>
      </c>
      <c r="F125" s="15" t="str">
        <f t="shared" si="23"/>
        <v>--</v>
      </c>
      <c r="G125" s="15" t="str">
        <f t="shared" si="22"/>
        <v>--</v>
      </c>
      <c r="H125" s="16" t="str">
        <f t="shared" si="24"/>
        <v>--</v>
      </c>
      <c r="I125" s="16" t="str">
        <f t="shared" si="25"/>
        <v>--</v>
      </c>
      <c r="J125" s="16" t="str">
        <f t="shared" si="26"/>
        <v>--</v>
      </c>
      <c r="K125" s="16" t="str">
        <f t="shared" si="27"/>
        <v>--</v>
      </c>
      <c r="L125" s="17">
        <f t="shared" si="28"/>
        <v>3</v>
      </c>
      <c r="M125" s="18">
        <f t="shared" si="29"/>
        <v>0.21428571428571427</v>
      </c>
      <c r="N125" s="14"/>
      <c r="O125" s="14"/>
      <c r="P125" s="14"/>
      <c r="Q125" s="14"/>
      <c r="R125" s="14"/>
      <c r="S125" s="14"/>
      <c r="T125" s="14">
        <v>1</v>
      </c>
      <c r="U125" s="14"/>
      <c r="V125" s="14"/>
      <c r="W125" s="13"/>
      <c r="X125" s="13"/>
      <c r="Y125" s="13">
        <v>1</v>
      </c>
      <c r="Z125" s="13"/>
      <c r="AA125" s="19">
        <v>1</v>
      </c>
    </row>
    <row r="126" spans="1:27" ht="22.5">
      <c r="A126" s="12" t="s">
        <v>71</v>
      </c>
      <c r="B126" s="13" t="s">
        <v>72</v>
      </c>
      <c r="C126" s="14">
        <v>42</v>
      </c>
      <c r="D126" s="14" t="s">
        <v>64</v>
      </c>
      <c r="E126" s="14" t="s">
        <v>131</v>
      </c>
      <c r="F126" s="15" t="str">
        <f t="shared" si="23"/>
        <v>--</v>
      </c>
      <c r="G126" s="15" t="str">
        <f t="shared" si="22"/>
        <v>--</v>
      </c>
      <c r="H126" s="16" t="str">
        <f t="shared" si="24"/>
        <v>--</v>
      </c>
      <c r="I126" s="16" t="str">
        <f t="shared" si="25"/>
        <v>--</v>
      </c>
      <c r="J126" s="16" t="str">
        <f t="shared" si="26"/>
        <v>--</v>
      </c>
      <c r="K126" s="16" t="str">
        <f t="shared" si="27"/>
        <v>--</v>
      </c>
      <c r="L126" s="17">
        <f t="shared" si="28"/>
        <v>0</v>
      </c>
      <c r="M126" s="18">
        <f t="shared" si="29"/>
        <v>0</v>
      </c>
      <c r="N126" s="14"/>
      <c r="O126" s="14"/>
      <c r="P126" s="14"/>
      <c r="Q126" s="14"/>
      <c r="R126" s="14"/>
      <c r="S126" s="14"/>
      <c r="T126" s="14"/>
      <c r="U126" s="14"/>
      <c r="V126" s="14"/>
      <c r="W126" s="13"/>
      <c r="X126" s="13"/>
      <c r="Y126" s="13"/>
      <c r="Z126" s="13"/>
      <c r="AA126" s="19"/>
    </row>
    <row r="127" spans="1:27" ht="12.75">
      <c r="A127" s="12"/>
      <c r="B127" s="13" t="s">
        <v>73</v>
      </c>
      <c r="C127" s="14"/>
      <c r="D127" s="14" t="s">
        <v>64</v>
      </c>
      <c r="E127" s="14" t="s">
        <v>133</v>
      </c>
      <c r="F127" s="15" t="str">
        <f t="shared" si="23"/>
        <v>--</v>
      </c>
      <c r="G127" s="15" t="str">
        <f t="shared" si="22"/>
        <v>--</v>
      </c>
      <c r="H127" s="16" t="str">
        <f t="shared" si="24"/>
        <v>--</v>
      </c>
      <c r="I127" s="16" t="str">
        <f t="shared" si="25"/>
        <v>--</v>
      </c>
      <c r="J127" s="16" t="str">
        <f t="shared" si="26"/>
        <v>--</v>
      </c>
      <c r="K127" s="16" t="str">
        <f t="shared" si="27"/>
        <v>--</v>
      </c>
      <c r="L127" s="17">
        <f t="shared" si="28"/>
        <v>5</v>
      </c>
      <c r="M127" s="18">
        <f t="shared" si="29"/>
        <v>0.35714285714285715</v>
      </c>
      <c r="N127" s="14"/>
      <c r="O127" s="14"/>
      <c r="P127" s="14"/>
      <c r="Q127" s="14">
        <v>1</v>
      </c>
      <c r="R127" s="14"/>
      <c r="S127" s="14"/>
      <c r="T127" s="14"/>
      <c r="U127" s="14">
        <v>1</v>
      </c>
      <c r="V127" s="14"/>
      <c r="W127" s="13">
        <v>1</v>
      </c>
      <c r="X127" s="13"/>
      <c r="Y127" s="13">
        <v>1</v>
      </c>
      <c r="Z127" s="13"/>
      <c r="AA127" s="19">
        <v>1</v>
      </c>
    </row>
    <row r="128" spans="1:27" ht="12.75">
      <c r="A128" s="12"/>
      <c r="B128" s="13" t="s">
        <v>74</v>
      </c>
      <c r="C128" s="14"/>
      <c r="D128" s="14" t="s">
        <v>64</v>
      </c>
      <c r="E128" s="14" t="s">
        <v>135</v>
      </c>
      <c r="F128" s="15" t="str">
        <f t="shared" si="23"/>
        <v>--</v>
      </c>
      <c r="G128" s="15" t="str">
        <f t="shared" si="22"/>
        <v>--</v>
      </c>
      <c r="H128" s="16" t="str">
        <f t="shared" si="24"/>
        <v>--</v>
      </c>
      <c r="I128" s="16" t="str">
        <f t="shared" si="25"/>
        <v>--</v>
      </c>
      <c r="J128" s="16" t="str">
        <f t="shared" si="26"/>
        <v>--</v>
      </c>
      <c r="K128" s="16" t="str">
        <f t="shared" si="27"/>
        <v>--</v>
      </c>
      <c r="L128" s="17">
        <f t="shared" si="28"/>
        <v>3</v>
      </c>
      <c r="M128" s="18">
        <f t="shared" si="29"/>
        <v>0.21428571428571427</v>
      </c>
      <c r="N128" s="14"/>
      <c r="O128" s="14"/>
      <c r="P128" s="14">
        <v>1</v>
      </c>
      <c r="Q128" s="14"/>
      <c r="R128" s="14">
        <v>1</v>
      </c>
      <c r="S128" s="14"/>
      <c r="T128" s="14">
        <v>1</v>
      </c>
      <c r="U128" s="14"/>
      <c r="V128" s="14"/>
      <c r="W128" s="13"/>
      <c r="X128" s="13"/>
      <c r="Y128" s="13"/>
      <c r="Z128" s="13"/>
      <c r="AA128" s="19"/>
    </row>
    <row r="129" spans="1:27" ht="12.75">
      <c r="A129" s="12"/>
      <c r="B129" s="13" t="s">
        <v>75</v>
      </c>
      <c r="C129" s="14"/>
      <c r="D129" s="14" t="s">
        <v>64</v>
      </c>
      <c r="E129" s="14" t="s">
        <v>137</v>
      </c>
      <c r="F129" s="15" t="str">
        <f t="shared" si="23"/>
        <v>--</v>
      </c>
      <c r="G129" s="15" t="str">
        <f t="shared" si="22"/>
        <v>--</v>
      </c>
      <c r="H129" s="16" t="str">
        <f t="shared" si="24"/>
        <v>--</v>
      </c>
      <c r="I129" s="16" t="str">
        <f t="shared" si="25"/>
        <v>--</v>
      </c>
      <c r="J129" s="16" t="str">
        <f t="shared" si="26"/>
        <v>--</v>
      </c>
      <c r="K129" s="16" t="str">
        <f t="shared" si="27"/>
        <v>--</v>
      </c>
      <c r="L129" s="17">
        <f t="shared" si="28"/>
        <v>5</v>
      </c>
      <c r="M129" s="18">
        <f t="shared" si="29"/>
        <v>0.35714285714285715</v>
      </c>
      <c r="N129" s="14">
        <v>1</v>
      </c>
      <c r="O129" s="14">
        <v>1</v>
      </c>
      <c r="P129" s="14"/>
      <c r="Q129" s="14"/>
      <c r="R129" s="14"/>
      <c r="S129" s="14">
        <v>1</v>
      </c>
      <c r="T129" s="14"/>
      <c r="U129" s="14"/>
      <c r="V129" s="14"/>
      <c r="W129" s="13"/>
      <c r="X129" s="13">
        <v>1</v>
      </c>
      <c r="Y129" s="13"/>
      <c r="Z129" s="13">
        <v>1</v>
      </c>
      <c r="AA129" s="19"/>
    </row>
    <row r="130" spans="1:27" ht="67.5">
      <c r="A130" s="12" t="s">
        <v>76</v>
      </c>
      <c r="B130" s="13"/>
      <c r="C130" s="14">
        <v>43</v>
      </c>
      <c r="D130" s="14" t="s">
        <v>192</v>
      </c>
      <c r="E130" s="14"/>
      <c r="F130" s="15" t="e">
        <f aca="true" t="shared" si="30" ref="F130:F161">IF(OR(D130="checkbox",D130="radio"),"--",AVERAGE(N130:AA130))</f>
        <v>#DIV/0!</v>
      </c>
      <c r="G130" s="15" t="e">
        <f t="shared" si="22"/>
        <v>#DIV/0!</v>
      </c>
      <c r="H130" s="16" t="e">
        <f aca="true" t="shared" si="31" ref="H130:H161">IF(OR(D130="checkbox",D130="radio"),"--",MODE(N130:AA130))</f>
        <v>#N/A</v>
      </c>
      <c r="I130" s="16" t="e">
        <f aca="true" t="shared" si="32" ref="I130:I161">IF(OR(D130="checkbox",D130="radio"),"--",MEDIAN(N130:AA130))</f>
        <v>#NUM!</v>
      </c>
      <c r="J130" s="16">
        <f aca="true" t="shared" si="33" ref="J130:J161">IF(OR(D130="checkbox",D130="radio"),"--",MAX(N130:AA130))</f>
        <v>0</v>
      </c>
      <c r="K130" s="16">
        <f aca="true" t="shared" si="34" ref="K130:K161">IF(OR(D130="checkbox",D130="radio"),"--",MIN(N130:AA130))</f>
        <v>0</v>
      </c>
      <c r="L130" s="17">
        <f aca="true" t="shared" si="35" ref="L130:L161">COUNT(N130:AA130)</f>
        <v>0</v>
      </c>
      <c r="M130" s="18" t="str">
        <f aca="true" t="shared" si="36" ref="M130:M161">IF(OR(D130="checkbox",D130="radio"),SUM(N130:AA130)/(COUNT(N130:AA130)+COUNTBLANK(N130:AA130)),"--")</f>
        <v>--</v>
      </c>
      <c r="N130" s="14" t="s">
        <v>12</v>
      </c>
      <c r="O130" s="14" t="s">
        <v>248</v>
      </c>
      <c r="P130" s="14" t="s">
        <v>13</v>
      </c>
      <c r="Q130" s="14" t="s">
        <v>14</v>
      </c>
      <c r="R130" s="14" t="s">
        <v>15</v>
      </c>
      <c r="S130" s="14" t="s">
        <v>16</v>
      </c>
      <c r="T130" s="14" t="s">
        <v>249</v>
      </c>
      <c r="U130" s="14" t="s">
        <v>250</v>
      </c>
      <c r="V130" s="14"/>
      <c r="W130" s="13" t="s">
        <v>17</v>
      </c>
      <c r="X130" s="13" t="s">
        <v>18</v>
      </c>
      <c r="Y130" s="13" t="s">
        <v>24</v>
      </c>
      <c r="Z130" s="13" t="s">
        <v>251</v>
      </c>
      <c r="AA130" s="19"/>
    </row>
    <row r="131" spans="1:27" ht="12.75">
      <c r="A131" s="12" t="s">
        <v>77</v>
      </c>
      <c r="B131" s="13" t="s">
        <v>78</v>
      </c>
      <c r="C131" s="14">
        <v>44</v>
      </c>
      <c r="D131" s="14" t="s">
        <v>130</v>
      </c>
      <c r="E131" s="14" t="s">
        <v>131</v>
      </c>
      <c r="F131" s="15" t="str">
        <f t="shared" si="30"/>
        <v>--</v>
      </c>
      <c r="G131" s="15" t="str">
        <f aca="true" t="shared" si="37" ref="G131:G173">IF(OR(D131="checkbox",D131="radio"),"--",STDEV(N131:AA131))</f>
        <v>--</v>
      </c>
      <c r="H131" s="16" t="str">
        <f t="shared" si="31"/>
        <v>--</v>
      </c>
      <c r="I131" s="16" t="str">
        <f t="shared" si="32"/>
        <v>--</v>
      </c>
      <c r="J131" s="16" t="str">
        <f t="shared" si="33"/>
        <v>--</v>
      </c>
      <c r="K131" s="16" t="str">
        <f t="shared" si="34"/>
        <v>--</v>
      </c>
      <c r="L131" s="17">
        <f t="shared" si="35"/>
        <v>4</v>
      </c>
      <c r="M131" s="18">
        <f t="shared" si="36"/>
        <v>0.2857142857142857</v>
      </c>
      <c r="N131" s="14"/>
      <c r="O131" s="14"/>
      <c r="P131" s="14"/>
      <c r="Q131" s="14"/>
      <c r="R131" s="14"/>
      <c r="S131" s="14">
        <v>1</v>
      </c>
      <c r="T131" s="14"/>
      <c r="U131" s="14"/>
      <c r="V131" s="14"/>
      <c r="W131" s="13">
        <v>1</v>
      </c>
      <c r="X131" s="13">
        <v>1</v>
      </c>
      <c r="Y131" s="13"/>
      <c r="Z131" s="13">
        <v>1</v>
      </c>
      <c r="AA131" s="19"/>
    </row>
    <row r="132" spans="1:27" ht="12.75">
      <c r="A132" s="12"/>
      <c r="B132" s="13" t="s">
        <v>79</v>
      </c>
      <c r="C132" s="14"/>
      <c r="D132" s="14" t="s">
        <v>130</v>
      </c>
      <c r="E132" s="14" t="s">
        <v>133</v>
      </c>
      <c r="F132" s="15" t="str">
        <f t="shared" si="30"/>
        <v>--</v>
      </c>
      <c r="G132" s="15" t="str">
        <f t="shared" si="37"/>
        <v>--</v>
      </c>
      <c r="H132" s="16" t="str">
        <f t="shared" si="31"/>
        <v>--</v>
      </c>
      <c r="I132" s="16" t="str">
        <f t="shared" si="32"/>
        <v>--</v>
      </c>
      <c r="J132" s="16" t="str">
        <f t="shared" si="33"/>
        <v>--</v>
      </c>
      <c r="K132" s="16" t="str">
        <f t="shared" si="34"/>
        <v>--</v>
      </c>
      <c r="L132" s="17">
        <f t="shared" si="35"/>
        <v>7</v>
      </c>
      <c r="M132" s="18">
        <f t="shared" si="36"/>
        <v>0.5</v>
      </c>
      <c r="N132" s="14">
        <v>1</v>
      </c>
      <c r="O132" s="14"/>
      <c r="P132" s="14"/>
      <c r="Q132" s="14">
        <v>1</v>
      </c>
      <c r="R132" s="14">
        <v>1</v>
      </c>
      <c r="S132" s="14">
        <v>1</v>
      </c>
      <c r="T132" s="14">
        <v>1</v>
      </c>
      <c r="U132" s="14"/>
      <c r="V132" s="14"/>
      <c r="W132" s="13">
        <v>1</v>
      </c>
      <c r="X132" s="13">
        <v>1</v>
      </c>
      <c r="Y132" s="13"/>
      <c r="Z132" s="13"/>
      <c r="AA132" s="19"/>
    </row>
    <row r="133" spans="1:27" ht="12.75">
      <c r="A133" s="12"/>
      <c r="B133" s="13" t="s">
        <v>80</v>
      </c>
      <c r="C133" s="14"/>
      <c r="D133" s="14" t="s">
        <v>130</v>
      </c>
      <c r="E133" s="14" t="s">
        <v>135</v>
      </c>
      <c r="F133" s="15" t="str">
        <f t="shared" si="30"/>
        <v>--</v>
      </c>
      <c r="G133" s="15" t="str">
        <f t="shared" si="37"/>
        <v>--</v>
      </c>
      <c r="H133" s="16" t="str">
        <f t="shared" si="31"/>
        <v>--</v>
      </c>
      <c r="I133" s="16" t="str">
        <f t="shared" si="32"/>
        <v>--</v>
      </c>
      <c r="J133" s="16" t="str">
        <f t="shared" si="33"/>
        <v>--</v>
      </c>
      <c r="K133" s="16" t="str">
        <f t="shared" si="34"/>
        <v>--</v>
      </c>
      <c r="L133" s="17">
        <f t="shared" si="35"/>
        <v>7</v>
      </c>
      <c r="M133" s="18">
        <f t="shared" si="36"/>
        <v>0.5</v>
      </c>
      <c r="N133" s="14">
        <v>1</v>
      </c>
      <c r="O133" s="14">
        <v>1</v>
      </c>
      <c r="P133" s="14"/>
      <c r="Q133" s="14"/>
      <c r="R133" s="14">
        <v>1</v>
      </c>
      <c r="S133" s="14">
        <v>1</v>
      </c>
      <c r="T133" s="14">
        <v>1</v>
      </c>
      <c r="U133" s="14"/>
      <c r="V133" s="14"/>
      <c r="W133" s="13">
        <v>1</v>
      </c>
      <c r="X133" s="13">
        <v>1</v>
      </c>
      <c r="Y133" s="13"/>
      <c r="Z133" s="13"/>
      <c r="AA133" s="19"/>
    </row>
    <row r="134" spans="1:27" ht="12.75">
      <c r="A134" s="12"/>
      <c r="B134" s="13" t="s">
        <v>81</v>
      </c>
      <c r="C134" s="14"/>
      <c r="D134" s="14" t="s">
        <v>130</v>
      </c>
      <c r="E134" s="14" t="s">
        <v>137</v>
      </c>
      <c r="F134" s="15" t="str">
        <f t="shared" si="30"/>
        <v>--</v>
      </c>
      <c r="G134" s="15" t="str">
        <f t="shared" si="37"/>
        <v>--</v>
      </c>
      <c r="H134" s="16" t="str">
        <f t="shared" si="31"/>
        <v>--</v>
      </c>
      <c r="I134" s="16" t="str">
        <f t="shared" si="32"/>
        <v>--</v>
      </c>
      <c r="J134" s="16" t="str">
        <f t="shared" si="33"/>
        <v>--</v>
      </c>
      <c r="K134" s="16" t="str">
        <f t="shared" si="34"/>
        <v>--</v>
      </c>
      <c r="L134" s="17">
        <f t="shared" si="35"/>
        <v>8</v>
      </c>
      <c r="M134" s="18">
        <f t="shared" si="36"/>
        <v>0.5714285714285714</v>
      </c>
      <c r="N134" s="14"/>
      <c r="O134" s="14">
        <v>1</v>
      </c>
      <c r="P134" s="14">
        <v>1</v>
      </c>
      <c r="Q134" s="14">
        <v>1</v>
      </c>
      <c r="R134" s="14">
        <v>1</v>
      </c>
      <c r="S134" s="14"/>
      <c r="T134" s="14">
        <v>1</v>
      </c>
      <c r="U134" s="14"/>
      <c r="V134" s="14"/>
      <c r="W134" s="13">
        <v>1</v>
      </c>
      <c r="X134" s="13">
        <v>1</v>
      </c>
      <c r="Y134" s="13">
        <v>1</v>
      </c>
      <c r="Z134" s="13"/>
      <c r="AA134" s="19"/>
    </row>
    <row r="135" spans="1:27" ht="12.75">
      <c r="A135" s="12"/>
      <c r="B135" s="13" t="s">
        <v>82</v>
      </c>
      <c r="C135" s="14"/>
      <c r="D135" s="14" t="s">
        <v>130</v>
      </c>
      <c r="E135" s="14" t="s">
        <v>139</v>
      </c>
      <c r="F135" s="15" t="str">
        <f t="shared" si="30"/>
        <v>--</v>
      </c>
      <c r="G135" s="15" t="str">
        <f t="shared" si="37"/>
        <v>--</v>
      </c>
      <c r="H135" s="16" t="str">
        <f t="shared" si="31"/>
        <v>--</v>
      </c>
      <c r="I135" s="16" t="str">
        <f t="shared" si="32"/>
        <v>--</v>
      </c>
      <c r="J135" s="16" t="str">
        <f t="shared" si="33"/>
        <v>--</v>
      </c>
      <c r="K135" s="16" t="str">
        <f t="shared" si="34"/>
        <v>--</v>
      </c>
      <c r="L135" s="17">
        <f t="shared" si="35"/>
        <v>1</v>
      </c>
      <c r="M135" s="18">
        <f t="shared" si="36"/>
        <v>0.07142857142857142</v>
      </c>
      <c r="N135" s="14"/>
      <c r="O135" s="14"/>
      <c r="P135" s="14"/>
      <c r="Q135" s="14">
        <v>1</v>
      </c>
      <c r="R135" s="14"/>
      <c r="S135" s="14"/>
      <c r="T135" s="14"/>
      <c r="U135" s="14"/>
      <c r="V135" s="14"/>
      <c r="W135" s="13"/>
      <c r="X135" s="13"/>
      <c r="Y135" s="13"/>
      <c r="Z135" s="13"/>
      <c r="AA135" s="19"/>
    </row>
    <row r="136" spans="1:27" ht="12.75">
      <c r="A136" s="12"/>
      <c r="B136" s="13" t="s">
        <v>83</v>
      </c>
      <c r="C136" s="14"/>
      <c r="D136" s="14" t="s">
        <v>130</v>
      </c>
      <c r="E136" s="14" t="s">
        <v>141</v>
      </c>
      <c r="F136" s="15" t="str">
        <f t="shared" si="30"/>
        <v>--</v>
      </c>
      <c r="G136" s="15" t="str">
        <f t="shared" si="37"/>
        <v>--</v>
      </c>
      <c r="H136" s="16" t="str">
        <f t="shared" si="31"/>
        <v>--</v>
      </c>
      <c r="I136" s="16" t="str">
        <f t="shared" si="32"/>
        <v>--</v>
      </c>
      <c r="J136" s="16" t="str">
        <f t="shared" si="33"/>
        <v>--</v>
      </c>
      <c r="K136" s="16" t="str">
        <f t="shared" si="34"/>
        <v>--</v>
      </c>
      <c r="L136" s="17">
        <f t="shared" si="35"/>
        <v>2</v>
      </c>
      <c r="M136" s="18">
        <f t="shared" si="36"/>
        <v>0.14285714285714285</v>
      </c>
      <c r="N136" s="14"/>
      <c r="O136" s="14"/>
      <c r="P136" s="14"/>
      <c r="Q136" s="14"/>
      <c r="R136" s="14"/>
      <c r="S136" s="14"/>
      <c r="T136" s="14">
        <v>1</v>
      </c>
      <c r="U136" s="14">
        <v>1</v>
      </c>
      <c r="V136" s="14"/>
      <c r="W136" s="13"/>
      <c r="X136" s="13"/>
      <c r="Y136" s="13"/>
      <c r="Z136" s="13"/>
      <c r="AA136" s="19"/>
    </row>
    <row r="137" spans="1:27" ht="12.75">
      <c r="A137" s="12"/>
      <c r="B137" s="13" t="s">
        <v>84</v>
      </c>
      <c r="C137" s="14"/>
      <c r="D137" s="14" t="s">
        <v>130</v>
      </c>
      <c r="E137" s="14" t="s">
        <v>156</v>
      </c>
      <c r="F137" s="15" t="str">
        <f t="shared" si="30"/>
        <v>--</v>
      </c>
      <c r="G137" s="15" t="str">
        <f t="shared" si="37"/>
        <v>--</v>
      </c>
      <c r="H137" s="16" t="str">
        <f t="shared" si="31"/>
        <v>--</v>
      </c>
      <c r="I137" s="16" t="str">
        <f t="shared" si="32"/>
        <v>--</v>
      </c>
      <c r="J137" s="16" t="str">
        <f t="shared" si="33"/>
        <v>--</v>
      </c>
      <c r="K137" s="16" t="str">
        <f t="shared" si="34"/>
        <v>--</v>
      </c>
      <c r="L137" s="17">
        <f t="shared" si="35"/>
        <v>1</v>
      </c>
      <c r="M137" s="18">
        <f t="shared" si="36"/>
        <v>0.07142857142857142</v>
      </c>
      <c r="N137" s="14"/>
      <c r="O137" s="14"/>
      <c r="P137" s="14"/>
      <c r="Q137" s="14"/>
      <c r="R137" s="14"/>
      <c r="S137" s="14"/>
      <c r="T137" s="14"/>
      <c r="U137" s="14">
        <v>1</v>
      </c>
      <c r="V137" s="14"/>
      <c r="W137" s="13"/>
      <c r="X137" s="13"/>
      <c r="Y137" s="13"/>
      <c r="Z137" s="13"/>
      <c r="AA137" s="19"/>
    </row>
    <row r="138" spans="1:27" ht="12.75">
      <c r="A138" s="12"/>
      <c r="B138" s="13" t="s">
        <v>85</v>
      </c>
      <c r="C138" s="14"/>
      <c r="D138" s="14" t="s">
        <v>130</v>
      </c>
      <c r="E138" s="14" t="s">
        <v>158</v>
      </c>
      <c r="F138" s="15" t="str">
        <f t="shared" si="30"/>
        <v>--</v>
      </c>
      <c r="G138" s="15" t="str">
        <f t="shared" si="37"/>
        <v>--</v>
      </c>
      <c r="H138" s="16" t="str">
        <f t="shared" si="31"/>
        <v>--</v>
      </c>
      <c r="I138" s="16" t="str">
        <f t="shared" si="32"/>
        <v>--</v>
      </c>
      <c r="J138" s="16" t="str">
        <f t="shared" si="33"/>
        <v>--</v>
      </c>
      <c r="K138" s="16" t="str">
        <f t="shared" si="34"/>
        <v>--</v>
      </c>
      <c r="L138" s="17">
        <f t="shared" si="35"/>
        <v>3</v>
      </c>
      <c r="M138" s="18">
        <f t="shared" si="36"/>
        <v>0.21428571428571427</v>
      </c>
      <c r="N138" s="14"/>
      <c r="O138" s="14"/>
      <c r="P138" s="14"/>
      <c r="Q138" s="14"/>
      <c r="R138" s="14">
        <v>1</v>
      </c>
      <c r="S138" s="14"/>
      <c r="T138" s="14"/>
      <c r="U138" s="14">
        <v>1</v>
      </c>
      <c r="V138" s="14"/>
      <c r="W138" s="13"/>
      <c r="X138" s="13"/>
      <c r="Y138" s="13"/>
      <c r="Z138" s="13"/>
      <c r="AA138" s="19">
        <v>1</v>
      </c>
    </row>
    <row r="139" spans="1:27" ht="12.75">
      <c r="A139" s="12"/>
      <c r="B139" s="13" t="s">
        <v>86</v>
      </c>
      <c r="C139" s="14"/>
      <c r="D139" s="14" t="s">
        <v>130</v>
      </c>
      <c r="E139" s="14" t="s">
        <v>160</v>
      </c>
      <c r="F139" s="15" t="str">
        <f t="shared" si="30"/>
        <v>--</v>
      </c>
      <c r="G139" s="15" t="str">
        <f t="shared" si="37"/>
        <v>--</v>
      </c>
      <c r="H139" s="16" t="str">
        <f t="shared" si="31"/>
        <v>--</v>
      </c>
      <c r="I139" s="16" t="str">
        <f t="shared" si="32"/>
        <v>--</v>
      </c>
      <c r="J139" s="16" t="str">
        <f t="shared" si="33"/>
        <v>--</v>
      </c>
      <c r="K139" s="16" t="str">
        <f t="shared" si="34"/>
        <v>--</v>
      </c>
      <c r="L139" s="17">
        <f t="shared" si="35"/>
        <v>0</v>
      </c>
      <c r="M139" s="18">
        <f t="shared" si="36"/>
        <v>0</v>
      </c>
      <c r="N139" s="14"/>
      <c r="O139" s="14"/>
      <c r="P139" s="14"/>
      <c r="Q139" s="14"/>
      <c r="R139" s="14"/>
      <c r="S139" s="14"/>
      <c r="T139" s="14"/>
      <c r="U139" s="14"/>
      <c r="V139" s="14"/>
      <c r="W139" s="13"/>
      <c r="X139" s="13"/>
      <c r="Y139" s="13"/>
      <c r="Z139" s="13"/>
      <c r="AA139" s="19"/>
    </row>
    <row r="140" spans="1:27" ht="12.75">
      <c r="A140" s="12"/>
      <c r="B140" s="13" t="s">
        <v>87</v>
      </c>
      <c r="C140" s="14"/>
      <c r="D140" s="14" t="s">
        <v>130</v>
      </c>
      <c r="E140" s="14" t="s">
        <v>162</v>
      </c>
      <c r="F140" s="15" t="str">
        <f t="shared" si="30"/>
        <v>--</v>
      </c>
      <c r="G140" s="15" t="str">
        <f t="shared" si="37"/>
        <v>--</v>
      </c>
      <c r="H140" s="16" t="str">
        <f t="shared" si="31"/>
        <v>--</v>
      </c>
      <c r="I140" s="16" t="str">
        <f t="shared" si="32"/>
        <v>--</v>
      </c>
      <c r="J140" s="16" t="str">
        <f t="shared" si="33"/>
        <v>--</v>
      </c>
      <c r="K140" s="16" t="str">
        <f t="shared" si="34"/>
        <v>--</v>
      </c>
      <c r="L140" s="17">
        <f t="shared" si="35"/>
        <v>0</v>
      </c>
      <c r="M140" s="18">
        <f t="shared" si="36"/>
        <v>0</v>
      </c>
      <c r="N140" s="14"/>
      <c r="O140" s="14"/>
      <c r="P140" s="14"/>
      <c r="Q140" s="14"/>
      <c r="R140" s="14"/>
      <c r="S140" s="14"/>
      <c r="T140" s="14"/>
      <c r="U140" s="14"/>
      <c r="V140" s="14"/>
      <c r="W140" s="13"/>
      <c r="X140" s="13"/>
      <c r="Y140" s="13"/>
      <c r="Z140" s="13"/>
      <c r="AA140" s="19"/>
    </row>
    <row r="141" spans="1:27" ht="12.75">
      <c r="A141" s="12"/>
      <c r="B141" s="13" t="s">
        <v>88</v>
      </c>
      <c r="C141" s="14"/>
      <c r="D141" s="14" t="s">
        <v>130</v>
      </c>
      <c r="E141" s="14" t="s">
        <v>180</v>
      </c>
      <c r="F141" s="15" t="str">
        <f t="shared" si="30"/>
        <v>--</v>
      </c>
      <c r="G141" s="15" t="str">
        <f t="shared" si="37"/>
        <v>--</v>
      </c>
      <c r="H141" s="16" t="str">
        <f t="shared" si="31"/>
        <v>--</v>
      </c>
      <c r="I141" s="16" t="str">
        <f t="shared" si="32"/>
        <v>--</v>
      </c>
      <c r="J141" s="16" t="str">
        <f t="shared" si="33"/>
        <v>--</v>
      </c>
      <c r="K141" s="16" t="str">
        <f t="shared" si="34"/>
        <v>--</v>
      </c>
      <c r="L141" s="17">
        <f t="shared" si="35"/>
        <v>1</v>
      </c>
      <c r="M141" s="18">
        <f t="shared" si="36"/>
        <v>0.07142857142857142</v>
      </c>
      <c r="N141" s="14"/>
      <c r="O141" s="14"/>
      <c r="P141" s="14"/>
      <c r="Q141" s="14"/>
      <c r="R141" s="14"/>
      <c r="S141" s="14"/>
      <c r="T141" s="14"/>
      <c r="U141" s="14"/>
      <c r="V141" s="14"/>
      <c r="W141" s="13"/>
      <c r="X141" s="13"/>
      <c r="Y141" s="13">
        <v>1</v>
      </c>
      <c r="Z141" s="13"/>
      <c r="AA141" s="19"/>
    </row>
    <row r="142" spans="1:27" ht="12.75">
      <c r="A142" s="12" t="s">
        <v>89</v>
      </c>
      <c r="B142" s="13" t="s">
        <v>78</v>
      </c>
      <c r="C142" s="14">
        <v>45</v>
      </c>
      <c r="D142" s="14" t="s">
        <v>130</v>
      </c>
      <c r="E142" s="14" t="s">
        <v>131</v>
      </c>
      <c r="F142" s="15" t="str">
        <f t="shared" si="30"/>
        <v>--</v>
      </c>
      <c r="G142" s="15" t="str">
        <f t="shared" si="37"/>
        <v>--</v>
      </c>
      <c r="H142" s="16" t="str">
        <f t="shared" si="31"/>
        <v>--</v>
      </c>
      <c r="I142" s="16" t="str">
        <f t="shared" si="32"/>
        <v>--</v>
      </c>
      <c r="J142" s="16" t="str">
        <f t="shared" si="33"/>
        <v>--</v>
      </c>
      <c r="K142" s="16" t="str">
        <f t="shared" si="34"/>
        <v>--</v>
      </c>
      <c r="L142" s="17">
        <f t="shared" si="35"/>
        <v>3</v>
      </c>
      <c r="M142" s="18">
        <f t="shared" si="36"/>
        <v>0.21428571428571427</v>
      </c>
      <c r="N142" s="14"/>
      <c r="O142" s="14"/>
      <c r="P142" s="14"/>
      <c r="Q142" s="14"/>
      <c r="R142" s="14"/>
      <c r="S142" s="14">
        <v>1</v>
      </c>
      <c r="T142" s="14"/>
      <c r="U142" s="14"/>
      <c r="V142" s="14"/>
      <c r="W142" s="13"/>
      <c r="X142" s="13">
        <v>1</v>
      </c>
      <c r="Y142" s="13"/>
      <c r="Z142" s="13">
        <v>1</v>
      </c>
      <c r="AA142" s="19"/>
    </row>
    <row r="143" spans="1:27" ht="12.75">
      <c r="A143" s="12"/>
      <c r="B143" s="13" t="s">
        <v>79</v>
      </c>
      <c r="C143" s="14"/>
      <c r="D143" s="14" t="s">
        <v>130</v>
      </c>
      <c r="E143" s="14" t="s">
        <v>133</v>
      </c>
      <c r="F143" s="15" t="str">
        <f t="shared" si="30"/>
        <v>--</v>
      </c>
      <c r="G143" s="15" t="str">
        <f t="shared" si="37"/>
        <v>--</v>
      </c>
      <c r="H143" s="16" t="str">
        <f t="shared" si="31"/>
        <v>--</v>
      </c>
      <c r="I143" s="16" t="str">
        <f t="shared" si="32"/>
        <v>--</v>
      </c>
      <c r="J143" s="16" t="str">
        <f t="shared" si="33"/>
        <v>--</v>
      </c>
      <c r="K143" s="16" t="str">
        <f t="shared" si="34"/>
        <v>--</v>
      </c>
      <c r="L143" s="17">
        <f t="shared" si="35"/>
        <v>4</v>
      </c>
      <c r="M143" s="18">
        <f t="shared" si="36"/>
        <v>0.2857142857142857</v>
      </c>
      <c r="N143" s="14"/>
      <c r="O143" s="14">
        <v>1</v>
      </c>
      <c r="P143" s="14"/>
      <c r="Q143" s="14"/>
      <c r="R143" s="14"/>
      <c r="S143" s="14">
        <v>1</v>
      </c>
      <c r="T143" s="14"/>
      <c r="U143" s="14"/>
      <c r="V143" s="14"/>
      <c r="W143" s="13"/>
      <c r="X143" s="13">
        <v>1</v>
      </c>
      <c r="Y143" s="13"/>
      <c r="Z143" s="13">
        <v>1</v>
      </c>
      <c r="AA143" s="19"/>
    </row>
    <row r="144" spans="1:27" ht="12.75">
      <c r="A144" s="12"/>
      <c r="B144" s="13" t="s">
        <v>80</v>
      </c>
      <c r="C144" s="14"/>
      <c r="D144" s="14" t="s">
        <v>130</v>
      </c>
      <c r="E144" s="14" t="s">
        <v>135</v>
      </c>
      <c r="F144" s="15" t="str">
        <f t="shared" si="30"/>
        <v>--</v>
      </c>
      <c r="G144" s="15" t="str">
        <f t="shared" si="37"/>
        <v>--</v>
      </c>
      <c r="H144" s="16" t="str">
        <f t="shared" si="31"/>
        <v>--</v>
      </c>
      <c r="I144" s="16" t="str">
        <f t="shared" si="32"/>
        <v>--</v>
      </c>
      <c r="J144" s="16" t="str">
        <f t="shared" si="33"/>
        <v>--</v>
      </c>
      <c r="K144" s="16" t="str">
        <f t="shared" si="34"/>
        <v>--</v>
      </c>
      <c r="L144" s="17">
        <f t="shared" si="35"/>
        <v>2</v>
      </c>
      <c r="M144" s="18">
        <f t="shared" si="36"/>
        <v>0.14285714285714285</v>
      </c>
      <c r="N144" s="14"/>
      <c r="O144" s="14"/>
      <c r="P144" s="14"/>
      <c r="Q144" s="14"/>
      <c r="R144" s="14"/>
      <c r="S144" s="14">
        <v>1</v>
      </c>
      <c r="T144" s="14"/>
      <c r="U144" s="14"/>
      <c r="V144" s="14"/>
      <c r="W144" s="13"/>
      <c r="X144" s="13">
        <v>1</v>
      </c>
      <c r="Y144" s="13"/>
      <c r="Z144" s="13"/>
      <c r="AA144" s="19"/>
    </row>
    <row r="145" spans="1:27" ht="12.75">
      <c r="A145" s="12"/>
      <c r="B145" s="13" t="s">
        <v>81</v>
      </c>
      <c r="C145" s="14"/>
      <c r="D145" s="14" t="s">
        <v>130</v>
      </c>
      <c r="E145" s="14" t="s">
        <v>137</v>
      </c>
      <c r="F145" s="15" t="str">
        <f t="shared" si="30"/>
        <v>--</v>
      </c>
      <c r="G145" s="15" t="str">
        <f t="shared" si="37"/>
        <v>--</v>
      </c>
      <c r="H145" s="16" t="str">
        <f t="shared" si="31"/>
        <v>--</v>
      </c>
      <c r="I145" s="16" t="str">
        <f t="shared" si="32"/>
        <v>--</v>
      </c>
      <c r="J145" s="16" t="str">
        <f t="shared" si="33"/>
        <v>--</v>
      </c>
      <c r="K145" s="16" t="str">
        <f t="shared" si="34"/>
        <v>--</v>
      </c>
      <c r="L145" s="17">
        <f t="shared" si="35"/>
        <v>6</v>
      </c>
      <c r="M145" s="18">
        <f t="shared" si="36"/>
        <v>0.42857142857142855</v>
      </c>
      <c r="N145" s="14">
        <v>1</v>
      </c>
      <c r="O145" s="14"/>
      <c r="P145" s="14"/>
      <c r="Q145" s="14"/>
      <c r="R145" s="14">
        <v>1</v>
      </c>
      <c r="S145" s="14">
        <v>1</v>
      </c>
      <c r="T145" s="14">
        <v>1</v>
      </c>
      <c r="U145" s="14"/>
      <c r="V145" s="14"/>
      <c r="W145" s="13"/>
      <c r="X145" s="13">
        <v>1</v>
      </c>
      <c r="Y145" s="13"/>
      <c r="Z145" s="13">
        <v>1</v>
      </c>
      <c r="AA145" s="19"/>
    </row>
    <row r="146" spans="1:27" ht="12.75">
      <c r="A146" s="12"/>
      <c r="B146" s="13" t="s">
        <v>82</v>
      </c>
      <c r="C146" s="14"/>
      <c r="D146" s="14" t="s">
        <v>130</v>
      </c>
      <c r="E146" s="14" t="s">
        <v>139</v>
      </c>
      <c r="F146" s="15" t="str">
        <f t="shared" si="30"/>
        <v>--</v>
      </c>
      <c r="G146" s="15" t="str">
        <f t="shared" si="37"/>
        <v>--</v>
      </c>
      <c r="H146" s="16" t="str">
        <f t="shared" si="31"/>
        <v>--</v>
      </c>
      <c r="I146" s="16" t="str">
        <f t="shared" si="32"/>
        <v>--</v>
      </c>
      <c r="J146" s="16" t="str">
        <f t="shared" si="33"/>
        <v>--</v>
      </c>
      <c r="K146" s="16" t="str">
        <f t="shared" si="34"/>
        <v>--</v>
      </c>
      <c r="L146" s="17">
        <f t="shared" si="35"/>
        <v>10</v>
      </c>
      <c r="M146" s="18">
        <f t="shared" si="36"/>
        <v>0.7142857142857143</v>
      </c>
      <c r="N146" s="14">
        <v>1</v>
      </c>
      <c r="O146" s="14">
        <v>1</v>
      </c>
      <c r="P146" s="14">
        <v>1</v>
      </c>
      <c r="Q146" s="14">
        <v>1</v>
      </c>
      <c r="R146" s="14">
        <v>1</v>
      </c>
      <c r="S146" s="14">
        <v>1</v>
      </c>
      <c r="T146" s="14"/>
      <c r="U146" s="14"/>
      <c r="V146" s="14"/>
      <c r="W146" s="13">
        <v>1</v>
      </c>
      <c r="X146" s="13">
        <v>1</v>
      </c>
      <c r="Y146" s="13">
        <v>1</v>
      </c>
      <c r="Z146" s="13">
        <v>1</v>
      </c>
      <c r="AA146" s="19"/>
    </row>
    <row r="147" spans="1:27" ht="12.75">
      <c r="A147" s="12"/>
      <c r="B147" s="13" t="s">
        <v>83</v>
      </c>
      <c r="C147" s="14"/>
      <c r="D147" s="14" t="s">
        <v>130</v>
      </c>
      <c r="E147" s="14" t="s">
        <v>141</v>
      </c>
      <c r="F147" s="15" t="str">
        <f t="shared" si="30"/>
        <v>--</v>
      </c>
      <c r="G147" s="15" t="str">
        <f t="shared" si="37"/>
        <v>--</v>
      </c>
      <c r="H147" s="16" t="str">
        <f t="shared" si="31"/>
        <v>--</v>
      </c>
      <c r="I147" s="16" t="str">
        <f t="shared" si="32"/>
        <v>--</v>
      </c>
      <c r="J147" s="16" t="str">
        <f t="shared" si="33"/>
        <v>--</v>
      </c>
      <c r="K147" s="16" t="str">
        <f t="shared" si="34"/>
        <v>--</v>
      </c>
      <c r="L147" s="17">
        <f t="shared" si="35"/>
        <v>3</v>
      </c>
      <c r="M147" s="18">
        <f t="shared" si="36"/>
        <v>0.21428571428571427</v>
      </c>
      <c r="N147" s="14"/>
      <c r="O147" s="14"/>
      <c r="P147" s="14">
        <v>1</v>
      </c>
      <c r="Q147" s="14"/>
      <c r="R147" s="14"/>
      <c r="S147" s="14"/>
      <c r="T147" s="14"/>
      <c r="U147" s="14">
        <v>1</v>
      </c>
      <c r="V147" s="14"/>
      <c r="W147" s="13">
        <v>1</v>
      </c>
      <c r="X147" s="13"/>
      <c r="Y147" s="13"/>
      <c r="Z147" s="13"/>
      <c r="AA147" s="19"/>
    </row>
    <row r="148" spans="1:27" ht="12.75">
      <c r="A148" s="12"/>
      <c r="B148" s="13" t="s">
        <v>84</v>
      </c>
      <c r="C148" s="14"/>
      <c r="D148" s="14" t="s">
        <v>130</v>
      </c>
      <c r="E148" s="14" t="s">
        <v>156</v>
      </c>
      <c r="F148" s="15" t="str">
        <f t="shared" si="30"/>
        <v>--</v>
      </c>
      <c r="G148" s="15" t="str">
        <f t="shared" si="37"/>
        <v>--</v>
      </c>
      <c r="H148" s="16" t="str">
        <f t="shared" si="31"/>
        <v>--</v>
      </c>
      <c r="I148" s="16" t="str">
        <f t="shared" si="32"/>
        <v>--</v>
      </c>
      <c r="J148" s="16" t="str">
        <f t="shared" si="33"/>
        <v>--</v>
      </c>
      <c r="K148" s="16" t="str">
        <f t="shared" si="34"/>
        <v>--</v>
      </c>
      <c r="L148" s="17">
        <f t="shared" si="35"/>
        <v>6</v>
      </c>
      <c r="M148" s="18">
        <f t="shared" si="36"/>
        <v>0.42857142857142855</v>
      </c>
      <c r="N148" s="14">
        <v>1</v>
      </c>
      <c r="O148" s="14"/>
      <c r="P148" s="14"/>
      <c r="Q148" s="14">
        <v>1</v>
      </c>
      <c r="R148" s="14"/>
      <c r="S148" s="14">
        <v>1</v>
      </c>
      <c r="T148" s="14"/>
      <c r="U148" s="14">
        <v>1</v>
      </c>
      <c r="V148" s="14"/>
      <c r="W148" s="13">
        <v>1</v>
      </c>
      <c r="X148" s="13"/>
      <c r="Y148" s="13">
        <v>1</v>
      </c>
      <c r="Z148" s="13"/>
      <c r="AA148" s="19"/>
    </row>
    <row r="149" spans="1:27" ht="12.75">
      <c r="A149" s="12"/>
      <c r="B149" s="13" t="s">
        <v>85</v>
      </c>
      <c r="C149" s="14"/>
      <c r="D149" s="14" t="s">
        <v>130</v>
      </c>
      <c r="E149" s="14" t="s">
        <v>158</v>
      </c>
      <c r="F149" s="15" t="str">
        <f t="shared" si="30"/>
        <v>--</v>
      </c>
      <c r="G149" s="15" t="str">
        <f t="shared" si="37"/>
        <v>--</v>
      </c>
      <c r="H149" s="16" t="str">
        <f t="shared" si="31"/>
        <v>--</v>
      </c>
      <c r="I149" s="16" t="str">
        <f t="shared" si="32"/>
        <v>--</v>
      </c>
      <c r="J149" s="16" t="str">
        <f t="shared" si="33"/>
        <v>--</v>
      </c>
      <c r="K149" s="16" t="str">
        <f t="shared" si="34"/>
        <v>--</v>
      </c>
      <c r="L149" s="17">
        <f t="shared" si="35"/>
        <v>2</v>
      </c>
      <c r="M149" s="18">
        <f t="shared" si="36"/>
        <v>0.14285714285714285</v>
      </c>
      <c r="N149" s="14"/>
      <c r="O149" s="14"/>
      <c r="P149" s="14"/>
      <c r="Q149" s="14"/>
      <c r="R149" s="14"/>
      <c r="S149" s="14"/>
      <c r="T149" s="14"/>
      <c r="U149" s="14">
        <v>1</v>
      </c>
      <c r="V149" s="14"/>
      <c r="W149" s="13">
        <v>1</v>
      </c>
      <c r="X149" s="13"/>
      <c r="Y149" s="13"/>
      <c r="Z149" s="13"/>
      <c r="AA149" s="19"/>
    </row>
    <row r="150" spans="1:27" ht="12.75">
      <c r="A150" s="12"/>
      <c r="B150" s="13" t="s">
        <v>88</v>
      </c>
      <c r="C150" s="14"/>
      <c r="D150" s="14" t="s">
        <v>130</v>
      </c>
      <c r="E150" s="14" t="s">
        <v>180</v>
      </c>
      <c r="F150" s="15" t="str">
        <f t="shared" si="30"/>
        <v>--</v>
      </c>
      <c r="G150" s="15" t="str">
        <f t="shared" si="37"/>
        <v>--</v>
      </c>
      <c r="H150" s="16" t="str">
        <f t="shared" si="31"/>
        <v>--</v>
      </c>
      <c r="I150" s="16" t="str">
        <f t="shared" si="32"/>
        <v>--</v>
      </c>
      <c r="J150" s="16" t="str">
        <f t="shared" si="33"/>
        <v>--</v>
      </c>
      <c r="K150" s="16" t="str">
        <f t="shared" si="34"/>
        <v>--</v>
      </c>
      <c r="L150" s="17">
        <f t="shared" si="35"/>
        <v>1</v>
      </c>
      <c r="M150" s="18">
        <f t="shared" si="36"/>
        <v>0.07142857142857142</v>
      </c>
      <c r="N150" s="14"/>
      <c r="O150" s="14"/>
      <c r="P150" s="14"/>
      <c r="Q150" s="14"/>
      <c r="R150" s="14"/>
      <c r="S150" s="14"/>
      <c r="T150" s="14"/>
      <c r="U150" s="14"/>
      <c r="V150" s="14"/>
      <c r="W150" s="13"/>
      <c r="X150" s="13"/>
      <c r="Y150" s="13"/>
      <c r="Z150" s="13"/>
      <c r="AA150" s="19">
        <v>1</v>
      </c>
    </row>
    <row r="151" spans="1:27" ht="22.5">
      <c r="A151" s="12" t="s">
        <v>90</v>
      </c>
      <c r="B151" s="13" t="s">
        <v>91</v>
      </c>
      <c r="C151" s="14">
        <v>46</v>
      </c>
      <c r="D151" s="14" t="s">
        <v>130</v>
      </c>
      <c r="E151" s="14" t="s">
        <v>131</v>
      </c>
      <c r="F151" s="15" t="str">
        <f t="shared" si="30"/>
        <v>--</v>
      </c>
      <c r="G151" s="15" t="str">
        <f t="shared" si="37"/>
        <v>--</v>
      </c>
      <c r="H151" s="16" t="str">
        <f t="shared" si="31"/>
        <v>--</v>
      </c>
      <c r="I151" s="16" t="str">
        <f t="shared" si="32"/>
        <v>--</v>
      </c>
      <c r="J151" s="16" t="str">
        <f t="shared" si="33"/>
        <v>--</v>
      </c>
      <c r="K151" s="16" t="str">
        <f t="shared" si="34"/>
        <v>--</v>
      </c>
      <c r="L151" s="17">
        <f t="shared" si="35"/>
        <v>2</v>
      </c>
      <c r="M151" s="18">
        <f t="shared" si="36"/>
        <v>0.14285714285714285</v>
      </c>
      <c r="N151" s="14"/>
      <c r="O151" s="14">
        <v>1</v>
      </c>
      <c r="P151" s="14"/>
      <c r="Q151" s="14"/>
      <c r="R151" s="14"/>
      <c r="S151" s="14"/>
      <c r="T151" s="14"/>
      <c r="U151" s="14"/>
      <c r="V151" s="14"/>
      <c r="W151" s="13">
        <v>1</v>
      </c>
      <c r="X151" s="13"/>
      <c r="Y151" s="13"/>
      <c r="Z151" s="13"/>
      <c r="AA151" s="19"/>
    </row>
    <row r="152" spans="1:27" ht="12.75">
      <c r="A152" s="12"/>
      <c r="B152" s="13" t="s">
        <v>92</v>
      </c>
      <c r="C152" s="14"/>
      <c r="D152" s="14" t="s">
        <v>130</v>
      </c>
      <c r="E152" s="14" t="s">
        <v>133</v>
      </c>
      <c r="F152" s="15" t="str">
        <f t="shared" si="30"/>
        <v>--</v>
      </c>
      <c r="G152" s="15" t="str">
        <f t="shared" si="37"/>
        <v>--</v>
      </c>
      <c r="H152" s="16" t="str">
        <f t="shared" si="31"/>
        <v>--</v>
      </c>
      <c r="I152" s="16" t="str">
        <f t="shared" si="32"/>
        <v>--</v>
      </c>
      <c r="J152" s="16" t="str">
        <f t="shared" si="33"/>
        <v>--</v>
      </c>
      <c r="K152" s="16" t="str">
        <f t="shared" si="34"/>
        <v>--</v>
      </c>
      <c r="L152" s="17">
        <f t="shared" si="35"/>
        <v>2</v>
      </c>
      <c r="M152" s="18">
        <f t="shared" si="36"/>
        <v>0.14285714285714285</v>
      </c>
      <c r="N152" s="14"/>
      <c r="O152" s="14"/>
      <c r="P152" s="14"/>
      <c r="Q152" s="14"/>
      <c r="R152" s="14"/>
      <c r="S152" s="14"/>
      <c r="T152" s="14"/>
      <c r="U152" s="14"/>
      <c r="V152" s="14"/>
      <c r="W152" s="13">
        <v>1</v>
      </c>
      <c r="X152" s="13">
        <v>1</v>
      </c>
      <c r="Y152" s="13"/>
      <c r="Z152" s="13"/>
      <c r="AA152" s="19"/>
    </row>
    <row r="153" spans="1:27" ht="12.75">
      <c r="A153" s="12"/>
      <c r="B153" s="13" t="s">
        <v>93</v>
      </c>
      <c r="C153" s="14"/>
      <c r="D153" s="14" t="s">
        <v>130</v>
      </c>
      <c r="E153" s="14" t="s">
        <v>135</v>
      </c>
      <c r="F153" s="15" t="str">
        <f t="shared" si="30"/>
        <v>--</v>
      </c>
      <c r="G153" s="15" t="str">
        <f t="shared" si="37"/>
        <v>--</v>
      </c>
      <c r="H153" s="16" t="str">
        <f t="shared" si="31"/>
        <v>--</v>
      </c>
      <c r="I153" s="16" t="str">
        <f t="shared" si="32"/>
        <v>--</v>
      </c>
      <c r="J153" s="16" t="str">
        <f t="shared" si="33"/>
        <v>--</v>
      </c>
      <c r="K153" s="16" t="str">
        <f t="shared" si="34"/>
        <v>--</v>
      </c>
      <c r="L153" s="17">
        <f t="shared" si="35"/>
        <v>2</v>
      </c>
      <c r="M153" s="18">
        <f t="shared" si="36"/>
        <v>0.14285714285714285</v>
      </c>
      <c r="N153" s="14"/>
      <c r="O153" s="14"/>
      <c r="P153" s="14"/>
      <c r="Q153" s="14"/>
      <c r="R153" s="14"/>
      <c r="S153" s="14"/>
      <c r="T153" s="14">
        <v>1</v>
      </c>
      <c r="U153" s="14"/>
      <c r="V153" s="14"/>
      <c r="W153" s="13"/>
      <c r="X153" s="13"/>
      <c r="Y153" s="13">
        <v>1</v>
      </c>
      <c r="Z153" s="13"/>
      <c r="AA153" s="19"/>
    </row>
    <row r="154" spans="1:27" ht="12.75">
      <c r="A154" s="12"/>
      <c r="B154" s="13" t="s">
        <v>94</v>
      </c>
      <c r="C154" s="14"/>
      <c r="D154" s="14" t="s">
        <v>130</v>
      </c>
      <c r="E154" s="14" t="s">
        <v>137</v>
      </c>
      <c r="F154" s="15" t="str">
        <f t="shared" si="30"/>
        <v>--</v>
      </c>
      <c r="G154" s="15" t="str">
        <f t="shared" si="37"/>
        <v>--</v>
      </c>
      <c r="H154" s="16" t="str">
        <f t="shared" si="31"/>
        <v>--</v>
      </c>
      <c r="I154" s="16" t="str">
        <f t="shared" si="32"/>
        <v>--</v>
      </c>
      <c r="J154" s="16" t="str">
        <f t="shared" si="33"/>
        <v>--</v>
      </c>
      <c r="K154" s="16" t="str">
        <f t="shared" si="34"/>
        <v>--</v>
      </c>
      <c r="L154" s="17">
        <f t="shared" si="35"/>
        <v>3</v>
      </c>
      <c r="M154" s="18">
        <f t="shared" si="36"/>
        <v>0.21428571428571427</v>
      </c>
      <c r="N154" s="14">
        <v>1</v>
      </c>
      <c r="O154" s="14"/>
      <c r="P154" s="14"/>
      <c r="Q154" s="14"/>
      <c r="R154" s="14"/>
      <c r="S154" s="14"/>
      <c r="T154" s="14"/>
      <c r="U154" s="14"/>
      <c r="V154" s="14"/>
      <c r="W154" s="13"/>
      <c r="X154" s="13">
        <v>1</v>
      </c>
      <c r="Y154" s="13">
        <v>1</v>
      </c>
      <c r="Z154" s="13"/>
      <c r="AA154" s="19"/>
    </row>
    <row r="155" spans="1:27" ht="12.75">
      <c r="A155" s="12"/>
      <c r="B155" s="13" t="s">
        <v>95</v>
      </c>
      <c r="C155" s="14"/>
      <c r="D155" s="14" t="s">
        <v>130</v>
      </c>
      <c r="E155" s="14" t="s">
        <v>139</v>
      </c>
      <c r="F155" s="15" t="str">
        <f t="shared" si="30"/>
        <v>--</v>
      </c>
      <c r="G155" s="15" t="str">
        <f t="shared" si="37"/>
        <v>--</v>
      </c>
      <c r="H155" s="16" t="str">
        <f t="shared" si="31"/>
        <v>--</v>
      </c>
      <c r="I155" s="16" t="str">
        <f t="shared" si="32"/>
        <v>--</v>
      </c>
      <c r="J155" s="16" t="str">
        <f t="shared" si="33"/>
        <v>--</v>
      </c>
      <c r="K155" s="16" t="str">
        <f t="shared" si="34"/>
        <v>--</v>
      </c>
      <c r="L155" s="17">
        <f t="shared" si="35"/>
        <v>3</v>
      </c>
      <c r="M155" s="18">
        <f t="shared" si="36"/>
        <v>0.21428571428571427</v>
      </c>
      <c r="N155" s="14"/>
      <c r="O155" s="14"/>
      <c r="P155" s="14">
        <v>1</v>
      </c>
      <c r="Q155" s="14"/>
      <c r="R155" s="14">
        <v>1</v>
      </c>
      <c r="S155" s="14">
        <v>1</v>
      </c>
      <c r="T155" s="14"/>
      <c r="U155" s="14"/>
      <c r="V155" s="14"/>
      <c r="W155" s="13"/>
      <c r="X155" s="13"/>
      <c r="Y155" s="13"/>
      <c r="Z155" s="13"/>
      <c r="AA155" s="19"/>
    </row>
    <row r="156" spans="1:27" ht="12.75">
      <c r="A156" s="12"/>
      <c r="B156" s="13" t="s">
        <v>96</v>
      </c>
      <c r="C156" s="14"/>
      <c r="D156" s="14" t="s">
        <v>130</v>
      </c>
      <c r="E156" s="14" t="s">
        <v>141</v>
      </c>
      <c r="F156" s="15" t="str">
        <f t="shared" si="30"/>
        <v>--</v>
      </c>
      <c r="G156" s="15" t="str">
        <f t="shared" si="37"/>
        <v>--</v>
      </c>
      <c r="H156" s="16" t="str">
        <f t="shared" si="31"/>
        <v>--</v>
      </c>
      <c r="I156" s="16" t="str">
        <f t="shared" si="32"/>
        <v>--</v>
      </c>
      <c r="J156" s="16" t="str">
        <f t="shared" si="33"/>
        <v>--</v>
      </c>
      <c r="K156" s="16" t="str">
        <f t="shared" si="34"/>
        <v>--</v>
      </c>
      <c r="L156" s="17">
        <f t="shared" si="35"/>
        <v>2</v>
      </c>
      <c r="M156" s="18">
        <f t="shared" si="36"/>
        <v>0.14285714285714285</v>
      </c>
      <c r="N156" s="14"/>
      <c r="O156" s="14"/>
      <c r="P156" s="14"/>
      <c r="Q156" s="14"/>
      <c r="R156" s="14">
        <v>1</v>
      </c>
      <c r="S156" s="14"/>
      <c r="T156" s="14"/>
      <c r="U156" s="14"/>
      <c r="V156" s="14"/>
      <c r="W156" s="13"/>
      <c r="X156" s="13"/>
      <c r="Y156" s="13"/>
      <c r="Z156" s="13"/>
      <c r="AA156" s="19">
        <v>1</v>
      </c>
    </row>
    <row r="157" spans="1:27" ht="12.75">
      <c r="A157" s="12"/>
      <c r="B157" s="13" t="s">
        <v>97</v>
      </c>
      <c r="C157" s="14"/>
      <c r="D157" s="14" t="s">
        <v>130</v>
      </c>
      <c r="E157" s="14" t="s">
        <v>156</v>
      </c>
      <c r="F157" s="15" t="str">
        <f t="shared" si="30"/>
        <v>--</v>
      </c>
      <c r="G157" s="15" t="str">
        <f t="shared" si="37"/>
        <v>--</v>
      </c>
      <c r="H157" s="16" t="str">
        <f t="shared" si="31"/>
        <v>--</v>
      </c>
      <c r="I157" s="16" t="str">
        <f t="shared" si="32"/>
        <v>--</v>
      </c>
      <c r="J157" s="16" t="str">
        <f t="shared" si="33"/>
        <v>--</v>
      </c>
      <c r="K157" s="16" t="str">
        <f t="shared" si="34"/>
        <v>--</v>
      </c>
      <c r="L157" s="17">
        <f t="shared" si="35"/>
        <v>2</v>
      </c>
      <c r="M157" s="18">
        <f t="shared" si="36"/>
        <v>0.14285714285714285</v>
      </c>
      <c r="N157" s="14"/>
      <c r="O157" s="14">
        <v>1</v>
      </c>
      <c r="P157" s="14"/>
      <c r="Q157" s="14">
        <v>1</v>
      </c>
      <c r="R157" s="14"/>
      <c r="S157" s="14"/>
      <c r="T157" s="14"/>
      <c r="U157" s="14"/>
      <c r="V157" s="14"/>
      <c r="W157" s="13"/>
      <c r="X157" s="13"/>
      <c r="Y157" s="13"/>
      <c r="Z157" s="13"/>
      <c r="AA157" s="19"/>
    </row>
    <row r="158" spans="1:27" ht="12.75">
      <c r="A158" s="12"/>
      <c r="B158" s="13" t="s">
        <v>98</v>
      </c>
      <c r="C158" s="14"/>
      <c r="D158" s="14" t="s">
        <v>130</v>
      </c>
      <c r="E158" s="14" t="s">
        <v>158</v>
      </c>
      <c r="F158" s="15" t="str">
        <f t="shared" si="30"/>
        <v>--</v>
      </c>
      <c r="G158" s="15" t="str">
        <f t="shared" si="37"/>
        <v>--</v>
      </c>
      <c r="H158" s="16" t="str">
        <f t="shared" si="31"/>
        <v>--</v>
      </c>
      <c r="I158" s="16" t="str">
        <f t="shared" si="32"/>
        <v>--</v>
      </c>
      <c r="J158" s="16" t="str">
        <f t="shared" si="33"/>
        <v>--</v>
      </c>
      <c r="K158" s="16" t="str">
        <f t="shared" si="34"/>
        <v>--</v>
      </c>
      <c r="L158" s="17">
        <f t="shared" si="35"/>
        <v>0</v>
      </c>
      <c r="M158" s="18">
        <f t="shared" si="36"/>
        <v>0</v>
      </c>
      <c r="N158" s="14"/>
      <c r="O158" s="14"/>
      <c r="P158" s="14"/>
      <c r="Q158" s="14"/>
      <c r="R158" s="14"/>
      <c r="S158" s="14"/>
      <c r="T158" s="14"/>
      <c r="U158" s="14"/>
      <c r="V158" s="14"/>
      <c r="W158" s="13"/>
      <c r="X158" s="13"/>
      <c r="Y158" s="13"/>
      <c r="Z158" s="13"/>
      <c r="AA158" s="19"/>
    </row>
    <row r="159" spans="1:27" ht="12.75">
      <c r="A159" s="12"/>
      <c r="B159" s="13" t="s">
        <v>99</v>
      </c>
      <c r="C159" s="14"/>
      <c r="D159" s="14" t="s">
        <v>130</v>
      </c>
      <c r="E159" s="14" t="s">
        <v>160</v>
      </c>
      <c r="F159" s="15" t="str">
        <f t="shared" si="30"/>
        <v>--</v>
      </c>
      <c r="G159" s="15" t="str">
        <f t="shared" si="37"/>
        <v>--</v>
      </c>
      <c r="H159" s="16" t="str">
        <f t="shared" si="31"/>
        <v>--</v>
      </c>
      <c r="I159" s="16" t="str">
        <f t="shared" si="32"/>
        <v>--</v>
      </c>
      <c r="J159" s="16" t="str">
        <f t="shared" si="33"/>
        <v>--</v>
      </c>
      <c r="K159" s="16" t="str">
        <f t="shared" si="34"/>
        <v>--</v>
      </c>
      <c r="L159" s="17">
        <f t="shared" si="35"/>
        <v>0</v>
      </c>
      <c r="M159" s="18">
        <f t="shared" si="36"/>
        <v>0</v>
      </c>
      <c r="N159" s="14"/>
      <c r="O159" s="14"/>
      <c r="P159" s="14"/>
      <c r="Q159" s="14"/>
      <c r="R159" s="14"/>
      <c r="S159" s="14"/>
      <c r="T159" s="14"/>
      <c r="U159" s="14"/>
      <c r="V159" s="14"/>
      <c r="W159" s="13"/>
      <c r="X159" s="13"/>
      <c r="Y159" s="13"/>
      <c r="Z159" s="13"/>
      <c r="AA159" s="19"/>
    </row>
    <row r="160" spans="1:27" ht="12.75">
      <c r="A160" s="12"/>
      <c r="B160" s="13" t="s">
        <v>100</v>
      </c>
      <c r="C160" s="14"/>
      <c r="D160" s="14" t="s">
        <v>130</v>
      </c>
      <c r="E160" s="14" t="s">
        <v>162</v>
      </c>
      <c r="F160" s="15" t="str">
        <f t="shared" si="30"/>
        <v>--</v>
      </c>
      <c r="G160" s="15" t="str">
        <f t="shared" si="37"/>
        <v>--</v>
      </c>
      <c r="H160" s="16" t="str">
        <f t="shared" si="31"/>
        <v>--</v>
      </c>
      <c r="I160" s="16" t="str">
        <f t="shared" si="32"/>
        <v>--</v>
      </c>
      <c r="J160" s="16" t="str">
        <f t="shared" si="33"/>
        <v>--</v>
      </c>
      <c r="K160" s="16" t="str">
        <f t="shared" si="34"/>
        <v>--</v>
      </c>
      <c r="L160" s="17">
        <f t="shared" si="35"/>
        <v>1</v>
      </c>
      <c r="M160" s="18">
        <f t="shared" si="36"/>
        <v>0.07142857142857142</v>
      </c>
      <c r="N160" s="14"/>
      <c r="O160" s="14"/>
      <c r="P160" s="14"/>
      <c r="Q160" s="14"/>
      <c r="R160" s="14">
        <v>1</v>
      </c>
      <c r="S160" s="14"/>
      <c r="T160" s="14"/>
      <c r="U160" s="14"/>
      <c r="V160" s="14"/>
      <c r="W160" s="13"/>
      <c r="X160" s="13"/>
      <c r="Y160" s="13"/>
      <c r="Z160" s="13"/>
      <c r="AA160" s="19"/>
    </row>
    <row r="161" spans="1:27" ht="12.75">
      <c r="A161" s="12"/>
      <c r="B161" s="13" t="s">
        <v>101</v>
      </c>
      <c r="C161" s="14"/>
      <c r="D161" s="14" t="s">
        <v>130</v>
      </c>
      <c r="E161" s="14" t="s">
        <v>180</v>
      </c>
      <c r="F161" s="15" t="str">
        <f t="shared" si="30"/>
        <v>--</v>
      </c>
      <c r="G161" s="15" t="str">
        <f t="shared" si="37"/>
        <v>--</v>
      </c>
      <c r="H161" s="16" t="str">
        <f t="shared" si="31"/>
        <v>--</v>
      </c>
      <c r="I161" s="16" t="str">
        <f t="shared" si="32"/>
        <v>--</v>
      </c>
      <c r="J161" s="16" t="str">
        <f t="shared" si="33"/>
        <v>--</v>
      </c>
      <c r="K161" s="16" t="str">
        <f t="shared" si="34"/>
        <v>--</v>
      </c>
      <c r="L161" s="17">
        <f t="shared" si="35"/>
        <v>2</v>
      </c>
      <c r="M161" s="18">
        <f t="shared" si="36"/>
        <v>0.14285714285714285</v>
      </c>
      <c r="N161" s="14"/>
      <c r="O161" s="14"/>
      <c r="P161" s="14"/>
      <c r="Q161" s="14"/>
      <c r="R161" s="14"/>
      <c r="S161" s="14"/>
      <c r="T161" s="14"/>
      <c r="U161" s="14"/>
      <c r="V161" s="14"/>
      <c r="W161" s="13"/>
      <c r="X161" s="13">
        <v>1</v>
      </c>
      <c r="Y161" s="13"/>
      <c r="Z161" s="13">
        <v>1</v>
      </c>
      <c r="AA161" s="19"/>
    </row>
    <row r="162" spans="1:27" ht="12.75">
      <c r="A162" s="12"/>
      <c r="B162" s="13" t="s">
        <v>87</v>
      </c>
      <c r="C162" s="14"/>
      <c r="D162" s="14" t="s">
        <v>130</v>
      </c>
      <c r="E162" s="14" t="s">
        <v>182</v>
      </c>
      <c r="F162" s="15" t="str">
        <f aca="true" t="shared" si="38" ref="F162:F173">IF(OR(D162="checkbox",D162="radio"),"--",AVERAGE(N162:AA162))</f>
        <v>--</v>
      </c>
      <c r="G162" s="15" t="str">
        <f t="shared" si="37"/>
        <v>--</v>
      </c>
      <c r="H162" s="16" t="str">
        <f aca="true" t="shared" si="39" ref="H162:H173">IF(OR(D162="checkbox",D162="radio"),"--",MODE(N162:AA162))</f>
        <v>--</v>
      </c>
      <c r="I162" s="16" t="str">
        <f aca="true" t="shared" si="40" ref="I162:I173">IF(OR(D162="checkbox",D162="radio"),"--",MEDIAN(N162:AA162))</f>
        <v>--</v>
      </c>
      <c r="J162" s="16" t="str">
        <f aca="true" t="shared" si="41" ref="J162:J173">IF(OR(D162="checkbox",D162="radio"),"--",MAX(N162:AA162))</f>
        <v>--</v>
      </c>
      <c r="K162" s="16" t="str">
        <f aca="true" t="shared" si="42" ref="K162:K173">IF(OR(D162="checkbox",D162="radio"),"--",MIN(N162:AA162))</f>
        <v>--</v>
      </c>
      <c r="L162" s="17">
        <f aca="true" t="shared" si="43" ref="L162:L173">COUNT(N162:AA162)</f>
        <v>1</v>
      </c>
      <c r="M162" s="18">
        <f aca="true" t="shared" si="44" ref="M162:M173">IF(OR(D162="checkbox",D162="radio"),SUM(N162:AA162)/(COUNT(N162:AA162)+COUNTBLANK(N162:AA162)),"--")</f>
        <v>0.07142857142857142</v>
      </c>
      <c r="N162" s="14"/>
      <c r="O162" s="14"/>
      <c r="P162" s="14"/>
      <c r="Q162" s="14"/>
      <c r="R162" s="14"/>
      <c r="S162" s="14"/>
      <c r="T162" s="14"/>
      <c r="U162" s="14"/>
      <c r="V162" s="14"/>
      <c r="W162" s="13"/>
      <c r="X162" s="13"/>
      <c r="Y162" s="13"/>
      <c r="Z162" s="13"/>
      <c r="AA162" s="19">
        <v>1</v>
      </c>
    </row>
    <row r="163" spans="1:27" ht="12.75">
      <c r="A163" s="12"/>
      <c r="B163" s="13" t="s">
        <v>70</v>
      </c>
      <c r="C163" s="14"/>
      <c r="D163" s="14" t="s">
        <v>130</v>
      </c>
      <c r="E163" s="14" t="s">
        <v>184</v>
      </c>
      <c r="F163" s="15" t="str">
        <f t="shared" si="38"/>
        <v>--</v>
      </c>
      <c r="G163" s="15" t="str">
        <f t="shared" si="37"/>
        <v>--</v>
      </c>
      <c r="H163" s="16" t="str">
        <f t="shared" si="39"/>
        <v>--</v>
      </c>
      <c r="I163" s="16" t="str">
        <f t="shared" si="40"/>
        <v>--</v>
      </c>
      <c r="J163" s="16" t="str">
        <f t="shared" si="41"/>
        <v>--</v>
      </c>
      <c r="K163" s="16" t="str">
        <f t="shared" si="42"/>
        <v>--</v>
      </c>
      <c r="L163" s="17">
        <f t="shared" si="43"/>
        <v>1</v>
      </c>
      <c r="M163" s="18">
        <f t="shared" si="44"/>
        <v>0.07142857142857142</v>
      </c>
      <c r="N163" s="14"/>
      <c r="O163" s="14"/>
      <c r="P163" s="14"/>
      <c r="Q163" s="14"/>
      <c r="R163" s="14"/>
      <c r="S163" s="14"/>
      <c r="T163" s="14"/>
      <c r="U163" s="14"/>
      <c r="V163" s="14"/>
      <c r="W163" s="13"/>
      <c r="X163" s="13"/>
      <c r="Y163" s="13">
        <v>1</v>
      </c>
      <c r="Z163" s="13"/>
      <c r="AA163" s="19"/>
    </row>
    <row r="164" spans="1:27" ht="258.75" customHeight="1" hidden="1">
      <c r="A164" s="12" t="s">
        <v>102</v>
      </c>
      <c r="B164" s="13"/>
      <c r="C164" s="14">
        <v>47</v>
      </c>
      <c r="D164" s="14" t="s">
        <v>192</v>
      </c>
      <c r="E164" s="14"/>
      <c r="F164" s="15" t="e">
        <f t="shared" si="38"/>
        <v>#DIV/0!</v>
      </c>
      <c r="G164" s="15" t="e">
        <f t="shared" si="37"/>
        <v>#DIV/0!</v>
      </c>
      <c r="H164" s="16" t="e">
        <f t="shared" si="39"/>
        <v>#N/A</v>
      </c>
      <c r="I164" s="16" t="e">
        <f t="shared" si="40"/>
        <v>#NUM!</v>
      </c>
      <c r="J164" s="16">
        <f t="shared" si="41"/>
        <v>0</v>
      </c>
      <c r="K164" s="16">
        <f t="shared" si="42"/>
        <v>0</v>
      </c>
      <c r="L164" s="17">
        <f t="shared" si="43"/>
        <v>0</v>
      </c>
      <c r="M164" s="18" t="str">
        <f t="shared" si="44"/>
        <v>--</v>
      </c>
      <c r="N164" s="14"/>
      <c r="O164" s="14" t="s">
        <v>252</v>
      </c>
      <c r="P164" s="14" t="s">
        <v>19</v>
      </c>
      <c r="Q164" s="14" t="s">
        <v>20</v>
      </c>
      <c r="R164" s="14" t="s">
        <v>8</v>
      </c>
      <c r="S164" s="14" t="s">
        <v>21</v>
      </c>
      <c r="T164" s="14"/>
      <c r="U164" s="14" t="s">
        <v>0</v>
      </c>
      <c r="V164" s="14"/>
      <c r="W164" s="13" t="s">
        <v>22</v>
      </c>
      <c r="X164" s="13" t="s">
        <v>23</v>
      </c>
      <c r="Y164" s="13" t="s">
        <v>24</v>
      </c>
      <c r="Z164" s="13"/>
      <c r="AA164" s="19"/>
    </row>
    <row r="165" spans="1:27" ht="67.5">
      <c r="A165" s="12" t="s">
        <v>103</v>
      </c>
      <c r="B165" s="13" t="s">
        <v>104</v>
      </c>
      <c r="C165" s="14">
        <v>48</v>
      </c>
      <c r="D165" s="14" t="s">
        <v>143</v>
      </c>
      <c r="E165" s="14" t="s">
        <v>131</v>
      </c>
      <c r="F165" s="15">
        <f t="shared" si="38"/>
        <v>4.333333333333333</v>
      </c>
      <c r="G165" s="15">
        <f t="shared" si="37"/>
        <v>1.6329931618554518</v>
      </c>
      <c r="H165" s="16">
        <f t="shared" si="39"/>
        <v>5</v>
      </c>
      <c r="I165" s="16">
        <f t="shared" si="40"/>
        <v>5</v>
      </c>
      <c r="J165" s="16">
        <f t="shared" si="41"/>
        <v>5</v>
      </c>
      <c r="K165" s="16">
        <f t="shared" si="42"/>
        <v>1</v>
      </c>
      <c r="L165" s="17">
        <f t="shared" si="43"/>
        <v>6</v>
      </c>
      <c r="M165" s="18" t="str">
        <f t="shared" si="44"/>
        <v>--</v>
      </c>
      <c r="N165" s="14">
        <v>5</v>
      </c>
      <c r="O165" s="14">
        <v>5</v>
      </c>
      <c r="P165" s="14">
        <v>5</v>
      </c>
      <c r="Q165" s="14"/>
      <c r="R165" s="14"/>
      <c r="S165" s="14"/>
      <c r="T165" s="14"/>
      <c r="U165" s="14">
        <v>5</v>
      </c>
      <c r="V165" s="14"/>
      <c r="W165" s="13">
        <v>1</v>
      </c>
      <c r="X165" s="13">
        <v>5</v>
      </c>
      <c r="Y165" s="13"/>
      <c r="Z165" s="13"/>
      <c r="AA165" s="19"/>
    </row>
    <row r="166" spans="1:27" ht="12.75">
      <c r="A166" s="12"/>
      <c r="B166" s="13" t="s">
        <v>105</v>
      </c>
      <c r="C166" s="14"/>
      <c r="D166" s="14" t="s">
        <v>143</v>
      </c>
      <c r="E166" s="14" t="s">
        <v>133</v>
      </c>
      <c r="F166" s="15">
        <f t="shared" si="38"/>
        <v>3.1666666666666665</v>
      </c>
      <c r="G166" s="15">
        <f t="shared" si="37"/>
        <v>1.7224014243685086</v>
      </c>
      <c r="H166" s="16">
        <f t="shared" si="39"/>
        <v>5</v>
      </c>
      <c r="I166" s="16">
        <f t="shared" si="40"/>
        <v>3</v>
      </c>
      <c r="J166" s="16">
        <f t="shared" si="41"/>
        <v>5</v>
      </c>
      <c r="K166" s="16">
        <f t="shared" si="42"/>
        <v>1</v>
      </c>
      <c r="L166" s="17">
        <f t="shared" si="43"/>
        <v>6</v>
      </c>
      <c r="M166" s="18" t="str">
        <f t="shared" si="44"/>
        <v>--</v>
      </c>
      <c r="N166" s="14">
        <v>5</v>
      </c>
      <c r="O166" s="14">
        <v>2</v>
      </c>
      <c r="P166" s="14">
        <v>4</v>
      </c>
      <c r="Q166" s="14"/>
      <c r="R166" s="14"/>
      <c r="S166" s="14"/>
      <c r="T166" s="14"/>
      <c r="U166" s="14">
        <v>5</v>
      </c>
      <c r="V166" s="14"/>
      <c r="W166" s="13">
        <v>2</v>
      </c>
      <c r="X166" s="13">
        <v>1</v>
      </c>
      <c r="Y166" s="13"/>
      <c r="Z166" s="13"/>
      <c r="AA166" s="19"/>
    </row>
    <row r="167" spans="1:27" ht="12.75">
      <c r="A167" s="12"/>
      <c r="B167" s="13" t="s">
        <v>106</v>
      </c>
      <c r="C167" s="14"/>
      <c r="D167" s="14" t="s">
        <v>143</v>
      </c>
      <c r="E167" s="14" t="s">
        <v>135</v>
      </c>
      <c r="F167" s="15">
        <f t="shared" si="38"/>
        <v>4</v>
      </c>
      <c r="G167" s="15">
        <f t="shared" si="37"/>
        <v>1.2649110640673518</v>
      </c>
      <c r="H167" s="16">
        <f t="shared" si="39"/>
        <v>5</v>
      </c>
      <c r="I167" s="16">
        <f t="shared" si="40"/>
        <v>4.5</v>
      </c>
      <c r="J167" s="16">
        <f t="shared" si="41"/>
        <v>5</v>
      </c>
      <c r="K167" s="16">
        <f t="shared" si="42"/>
        <v>2</v>
      </c>
      <c r="L167" s="17">
        <f t="shared" si="43"/>
        <v>6</v>
      </c>
      <c r="M167" s="18" t="str">
        <f t="shared" si="44"/>
        <v>--</v>
      </c>
      <c r="N167" s="14">
        <v>5</v>
      </c>
      <c r="O167" s="14">
        <v>4</v>
      </c>
      <c r="P167" s="14">
        <v>2</v>
      </c>
      <c r="Q167" s="14"/>
      <c r="R167" s="14"/>
      <c r="S167" s="14"/>
      <c r="T167" s="14"/>
      <c r="U167" s="14">
        <v>5</v>
      </c>
      <c r="V167" s="14"/>
      <c r="W167" s="13">
        <v>3</v>
      </c>
      <c r="X167" s="13">
        <v>5</v>
      </c>
      <c r="Y167" s="13"/>
      <c r="Z167" s="13"/>
      <c r="AA167" s="19"/>
    </row>
    <row r="168" spans="1:27" ht="22.5">
      <c r="A168" s="12"/>
      <c r="B168" s="13" t="s">
        <v>107</v>
      </c>
      <c r="C168" s="14"/>
      <c r="D168" s="14" t="s">
        <v>143</v>
      </c>
      <c r="E168" s="14" t="s">
        <v>137</v>
      </c>
      <c r="F168" s="15">
        <f t="shared" si="38"/>
        <v>3</v>
      </c>
      <c r="G168" s="15">
        <f t="shared" si="37"/>
        <v>0.6324555320336759</v>
      </c>
      <c r="H168" s="16">
        <f t="shared" si="39"/>
        <v>3</v>
      </c>
      <c r="I168" s="16">
        <f t="shared" si="40"/>
        <v>3</v>
      </c>
      <c r="J168" s="16">
        <f t="shared" si="41"/>
        <v>4</v>
      </c>
      <c r="K168" s="16">
        <f t="shared" si="42"/>
        <v>2</v>
      </c>
      <c r="L168" s="17">
        <f t="shared" si="43"/>
        <v>6</v>
      </c>
      <c r="M168" s="18" t="str">
        <f t="shared" si="44"/>
        <v>--</v>
      </c>
      <c r="N168" s="14">
        <v>3</v>
      </c>
      <c r="O168" s="14">
        <v>2</v>
      </c>
      <c r="P168" s="14">
        <v>3</v>
      </c>
      <c r="Q168" s="14"/>
      <c r="R168" s="14"/>
      <c r="S168" s="14"/>
      <c r="T168" s="14"/>
      <c r="U168" s="14">
        <v>3</v>
      </c>
      <c r="V168" s="14"/>
      <c r="W168" s="13">
        <v>4</v>
      </c>
      <c r="X168" s="13">
        <v>3</v>
      </c>
      <c r="Y168" s="13"/>
      <c r="Z168" s="13"/>
      <c r="AA168" s="19"/>
    </row>
    <row r="169" spans="1:27" ht="22.5">
      <c r="A169" s="12"/>
      <c r="B169" s="13" t="s">
        <v>108</v>
      </c>
      <c r="C169" s="14"/>
      <c r="D169" s="14" t="s">
        <v>143</v>
      </c>
      <c r="E169" s="14" t="s">
        <v>139</v>
      </c>
      <c r="F169" s="15">
        <f t="shared" si="38"/>
        <v>3.2</v>
      </c>
      <c r="G169" s="15">
        <f t="shared" si="37"/>
        <v>1.095445115010332</v>
      </c>
      <c r="H169" s="16">
        <f t="shared" si="39"/>
        <v>3</v>
      </c>
      <c r="I169" s="16">
        <f t="shared" si="40"/>
        <v>3</v>
      </c>
      <c r="J169" s="16">
        <f t="shared" si="41"/>
        <v>5</v>
      </c>
      <c r="K169" s="16">
        <f t="shared" si="42"/>
        <v>2</v>
      </c>
      <c r="L169" s="17">
        <f t="shared" si="43"/>
        <v>5</v>
      </c>
      <c r="M169" s="18" t="str">
        <f t="shared" si="44"/>
        <v>--</v>
      </c>
      <c r="N169" s="14">
        <v>2</v>
      </c>
      <c r="O169" s="14">
        <v>3</v>
      </c>
      <c r="P169" s="14">
        <v>3</v>
      </c>
      <c r="Q169" s="14"/>
      <c r="R169" s="14"/>
      <c r="S169" s="14"/>
      <c r="T169" s="14"/>
      <c r="U169" s="14"/>
      <c r="V169" s="14"/>
      <c r="W169" s="13">
        <v>3</v>
      </c>
      <c r="X169" s="13">
        <v>5</v>
      </c>
      <c r="Y169" s="13"/>
      <c r="Z169" s="13"/>
      <c r="AA169" s="19"/>
    </row>
    <row r="170" spans="1:27" ht="22.5">
      <c r="A170" s="12"/>
      <c r="B170" s="13" t="s">
        <v>109</v>
      </c>
      <c r="C170" s="14"/>
      <c r="D170" s="14" t="s">
        <v>143</v>
      </c>
      <c r="E170" s="14" t="s">
        <v>141</v>
      </c>
      <c r="F170" s="15">
        <f t="shared" si="38"/>
        <v>3.3333333333333335</v>
      </c>
      <c r="G170" s="15">
        <f t="shared" si="37"/>
        <v>1.6329931618554518</v>
      </c>
      <c r="H170" s="16">
        <f t="shared" si="39"/>
        <v>5</v>
      </c>
      <c r="I170" s="16">
        <f t="shared" si="40"/>
        <v>3.5</v>
      </c>
      <c r="J170" s="16">
        <f t="shared" si="41"/>
        <v>5</v>
      </c>
      <c r="K170" s="16">
        <f t="shared" si="42"/>
        <v>1</v>
      </c>
      <c r="L170" s="17">
        <f t="shared" si="43"/>
        <v>6</v>
      </c>
      <c r="M170" s="18" t="str">
        <f t="shared" si="44"/>
        <v>--</v>
      </c>
      <c r="N170" s="14">
        <v>1</v>
      </c>
      <c r="O170" s="14">
        <v>4</v>
      </c>
      <c r="P170" s="14">
        <v>2</v>
      </c>
      <c r="Q170" s="14"/>
      <c r="R170" s="14"/>
      <c r="S170" s="14"/>
      <c r="T170" s="14"/>
      <c r="U170" s="14">
        <v>5</v>
      </c>
      <c r="V170" s="14"/>
      <c r="W170" s="13">
        <v>3</v>
      </c>
      <c r="X170" s="13">
        <v>5</v>
      </c>
      <c r="Y170" s="13"/>
      <c r="Z170" s="13"/>
      <c r="AA170" s="19"/>
    </row>
    <row r="171" spans="1:27" ht="33.75">
      <c r="A171" s="12"/>
      <c r="B171" s="13" t="s">
        <v>110</v>
      </c>
      <c r="C171" s="14"/>
      <c r="D171" s="14" t="s">
        <v>143</v>
      </c>
      <c r="E171" s="14" t="s">
        <v>158</v>
      </c>
      <c r="F171" s="15">
        <f t="shared" si="38"/>
        <v>1.2</v>
      </c>
      <c r="G171" s="15">
        <f t="shared" si="37"/>
        <v>0.44721359549995787</v>
      </c>
      <c r="H171" s="16">
        <f t="shared" si="39"/>
        <v>1</v>
      </c>
      <c r="I171" s="16">
        <f t="shared" si="40"/>
        <v>1</v>
      </c>
      <c r="J171" s="16">
        <f t="shared" si="41"/>
        <v>2</v>
      </c>
      <c r="K171" s="16">
        <f t="shared" si="42"/>
        <v>1</v>
      </c>
      <c r="L171" s="17">
        <f t="shared" si="43"/>
        <v>5</v>
      </c>
      <c r="M171" s="18" t="str">
        <f t="shared" si="44"/>
        <v>--</v>
      </c>
      <c r="N171" s="14" t="s">
        <v>144</v>
      </c>
      <c r="O171" s="14">
        <v>1</v>
      </c>
      <c r="P171" s="14">
        <v>1</v>
      </c>
      <c r="Q171" s="14"/>
      <c r="R171" s="14"/>
      <c r="S171" s="14"/>
      <c r="T171" s="14"/>
      <c r="U171" s="14">
        <v>2</v>
      </c>
      <c r="V171" s="14"/>
      <c r="W171" s="13">
        <v>1</v>
      </c>
      <c r="X171" s="13">
        <v>1</v>
      </c>
      <c r="Y171" s="13"/>
      <c r="Z171" s="13"/>
      <c r="AA171" s="19"/>
    </row>
    <row r="172" spans="1:27" ht="12.75">
      <c r="A172" s="12"/>
      <c r="B172" s="13" t="s">
        <v>111</v>
      </c>
      <c r="C172" s="14"/>
      <c r="D172" s="14" t="s">
        <v>143</v>
      </c>
      <c r="E172" s="14" t="s">
        <v>162</v>
      </c>
      <c r="F172" s="15">
        <f t="shared" si="38"/>
        <v>2.8333333333333335</v>
      </c>
      <c r="G172" s="15">
        <f t="shared" si="37"/>
        <v>1.4719601443879746</v>
      </c>
      <c r="H172" s="16">
        <f t="shared" si="39"/>
        <v>2</v>
      </c>
      <c r="I172" s="16">
        <f t="shared" si="40"/>
        <v>2.5</v>
      </c>
      <c r="J172" s="16">
        <f t="shared" si="41"/>
        <v>5</v>
      </c>
      <c r="K172" s="16">
        <f t="shared" si="42"/>
        <v>1</v>
      </c>
      <c r="L172" s="17">
        <f t="shared" si="43"/>
        <v>6</v>
      </c>
      <c r="M172" s="18" t="str">
        <f t="shared" si="44"/>
        <v>--</v>
      </c>
      <c r="N172" s="14">
        <v>1</v>
      </c>
      <c r="O172" s="14">
        <v>5</v>
      </c>
      <c r="P172" s="14">
        <v>2</v>
      </c>
      <c r="Q172" s="14"/>
      <c r="R172" s="14"/>
      <c r="S172" s="14"/>
      <c r="T172" s="14"/>
      <c r="U172" s="14">
        <v>2</v>
      </c>
      <c r="V172" s="14"/>
      <c r="W172" s="13">
        <v>4</v>
      </c>
      <c r="X172" s="13">
        <v>3</v>
      </c>
      <c r="Y172" s="13"/>
      <c r="Z172" s="13"/>
      <c r="AA172" s="19"/>
    </row>
    <row r="173" spans="1:27" ht="45">
      <c r="A173" s="12"/>
      <c r="B173" s="13" t="s">
        <v>112</v>
      </c>
      <c r="C173" s="14"/>
      <c r="D173" s="14" t="s">
        <v>143</v>
      </c>
      <c r="E173" s="14" t="s">
        <v>180</v>
      </c>
      <c r="F173" s="15">
        <f t="shared" si="38"/>
        <v>1.6666666666666667</v>
      </c>
      <c r="G173" s="15">
        <f t="shared" si="37"/>
        <v>1.2110601416389966</v>
      </c>
      <c r="H173" s="16">
        <f t="shared" si="39"/>
        <v>1</v>
      </c>
      <c r="I173" s="16">
        <f t="shared" si="40"/>
        <v>1</v>
      </c>
      <c r="J173" s="16">
        <f t="shared" si="41"/>
        <v>4</v>
      </c>
      <c r="K173" s="16">
        <f t="shared" si="42"/>
        <v>1</v>
      </c>
      <c r="L173" s="17">
        <f t="shared" si="43"/>
        <v>6</v>
      </c>
      <c r="M173" s="18" t="str">
        <f t="shared" si="44"/>
        <v>--</v>
      </c>
      <c r="N173" s="14">
        <v>1</v>
      </c>
      <c r="O173" s="14">
        <v>1</v>
      </c>
      <c r="P173" s="14">
        <v>1</v>
      </c>
      <c r="Q173" s="14"/>
      <c r="R173" s="14"/>
      <c r="S173" s="14"/>
      <c r="T173" s="14"/>
      <c r="U173" s="14">
        <v>2</v>
      </c>
      <c r="V173" s="14"/>
      <c r="W173" s="13">
        <v>4</v>
      </c>
      <c r="X173" s="13">
        <v>1</v>
      </c>
      <c r="Y173" s="13"/>
      <c r="Z173" s="13"/>
      <c r="AA173" s="19"/>
    </row>
    <row r="174" spans="1:27" ht="318.75" customHeight="1" hidden="1">
      <c r="A174" s="12" t="s">
        <v>113</v>
      </c>
      <c r="B174" s="13"/>
      <c r="C174" s="14">
        <v>49</v>
      </c>
      <c r="D174" s="14" t="s">
        <v>192</v>
      </c>
      <c r="E174" s="14"/>
      <c r="F174" s="15"/>
      <c r="G174" s="15"/>
      <c r="H174" s="16"/>
      <c r="I174" s="16"/>
      <c r="J174" s="16"/>
      <c r="K174" s="16"/>
      <c r="L174" s="17"/>
      <c r="M174" s="18" t="str">
        <f>IF(OR(D174="checkbox",D174="radio"),SUM(N174:U174)/(COUNT(N174:U174)+COUNTBLANK(N174:U174)),"--")</f>
        <v>--</v>
      </c>
      <c r="N174" s="14"/>
      <c r="O174" s="14" t="s">
        <v>1</v>
      </c>
      <c r="P174" s="14" t="s">
        <v>25</v>
      </c>
      <c r="Q174" s="14" t="s">
        <v>26</v>
      </c>
      <c r="R174" s="14" t="s">
        <v>27</v>
      </c>
      <c r="S174" s="14" t="s">
        <v>28</v>
      </c>
      <c r="T174" s="14" t="s">
        <v>2</v>
      </c>
      <c r="U174" s="14" t="s">
        <v>29</v>
      </c>
      <c r="V174" s="14"/>
      <c r="W174" s="13" t="s">
        <v>30</v>
      </c>
      <c r="X174" s="13" t="s">
        <v>32</v>
      </c>
      <c r="Y174" s="13" t="s">
        <v>24</v>
      </c>
      <c r="Z174" s="13" t="s">
        <v>31</v>
      </c>
      <c r="AA174" s="19"/>
    </row>
    <row r="175" spans="1:27" ht="33.75" customHeight="1" hidden="1">
      <c r="A175" s="12" t="s">
        <v>114</v>
      </c>
      <c r="B175" s="13"/>
      <c r="C175" s="14">
        <v>50</v>
      </c>
      <c r="D175" s="14" t="s">
        <v>192</v>
      </c>
      <c r="E175" s="14"/>
      <c r="F175" s="15"/>
      <c r="G175" s="15"/>
      <c r="H175" s="16"/>
      <c r="I175" s="16"/>
      <c r="J175" s="16"/>
      <c r="K175" s="16"/>
      <c r="L175" s="17"/>
      <c r="M175" s="18" t="str">
        <f>IF(OR(D175="checkbox",D175="radio"),SUM(N175:U175)/(COUNT(N175:U175)+COUNTBLANK(N175:U175)),"--")</f>
        <v>--</v>
      </c>
      <c r="N175" s="14" t="s">
        <v>33</v>
      </c>
      <c r="O175" s="14" t="s">
        <v>3</v>
      </c>
      <c r="P175" s="14" t="s">
        <v>34</v>
      </c>
      <c r="Q175" s="14" t="s">
        <v>35</v>
      </c>
      <c r="R175" s="14" t="s">
        <v>36</v>
      </c>
      <c r="S175" s="14" t="s">
        <v>37</v>
      </c>
      <c r="T175" s="14"/>
      <c r="U175" s="14" t="s">
        <v>4</v>
      </c>
      <c r="V175" s="14"/>
      <c r="Y175" s="13" t="s">
        <v>24</v>
      </c>
      <c r="Z175" s="13" t="s">
        <v>5</v>
      </c>
      <c r="AA175" s="19"/>
    </row>
  </sheetData>
  <conditionalFormatting sqref="N184:N65536">
    <cfRule type="cellIs" priority="1" dxfId="0" operator="between" stopIfTrue="1">
      <formula>0.85</formula>
      <formula>1</formula>
    </cfRule>
    <cfRule type="cellIs" priority="2" dxfId="1" operator="between" stopIfTrue="1">
      <formula>0.001</formula>
      <formula>0.15</formula>
    </cfRule>
  </conditionalFormatting>
  <conditionalFormatting sqref="K1:K65536">
    <cfRule type="cellIs" priority="3" dxfId="2" operator="between" stopIfTrue="1">
      <formula>4</formula>
      <formula>5</formula>
    </cfRule>
    <cfRule type="cellIs" priority="4" dxfId="3" operator="between" stopIfTrue="1">
      <formula>2</formula>
      <formula>3</formula>
    </cfRule>
  </conditionalFormatting>
  <conditionalFormatting sqref="J1:J65536">
    <cfRule type="cellIs" priority="5" dxfId="2" operator="between" stopIfTrue="1">
      <formula>1</formula>
      <formula>2</formula>
    </cfRule>
    <cfRule type="cellIs" priority="6" dxfId="3" operator="between" stopIfTrue="1">
      <formula>3</formula>
      <formula>4</formula>
    </cfRule>
  </conditionalFormatting>
  <conditionalFormatting sqref="N1:N183">
    <cfRule type="cellIs" priority="7" dxfId="0" operator="between" stopIfTrue="1">
      <formula>0.85</formula>
      <formula>1</formula>
    </cfRule>
    <cfRule type="cellIs" priority="8" dxfId="1" operator="between" stopIfTrue="1">
      <formula>0.001</formula>
      <formula>0.15</formula>
    </cfRule>
    <cfRule type="cellIs" priority="9" dxfId="4" operator="between" stopIfTrue="1">
      <formula>0.3</formula>
      <formula>0.85</formula>
    </cfRule>
  </conditionalFormatting>
  <conditionalFormatting sqref="E1:E65536">
    <cfRule type="cellIs" priority="10" dxfId="5" operator="between" stopIfTrue="1">
      <formula>"b"</formula>
      <formula>"z"</formula>
    </cfRule>
    <cfRule type="cellIs" priority="11" dxfId="3" operator="equal" stopIfTrue="1">
      <formula>"a"</formula>
    </cfRule>
  </conditionalFormatting>
  <conditionalFormatting sqref="I1:I65536">
    <cfRule type="cellIs" priority="12" dxfId="3" operator="between" stopIfTrue="1">
      <formula>1</formula>
      <formula>2</formula>
    </cfRule>
    <cfRule type="cellIs" priority="13" dxfId="6" operator="between" stopIfTrue="1">
      <formula>4</formula>
      <formula>5</formula>
    </cfRule>
  </conditionalFormatting>
  <conditionalFormatting sqref="L1:L65536">
    <cfRule type="cellIs" priority="14" dxfId="1" operator="between" stopIfTrue="1">
      <formula>1</formula>
      <formula>2.2</formula>
    </cfRule>
    <cfRule type="cellIs" priority="15" dxfId="0" operator="between" stopIfTrue="1">
      <formula>3.8</formula>
      <formula>5</formula>
    </cfRule>
  </conditionalFormatting>
  <conditionalFormatting sqref="H1:H65536">
    <cfRule type="cellIs" priority="16" dxfId="1" operator="between" stopIfTrue="1">
      <formula>1</formula>
      <formula>1</formula>
    </cfRule>
    <cfRule type="cellIs" priority="17" dxfId="0" operator="between" stopIfTrue="1">
      <formula>5</formula>
      <formula>5</formula>
    </cfRule>
  </conditionalFormatting>
  <conditionalFormatting sqref="G1:G65536">
    <cfRule type="cellIs" priority="18" dxfId="7" operator="between" stopIfTrue="1">
      <formula>0.001</formula>
      <formula>0.35</formula>
    </cfRule>
    <cfRule type="cellIs" priority="19" dxfId="8" operator="between" stopIfTrue="1">
      <formula>1.1</formula>
      <formula>20</formula>
    </cfRule>
  </conditionalFormatting>
  <conditionalFormatting sqref="M1:M65536">
    <cfRule type="cellIs" priority="20" dxfId="1" operator="between" stopIfTrue="1">
      <formula>0.001</formula>
      <formula>20</formula>
    </cfRule>
    <cfRule type="cellIs" priority="21" dxfId="0" operator="between" stopIfTrue="1">
      <formula>39</formula>
      <formula>50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S652"/>
  <sheetViews>
    <sheetView workbookViewId="0" topLeftCell="A581">
      <selection activeCell="A597" sqref="A597"/>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4" width="9.140625" style="20" customWidth="1"/>
    <col min="15" max="16" width="9.140625" style="23" customWidth="1"/>
    <col min="17" max="16384" width="9.140625" style="20" customWidth="1"/>
  </cols>
  <sheetData>
    <row r="1" spans="1:19" s="11" customFormat="1" ht="12.75">
      <c r="A1" s="1" t="s">
        <v>115</v>
      </c>
      <c r="B1" s="2" t="s">
        <v>116</v>
      </c>
      <c r="C1" s="3" t="s">
        <v>117</v>
      </c>
      <c r="D1" s="3" t="s">
        <v>118</v>
      </c>
      <c r="E1" s="3" t="s">
        <v>119</v>
      </c>
      <c r="F1" s="8">
        <v>120</v>
      </c>
      <c r="G1" s="8">
        <v>126</v>
      </c>
      <c r="H1" s="8">
        <v>132</v>
      </c>
      <c r="I1" s="8">
        <v>142</v>
      </c>
      <c r="J1" s="8">
        <v>156</v>
      </c>
      <c r="K1" s="8">
        <v>166</v>
      </c>
      <c r="L1" s="8">
        <v>178</v>
      </c>
      <c r="M1" s="8">
        <v>181</v>
      </c>
      <c r="N1" s="8">
        <v>223</v>
      </c>
      <c r="O1" s="9">
        <v>229</v>
      </c>
      <c r="P1" s="9">
        <v>235</v>
      </c>
      <c r="Q1" s="9">
        <v>248</v>
      </c>
      <c r="R1" s="9">
        <v>251</v>
      </c>
      <c r="S1" s="10">
        <v>20</v>
      </c>
    </row>
    <row r="2" spans="1:19" ht="101.25">
      <c r="A2" s="12" t="s">
        <v>142</v>
      </c>
      <c r="B2" s="13" t="s">
        <v>129</v>
      </c>
      <c r="C2" s="14">
        <v>2</v>
      </c>
      <c r="D2" s="14" t="s">
        <v>143</v>
      </c>
      <c r="E2" s="14" t="s">
        <v>131</v>
      </c>
      <c r="F2" s="14">
        <v>1</v>
      </c>
      <c r="G2" s="14">
        <v>2</v>
      </c>
      <c r="H2" s="14">
        <v>2</v>
      </c>
      <c r="I2" s="14"/>
      <c r="J2" s="14"/>
      <c r="K2" s="14"/>
      <c r="L2" s="14"/>
      <c r="M2" s="14">
        <v>1</v>
      </c>
      <c r="N2" s="14"/>
      <c r="O2" s="13">
        <v>2</v>
      </c>
      <c r="P2" s="13">
        <v>2</v>
      </c>
      <c r="Q2" s="13"/>
      <c r="R2" s="13"/>
      <c r="S2" s="19"/>
    </row>
    <row r="3" spans="1:19" ht="12.75">
      <c r="A3" s="12"/>
      <c r="B3" s="27">
        <f>E3/COUNT(F2:AW2)</f>
        <v>0.3333333333333333</v>
      </c>
      <c r="C3" s="28">
        <f>E3/COUNTA(F2:AX2)</f>
        <v>0.3333333333333333</v>
      </c>
      <c r="D3" s="14">
        <v>1</v>
      </c>
      <c r="E3" s="14">
        <f>COUNTIF(F2:AZ2,D3)</f>
        <v>2</v>
      </c>
      <c r="F3" s="14"/>
      <c r="G3" s="14"/>
      <c r="H3" s="14"/>
      <c r="I3" s="14"/>
      <c r="J3" s="14"/>
      <c r="K3" s="14"/>
      <c r="L3" s="14"/>
      <c r="M3" s="14"/>
      <c r="N3" s="14"/>
      <c r="O3" s="13"/>
      <c r="P3" s="13"/>
      <c r="Q3" s="13"/>
      <c r="R3" s="13"/>
      <c r="S3" s="19"/>
    </row>
    <row r="4" spans="1:19" ht="12.75">
      <c r="A4" s="12"/>
      <c r="B4" s="27">
        <f>E4/COUNT(F2:AW2)</f>
        <v>0.6666666666666666</v>
      </c>
      <c r="C4" s="28">
        <f>E4/COUNTA(F2:AX2)</f>
        <v>0.6666666666666666</v>
      </c>
      <c r="D4" s="14">
        <v>2</v>
      </c>
      <c r="E4" s="14">
        <f>COUNTIF(F2:AZ2,D4)</f>
        <v>4</v>
      </c>
      <c r="F4" s="14"/>
      <c r="G4" s="14"/>
      <c r="H4" s="14"/>
      <c r="I4" s="14"/>
      <c r="J4" s="14"/>
      <c r="K4" s="14"/>
      <c r="L4" s="14"/>
      <c r="M4" s="14"/>
      <c r="N4" s="14"/>
      <c r="O4" s="13"/>
      <c r="P4" s="13"/>
      <c r="Q4" s="13"/>
      <c r="R4" s="13"/>
      <c r="S4" s="19"/>
    </row>
    <row r="5" spans="1:19" ht="12.75">
      <c r="A5" s="12"/>
      <c r="B5" s="27">
        <f>E5/COUNT(F2:AW2)</f>
        <v>0</v>
      </c>
      <c r="C5" s="28">
        <f>E5/COUNTA(F2:AX2)</f>
        <v>0</v>
      </c>
      <c r="D5" s="14">
        <v>3</v>
      </c>
      <c r="E5" s="14">
        <f>COUNTIF(F2:AZ2,D5)</f>
        <v>0</v>
      </c>
      <c r="F5" s="14"/>
      <c r="G5" s="14"/>
      <c r="H5" s="14"/>
      <c r="I5" s="14"/>
      <c r="J5" s="14"/>
      <c r="K5" s="14"/>
      <c r="L5" s="14"/>
      <c r="M5" s="14"/>
      <c r="N5" s="14"/>
      <c r="O5" s="13"/>
      <c r="P5" s="13"/>
      <c r="Q5" s="13"/>
      <c r="R5" s="13"/>
      <c r="S5" s="19"/>
    </row>
    <row r="6" spans="1:19" ht="12.75">
      <c r="A6" s="12"/>
      <c r="B6" s="27">
        <f>E6/COUNT(F2:AW2)</f>
        <v>0</v>
      </c>
      <c r="C6" s="28">
        <f>E6/COUNTA(F2:AX2)</f>
        <v>0</v>
      </c>
      <c r="D6" s="14">
        <v>4</v>
      </c>
      <c r="E6" s="14">
        <f>COUNTIF(F2:AZ2,D6)</f>
        <v>0</v>
      </c>
      <c r="F6" s="14"/>
      <c r="G6" s="14"/>
      <c r="H6" s="14"/>
      <c r="I6" s="14"/>
      <c r="J6" s="14"/>
      <c r="K6" s="14"/>
      <c r="L6" s="14"/>
      <c r="M6" s="14"/>
      <c r="N6" s="14"/>
      <c r="O6" s="13"/>
      <c r="P6" s="13"/>
      <c r="Q6" s="13"/>
      <c r="R6" s="13"/>
      <c r="S6" s="19"/>
    </row>
    <row r="7" spans="1:19" ht="12.75">
      <c r="A7" s="12"/>
      <c r="B7" s="27">
        <f>E7/COUNT(F2:AW2)</f>
        <v>0</v>
      </c>
      <c r="C7" s="28">
        <f>E7/COUNTA(F2:AX2)</f>
        <v>0</v>
      </c>
      <c r="D7" s="14">
        <v>5</v>
      </c>
      <c r="E7" s="14">
        <f>COUNTIF(F2:AZ2,D7)</f>
        <v>0</v>
      </c>
      <c r="F7" s="14"/>
      <c r="G7" s="14"/>
      <c r="H7" s="14"/>
      <c r="I7" s="14"/>
      <c r="J7" s="14"/>
      <c r="K7" s="14"/>
      <c r="L7" s="14"/>
      <c r="M7" s="14"/>
      <c r="N7" s="14"/>
      <c r="O7" s="13"/>
      <c r="P7" s="13"/>
      <c r="Q7" s="13"/>
      <c r="R7" s="13"/>
      <c r="S7" s="19"/>
    </row>
    <row r="8" spans="1:19" ht="12.75">
      <c r="A8" s="12"/>
      <c r="B8" s="27">
        <f>E8/COUNT(F2:AW2)</f>
        <v>0</v>
      </c>
      <c r="C8" s="28">
        <f>E8/COUNTA(F2:AX2)</f>
        <v>0</v>
      </c>
      <c r="D8" s="14" t="s">
        <v>144</v>
      </c>
      <c r="E8" s="14">
        <f>COUNTIF(F2:AZ2,D8)</f>
        <v>0</v>
      </c>
      <c r="F8" s="14"/>
      <c r="G8" s="14"/>
      <c r="H8" s="14"/>
      <c r="I8" s="14"/>
      <c r="J8" s="14"/>
      <c r="K8" s="14"/>
      <c r="L8" s="14"/>
      <c r="M8" s="14"/>
      <c r="N8" s="14"/>
      <c r="O8" s="13"/>
      <c r="P8" s="13"/>
      <c r="Q8" s="13"/>
      <c r="R8" s="13"/>
      <c r="S8" s="19"/>
    </row>
    <row r="9" spans="1:19" ht="12.75">
      <c r="A9" s="12"/>
      <c r="B9" s="13" t="s">
        <v>132</v>
      </c>
      <c r="C9" s="14"/>
      <c r="D9" s="14" t="s">
        <v>143</v>
      </c>
      <c r="E9" s="14" t="s">
        <v>133</v>
      </c>
      <c r="F9" s="14" t="s">
        <v>144</v>
      </c>
      <c r="G9" s="14">
        <v>3</v>
      </c>
      <c r="H9" s="14" t="s">
        <v>144</v>
      </c>
      <c r="I9" s="14"/>
      <c r="J9" s="14"/>
      <c r="K9" s="14"/>
      <c r="L9" s="14"/>
      <c r="M9" s="14">
        <v>5</v>
      </c>
      <c r="N9" s="14"/>
      <c r="O9" s="13">
        <v>2</v>
      </c>
      <c r="P9" s="13">
        <v>2</v>
      </c>
      <c r="Q9" s="13"/>
      <c r="R9" s="13"/>
      <c r="S9" s="19"/>
    </row>
    <row r="10" spans="1:19" ht="12.75">
      <c r="A10" s="12"/>
      <c r="B10" s="27">
        <f>E10/COUNT(F9:AW9)</f>
        <v>0</v>
      </c>
      <c r="C10" s="28">
        <f>E10/COUNTA(F9:AX9)</f>
        <v>0</v>
      </c>
      <c r="D10" s="14">
        <v>1</v>
      </c>
      <c r="E10" s="14">
        <f>COUNTIF(F9:AZ9,D10)</f>
        <v>0</v>
      </c>
      <c r="F10" s="14"/>
      <c r="G10" s="14"/>
      <c r="H10" s="14"/>
      <c r="I10" s="14"/>
      <c r="J10" s="14"/>
      <c r="K10" s="14"/>
      <c r="L10" s="14"/>
      <c r="M10" s="14"/>
      <c r="N10" s="14"/>
      <c r="O10" s="13"/>
      <c r="P10" s="13"/>
      <c r="Q10" s="13"/>
      <c r="R10" s="13"/>
      <c r="S10" s="19"/>
    </row>
    <row r="11" spans="1:19" ht="12.75">
      <c r="A11" s="12"/>
      <c r="B11" s="27">
        <f>E11/COUNT(F9:AW9)</f>
        <v>0.5</v>
      </c>
      <c r="C11" s="28">
        <f>E11/COUNTA(F9:AX9)</f>
        <v>0.3333333333333333</v>
      </c>
      <c r="D11" s="14">
        <v>2</v>
      </c>
      <c r="E11" s="14">
        <f>COUNTIF(F9:AZ9,D11)</f>
        <v>2</v>
      </c>
      <c r="F11" s="14"/>
      <c r="G11" s="14"/>
      <c r="H11" s="14"/>
      <c r="I11" s="14"/>
      <c r="J11" s="14"/>
      <c r="K11" s="14"/>
      <c r="L11" s="14"/>
      <c r="M11" s="14"/>
      <c r="N11" s="14"/>
      <c r="O11" s="13"/>
      <c r="P11" s="13"/>
      <c r="Q11" s="13"/>
      <c r="R11" s="13"/>
      <c r="S11" s="19"/>
    </row>
    <row r="12" spans="1:19" ht="12.75">
      <c r="A12" s="12"/>
      <c r="B12" s="27">
        <f>E12/COUNT(F9:AW9)</f>
        <v>0.25</v>
      </c>
      <c r="C12" s="28">
        <f>E12/COUNTA(F9:AX9)</f>
        <v>0.16666666666666666</v>
      </c>
      <c r="D12" s="14">
        <v>3</v>
      </c>
      <c r="E12" s="14">
        <f>COUNTIF(F9:AZ9,D12)</f>
        <v>1</v>
      </c>
      <c r="F12" s="14"/>
      <c r="G12" s="14"/>
      <c r="H12" s="14"/>
      <c r="I12" s="14"/>
      <c r="J12" s="14"/>
      <c r="K12" s="14"/>
      <c r="L12" s="14"/>
      <c r="M12" s="14"/>
      <c r="N12" s="14"/>
      <c r="O12" s="13"/>
      <c r="P12" s="13"/>
      <c r="Q12" s="13"/>
      <c r="R12" s="13"/>
      <c r="S12" s="19"/>
    </row>
    <row r="13" spans="1:19" ht="12.75">
      <c r="A13" s="12"/>
      <c r="B13" s="27">
        <f>E13/COUNT(F9:AW9)</f>
        <v>0</v>
      </c>
      <c r="C13" s="28">
        <f>E13/COUNTA(F9:AX9)</f>
        <v>0</v>
      </c>
      <c r="D13" s="14">
        <v>4</v>
      </c>
      <c r="E13" s="14">
        <f>COUNTIF(F9:AZ9,D13)</f>
        <v>0</v>
      </c>
      <c r="F13" s="14"/>
      <c r="G13" s="14"/>
      <c r="H13" s="14"/>
      <c r="I13" s="14"/>
      <c r="J13" s="14"/>
      <c r="K13" s="14"/>
      <c r="L13" s="14"/>
      <c r="M13" s="14"/>
      <c r="N13" s="14"/>
      <c r="O13" s="13"/>
      <c r="P13" s="13"/>
      <c r="Q13" s="13"/>
      <c r="R13" s="13"/>
      <c r="S13" s="19"/>
    </row>
    <row r="14" spans="1:19" ht="12.75">
      <c r="A14" s="12"/>
      <c r="B14" s="27">
        <f>E14/COUNT(F9:AW9)</f>
        <v>0.25</v>
      </c>
      <c r="C14" s="28">
        <f>E14/COUNTA(F9:AX9)</f>
        <v>0.16666666666666666</v>
      </c>
      <c r="D14" s="14">
        <v>5</v>
      </c>
      <c r="E14" s="14">
        <f>COUNTIF(F9:AZ9,D14)</f>
        <v>1</v>
      </c>
      <c r="F14" s="14"/>
      <c r="G14" s="14"/>
      <c r="H14" s="14"/>
      <c r="I14" s="14"/>
      <c r="J14" s="14"/>
      <c r="K14" s="14"/>
      <c r="L14" s="14"/>
      <c r="M14" s="14"/>
      <c r="N14" s="14"/>
      <c r="O14" s="13"/>
      <c r="P14" s="13"/>
      <c r="Q14" s="13"/>
      <c r="R14" s="13"/>
      <c r="S14" s="19"/>
    </row>
    <row r="15" spans="1:19" ht="12.75">
      <c r="A15" s="12"/>
      <c r="B15" s="27">
        <f>E15/COUNT(F9:AW9)</f>
        <v>0.5</v>
      </c>
      <c r="C15" s="28">
        <f>E15/COUNTA(F9:AX9)</f>
        <v>0.3333333333333333</v>
      </c>
      <c r="D15" s="14" t="s">
        <v>144</v>
      </c>
      <c r="E15" s="14">
        <f>COUNTIF(F9:AZ9,D15)</f>
        <v>2</v>
      </c>
      <c r="F15" s="14"/>
      <c r="G15" s="14"/>
      <c r="H15" s="14"/>
      <c r="I15" s="14"/>
      <c r="J15" s="14"/>
      <c r="K15" s="14"/>
      <c r="L15" s="14"/>
      <c r="M15" s="14"/>
      <c r="N15" s="14"/>
      <c r="O15" s="13"/>
      <c r="P15" s="13"/>
      <c r="Q15" s="13"/>
      <c r="R15" s="13"/>
      <c r="S15" s="19"/>
    </row>
    <row r="16" spans="1:19" ht="12.75">
      <c r="A16" s="12"/>
      <c r="B16" s="13" t="s">
        <v>134</v>
      </c>
      <c r="C16" s="14"/>
      <c r="D16" s="14" t="s">
        <v>143</v>
      </c>
      <c r="E16" s="14" t="s">
        <v>135</v>
      </c>
      <c r="F16" s="14" t="s">
        <v>144</v>
      </c>
      <c r="G16" s="14">
        <v>4</v>
      </c>
      <c r="H16" s="14">
        <v>3</v>
      </c>
      <c r="I16" s="14"/>
      <c r="J16" s="14"/>
      <c r="K16" s="14"/>
      <c r="L16" s="14"/>
      <c r="M16" s="14">
        <v>3</v>
      </c>
      <c r="N16" s="14"/>
      <c r="O16" s="13">
        <v>3</v>
      </c>
      <c r="P16" s="13">
        <v>3</v>
      </c>
      <c r="Q16" s="13"/>
      <c r="R16" s="13"/>
      <c r="S16" s="19"/>
    </row>
    <row r="17" spans="1:19" ht="12.75">
      <c r="A17" s="12"/>
      <c r="B17" s="27">
        <f>E17/COUNT(F16:AW16)</f>
        <v>0</v>
      </c>
      <c r="C17" s="28">
        <f>E17/COUNTA(F16:AX16)</f>
        <v>0</v>
      </c>
      <c r="D17" s="14">
        <v>1</v>
      </c>
      <c r="E17" s="14">
        <f>COUNTIF(F16:AZ16,D17)</f>
        <v>0</v>
      </c>
      <c r="F17" s="14"/>
      <c r="G17" s="14"/>
      <c r="H17" s="14"/>
      <c r="I17" s="14"/>
      <c r="J17" s="14"/>
      <c r="K17" s="14"/>
      <c r="L17" s="14"/>
      <c r="M17" s="14"/>
      <c r="N17" s="14"/>
      <c r="O17" s="13"/>
      <c r="P17" s="13"/>
      <c r="Q17" s="13"/>
      <c r="R17" s="13"/>
      <c r="S17" s="19"/>
    </row>
    <row r="18" spans="1:19" ht="12.75">
      <c r="A18" s="12"/>
      <c r="B18" s="27">
        <f>E18/COUNT(F16:AW16)</f>
        <v>0</v>
      </c>
      <c r="C18" s="28">
        <f>E18/COUNTA(F16:AX16)</f>
        <v>0</v>
      </c>
      <c r="D18" s="14">
        <v>2</v>
      </c>
      <c r="E18" s="14">
        <f>COUNTIF(F16:AZ16,D18)</f>
        <v>0</v>
      </c>
      <c r="F18" s="14"/>
      <c r="G18" s="14"/>
      <c r="H18" s="14"/>
      <c r="I18" s="14"/>
      <c r="J18" s="14"/>
      <c r="K18" s="14"/>
      <c r="L18" s="14"/>
      <c r="M18" s="14"/>
      <c r="N18" s="14"/>
      <c r="O18" s="13"/>
      <c r="P18" s="13"/>
      <c r="Q18" s="13"/>
      <c r="R18" s="13"/>
      <c r="S18" s="19"/>
    </row>
    <row r="19" spans="1:19" ht="12.75">
      <c r="A19" s="12"/>
      <c r="B19" s="27">
        <f>E19/COUNT(F16:AW16)</f>
        <v>0.8</v>
      </c>
      <c r="C19" s="28">
        <f>E19/COUNTA(F16:AX16)</f>
        <v>0.6666666666666666</v>
      </c>
      <c r="D19" s="14">
        <v>3</v>
      </c>
      <c r="E19" s="14">
        <f>COUNTIF(F16:AZ16,D19)</f>
        <v>4</v>
      </c>
      <c r="F19" s="14"/>
      <c r="G19" s="14"/>
      <c r="H19" s="14"/>
      <c r="I19" s="14"/>
      <c r="J19" s="14"/>
      <c r="K19" s="14"/>
      <c r="L19" s="14"/>
      <c r="M19" s="14"/>
      <c r="N19" s="14"/>
      <c r="O19" s="13"/>
      <c r="P19" s="13"/>
      <c r="Q19" s="13"/>
      <c r="R19" s="13"/>
      <c r="S19" s="19"/>
    </row>
    <row r="20" spans="1:19" ht="12.75">
      <c r="A20" s="12"/>
      <c r="B20" s="27">
        <f>E20/COUNT(F16:AW16)</f>
        <v>0.2</v>
      </c>
      <c r="C20" s="28">
        <f>E20/COUNTA(F16:AX16)</f>
        <v>0.16666666666666666</v>
      </c>
      <c r="D20" s="14">
        <v>4</v>
      </c>
      <c r="E20" s="14">
        <f>COUNTIF(F16:AZ16,D20)</f>
        <v>1</v>
      </c>
      <c r="F20" s="14"/>
      <c r="G20" s="14"/>
      <c r="H20" s="14"/>
      <c r="I20" s="14"/>
      <c r="J20" s="14"/>
      <c r="K20" s="14"/>
      <c r="L20" s="14"/>
      <c r="M20" s="14"/>
      <c r="N20" s="14"/>
      <c r="O20" s="13"/>
      <c r="P20" s="13"/>
      <c r="Q20" s="13"/>
      <c r="R20" s="13"/>
      <c r="S20" s="19"/>
    </row>
    <row r="21" spans="1:19" ht="12.75">
      <c r="A21" s="12"/>
      <c r="B21" s="27">
        <f>E21/COUNT(F16:AW16)</f>
        <v>0</v>
      </c>
      <c r="C21" s="28">
        <f>E21/COUNTA(F16:AX16)</f>
        <v>0</v>
      </c>
      <c r="D21" s="14">
        <v>5</v>
      </c>
      <c r="E21" s="14">
        <f>COUNTIF(F16:AZ16,D21)</f>
        <v>0</v>
      </c>
      <c r="F21" s="14"/>
      <c r="G21" s="14"/>
      <c r="H21" s="14"/>
      <c r="I21" s="14"/>
      <c r="J21" s="14"/>
      <c r="K21" s="14"/>
      <c r="L21" s="14"/>
      <c r="M21" s="14"/>
      <c r="N21" s="14"/>
      <c r="O21" s="13"/>
      <c r="P21" s="13"/>
      <c r="Q21" s="13"/>
      <c r="R21" s="13"/>
      <c r="S21" s="19"/>
    </row>
    <row r="22" spans="1:19" ht="12.75">
      <c r="A22" s="12"/>
      <c r="B22" s="27">
        <f>E22/COUNT(F16:AW16)</f>
        <v>0.2</v>
      </c>
      <c r="C22" s="28">
        <f>E22/COUNTA(F16:AX16)</f>
        <v>0.16666666666666666</v>
      </c>
      <c r="D22" s="14" t="s">
        <v>144</v>
      </c>
      <c r="E22" s="14">
        <f>COUNTIF(F16:AZ16,D22)</f>
        <v>1</v>
      </c>
      <c r="F22" s="14"/>
      <c r="G22" s="14"/>
      <c r="H22" s="14"/>
      <c r="I22" s="14"/>
      <c r="J22" s="14"/>
      <c r="K22" s="14"/>
      <c r="L22" s="14"/>
      <c r="M22" s="14"/>
      <c r="N22" s="14"/>
      <c r="O22" s="13"/>
      <c r="P22" s="13"/>
      <c r="Q22" s="13"/>
      <c r="R22" s="13"/>
      <c r="S22" s="19"/>
    </row>
    <row r="23" spans="1:19" ht="12.75">
      <c r="A23" s="12"/>
      <c r="B23" s="13" t="s">
        <v>136</v>
      </c>
      <c r="C23" s="14"/>
      <c r="D23" s="14" t="s">
        <v>143</v>
      </c>
      <c r="E23" s="14" t="s">
        <v>137</v>
      </c>
      <c r="F23" s="14" t="s">
        <v>144</v>
      </c>
      <c r="G23" s="14">
        <v>4</v>
      </c>
      <c r="H23" s="14" t="s">
        <v>144</v>
      </c>
      <c r="I23" s="14"/>
      <c r="J23" s="14"/>
      <c r="K23" s="14"/>
      <c r="L23" s="14"/>
      <c r="M23" s="14">
        <v>5</v>
      </c>
      <c r="N23" s="14"/>
      <c r="O23" s="13">
        <v>3</v>
      </c>
      <c r="P23" s="13">
        <v>3</v>
      </c>
      <c r="Q23" s="13"/>
      <c r="R23" s="13"/>
      <c r="S23" s="19"/>
    </row>
    <row r="24" spans="1:19" ht="12.75">
      <c r="A24" s="12"/>
      <c r="B24" s="27">
        <f>E24/COUNT(F23:AW23)</f>
        <v>0</v>
      </c>
      <c r="C24" s="28">
        <f>E24/COUNTA(F23:AX23)</f>
        <v>0</v>
      </c>
      <c r="D24" s="14">
        <v>1</v>
      </c>
      <c r="E24" s="14">
        <f>COUNTIF(F23:AZ23,D24)</f>
        <v>0</v>
      </c>
      <c r="F24" s="14"/>
      <c r="G24" s="14"/>
      <c r="H24" s="14"/>
      <c r="I24" s="14"/>
      <c r="J24" s="14"/>
      <c r="K24" s="14"/>
      <c r="L24" s="14"/>
      <c r="M24" s="14"/>
      <c r="N24" s="14"/>
      <c r="O24" s="13"/>
      <c r="P24" s="13"/>
      <c r="Q24" s="13"/>
      <c r="R24" s="13"/>
      <c r="S24" s="19"/>
    </row>
    <row r="25" spans="1:19" ht="12.75">
      <c r="A25" s="12"/>
      <c r="B25" s="27">
        <f>E25/COUNT(F23:AW23)</f>
        <v>0</v>
      </c>
      <c r="C25" s="28">
        <f>E25/COUNTA(F23:AX23)</f>
        <v>0</v>
      </c>
      <c r="D25" s="14">
        <v>2</v>
      </c>
      <c r="E25" s="14">
        <f>COUNTIF(F23:AZ23,D25)</f>
        <v>0</v>
      </c>
      <c r="F25" s="14"/>
      <c r="G25" s="14"/>
      <c r="H25" s="14"/>
      <c r="I25" s="14"/>
      <c r="J25" s="14"/>
      <c r="K25" s="14"/>
      <c r="L25" s="14"/>
      <c r="M25" s="14"/>
      <c r="N25" s="14"/>
      <c r="O25" s="13"/>
      <c r="P25" s="13"/>
      <c r="Q25" s="13"/>
      <c r="R25" s="13"/>
      <c r="S25" s="19"/>
    </row>
    <row r="26" spans="1:19" ht="12.75">
      <c r="A26" s="12"/>
      <c r="B26" s="27">
        <f>E26/COUNT(F23:AW23)</f>
        <v>0.5</v>
      </c>
      <c r="C26" s="28">
        <f>E26/COUNTA(F23:AX23)</f>
        <v>0.3333333333333333</v>
      </c>
      <c r="D26" s="14">
        <v>3</v>
      </c>
      <c r="E26" s="14">
        <f>COUNTIF(F23:AZ23,D26)</f>
        <v>2</v>
      </c>
      <c r="F26" s="14"/>
      <c r="G26" s="14"/>
      <c r="H26" s="14"/>
      <c r="I26" s="14"/>
      <c r="J26" s="14"/>
      <c r="K26" s="14"/>
      <c r="L26" s="14"/>
      <c r="M26" s="14"/>
      <c r="N26" s="14"/>
      <c r="O26" s="13"/>
      <c r="P26" s="13"/>
      <c r="Q26" s="13"/>
      <c r="R26" s="13"/>
      <c r="S26" s="19"/>
    </row>
    <row r="27" spans="1:19" ht="12.75">
      <c r="A27" s="12"/>
      <c r="B27" s="27">
        <f>E27/COUNT(F23:AW23)</f>
        <v>0.25</v>
      </c>
      <c r="C27" s="28">
        <f>E27/COUNTA(F23:AX23)</f>
        <v>0.16666666666666666</v>
      </c>
      <c r="D27" s="14">
        <v>4</v>
      </c>
      <c r="E27" s="14">
        <f>COUNTIF(F23:AZ23,D27)</f>
        <v>1</v>
      </c>
      <c r="F27" s="14"/>
      <c r="G27" s="14"/>
      <c r="H27" s="14"/>
      <c r="I27" s="14"/>
      <c r="J27" s="14"/>
      <c r="K27" s="14"/>
      <c r="L27" s="14"/>
      <c r="M27" s="14"/>
      <c r="N27" s="14"/>
      <c r="O27" s="13"/>
      <c r="P27" s="13"/>
      <c r="Q27" s="13"/>
      <c r="R27" s="13"/>
      <c r="S27" s="19"/>
    </row>
    <row r="28" spans="1:19" ht="12.75">
      <c r="A28" s="12"/>
      <c r="B28" s="27">
        <f>E28/COUNT(F23:AW23)</f>
        <v>0.25</v>
      </c>
      <c r="C28" s="28">
        <f>E28/COUNTA(F23:AX23)</f>
        <v>0.16666666666666666</v>
      </c>
      <c r="D28" s="14">
        <v>5</v>
      </c>
      <c r="E28" s="14">
        <f>COUNTIF(F23:AZ23,D28)</f>
        <v>1</v>
      </c>
      <c r="F28" s="14"/>
      <c r="G28" s="14"/>
      <c r="H28" s="14"/>
      <c r="I28" s="14"/>
      <c r="J28" s="14"/>
      <c r="K28" s="14"/>
      <c r="L28" s="14"/>
      <c r="M28" s="14"/>
      <c r="N28" s="14"/>
      <c r="O28" s="13"/>
      <c r="P28" s="13"/>
      <c r="Q28" s="13"/>
      <c r="R28" s="13"/>
      <c r="S28" s="19"/>
    </row>
    <row r="29" spans="1:19" ht="12.75">
      <c r="A29" s="12"/>
      <c r="B29" s="27">
        <f>E29/COUNT(F23:AW23)</f>
        <v>0.5</v>
      </c>
      <c r="C29" s="28">
        <f>E29/COUNTA(F23:AX23)</f>
        <v>0.3333333333333333</v>
      </c>
      <c r="D29" s="14" t="s">
        <v>144</v>
      </c>
      <c r="E29" s="14">
        <f>COUNTIF(F23:AZ23,D29)</f>
        <v>2</v>
      </c>
      <c r="F29" s="14"/>
      <c r="G29" s="14"/>
      <c r="H29" s="14"/>
      <c r="I29" s="14"/>
      <c r="J29" s="14"/>
      <c r="K29" s="14"/>
      <c r="L29" s="14"/>
      <c r="M29" s="14"/>
      <c r="N29" s="14"/>
      <c r="O29" s="13"/>
      <c r="P29" s="13"/>
      <c r="Q29" s="13"/>
      <c r="R29" s="13"/>
      <c r="S29" s="19"/>
    </row>
    <row r="30" spans="1:19" ht="12.75">
      <c r="A30" s="12"/>
      <c r="B30" s="13" t="s">
        <v>138</v>
      </c>
      <c r="C30" s="14"/>
      <c r="D30" s="14" t="s">
        <v>143</v>
      </c>
      <c r="E30" s="14" t="s">
        <v>139</v>
      </c>
      <c r="F30" s="14">
        <v>3</v>
      </c>
      <c r="G30" s="14">
        <v>3</v>
      </c>
      <c r="H30" s="14">
        <v>3</v>
      </c>
      <c r="I30" s="14"/>
      <c r="J30" s="14"/>
      <c r="K30" s="14"/>
      <c r="L30" s="14"/>
      <c r="M30" s="14">
        <v>4</v>
      </c>
      <c r="N30" s="14"/>
      <c r="O30" s="13">
        <v>3</v>
      </c>
      <c r="P30" s="13">
        <v>3</v>
      </c>
      <c r="Q30" s="13"/>
      <c r="R30" s="13"/>
      <c r="S30" s="19"/>
    </row>
    <row r="31" spans="1:19" ht="12.75">
      <c r="A31" s="12"/>
      <c r="B31" s="27">
        <f>E31/COUNT(F30:AW30)</f>
        <v>0</v>
      </c>
      <c r="C31" s="28">
        <f>E31/COUNTA(F30:AX30)</f>
        <v>0</v>
      </c>
      <c r="D31" s="14">
        <v>1</v>
      </c>
      <c r="E31" s="14">
        <f>COUNTIF(F30:AZ30,D31)</f>
        <v>0</v>
      </c>
      <c r="F31" s="14"/>
      <c r="G31" s="14"/>
      <c r="H31" s="14"/>
      <c r="I31" s="14"/>
      <c r="J31" s="14"/>
      <c r="K31" s="14"/>
      <c r="L31" s="14"/>
      <c r="M31" s="14"/>
      <c r="N31" s="14"/>
      <c r="O31" s="13"/>
      <c r="P31" s="13"/>
      <c r="Q31" s="13"/>
      <c r="R31" s="13"/>
      <c r="S31" s="19"/>
    </row>
    <row r="32" spans="1:19" ht="12.75">
      <c r="A32" s="12"/>
      <c r="B32" s="27">
        <f>E32/COUNT(F30:AW30)</f>
        <v>0</v>
      </c>
      <c r="C32" s="28">
        <f>E32/COUNTA(F30:AX30)</f>
        <v>0</v>
      </c>
      <c r="D32" s="14">
        <v>2</v>
      </c>
      <c r="E32" s="14">
        <f>COUNTIF(F30:AZ30,D32)</f>
        <v>0</v>
      </c>
      <c r="F32" s="14"/>
      <c r="G32" s="14"/>
      <c r="H32" s="14"/>
      <c r="I32" s="14"/>
      <c r="J32" s="14"/>
      <c r="K32" s="14"/>
      <c r="L32" s="14"/>
      <c r="M32" s="14"/>
      <c r="N32" s="14"/>
      <c r="O32" s="13"/>
      <c r="P32" s="13"/>
      <c r="Q32" s="13"/>
      <c r="R32" s="13"/>
      <c r="S32" s="19"/>
    </row>
    <row r="33" spans="1:19" ht="12.75">
      <c r="A33" s="12"/>
      <c r="B33" s="27">
        <f>E33/COUNT(F30:AW30)</f>
        <v>0.8333333333333334</v>
      </c>
      <c r="C33" s="28">
        <f>E33/COUNTA(F30:AX30)</f>
        <v>0.8333333333333334</v>
      </c>
      <c r="D33" s="14">
        <v>3</v>
      </c>
      <c r="E33" s="14">
        <f>COUNTIF(F30:AZ30,D33)</f>
        <v>5</v>
      </c>
      <c r="F33" s="14"/>
      <c r="G33" s="14"/>
      <c r="H33" s="14"/>
      <c r="I33" s="14"/>
      <c r="J33" s="14"/>
      <c r="K33" s="14"/>
      <c r="L33" s="14"/>
      <c r="M33" s="14"/>
      <c r="N33" s="14"/>
      <c r="O33" s="13"/>
      <c r="P33" s="13"/>
      <c r="Q33" s="13"/>
      <c r="R33" s="13"/>
      <c r="S33" s="19"/>
    </row>
    <row r="34" spans="1:19" ht="12.75">
      <c r="A34" s="12"/>
      <c r="B34" s="27">
        <f>E34/COUNT(F30:AW30)</f>
        <v>0.16666666666666666</v>
      </c>
      <c r="C34" s="28">
        <f>E34/COUNTA(F30:AX30)</f>
        <v>0.16666666666666666</v>
      </c>
      <c r="D34" s="14">
        <v>4</v>
      </c>
      <c r="E34" s="14">
        <f>COUNTIF(F30:AZ30,D34)</f>
        <v>1</v>
      </c>
      <c r="F34" s="14"/>
      <c r="G34" s="14"/>
      <c r="H34" s="14"/>
      <c r="I34" s="14"/>
      <c r="J34" s="14"/>
      <c r="K34" s="14"/>
      <c r="L34" s="14"/>
      <c r="M34" s="14"/>
      <c r="N34" s="14"/>
      <c r="O34" s="13"/>
      <c r="P34" s="13"/>
      <c r="Q34" s="13"/>
      <c r="R34" s="13"/>
      <c r="S34" s="19"/>
    </row>
    <row r="35" spans="1:19" ht="12.75">
      <c r="A35" s="12"/>
      <c r="B35" s="27">
        <f>E35/COUNT(F30:AW30)</f>
        <v>0</v>
      </c>
      <c r="C35" s="28">
        <f>E35/COUNTA(F30:AX30)</f>
        <v>0</v>
      </c>
      <c r="D35" s="14">
        <v>5</v>
      </c>
      <c r="E35" s="14">
        <f>COUNTIF(F30:AZ30,D35)</f>
        <v>0</v>
      </c>
      <c r="F35" s="14"/>
      <c r="G35" s="14"/>
      <c r="H35" s="14"/>
      <c r="I35" s="14"/>
      <c r="J35" s="14"/>
      <c r="K35" s="14"/>
      <c r="L35" s="14"/>
      <c r="M35" s="14"/>
      <c r="N35" s="14"/>
      <c r="O35" s="13"/>
      <c r="P35" s="13"/>
      <c r="Q35" s="13"/>
      <c r="R35" s="13"/>
      <c r="S35" s="19"/>
    </row>
    <row r="36" spans="1:19" ht="12.75">
      <c r="A36" s="12"/>
      <c r="B36" s="27">
        <f>E36/COUNT(F30:AW30)</f>
        <v>0</v>
      </c>
      <c r="C36" s="28">
        <f>E36/COUNTA(F30:AX30)</f>
        <v>0</v>
      </c>
      <c r="D36" s="14" t="s">
        <v>144</v>
      </c>
      <c r="E36" s="14">
        <f>COUNTIF(F30:AZ30,D36)</f>
        <v>0</v>
      </c>
      <c r="F36" s="14"/>
      <c r="G36" s="14"/>
      <c r="H36" s="14"/>
      <c r="I36" s="14"/>
      <c r="J36" s="14"/>
      <c r="K36" s="14"/>
      <c r="L36" s="14"/>
      <c r="M36" s="14"/>
      <c r="N36" s="14"/>
      <c r="O36" s="13"/>
      <c r="P36" s="13"/>
      <c r="Q36" s="13"/>
      <c r="R36" s="13"/>
      <c r="S36" s="19"/>
    </row>
    <row r="37" spans="1:19" ht="12.75">
      <c r="A37" s="12"/>
      <c r="B37" s="13" t="s">
        <v>140</v>
      </c>
      <c r="C37" s="14"/>
      <c r="D37" s="14" t="s">
        <v>143</v>
      </c>
      <c r="E37" s="14" t="s">
        <v>141</v>
      </c>
      <c r="F37" s="14" t="s">
        <v>144</v>
      </c>
      <c r="G37" s="14">
        <v>3</v>
      </c>
      <c r="H37" s="14" t="s">
        <v>144</v>
      </c>
      <c r="I37" s="14"/>
      <c r="J37" s="14"/>
      <c r="K37" s="14"/>
      <c r="L37" s="14"/>
      <c r="M37" s="14">
        <v>4</v>
      </c>
      <c r="N37" s="14"/>
      <c r="O37" s="13">
        <v>2</v>
      </c>
      <c r="P37" s="13">
        <v>2</v>
      </c>
      <c r="Q37" s="13"/>
      <c r="R37" s="13"/>
      <c r="S37" s="19"/>
    </row>
    <row r="38" spans="1:19" ht="12.75">
      <c r="A38" s="12"/>
      <c r="B38" s="27">
        <f>E38/COUNT(F37:AW37)</f>
        <v>0</v>
      </c>
      <c r="C38" s="28">
        <f>E38/COUNTA(F37:AX37)</f>
        <v>0</v>
      </c>
      <c r="D38" s="14">
        <v>1</v>
      </c>
      <c r="E38" s="14">
        <f>COUNTIF(F37:AZ37,D38)</f>
        <v>0</v>
      </c>
      <c r="F38" s="14"/>
      <c r="G38" s="14"/>
      <c r="H38" s="14"/>
      <c r="I38" s="14"/>
      <c r="J38" s="14"/>
      <c r="K38" s="14"/>
      <c r="L38" s="14"/>
      <c r="M38" s="14"/>
      <c r="N38" s="14"/>
      <c r="O38" s="13"/>
      <c r="P38" s="13"/>
      <c r="Q38" s="13"/>
      <c r="R38" s="13"/>
      <c r="S38" s="19"/>
    </row>
    <row r="39" spans="1:19" ht="12.75">
      <c r="A39" s="12"/>
      <c r="B39" s="27">
        <f>E39/COUNT(F37:AW37)</f>
        <v>0.5</v>
      </c>
      <c r="C39" s="28">
        <f>E39/COUNTA(F37:AX37)</f>
        <v>0.3333333333333333</v>
      </c>
      <c r="D39" s="14">
        <v>2</v>
      </c>
      <c r="E39" s="14">
        <f>COUNTIF(F37:AZ37,D39)</f>
        <v>2</v>
      </c>
      <c r="F39" s="14"/>
      <c r="G39" s="14"/>
      <c r="H39" s="14"/>
      <c r="I39" s="14"/>
      <c r="J39" s="14"/>
      <c r="K39" s="14"/>
      <c r="L39" s="14"/>
      <c r="M39" s="14"/>
      <c r="N39" s="14"/>
      <c r="O39" s="13"/>
      <c r="P39" s="13"/>
      <c r="Q39" s="13"/>
      <c r="R39" s="13"/>
      <c r="S39" s="19"/>
    </row>
    <row r="40" spans="1:19" ht="12.75">
      <c r="A40" s="12"/>
      <c r="B40" s="27">
        <f>E40/COUNT(F37:AW37)</f>
        <v>0.25</v>
      </c>
      <c r="C40" s="28">
        <f>E40/COUNTA(F37:AX37)</f>
        <v>0.16666666666666666</v>
      </c>
      <c r="D40" s="14">
        <v>3</v>
      </c>
      <c r="E40" s="14">
        <f>COUNTIF(F37:AZ37,D40)</f>
        <v>1</v>
      </c>
      <c r="F40" s="14"/>
      <c r="G40" s="14"/>
      <c r="H40" s="14"/>
      <c r="I40" s="14"/>
      <c r="J40" s="14"/>
      <c r="K40" s="14"/>
      <c r="L40" s="14"/>
      <c r="M40" s="14"/>
      <c r="N40" s="14"/>
      <c r="O40" s="13"/>
      <c r="P40" s="13"/>
      <c r="Q40" s="13"/>
      <c r="R40" s="13"/>
      <c r="S40" s="19"/>
    </row>
    <row r="41" spans="1:19" ht="12.75">
      <c r="A41" s="12"/>
      <c r="B41" s="27">
        <f>E41/COUNT(F37:AW37)</f>
        <v>0.25</v>
      </c>
      <c r="C41" s="28">
        <f>E41/COUNTA(F37:AX37)</f>
        <v>0.16666666666666666</v>
      </c>
      <c r="D41" s="14">
        <v>4</v>
      </c>
      <c r="E41" s="14">
        <f>COUNTIF(F37:AZ37,D41)</f>
        <v>1</v>
      </c>
      <c r="F41" s="14"/>
      <c r="G41" s="14"/>
      <c r="H41" s="14"/>
      <c r="I41" s="14"/>
      <c r="J41" s="14"/>
      <c r="K41" s="14"/>
      <c r="L41" s="14"/>
      <c r="M41" s="14"/>
      <c r="N41" s="14"/>
      <c r="O41" s="13"/>
      <c r="P41" s="13"/>
      <c r="Q41" s="13"/>
      <c r="R41" s="13"/>
      <c r="S41" s="19"/>
    </row>
    <row r="42" spans="1:19" ht="12.75">
      <c r="A42" s="12"/>
      <c r="B42" s="27">
        <f>E42/COUNT(F37:AW37)</f>
        <v>0</v>
      </c>
      <c r="C42" s="28">
        <f>E42/COUNTA(F37:AX37)</f>
        <v>0</v>
      </c>
      <c r="D42" s="14">
        <v>5</v>
      </c>
      <c r="E42" s="14">
        <f>COUNTIF(F37:AZ37,D42)</f>
        <v>0</v>
      </c>
      <c r="F42" s="14"/>
      <c r="G42" s="14"/>
      <c r="H42" s="14"/>
      <c r="I42" s="14"/>
      <c r="J42" s="14"/>
      <c r="K42" s="14"/>
      <c r="L42" s="14"/>
      <c r="M42" s="14"/>
      <c r="N42" s="14"/>
      <c r="O42" s="13"/>
      <c r="P42" s="13"/>
      <c r="Q42" s="13"/>
      <c r="R42" s="13"/>
      <c r="S42" s="19"/>
    </row>
    <row r="43" spans="1:19" ht="12.75">
      <c r="A43" s="12"/>
      <c r="B43" s="27">
        <f>E43/COUNT(F37:AW37)</f>
        <v>0.5</v>
      </c>
      <c r="C43" s="28">
        <f>E43/COUNTA(F37:AX37)</f>
        <v>0.3333333333333333</v>
      </c>
      <c r="D43" s="14" t="s">
        <v>144</v>
      </c>
      <c r="E43" s="14">
        <f>COUNTIF(F37:AZ37,D43)</f>
        <v>2</v>
      </c>
      <c r="F43" s="14"/>
      <c r="G43" s="14"/>
      <c r="H43" s="14"/>
      <c r="I43" s="14"/>
      <c r="J43" s="14"/>
      <c r="K43" s="14"/>
      <c r="L43" s="14"/>
      <c r="M43" s="14"/>
      <c r="N43" s="14"/>
      <c r="O43" s="13"/>
      <c r="P43" s="13"/>
      <c r="Q43" s="13"/>
      <c r="R43" s="13"/>
      <c r="S43" s="19"/>
    </row>
    <row r="44" spans="1:19" ht="101.25">
      <c r="A44" s="12" t="s">
        <v>145</v>
      </c>
      <c r="B44" s="13" t="s">
        <v>129</v>
      </c>
      <c r="C44" s="14">
        <v>3</v>
      </c>
      <c r="D44" s="14" t="s">
        <v>143</v>
      </c>
      <c r="E44" s="14" t="s">
        <v>131</v>
      </c>
      <c r="F44" s="14">
        <v>3</v>
      </c>
      <c r="G44" s="14">
        <v>1</v>
      </c>
      <c r="H44" s="14">
        <v>2</v>
      </c>
      <c r="I44" s="14"/>
      <c r="J44" s="14"/>
      <c r="K44" s="14"/>
      <c r="L44" s="14"/>
      <c r="M44" s="14">
        <v>5</v>
      </c>
      <c r="N44" s="14"/>
      <c r="O44" s="13">
        <v>1</v>
      </c>
      <c r="P44" s="13">
        <v>2</v>
      </c>
      <c r="Q44" s="13"/>
      <c r="R44" s="13"/>
      <c r="S44" s="19"/>
    </row>
    <row r="45" spans="1:19" ht="12.75">
      <c r="A45" s="12"/>
      <c r="B45" s="27">
        <f>E45/COUNT(F44:AW44)</f>
        <v>0.3333333333333333</v>
      </c>
      <c r="C45" s="28">
        <f>E45/COUNTA(F44:AX44)</f>
        <v>0.3333333333333333</v>
      </c>
      <c r="D45" s="14">
        <v>1</v>
      </c>
      <c r="E45" s="14">
        <f>COUNTIF(F44:AZ44,D45)</f>
        <v>2</v>
      </c>
      <c r="F45" s="14"/>
      <c r="G45" s="14"/>
      <c r="H45" s="14"/>
      <c r="I45" s="14"/>
      <c r="J45" s="14"/>
      <c r="K45" s="14"/>
      <c r="L45" s="14"/>
      <c r="M45" s="14"/>
      <c r="N45" s="14"/>
      <c r="O45" s="13"/>
      <c r="P45" s="13"/>
      <c r="Q45" s="13"/>
      <c r="R45" s="13"/>
      <c r="S45" s="19"/>
    </row>
    <row r="46" spans="1:19" ht="12.75">
      <c r="A46" s="12"/>
      <c r="B46" s="27">
        <f>E46/COUNT(F44:AW44)</f>
        <v>0.3333333333333333</v>
      </c>
      <c r="C46" s="28">
        <f>E46/COUNTA(F44:AX44)</f>
        <v>0.3333333333333333</v>
      </c>
      <c r="D46" s="14">
        <v>2</v>
      </c>
      <c r="E46" s="14">
        <f>COUNTIF(F44:AZ44,D46)</f>
        <v>2</v>
      </c>
      <c r="F46" s="14"/>
      <c r="G46" s="14"/>
      <c r="H46" s="14"/>
      <c r="I46" s="14"/>
      <c r="J46" s="14"/>
      <c r="K46" s="14"/>
      <c r="L46" s="14"/>
      <c r="M46" s="14"/>
      <c r="N46" s="14"/>
      <c r="O46" s="13"/>
      <c r="P46" s="13"/>
      <c r="Q46" s="13"/>
      <c r="R46" s="13"/>
      <c r="S46" s="19"/>
    </row>
    <row r="47" spans="1:19" ht="12.75">
      <c r="A47" s="12"/>
      <c r="B47" s="27">
        <f>E47/COUNT(F44:AW44)</f>
        <v>0.16666666666666666</v>
      </c>
      <c r="C47" s="28">
        <f>E47/COUNTA(F44:AX44)</f>
        <v>0.16666666666666666</v>
      </c>
      <c r="D47" s="14">
        <v>3</v>
      </c>
      <c r="E47" s="14">
        <f>COUNTIF(F44:AZ44,D47)</f>
        <v>1</v>
      </c>
      <c r="F47" s="14"/>
      <c r="G47" s="14"/>
      <c r="H47" s="14"/>
      <c r="I47" s="14"/>
      <c r="J47" s="14"/>
      <c r="K47" s="14"/>
      <c r="L47" s="14"/>
      <c r="M47" s="14"/>
      <c r="N47" s="14"/>
      <c r="O47" s="13"/>
      <c r="P47" s="13"/>
      <c r="Q47" s="13"/>
      <c r="R47" s="13"/>
      <c r="S47" s="19"/>
    </row>
    <row r="48" spans="1:19" ht="12.75">
      <c r="A48" s="12"/>
      <c r="B48" s="27">
        <f>E48/COUNT(F44:AW44)</f>
        <v>0</v>
      </c>
      <c r="C48" s="28">
        <f>E48/COUNTA(F44:AX44)</f>
        <v>0</v>
      </c>
      <c r="D48" s="14">
        <v>4</v>
      </c>
      <c r="E48" s="14">
        <f>COUNTIF(F44:AZ44,D48)</f>
        <v>0</v>
      </c>
      <c r="F48" s="14"/>
      <c r="G48" s="14"/>
      <c r="H48" s="14"/>
      <c r="I48" s="14"/>
      <c r="J48" s="14"/>
      <c r="K48" s="14"/>
      <c r="L48" s="14"/>
      <c r="M48" s="14"/>
      <c r="N48" s="14"/>
      <c r="O48" s="13"/>
      <c r="P48" s="13"/>
      <c r="Q48" s="13"/>
      <c r="R48" s="13"/>
      <c r="S48" s="19"/>
    </row>
    <row r="49" spans="1:19" ht="12.75">
      <c r="A49" s="12"/>
      <c r="B49" s="27">
        <f>E49/COUNT(F44:AW44)</f>
        <v>0.16666666666666666</v>
      </c>
      <c r="C49" s="28">
        <f>E49/COUNTA(F44:AX44)</f>
        <v>0.16666666666666666</v>
      </c>
      <c r="D49" s="14">
        <v>5</v>
      </c>
      <c r="E49" s="14">
        <f>COUNTIF(F44:AZ44,D49)</f>
        <v>1</v>
      </c>
      <c r="F49" s="14"/>
      <c r="G49" s="14"/>
      <c r="H49" s="14"/>
      <c r="I49" s="14"/>
      <c r="J49" s="14"/>
      <c r="K49" s="14"/>
      <c r="L49" s="14"/>
      <c r="M49" s="14"/>
      <c r="N49" s="14"/>
      <c r="O49" s="13"/>
      <c r="P49" s="13"/>
      <c r="Q49" s="13"/>
      <c r="R49" s="13"/>
      <c r="S49" s="19"/>
    </row>
    <row r="50" spans="1:19" ht="12.75">
      <c r="A50" s="12"/>
      <c r="B50" s="27">
        <f>E50/COUNT(F44:AW44)</f>
        <v>0</v>
      </c>
      <c r="C50" s="28">
        <f>E50/COUNTA(F44:AX44)</f>
        <v>0</v>
      </c>
      <c r="D50" s="14" t="s">
        <v>144</v>
      </c>
      <c r="E50" s="14">
        <f>COUNTIF(F44:AZ44,D50)</f>
        <v>0</v>
      </c>
      <c r="F50" s="14"/>
      <c r="G50" s="14"/>
      <c r="H50" s="14"/>
      <c r="I50" s="14"/>
      <c r="J50" s="14"/>
      <c r="K50" s="14"/>
      <c r="L50" s="14"/>
      <c r="M50" s="14"/>
      <c r="N50" s="14"/>
      <c r="O50" s="13"/>
      <c r="P50" s="13"/>
      <c r="Q50" s="13"/>
      <c r="R50" s="13"/>
      <c r="S50" s="19"/>
    </row>
    <row r="51" spans="1:19" ht="12.75">
      <c r="A51" s="12"/>
      <c r="B51" s="13" t="s">
        <v>132</v>
      </c>
      <c r="C51" s="14"/>
      <c r="D51" s="14" t="s">
        <v>143</v>
      </c>
      <c r="E51" s="14" t="s">
        <v>133</v>
      </c>
      <c r="F51" s="14" t="s">
        <v>144</v>
      </c>
      <c r="G51" s="14">
        <v>1</v>
      </c>
      <c r="H51" s="14" t="s">
        <v>144</v>
      </c>
      <c r="I51" s="14"/>
      <c r="J51" s="14"/>
      <c r="K51" s="14"/>
      <c r="L51" s="14"/>
      <c r="M51" s="14">
        <v>2</v>
      </c>
      <c r="N51" s="14"/>
      <c r="O51" s="13">
        <v>1</v>
      </c>
      <c r="P51" s="13">
        <v>2</v>
      </c>
      <c r="Q51" s="13"/>
      <c r="R51" s="13"/>
      <c r="S51" s="19"/>
    </row>
    <row r="52" spans="1:19" ht="12.75">
      <c r="A52" s="12"/>
      <c r="B52" s="27">
        <f>E52/COUNT(F51:AW51)</f>
        <v>0.5</v>
      </c>
      <c r="C52" s="28">
        <f>E52/COUNTA(F51:AX51)</f>
        <v>0.3333333333333333</v>
      </c>
      <c r="D52" s="14">
        <v>1</v>
      </c>
      <c r="E52" s="14">
        <f>COUNTIF(F51:AZ51,D52)</f>
        <v>2</v>
      </c>
      <c r="F52" s="14"/>
      <c r="G52" s="14"/>
      <c r="H52" s="14"/>
      <c r="I52" s="14"/>
      <c r="J52" s="14"/>
      <c r="K52" s="14"/>
      <c r="L52" s="14"/>
      <c r="M52" s="14"/>
      <c r="N52" s="14"/>
      <c r="O52" s="13"/>
      <c r="P52" s="13"/>
      <c r="Q52" s="13"/>
      <c r="R52" s="13"/>
      <c r="S52" s="19"/>
    </row>
    <row r="53" spans="1:19" ht="12.75">
      <c r="A53" s="12"/>
      <c r="B53" s="27">
        <f>E53/COUNT(F51:AW51)</f>
        <v>0.5</v>
      </c>
      <c r="C53" s="28">
        <f>E53/COUNTA(F51:AX51)</f>
        <v>0.3333333333333333</v>
      </c>
      <c r="D53" s="14">
        <v>2</v>
      </c>
      <c r="E53" s="14">
        <f>COUNTIF(F51:AZ51,D53)</f>
        <v>2</v>
      </c>
      <c r="F53" s="14"/>
      <c r="G53" s="14"/>
      <c r="H53" s="14"/>
      <c r="I53" s="14"/>
      <c r="J53" s="14"/>
      <c r="K53" s="14"/>
      <c r="L53" s="14"/>
      <c r="M53" s="14"/>
      <c r="N53" s="14"/>
      <c r="O53" s="13"/>
      <c r="P53" s="13"/>
      <c r="Q53" s="13"/>
      <c r="R53" s="13"/>
      <c r="S53" s="19"/>
    </row>
    <row r="54" spans="1:19" ht="12.75">
      <c r="A54" s="12"/>
      <c r="B54" s="27">
        <f>E54/COUNT(F51:AW51)</f>
        <v>0</v>
      </c>
      <c r="C54" s="28">
        <f>E54/COUNTA(F51:AX51)</f>
        <v>0</v>
      </c>
      <c r="D54" s="14">
        <v>3</v>
      </c>
      <c r="E54" s="14">
        <f>COUNTIF(F51:AZ51,D54)</f>
        <v>0</v>
      </c>
      <c r="F54" s="14"/>
      <c r="G54" s="14"/>
      <c r="H54" s="14"/>
      <c r="I54" s="14"/>
      <c r="J54" s="14"/>
      <c r="K54" s="14"/>
      <c r="L54" s="14"/>
      <c r="M54" s="14"/>
      <c r="N54" s="14"/>
      <c r="O54" s="13"/>
      <c r="P54" s="13"/>
      <c r="Q54" s="13"/>
      <c r="R54" s="13"/>
      <c r="S54" s="19"/>
    </row>
    <row r="55" spans="1:19" ht="12.75">
      <c r="A55" s="12"/>
      <c r="B55" s="27">
        <f>E55/COUNT(F51:AW51)</f>
        <v>0</v>
      </c>
      <c r="C55" s="28">
        <f>E55/COUNTA(F51:AX51)</f>
        <v>0</v>
      </c>
      <c r="D55" s="14">
        <v>4</v>
      </c>
      <c r="E55" s="14">
        <f>COUNTIF(F51:AZ51,D55)</f>
        <v>0</v>
      </c>
      <c r="F55" s="14"/>
      <c r="G55" s="14"/>
      <c r="H55" s="14"/>
      <c r="I55" s="14"/>
      <c r="J55" s="14"/>
      <c r="K55" s="14"/>
      <c r="L55" s="14"/>
      <c r="M55" s="14"/>
      <c r="N55" s="14"/>
      <c r="O55" s="13"/>
      <c r="P55" s="13"/>
      <c r="Q55" s="13"/>
      <c r="R55" s="13"/>
      <c r="S55" s="19"/>
    </row>
    <row r="56" spans="1:19" ht="12.75">
      <c r="A56" s="12"/>
      <c r="B56" s="27">
        <f>E56/COUNT(F51:AW51)</f>
        <v>0</v>
      </c>
      <c r="C56" s="28">
        <f>E56/COUNTA(F51:AX51)</f>
        <v>0</v>
      </c>
      <c r="D56" s="14">
        <v>5</v>
      </c>
      <c r="E56" s="14">
        <f>COUNTIF(F51:AZ51,D56)</f>
        <v>0</v>
      </c>
      <c r="F56" s="14"/>
      <c r="G56" s="14"/>
      <c r="H56" s="14"/>
      <c r="I56" s="14"/>
      <c r="J56" s="14"/>
      <c r="K56" s="14"/>
      <c r="L56" s="14"/>
      <c r="M56" s="14"/>
      <c r="N56" s="14"/>
      <c r="O56" s="13"/>
      <c r="P56" s="13"/>
      <c r="Q56" s="13"/>
      <c r="R56" s="13"/>
      <c r="S56" s="19"/>
    </row>
    <row r="57" spans="1:19" ht="12.75">
      <c r="A57" s="12"/>
      <c r="B57" s="27">
        <f>E57/COUNT(F51:AW51)</f>
        <v>0.5</v>
      </c>
      <c r="C57" s="28">
        <f>E57/COUNTA(F51:AX51)</f>
        <v>0.3333333333333333</v>
      </c>
      <c r="D57" s="14" t="s">
        <v>144</v>
      </c>
      <c r="E57" s="14">
        <f>COUNTIF(F51:AZ51,D57)</f>
        <v>2</v>
      </c>
      <c r="F57" s="14"/>
      <c r="G57" s="14"/>
      <c r="H57" s="14"/>
      <c r="I57" s="14"/>
      <c r="J57" s="14"/>
      <c r="K57" s="14"/>
      <c r="L57" s="14"/>
      <c r="M57" s="14"/>
      <c r="N57" s="14"/>
      <c r="O57" s="13"/>
      <c r="P57" s="13"/>
      <c r="Q57" s="13"/>
      <c r="R57" s="13"/>
      <c r="S57" s="19"/>
    </row>
    <row r="58" spans="1:19" ht="12.75">
      <c r="A58" s="12"/>
      <c r="B58" s="13" t="s">
        <v>134</v>
      </c>
      <c r="C58" s="14"/>
      <c r="D58" s="14" t="s">
        <v>143</v>
      </c>
      <c r="E58" s="14" t="s">
        <v>135</v>
      </c>
      <c r="F58" s="14" t="s">
        <v>144</v>
      </c>
      <c r="G58" s="14">
        <v>3</v>
      </c>
      <c r="H58" s="14">
        <v>3</v>
      </c>
      <c r="I58" s="14"/>
      <c r="J58" s="14"/>
      <c r="K58" s="14"/>
      <c r="L58" s="14"/>
      <c r="M58" s="14">
        <v>3</v>
      </c>
      <c r="N58" s="14"/>
      <c r="O58" s="13">
        <v>4</v>
      </c>
      <c r="P58" s="13">
        <v>3</v>
      </c>
      <c r="Q58" s="13"/>
      <c r="R58" s="13"/>
      <c r="S58" s="19"/>
    </row>
    <row r="59" spans="1:19" ht="12.75">
      <c r="A59" s="12"/>
      <c r="B59" s="27">
        <f>E59/COUNT(F58:AW58)</f>
        <v>0</v>
      </c>
      <c r="C59" s="28">
        <f>E59/COUNTA(F58:AX58)</f>
        <v>0</v>
      </c>
      <c r="D59" s="14">
        <v>1</v>
      </c>
      <c r="E59" s="14">
        <f>COUNTIF(F58:AZ58,D59)</f>
        <v>0</v>
      </c>
      <c r="F59" s="14"/>
      <c r="G59" s="14"/>
      <c r="H59" s="14"/>
      <c r="I59" s="14"/>
      <c r="J59" s="14"/>
      <c r="K59" s="14"/>
      <c r="L59" s="14"/>
      <c r="M59" s="14"/>
      <c r="N59" s="14"/>
      <c r="O59" s="13"/>
      <c r="P59" s="13"/>
      <c r="Q59" s="13"/>
      <c r="R59" s="13"/>
      <c r="S59" s="19"/>
    </row>
    <row r="60" spans="1:19" ht="12.75">
      <c r="A60" s="12"/>
      <c r="B60" s="27">
        <f>E60/COUNT(F58:AW58)</f>
        <v>0</v>
      </c>
      <c r="C60" s="28">
        <f>E60/COUNTA(F58:AX58)</f>
        <v>0</v>
      </c>
      <c r="D60" s="14">
        <v>2</v>
      </c>
      <c r="E60" s="14">
        <f>COUNTIF(F58:AZ58,D60)</f>
        <v>0</v>
      </c>
      <c r="F60" s="14"/>
      <c r="G60" s="14"/>
      <c r="H60" s="14"/>
      <c r="I60" s="14"/>
      <c r="J60" s="14"/>
      <c r="K60" s="14"/>
      <c r="L60" s="14"/>
      <c r="M60" s="14"/>
      <c r="N60" s="14"/>
      <c r="O60" s="13"/>
      <c r="P60" s="13"/>
      <c r="Q60" s="13"/>
      <c r="R60" s="13"/>
      <c r="S60" s="19"/>
    </row>
    <row r="61" spans="1:19" ht="12.75">
      <c r="A61" s="12"/>
      <c r="B61" s="27">
        <f>E61/COUNT(F58:AW58)</f>
        <v>0.8</v>
      </c>
      <c r="C61" s="28">
        <f>E61/COUNTA(F58:AX58)</f>
        <v>0.6666666666666666</v>
      </c>
      <c r="D61" s="14">
        <v>3</v>
      </c>
      <c r="E61" s="14">
        <f>COUNTIF(F58:AZ58,D61)</f>
        <v>4</v>
      </c>
      <c r="F61" s="14"/>
      <c r="G61" s="14"/>
      <c r="H61" s="14"/>
      <c r="I61" s="14"/>
      <c r="J61" s="14"/>
      <c r="K61" s="14"/>
      <c r="L61" s="14"/>
      <c r="M61" s="14"/>
      <c r="N61" s="14"/>
      <c r="O61" s="13"/>
      <c r="P61" s="13"/>
      <c r="Q61" s="13"/>
      <c r="R61" s="13"/>
      <c r="S61" s="19"/>
    </row>
    <row r="62" spans="1:19" ht="12.75">
      <c r="A62" s="12"/>
      <c r="B62" s="27">
        <f>E62/COUNT(F58:AW58)</f>
        <v>0.2</v>
      </c>
      <c r="C62" s="28">
        <f>E62/COUNTA(F58:AX58)</f>
        <v>0.16666666666666666</v>
      </c>
      <c r="D62" s="14">
        <v>4</v>
      </c>
      <c r="E62" s="14">
        <f>COUNTIF(F58:AZ58,D62)</f>
        <v>1</v>
      </c>
      <c r="F62" s="14"/>
      <c r="G62" s="14"/>
      <c r="H62" s="14"/>
      <c r="I62" s="14"/>
      <c r="J62" s="14"/>
      <c r="K62" s="14"/>
      <c r="L62" s="14"/>
      <c r="M62" s="14"/>
      <c r="N62" s="14"/>
      <c r="O62" s="13"/>
      <c r="P62" s="13"/>
      <c r="Q62" s="13"/>
      <c r="R62" s="13"/>
      <c r="S62" s="19"/>
    </row>
    <row r="63" spans="1:19" ht="12.75">
      <c r="A63" s="12"/>
      <c r="B63" s="27">
        <f>E63/COUNT(F58:AW58)</f>
        <v>0</v>
      </c>
      <c r="C63" s="28">
        <f>E63/COUNTA(F58:AX58)</f>
        <v>0</v>
      </c>
      <c r="D63" s="14">
        <v>5</v>
      </c>
      <c r="E63" s="14">
        <f>COUNTIF(F58:AZ58,D63)</f>
        <v>0</v>
      </c>
      <c r="F63" s="14"/>
      <c r="G63" s="14"/>
      <c r="H63" s="14"/>
      <c r="I63" s="14"/>
      <c r="J63" s="14"/>
      <c r="K63" s="14"/>
      <c r="L63" s="14"/>
      <c r="M63" s="14"/>
      <c r="N63" s="14"/>
      <c r="O63" s="13"/>
      <c r="P63" s="13"/>
      <c r="Q63" s="13"/>
      <c r="R63" s="13"/>
      <c r="S63" s="19"/>
    </row>
    <row r="64" spans="1:19" ht="12.75">
      <c r="A64" s="12"/>
      <c r="B64" s="27">
        <f>E64/COUNT(F58:AW58)</f>
        <v>0.2</v>
      </c>
      <c r="C64" s="28">
        <f>E64/COUNTA(F58:AX58)</f>
        <v>0.16666666666666666</v>
      </c>
      <c r="D64" s="14" t="s">
        <v>144</v>
      </c>
      <c r="E64" s="14">
        <f>COUNTIF(F58:AZ58,D64)</f>
        <v>1</v>
      </c>
      <c r="F64" s="14"/>
      <c r="G64" s="14"/>
      <c r="H64" s="14"/>
      <c r="I64" s="14"/>
      <c r="J64" s="14"/>
      <c r="K64" s="14"/>
      <c r="L64" s="14"/>
      <c r="M64" s="14"/>
      <c r="N64" s="14"/>
      <c r="O64" s="13"/>
      <c r="P64" s="13"/>
      <c r="Q64" s="13"/>
      <c r="R64" s="13"/>
      <c r="S64" s="19"/>
    </row>
    <row r="65" spans="1:19" ht="12.75">
      <c r="A65" s="12"/>
      <c r="B65" s="13" t="s">
        <v>136</v>
      </c>
      <c r="C65" s="14"/>
      <c r="D65" s="14" t="s">
        <v>143</v>
      </c>
      <c r="E65" s="14" t="s">
        <v>137</v>
      </c>
      <c r="F65" s="14" t="s">
        <v>144</v>
      </c>
      <c r="G65" s="14">
        <v>3</v>
      </c>
      <c r="H65" s="14" t="s">
        <v>144</v>
      </c>
      <c r="I65" s="14"/>
      <c r="J65" s="14"/>
      <c r="K65" s="14"/>
      <c r="L65" s="14"/>
      <c r="M65" s="14">
        <v>3</v>
      </c>
      <c r="N65" s="14"/>
      <c r="O65" s="13">
        <v>4</v>
      </c>
      <c r="P65" s="13">
        <v>3</v>
      </c>
      <c r="Q65" s="13"/>
      <c r="R65" s="13"/>
      <c r="S65" s="19"/>
    </row>
    <row r="66" spans="1:19" ht="12.75">
      <c r="A66" s="12"/>
      <c r="B66" s="27">
        <f>E66/COUNT(F65:AW65)</f>
        <v>0</v>
      </c>
      <c r="C66" s="28">
        <f>E66/COUNTA(F65:AX65)</f>
        <v>0</v>
      </c>
      <c r="D66" s="14">
        <v>1</v>
      </c>
      <c r="E66" s="14">
        <f>COUNTIF(F65:AZ65,D66)</f>
        <v>0</v>
      </c>
      <c r="F66" s="14"/>
      <c r="G66" s="14"/>
      <c r="H66" s="14"/>
      <c r="I66" s="14"/>
      <c r="J66" s="14"/>
      <c r="K66" s="14"/>
      <c r="L66" s="14"/>
      <c r="M66" s="14"/>
      <c r="N66" s="14"/>
      <c r="O66" s="13"/>
      <c r="P66" s="13"/>
      <c r="Q66" s="13"/>
      <c r="R66" s="13"/>
      <c r="S66" s="19"/>
    </row>
    <row r="67" spans="1:19" ht="12.75">
      <c r="A67" s="12"/>
      <c r="B67" s="27">
        <f>E67/COUNT(F65:AW65)</f>
        <v>0</v>
      </c>
      <c r="C67" s="28">
        <f>E67/COUNTA(F65:AX65)</f>
        <v>0</v>
      </c>
      <c r="D67" s="14">
        <v>2</v>
      </c>
      <c r="E67" s="14">
        <f>COUNTIF(F65:AZ65,D67)</f>
        <v>0</v>
      </c>
      <c r="F67" s="14"/>
      <c r="G67" s="14"/>
      <c r="H67" s="14"/>
      <c r="I67" s="14"/>
      <c r="J67" s="14"/>
      <c r="K67" s="14"/>
      <c r="L67" s="14"/>
      <c r="M67" s="14"/>
      <c r="N67" s="14"/>
      <c r="O67" s="13"/>
      <c r="P67" s="13"/>
      <c r="Q67" s="13"/>
      <c r="R67" s="13"/>
      <c r="S67" s="19"/>
    </row>
    <row r="68" spans="1:19" ht="12.75">
      <c r="A68" s="12"/>
      <c r="B68" s="27">
        <f>E68/COUNT(F65:AW65)</f>
        <v>0.75</v>
      </c>
      <c r="C68" s="28">
        <f>E68/COUNTA(F65:AX65)</f>
        <v>0.5</v>
      </c>
      <c r="D68" s="14">
        <v>3</v>
      </c>
      <c r="E68" s="14">
        <f>COUNTIF(F65:AZ65,D68)</f>
        <v>3</v>
      </c>
      <c r="F68" s="14"/>
      <c r="G68" s="14"/>
      <c r="H68" s="14"/>
      <c r="I68" s="14"/>
      <c r="J68" s="14"/>
      <c r="K68" s="14"/>
      <c r="L68" s="14"/>
      <c r="M68" s="14"/>
      <c r="N68" s="14"/>
      <c r="O68" s="13"/>
      <c r="P68" s="13"/>
      <c r="Q68" s="13"/>
      <c r="R68" s="13"/>
      <c r="S68" s="19"/>
    </row>
    <row r="69" spans="1:19" ht="12.75">
      <c r="A69" s="12"/>
      <c r="B69" s="27">
        <f>E69/COUNT(F65:AW65)</f>
        <v>0.25</v>
      </c>
      <c r="C69" s="28">
        <f>E69/COUNTA(F65:AX65)</f>
        <v>0.16666666666666666</v>
      </c>
      <c r="D69" s="14">
        <v>4</v>
      </c>
      <c r="E69" s="14">
        <f>COUNTIF(F65:AZ65,D69)</f>
        <v>1</v>
      </c>
      <c r="F69" s="14"/>
      <c r="G69" s="14"/>
      <c r="H69" s="14"/>
      <c r="I69" s="14"/>
      <c r="J69" s="14"/>
      <c r="K69" s="14"/>
      <c r="L69" s="14"/>
      <c r="M69" s="14"/>
      <c r="N69" s="14"/>
      <c r="O69" s="13"/>
      <c r="P69" s="13"/>
      <c r="Q69" s="13"/>
      <c r="R69" s="13"/>
      <c r="S69" s="19"/>
    </row>
    <row r="70" spans="1:19" ht="12.75">
      <c r="A70" s="12"/>
      <c r="B70" s="27">
        <f>E70/COUNT(F65:AW65)</f>
        <v>0</v>
      </c>
      <c r="C70" s="28">
        <f>E70/COUNTA(F65:AX65)</f>
        <v>0</v>
      </c>
      <c r="D70" s="14">
        <v>5</v>
      </c>
      <c r="E70" s="14">
        <f>COUNTIF(F65:AZ65,D70)</f>
        <v>0</v>
      </c>
      <c r="F70" s="14"/>
      <c r="G70" s="14"/>
      <c r="H70" s="14"/>
      <c r="I70" s="14"/>
      <c r="J70" s="14"/>
      <c r="K70" s="14"/>
      <c r="L70" s="14"/>
      <c r="M70" s="14"/>
      <c r="N70" s="14"/>
      <c r="O70" s="13"/>
      <c r="P70" s="13"/>
      <c r="Q70" s="13"/>
      <c r="R70" s="13"/>
      <c r="S70" s="19"/>
    </row>
    <row r="71" spans="1:19" ht="12.75">
      <c r="A71" s="12"/>
      <c r="B71" s="27">
        <f>E71/COUNT(F65:AW65)</f>
        <v>0.5</v>
      </c>
      <c r="C71" s="28">
        <f>E71/COUNTA(F65:AX65)</f>
        <v>0.3333333333333333</v>
      </c>
      <c r="D71" s="14" t="s">
        <v>144</v>
      </c>
      <c r="E71" s="14">
        <f>COUNTIF(F65:AZ65,D71)</f>
        <v>2</v>
      </c>
      <c r="F71" s="14"/>
      <c r="G71" s="14"/>
      <c r="H71" s="14"/>
      <c r="I71" s="14"/>
      <c r="J71" s="14"/>
      <c r="K71" s="14"/>
      <c r="L71" s="14"/>
      <c r="M71" s="14"/>
      <c r="N71" s="14"/>
      <c r="O71" s="13"/>
      <c r="P71" s="13"/>
      <c r="Q71" s="13"/>
      <c r="R71" s="13"/>
      <c r="S71" s="19"/>
    </row>
    <row r="72" spans="1:19" ht="12.75">
      <c r="A72" s="12"/>
      <c r="B72" s="13" t="s">
        <v>138</v>
      </c>
      <c r="C72" s="14"/>
      <c r="D72" s="14" t="s">
        <v>143</v>
      </c>
      <c r="E72" s="14" t="s">
        <v>139</v>
      </c>
      <c r="F72" s="14">
        <v>3</v>
      </c>
      <c r="G72" s="14">
        <v>3</v>
      </c>
      <c r="H72" s="14">
        <v>3</v>
      </c>
      <c r="I72" s="14"/>
      <c r="J72" s="14"/>
      <c r="K72" s="14"/>
      <c r="L72" s="14"/>
      <c r="M72" s="14">
        <v>3</v>
      </c>
      <c r="N72" s="14"/>
      <c r="O72" s="13">
        <v>4</v>
      </c>
      <c r="P72" s="13">
        <v>3</v>
      </c>
      <c r="Q72" s="13"/>
      <c r="R72" s="13"/>
      <c r="S72" s="19"/>
    </row>
    <row r="73" spans="1:19" ht="12.75">
      <c r="A73" s="12"/>
      <c r="B73" s="27">
        <f>E73/COUNT(F72:AW72)</f>
        <v>0</v>
      </c>
      <c r="C73" s="28">
        <f>E73/COUNTA(F72:AX72)</f>
        <v>0</v>
      </c>
      <c r="D73" s="14">
        <v>1</v>
      </c>
      <c r="E73" s="14">
        <f>COUNTIF(F72:AZ72,D73)</f>
        <v>0</v>
      </c>
      <c r="F73" s="14"/>
      <c r="G73" s="14"/>
      <c r="H73" s="14"/>
      <c r="I73" s="14"/>
      <c r="J73" s="14"/>
      <c r="K73" s="14"/>
      <c r="L73" s="14"/>
      <c r="M73" s="14"/>
      <c r="N73" s="14"/>
      <c r="O73" s="13"/>
      <c r="P73" s="13"/>
      <c r="Q73" s="13"/>
      <c r="R73" s="13"/>
      <c r="S73" s="19"/>
    </row>
    <row r="74" spans="1:19" ht="12.75">
      <c r="A74" s="12"/>
      <c r="B74" s="27">
        <f>E74/COUNT(F72:AW72)</f>
        <v>0</v>
      </c>
      <c r="C74" s="28">
        <f>E74/COUNTA(F72:AX72)</f>
        <v>0</v>
      </c>
      <c r="D74" s="14">
        <v>2</v>
      </c>
      <c r="E74" s="14">
        <f>COUNTIF(F72:AZ72,D74)</f>
        <v>0</v>
      </c>
      <c r="F74" s="14"/>
      <c r="G74" s="14"/>
      <c r="H74" s="14"/>
      <c r="I74" s="14"/>
      <c r="J74" s="14"/>
      <c r="K74" s="14"/>
      <c r="L74" s="14"/>
      <c r="M74" s="14"/>
      <c r="N74" s="14"/>
      <c r="O74" s="13"/>
      <c r="P74" s="13"/>
      <c r="Q74" s="13"/>
      <c r="R74" s="13"/>
      <c r="S74" s="19"/>
    </row>
    <row r="75" spans="1:19" ht="12.75">
      <c r="A75" s="12"/>
      <c r="B75" s="27">
        <f>E75/COUNT(F72:AW72)</f>
        <v>0.8333333333333334</v>
      </c>
      <c r="C75" s="28">
        <f>E75/COUNTA(F72:AX72)</f>
        <v>0.8333333333333334</v>
      </c>
      <c r="D75" s="14">
        <v>3</v>
      </c>
      <c r="E75" s="14">
        <f>COUNTIF(F72:AZ72,D75)</f>
        <v>5</v>
      </c>
      <c r="F75" s="14"/>
      <c r="G75" s="14"/>
      <c r="H75" s="14"/>
      <c r="I75" s="14"/>
      <c r="J75" s="14"/>
      <c r="K75" s="14"/>
      <c r="L75" s="14"/>
      <c r="M75" s="14"/>
      <c r="N75" s="14"/>
      <c r="O75" s="13"/>
      <c r="P75" s="13"/>
      <c r="Q75" s="13"/>
      <c r="R75" s="13"/>
      <c r="S75" s="19"/>
    </row>
    <row r="76" spans="1:19" ht="12.75">
      <c r="A76" s="12"/>
      <c r="B76" s="27">
        <f>E76/COUNT(F72:AW72)</f>
        <v>0.16666666666666666</v>
      </c>
      <c r="C76" s="28">
        <f>E76/COUNTA(F72:AX72)</f>
        <v>0.16666666666666666</v>
      </c>
      <c r="D76" s="14">
        <v>4</v>
      </c>
      <c r="E76" s="14">
        <f>COUNTIF(F72:AZ72,D76)</f>
        <v>1</v>
      </c>
      <c r="F76" s="14"/>
      <c r="G76" s="14"/>
      <c r="H76" s="14"/>
      <c r="I76" s="14"/>
      <c r="J76" s="14"/>
      <c r="K76" s="14"/>
      <c r="L76" s="14"/>
      <c r="M76" s="14"/>
      <c r="N76" s="14"/>
      <c r="O76" s="13"/>
      <c r="P76" s="13"/>
      <c r="Q76" s="13"/>
      <c r="R76" s="13"/>
      <c r="S76" s="19"/>
    </row>
    <row r="77" spans="1:19" ht="12.75">
      <c r="A77" s="12"/>
      <c r="B77" s="27">
        <f>E77/COUNT(F72:AW72)</f>
        <v>0</v>
      </c>
      <c r="C77" s="28">
        <f>E77/COUNTA(F72:AX72)</f>
        <v>0</v>
      </c>
      <c r="D77" s="14">
        <v>5</v>
      </c>
      <c r="E77" s="14">
        <f>COUNTIF(F72:AZ72,D77)</f>
        <v>0</v>
      </c>
      <c r="F77" s="14"/>
      <c r="G77" s="14"/>
      <c r="H77" s="14"/>
      <c r="I77" s="14"/>
      <c r="J77" s="14"/>
      <c r="K77" s="14"/>
      <c r="L77" s="14"/>
      <c r="M77" s="14"/>
      <c r="N77" s="14"/>
      <c r="O77" s="13"/>
      <c r="P77" s="13"/>
      <c r="Q77" s="13"/>
      <c r="R77" s="13"/>
      <c r="S77" s="19"/>
    </row>
    <row r="78" spans="1:19" ht="12.75">
      <c r="A78" s="12"/>
      <c r="B78" s="27">
        <f>E78/COUNT(F72:AW72)</f>
        <v>0</v>
      </c>
      <c r="C78" s="28">
        <f>E78/COUNTA(F72:AX72)</f>
        <v>0</v>
      </c>
      <c r="D78" s="14" t="s">
        <v>144</v>
      </c>
      <c r="E78" s="14">
        <f>COUNTIF(F72:AZ72,D78)</f>
        <v>0</v>
      </c>
      <c r="F78" s="14"/>
      <c r="G78" s="14"/>
      <c r="H78" s="14"/>
      <c r="I78" s="14"/>
      <c r="J78" s="14"/>
      <c r="K78" s="14"/>
      <c r="L78" s="14"/>
      <c r="M78" s="14"/>
      <c r="N78" s="14"/>
      <c r="O78" s="13"/>
      <c r="P78" s="13"/>
      <c r="Q78" s="13"/>
      <c r="R78" s="13"/>
      <c r="S78" s="19"/>
    </row>
    <row r="79" spans="1:19" ht="12.75">
      <c r="A79" s="12"/>
      <c r="B79" s="13" t="s">
        <v>140</v>
      </c>
      <c r="C79" s="14"/>
      <c r="D79" s="14" t="s">
        <v>143</v>
      </c>
      <c r="E79" s="14" t="s">
        <v>141</v>
      </c>
      <c r="F79" s="14" t="s">
        <v>144</v>
      </c>
      <c r="G79" s="14">
        <v>5</v>
      </c>
      <c r="H79" s="14" t="s">
        <v>144</v>
      </c>
      <c r="I79" s="14"/>
      <c r="J79" s="14"/>
      <c r="K79" s="14"/>
      <c r="L79" s="14"/>
      <c r="M79" s="14">
        <v>5</v>
      </c>
      <c r="N79" s="14"/>
      <c r="O79" s="13">
        <v>4</v>
      </c>
      <c r="P79" s="13">
        <v>2</v>
      </c>
      <c r="Q79" s="13"/>
      <c r="R79" s="13"/>
      <c r="S79" s="19"/>
    </row>
    <row r="80" spans="1:19" ht="12.75">
      <c r="A80" s="12"/>
      <c r="B80" s="27">
        <f>E80/COUNT(F79:AW79)</f>
        <v>0</v>
      </c>
      <c r="C80" s="28">
        <f>E80/COUNTA(F79:AX79)</f>
        <v>0</v>
      </c>
      <c r="D80" s="14">
        <v>1</v>
      </c>
      <c r="E80" s="14">
        <f>COUNTIF(F79:AZ79,D80)</f>
        <v>0</v>
      </c>
      <c r="F80" s="14"/>
      <c r="G80" s="14"/>
      <c r="H80" s="14"/>
      <c r="I80" s="14"/>
      <c r="J80" s="14"/>
      <c r="K80" s="14"/>
      <c r="L80" s="14"/>
      <c r="M80" s="14"/>
      <c r="N80" s="14"/>
      <c r="O80" s="13"/>
      <c r="P80" s="13"/>
      <c r="Q80" s="13"/>
      <c r="R80" s="13"/>
      <c r="S80" s="19"/>
    </row>
    <row r="81" spans="1:19" ht="12.75">
      <c r="A81" s="12"/>
      <c r="B81" s="27">
        <f>E81/COUNT(F79:AW79)</f>
        <v>0.25</v>
      </c>
      <c r="C81" s="28">
        <f>E81/COUNTA(F79:AX79)</f>
        <v>0.16666666666666666</v>
      </c>
      <c r="D81" s="14">
        <v>2</v>
      </c>
      <c r="E81" s="14">
        <f>COUNTIF(F79:AZ79,D81)</f>
        <v>1</v>
      </c>
      <c r="F81" s="14"/>
      <c r="G81" s="14"/>
      <c r="H81" s="14"/>
      <c r="I81" s="14"/>
      <c r="J81" s="14"/>
      <c r="K81" s="14"/>
      <c r="L81" s="14"/>
      <c r="M81" s="14"/>
      <c r="N81" s="14"/>
      <c r="O81" s="13"/>
      <c r="P81" s="13"/>
      <c r="Q81" s="13"/>
      <c r="R81" s="13"/>
      <c r="S81" s="19"/>
    </row>
    <row r="82" spans="1:19" ht="12.75">
      <c r="A82" s="12"/>
      <c r="B82" s="27">
        <f>E82/COUNT(F79:AW79)</f>
        <v>0</v>
      </c>
      <c r="C82" s="28">
        <f>E82/COUNTA(F79:AX79)</f>
        <v>0</v>
      </c>
      <c r="D82" s="14">
        <v>3</v>
      </c>
      <c r="E82" s="14">
        <f>COUNTIF(F79:AZ79,D82)</f>
        <v>0</v>
      </c>
      <c r="F82" s="14"/>
      <c r="G82" s="14"/>
      <c r="H82" s="14"/>
      <c r="I82" s="14"/>
      <c r="J82" s="14"/>
      <c r="K82" s="14"/>
      <c r="L82" s="14"/>
      <c r="M82" s="14"/>
      <c r="N82" s="14"/>
      <c r="O82" s="13"/>
      <c r="P82" s="13"/>
      <c r="Q82" s="13"/>
      <c r="R82" s="13"/>
      <c r="S82" s="19"/>
    </row>
    <row r="83" spans="1:19" ht="12.75">
      <c r="A83" s="12"/>
      <c r="B83" s="27">
        <f>E83/COUNT(F79:AW79)</f>
        <v>0.25</v>
      </c>
      <c r="C83" s="28">
        <f>E83/COUNTA(F79:AX79)</f>
        <v>0.16666666666666666</v>
      </c>
      <c r="D83" s="14">
        <v>4</v>
      </c>
      <c r="E83" s="14">
        <f>COUNTIF(F79:AZ79,D83)</f>
        <v>1</v>
      </c>
      <c r="F83" s="14"/>
      <c r="G83" s="14"/>
      <c r="H83" s="14"/>
      <c r="I83" s="14"/>
      <c r="J83" s="14"/>
      <c r="K83" s="14"/>
      <c r="L83" s="14"/>
      <c r="M83" s="14"/>
      <c r="N83" s="14"/>
      <c r="O83" s="13"/>
      <c r="P83" s="13"/>
      <c r="Q83" s="13"/>
      <c r="R83" s="13"/>
      <c r="S83" s="19"/>
    </row>
    <row r="84" spans="1:19" ht="12.75">
      <c r="A84" s="12"/>
      <c r="B84" s="27">
        <f>E84/COUNT(F79:AW79)</f>
        <v>0.5</v>
      </c>
      <c r="C84" s="28">
        <f>E84/COUNTA(F79:AX79)</f>
        <v>0.3333333333333333</v>
      </c>
      <c r="D84" s="14">
        <v>5</v>
      </c>
      <c r="E84" s="14">
        <f>COUNTIF(F79:AZ79,D84)</f>
        <v>2</v>
      </c>
      <c r="F84" s="14"/>
      <c r="G84" s="14"/>
      <c r="H84" s="14"/>
      <c r="I84" s="14"/>
      <c r="J84" s="14"/>
      <c r="K84" s="14"/>
      <c r="L84" s="14"/>
      <c r="M84" s="14"/>
      <c r="N84" s="14"/>
      <c r="O84" s="13"/>
      <c r="P84" s="13"/>
      <c r="Q84" s="13"/>
      <c r="R84" s="13"/>
      <c r="S84" s="19"/>
    </row>
    <row r="85" spans="1:19" ht="12.75">
      <c r="A85" s="12"/>
      <c r="B85" s="27">
        <f>E85/COUNT(F79:AW79)</f>
        <v>0.5</v>
      </c>
      <c r="C85" s="28">
        <f>E85/COUNTA(F79:AX79)</f>
        <v>0.3333333333333333</v>
      </c>
      <c r="D85" s="14" t="s">
        <v>144</v>
      </c>
      <c r="E85" s="14">
        <f>COUNTIF(F79:AZ79,D85)</f>
        <v>2</v>
      </c>
      <c r="F85" s="14"/>
      <c r="G85" s="14"/>
      <c r="H85" s="14"/>
      <c r="I85" s="14"/>
      <c r="J85" s="14"/>
      <c r="K85" s="14"/>
      <c r="L85" s="14"/>
      <c r="M85" s="14"/>
      <c r="N85" s="14"/>
      <c r="O85" s="13"/>
      <c r="P85" s="13"/>
      <c r="Q85" s="13"/>
      <c r="R85" s="13"/>
      <c r="S85" s="19"/>
    </row>
    <row r="86" spans="1:19" ht="135">
      <c r="A86" s="12" t="s">
        <v>146</v>
      </c>
      <c r="B86" s="13" t="s">
        <v>129</v>
      </c>
      <c r="C86" s="14">
        <v>4</v>
      </c>
      <c r="D86" s="14" t="s">
        <v>143</v>
      </c>
      <c r="E86" s="14" t="s">
        <v>131</v>
      </c>
      <c r="F86" s="14">
        <v>1</v>
      </c>
      <c r="G86" s="14">
        <v>2</v>
      </c>
      <c r="H86" s="14">
        <v>1</v>
      </c>
      <c r="I86" s="14"/>
      <c r="J86" s="14"/>
      <c r="K86" s="14"/>
      <c r="L86" s="14"/>
      <c r="M86" s="14">
        <v>2</v>
      </c>
      <c r="N86" s="14"/>
      <c r="O86" s="13">
        <v>2</v>
      </c>
      <c r="P86" s="13">
        <v>4</v>
      </c>
      <c r="Q86" s="13"/>
      <c r="R86" s="13"/>
      <c r="S86" s="19"/>
    </row>
    <row r="87" spans="1:19" ht="12.75">
      <c r="A87" s="12"/>
      <c r="B87" s="27">
        <f>E87/COUNT(F86:AW86)</f>
        <v>0.3333333333333333</v>
      </c>
      <c r="C87" s="28">
        <f>E87/COUNTA(F86:AX86)</f>
        <v>0.3333333333333333</v>
      </c>
      <c r="D87" s="14">
        <v>1</v>
      </c>
      <c r="E87" s="14">
        <f>COUNTIF(F86:AZ86,D87)</f>
        <v>2</v>
      </c>
      <c r="F87" s="14"/>
      <c r="G87" s="14"/>
      <c r="H87" s="14"/>
      <c r="I87" s="14"/>
      <c r="J87" s="14"/>
      <c r="K87" s="14"/>
      <c r="L87" s="14"/>
      <c r="M87" s="14"/>
      <c r="N87" s="14"/>
      <c r="O87" s="13"/>
      <c r="P87" s="13"/>
      <c r="Q87" s="13"/>
      <c r="R87" s="13"/>
      <c r="S87" s="19"/>
    </row>
    <row r="88" spans="1:19" ht="12.75">
      <c r="A88" s="12"/>
      <c r="B88" s="27">
        <f>E88/COUNT(F86:AW86)</f>
        <v>0.5</v>
      </c>
      <c r="C88" s="28">
        <f>E88/COUNTA(F86:AX86)</f>
        <v>0.5</v>
      </c>
      <c r="D88" s="14">
        <v>2</v>
      </c>
      <c r="E88" s="14">
        <f>COUNTIF(F86:AZ86,D88)</f>
        <v>3</v>
      </c>
      <c r="F88" s="14"/>
      <c r="G88" s="14"/>
      <c r="H88" s="14"/>
      <c r="I88" s="14"/>
      <c r="J88" s="14"/>
      <c r="K88" s="14"/>
      <c r="L88" s="14"/>
      <c r="M88" s="14"/>
      <c r="N88" s="14"/>
      <c r="O88" s="13"/>
      <c r="P88" s="13"/>
      <c r="Q88" s="13"/>
      <c r="R88" s="13"/>
      <c r="S88" s="19"/>
    </row>
    <row r="89" spans="1:19" ht="12.75">
      <c r="A89" s="12"/>
      <c r="B89" s="27">
        <f>E89/COUNT(F86:AW86)</f>
        <v>0</v>
      </c>
      <c r="C89" s="28">
        <f>E89/COUNTA(F86:AX86)</f>
        <v>0</v>
      </c>
      <c r="D89" s="14">
        <v>3</v>
      </c>
      <c r="E89" s="14">
        <f>COUNTIF(F86:AZ86,D89)</f>
        <v>0</v>
      </c>
      <c r="F89" s="14"/>
      <c r="G89" s="14"/>
      <c r="H89" s="14"/>
      <c r="I89" s="14"/>
      <c r="J89" s="14"/>
      <c r="K89" s="14"/>
      <c r="L89" s="14"/>
      <c r="M89" s="14"/>
      <c r="N89" s="14"/>
      <c r="O89" s="13"/>
      <c r="P89" s="13"/>
      <c r="Q89" s="13"/>
      <c r="R89" s="13"/>
      <c r="S89" s="19"/>
    </row>
    <row r="90" spans="1:19" ht="12.75">
      <c r="A90" s="12"/>
      <c r="B90" s="27">
        <f>E90/COUNT(F86:AW86)</f>
        <v>0.16666666666666666</v>
      </c>
      <c r="C90" s="28">
        <f>E90/COUNTA(F86:AX86)</f>
        <v>0.16666666666666666</v>
      </c>
      <c r="D90" s="14">
        <v>4</v>
      </c>
      <c r="E90" s="14">
        <f>COUNTIF(F86:AZ86,D90)</f>
        <v>1</v>
      </c>
      <c r="F90" s="14"/>
      <c r="G90" s="14"/>
      <c r="H90" s="14"/>
      <c r="I90" s="14"/>
      <c r="J90" s="14"/>
      <c r="K90" s="14"/>
      <c r="L90" s="14"/>
      <c r="M90" s="14"/>
      <c r="N90" s="14"/>
      <c r="O90" s="13"/>
      <c r="P90" s="13"/>
      <c r="Q90" s="13"/>
      <c r="R90" s="13"/>
      <c r="S90" s="19"/>
    </row>
    <row r="91" spans="1:19" ht="12.75">
      <c r="A91" s="12"/>
      <c r="B91" s="27">
        <f>E91/COUNT(F86:AW86)</f>
        <v>0</v>
      </c>
      <c r="C91" s="28">
        <f>E91/COUNTA(F86:AX86)</f>
        <v>0</v>
      </c>
      <c r="D91" s="14">
        <v>5</v>
      </c>
      <c r="E91" s="14">
        <f>COUNTIF(F86:AZ86,D91)</f>
        <v>0</v>
      </c>
      <c r="F91" s="14"/>
      <c r="G91" s="14"/>
      <c r="H91" s="14"/>
      <c r="I91" s="14"/>
      <c r="J91" s="14"/>
      <c r="K91" s="14"/>
      <c r="L91" s="14"/>
      <c r="M91" s="14"/>
      <c r="N91" s="14"/>
      <c r="O91" s="13"/>
      <c r="P91" s="13"/>
      <c r="Q91" s="13"/>
      <c r="R91" s="13"/>
      <c r="S91" s="19"/>
    </row>
    <row r="92" spans="1:19" ht="12.75">
      <c r="A92" s="12"/>
      <c r="B92" s="27">
        <f>E92/COUNT(F86:AW86)</f>
        <v>0</v>
      </c>
      <c r="C92" s="28">
        <f>E92/COUNTA(F86:AX86)</f>
        <v>0</v>
      </c>
      <c r="D92" s="14" t="s">
        <v>144</v>
      </c>
      <c r="E92" s="14">
        <f>COUNTIF(F86:AZ86,D92)</f>
        <v>0</v>
      </c>
      <c r="F92" s="14"/>
      <c r="G92" s="14"/>
      <c r="H92" s="14"/>
      <c r="I92" s="14"/>
      <c r="J92" s="14"/>
      <c r="K92" s="14"/>
      <c r="L92" s="14"/>
      <c r="M92" s="14"/>
      <c r="N92" s="14"/>
      <c r="O92" s="13"/>
      <c r="P92" s="13"/>
      <c r="Q92" s="13"/>
      <c r="R92" s="13"/>
      <c r="S92" s="19"/>
    </row>
    <row r="93" spans="2:19" ht="12.75">
      <c r="B93" s="13" t="s">
        <v>132</v>
      </c>
      <c r="C93" s="14"/>
      <c r="D93" s="14" t="s">
        <v>143</v>
      </c>
      <c r="E93" s="14" t="s">
        <v>133</v>
      </c>
      <c r="F93" s="14" t="s">
        <v>144</v>
      </c>
      <c r="G93" s="14">
        <v>4</v>
      </c>
      <c r="H93" s="14" t="s">
        <v>144</v>
      </c>
      <c r="I93" s="14"/>
      <c r="J93" s="14"/>
      <c r="K93" s="14"/>
      <c r="L93" s="14"/>
      <c r="M93" s="14">
        <v>2</v>
      </c>
      <c r="N93" s="14"/>
      <c r="O93" s="13">
        <v>2</v>
      </c>
      <c r="P93" s="13">
        <v>4</v>
      </c>
      <c r="Q93" s="13"/>
      <c r="R93" s="13"/>
      <c r="S93" s="19"/>
    </row>
    <row r="94" spans="2:19" ht="12.75">
      <c r="B94" s="27">
        <f>E94/COUNT(F93:AW93)</f>
        <v>0</v>
      </c>
      <c r="C94" s="28">
        <f>E94/COUNTA(F93:AX93)</f>
        <v>0</v>
      </c>
      <c r="D94" s="14">
        <v>1</v>
      </c>
      <c r="E94" s="14">
        <f>COUNTIF(F93:AZ93,D94)</f>
        <v>0</v>
      </c>
      <c r="F94" s="14"/>
      <c r="G94" s="14"/>
      <c r="H94" s="14"/>
      <c r="I94" s="14"/>
      <c r="J94" s="14"/>
      <c r="K94" s="14"/>
      <c r="L94" s="14"/>
      <c r="M94" s="14"/>
      <c r="N94" s="14"/>
      <c r="O94" s="13"/>
      <c r="P94" s="13"/>
      <c r="Q94" s="13"/>
      <c r="R94" s="13"/>
      <c r="S94" s="19"/>
    </row>
    <row r="95" spans="2:19" ht="12.75">
      <c r="B95" s="27">
        <f>E95/COUNT(F93:AW93)</f>
        <v>0.5</v>
      </c>
      <c r="C95" s="28">
        <f>E95/COUNTA(F93:AX93)</f>
        <v>0.3333333333333333</v>
      </c>
      <c r="D95" s="14">
        <v>2</v>
      </c>
      <c r="E95" s="14">
        <f>COUNTIF(F93:AZ93,D95)</f>
        <v>2</v>
      </c>
      <c r="F95" s="14"/>
      <c r="G95" s="14"/>
      <c r="H95" s="14"/>
      <c r="I95" s="14"/>
      <c r="J95" s="14"/>
      <c r="K95" s="14"/>
      <c r="L95" s="14"/>
      <c r="M95" s="14"/>
      <c r="N95" s="14"/>
      <c r="O95" s="13"/>
      <c r="P95" s="13"/>
      <c r="Q95" s="13"/>
      <c r="R95" s="13"/>
      <c r="S95" s="19"/>
    </row>
    <row r="96" spans="2:19" ht="12.75">
      <c r="B96" s="27">
        <f>E96/COUNT(F93:AW93)</f>
        <v>0</v>
      </c>
      <c r="C96" s="28">
        <f>E96/COUNTA(F93:AX93)</f>
        <v>0</v>
      </c>
      <c r="D96" s="14">
        <v>3</v>
      </c>
      <c r="E96" s="14">
        <f>COUNTIF(F93:AZ93,D96)</f>
        <v>0</v>
      </c>
      <c r="F96" s="14"/>
      <c r="G96" s="14"/>
      <c r="H96" s="14"/>
      <c r="I96" s="14"/>
      <c r="J96" s="14"/>
      <c r="K96" s="14"/>
      <c r="L96" s="14"/>
      <c r="M96" s="14"/>
      <c r="N96" s="14"/>
      <c r="O96" s="13"/>
      <c r="P96" s="13"/>
      <c r="Q96" s="13"/>
      <c r="R96" s="13"/>
      <c r="S96" s="19"/>
    </row>
    <row r="97" spans="2:19" ht="12.75">
      <c r="B97" s="27">
        <f>E97/COUNT(F93:AW93)</f>
        <v>0.5</v>
      </c>
      <c r="C97" s="28">
        <f>E97/COUNTA(F93:AX93)</f>
        <v>0.3333333333333333</v>
      </c>
      <c r="D97" s="14">
        <v>4</v>
      </c>
      <c r="E97" s="14">
        <f>COUNTIF(F93:AZ93,D97)</f>
        <v>2</v>
      </c>
      <c r="F97" s="14"/>
      <c r="G97" s="14"/>
      <c r="H97" s="14"/>
      <c r="I97" s="14"/>
      <c r="J97" s="14"/>
      <c r="K97" s="14"/>
      <c r="L97" s="14"/>
      <c r="M97" s="14"/>
      <c r="N97" s="14"/>
      <c r="O97" s="13"/>
      <c r="P97" s="13"/>
      <c r="Q97" s="13"/>
      <c r="R97" s="13"/>
      <c r="S97" s="19"/>
    </row>
    <row r="98" spans="2:19" ht="12.75">
      <c r="B98" s="27">
        <f>E98/COUNT(F93:AW93)</f>
        <v>0</v>
      </c>
      <c r="C98" s="28">
        <f>E98/COUNTA(F93:AX93)</f>
        <v>0</v>
      </c>
      <c r="D98" s="14">
        <v>5</v>
      </c>
      <c r="E98" s="14">
        <f>COUNTIF(F93:AZ93,D98)</f>
        <v>0</v>
      </c>
      <c r="F98" s="14"/>
      <c r="G98" s="14"/>
      <c r="H98" s="14"/>
      <c r="I98" s="14"/>
      <c r="J98" s="14"/>
      <c r="K98" s="14"/>
      <c r="L98" s="14"/>
      <c r="M98" s="14"/>
      <c r="N98" s="14"/>
      <c r="O98" s="13"/>
      <c r="P98" s="13"/>
      <c r="Q98" s="13"/>
      <c r="R98" s="13"/>
      <c r="S98" s="19"/>
    </row>
    <row r="99" spans="2:19" ht="12.75">
      <c r="B99" s="27">
        <f>E99/COUNT(F93:AW93)</f>
        <v>0.5</v>
      </c>
      <c r="C99" s="28">
        <f>E99/COUNTA(F93:AX93)</f>
        <v>0.3333333333333333</v>
      </c>
      <c r="D99" s="14" t="s">
        <v>144</v>
      </c>
      <c r="E99" s="14">
        <f>COUNTIF(F93:AZ93,D99)</f>
        <v>2</v>
      </c>
      <c r="F99" s="14"/>
      <c r="G99" s="14"/>
      <c r="H99" s="14"/>
      <c r="I99" s="14"/>
      <c r="J99" s="14"/>
      <c r="K99" s="14"/>
      <c r="L99" s="14"/>
      <c r="M99" s="14"/>
      <c r="N99" s="14"/>
      <c r="O99" s="13"/>
      <c r="P99" s="13"/>
      <c r="Q99" s="13"/>
      <c r="R99" s="13"/>
      <c r="S99" s="19"/>
    </row>
    <row r="100" spans="2:19" ht="12.75">
      <c r="B100" s="13" t="s">
        <v>134</v>
      </c>
      <c r="C100" s="14"/>
      <c r="D100" s="14" t="s">
        <v>143</v>
      </c>
      <c r="E100" s="14" t="s">
        <v>135</v>
      </c>
      <c r="F100" s="14" t="s">
        <v>144</v>
      </c>
      <c r="G100" s="14">
        <v>1</v>
      </c>
      <c r="H100" s="14">
        <v>1</v>
      </c>
      <c r="I100" s="14"/>
      <c r="J100" s="14"/>
      <c r="K100" s="14"/>
      <c r="L100" s="14"/>
      <c r="M100" s="14">
        <v>4</v>
      </c>
      <c r="N100" s="14"/>
      <c r="O100" s="13">
        <v>2</v>
      </c>
      <c r="P100" s="13">
        <v>3</v>
      </c>
      <c r="Q100" s="13"/>
      <c r="R100" s="13"/>
      <c r="S100" s="19"/>
    </row>
    <row r="101" spans="2:19" ht="12.75">
      <c r="B101" s="27">
        <f>E101/COUNT(F100:AW100)</f>
        <v>0.4</v>
      </c>
      <c r="C101" s="28">
        <f>E101/COUNTA(F100:AX100)</f>
        <v>0.3333333333333333</v>
      </c>
      <c r="D101" s="14">
        <v>1</v>
      </c>
      <c r="E101" s="14">
        <f>COUNTIF(F100:AZ100,D101)</f>
        <v>2</v>
      </c>
      <c r="F101" s="14"/>
      <c r="G101" s="14"/>
      <c r="H101" s="14"/>
      <c r="I101" s="14"/>
      <c r="J101" s="14"/>
      <c r="K101" s="14"/>
      <c r="L101" s="14"/>
      <c r="M101" s="14"/>
      <c r="N101" s="14"/>
      <c r="O101" s="13"/>
      <c r="P101" s="13"/>
      <c r="Q101" s="13"/>
      <c r="R101" s="13"/>
      <c r="S101" s="19"/>
    </row>
    <row r="102" spans="2:19" ht="12.75">
      <c r="B102" s="27">
        <f>E102/COUNT(F100:AW100)</f>
        <v>0.2</v>
      </c>
      <c r="C102" s="28">
        <f>E102/COUNTA(F100:AX100)</f>
        <v>0.16666666666666666</v>
      </c>
      <c r="D102" s="14">
        <v>2</v>
      </c>
      <c r="E102" s="14">
        <f>COUNTIF(F100:AZ100,D102)</f>
        <v>1</v>
      </c>
      <c r="F102" s="14"/>
      <c r="G102" s="14"/>
      <c r="H102" s="14"/>
      <c r="I102" s="14"/>
      <c r="J102" s="14"/>
      <c r="K102" s="14"/>
      <c r="L102" s="14"/>
      <c r="M102" s="14"/>
      <c r="N102" s="14"/>
      <c r="O102" s="13"/>
      <c r="P102" s="13"/>
      <c r="Q102" s="13"/>
      <c r="R102" s="13"/>
      <c r="S102" s="19"/>
    </row>
    <row r="103" spans="2:19" ht="12.75">
      <c r="B103" s="27">
        <f>E103/COUNT(F100:AW100)</f>
        <v>0.2</v>
      </c>
      <c r="C103" s="28">
        <f>E103/COUNTA(F100:AX100)</f>
        <v>0.16666666666666666</v>
      </c>
      <c r="D103" s="14">
        <v>3</v>
      </c>
      <c r="E103" s="14">
        <f>COUNTIF(F100:AZ100,D103)</f>
        <v>1</v>
      </c>
      <c r="F103" s="14"/>
      <c r="G103" s="14"/>
      <c r="H103" s="14"/>
      <c r="I103" s="14"/>
      <c r="J103" s="14"/>
      <c r="K103" s="14"/>
      <c r="L103" s="14"/>
      <c r="M103" s="14"/>
      <c r="N103" s="14"/>
      <c r="O103" s="13"/>
      <c r="P103" s="13"/>
      <c r="Q103" s="13"/>
      <c r="R103" s="13"/>
      <c r="S103" s="19"/>
    </row>
    <row r="104" spans="2:19" ht="12.75">
      <c r="B104" s="27">
        <f>E104/COUNT(F100:AW100)</f>
        <v>0.2</v>
      </c>
      <c r="C104" s="28">
        <f>E104/COUNTA(F100:AX100)</f>
        <v>0.16666666666666666</v>
      </c>
      <c r="D104" s="14">
        <v>4</v>
      </c>
      <c r="E104" s="14">
        <f>COUNTIF(F100:AZ100,D104)</f>
        <v>1</v>
      </c>
      <c r="F104" s="14"/>
      <c r="G104" s="14"/>
      <c r="H104" s="14"/>
      <c r="I104" s="14"/>
      <c r="J104" s="14"/>
      <c r="K104" s="14"/>
      <c r="L104" s="14"/>
      <c r="M104" s="14"/>
      <c r="N104" s="14"/>
      <c r="O104" s="13"/>
      <c r="P104" s="13"/>
      <c r="Q104" s="13"/>
      <c r="R104" s="13"/>
      <c r="S104" s="19"/>
    </row>
    <row r="105" spans="2:19" ht="12.75">
      <c r="B105" s="27">
        <f>E105/COUNT(F100:AW100)</f>
        <v>0</v>
      </c>
      <c r="C105" s="28">
        <f>E105/COUNTA(F100:AX100)</f>
        <v>0</v>
      </c>
      <c r="D105" s="14">
        <v>5</v>
      </c>
      <c r="E105" s="14">
        <f>COUNTIF(F100:AZ100,D105)</f>
        <v>0</v>
      </c>
      <c r="F105" s="14"/>
      <c r="G105" s="14"/>
      <c r="H105" s="14"/>
      <c r="I105" s="14"/>
      <c r="J105" s="14"/>
      <c r="K105" s="14"/>
      <c r="L105" s="14"/>
      <c r="M105" s="14"/>
      <c r="N105" s="14"/>
      <c r="O105" s="13"/>
      <c r="P105" s="13"/>
      <c r="Q105" s="13"/>
      <c r="R105" s="13"/>
      <c r="S105" s="19"/>
    </row>
    <row r="106" spans="2:19" ht="12.75">
      <c r="B106" s="27">
        <f>E106/COUNT(F100:AW100)</f>
        <v>0.2</v>
      </c>
      <c r="C106" s="28">
        <f>E106/COUNTA(F100:AX100)</f>
        <v>0.16666666666666666</v>
      </c>
      <c r="D106" s="14" t="s">
        <v>144</v>
      </c>
      <c r="E106" s="14">
        <f>COUNTIF(F100:AZ100,D106)</f>
        <v>1</v>
      </c>
      <c r="F106" s="14"/>
      <c r="G106" s="14"/>
      <c r="H106" s="14"/>
      <c r="I106" s="14"/>
      <c r="J106" s="14"/>
      <c r="K106" s="14"/>
      <c r="L106" s="14"/>
      <c r="M106" s="14"/>
      <c r="N106" s="14"/>
      <c r="O106" s="13"/>
      <c r="P106" s="13"/>
      <c r="Q106" s="13"/>
      <c r="R106" s="13"/>
      <c r="S106" s="19"/>
    </row>
    <row r="107" spans="1:19" ht="12.75">
      <c r="A107" s="22"/>
      <c r="B107" s="13" t="s">
        <v>136</v>
      </c>
      <c r="C107" s="14"/>
      <c r="D107" s="14" t="s">
        <v>143</v>
      </c>
      <c r="E107" s="14" t="s">
        <v>137</v>
      </c>
      <c r="F107" s="14" t="s">
        <v>144</v>
      </c>
      <c r="G107" s="14">
        <v>1</v>
      </c>
      <c r="H107" s="14" t="s">
        <v>144</v>
      </c>
      <c r="I107" s="14"/>
      <c r="J107" s="14"/>
      <c r="K107" s="14"/>
      <c r="L107" s="14"/>
      <c r="M107" s="14">
        <v>4</v>
      </c>
      <c r="N107" s="14"/>
      <c r="O107" s="13">
        <v>2</v>
      </c>
      <c r="P107" s="13">
        <v>2</v>
      </c>
      <c r="Q107" s="13"/>
      <c r="R107" s="13"/>
      <c r="S107" s="19"/>
    </row>
    <row r="108" spans="1:19" ht="12.75">
      <c r="A108" s="22"/>
      <c r="B108" s="27">
        <f>E108/COUNT(F107:AW107)</f>
        <v>0.25</v>
      </c>
      <c r="C108" s="28">
        <f>E108/COUNTA(F107:AX107)</f>
        <v>0.16666666666666666</v>
      </c>
      <c r="D108" s="14">
        <v>1</v>
      </c>
      <c r="E108" s="14">
        <f>COUNTIF(F107:AZ107,D108)</f>
        <v>1</v>
      </c>
      <c r="F108" s="14"/>
      <c r="G108" s="14"/>
      <c r="H108" s="14"/>
      <c r="I108" s="14"/>
      <c r="J108" s="14"/>
      <c r="K108" s="14"/>
      <c r="L108" s="14"/>
      <c r="M108" s="14"/>
      <c r="N108" s="14"/>
      <c r="O108" s="13"/>
      <c r="P108" s="13"/>
      <c r="Q108" s="13"/>
      <c r="R108" s="13"/>
      <c r="S108" s="19"/>
    </row>
    <row r="109" spans="1:19" ht="12.75">
      <c r="A109" s="22"/>
      <c r="B109" s="27">
        <f>E109/COUNT(F107:AW107)</f>
        <v>0.5</v>
      </c>
      <c r="C109" s="28">
        <f>E109/COUNTA(F107:AX107)</f>
        <v>0.3333333333333333</v>
      </c>
      <c r="D109" s="14">
        <v>2</v>
      </c>
      <c r="E109" s="14">
        <f>COUNTIF(F107:AZ107,D109)</f>
        <v>2</v>
      </c>
      <c r="F109" s="14"/>
      <c r="G109" s="14"/>
      <c r="H109" s="14"/>
      <c r="I109" s="14"/>
      <c r="J109" s="14"/>
      <c r="K109" s="14"/>
      <c r="L109" s="14"/>
      <c r="M109" s="14"/>
      <c r="N109" s="14"/>
      <c r="O109" s="13"/>
      <c r="P109" s="13"/>
      <c r="Q109" s="13"/>
      <c r="R109" s="13"/>
      <c r="S109" s="19"/>
    </row>
    <row r="110" spans="1:19" ht="12.75">
      <c r="A110" s="22"/>
      <c r="B110" s="27">
        <f>E110/COUNT(F107:AW107)</f>
        <v>0</v>
      </c>
      <c r="C110" s="28">
        <f>E110/COUNTA(F107:AX107)</f>
        <v>0</v>
      </c>
      <c r="D110" s="14">
        <v>3</v>
      </c>
      <c r="E110" s="14">
        <f>COUNTIF(F107:AZ107,D110)</f>
        <v>0</v>
      </c>
      <c r="F110" s="14"/>
      <c r="G110" s="14"/>
      <c r="H110" s="14"/>
      <c r="I110" s="14"/>
      <c r="J110" s="14"/>
      <c r="K110" s="14"/>
      <c r="L110" s="14"/>
      <c r="M110" s="14"/>
      <c r="N110" s="14"/>
      <c r="O110" s="13"/>
      <c r="P110" s="13"/>
      <c r="Q110" s="13"/>
      <c r="R110" s="13"/>
      <c r="S110" s="19"/>
    </row>
    <row r="111" spans="1:19" ht="12.75">
      <c r="A111" s="22"/>
      <c r="B111" s="27">
        <f>E111/COUNT(F107:AW107)</f>
        <v>0.25</v>
      </c>
      <c r="C111" s="28">
        <f>E111/COUNTA(F107:AX107)</f>
        <v>0.16666666666666666</v>
      </c>
      <c r="D111" s="14">
        <v>4</v>
      </c>
      <c r="E111" s="14">
        <f>COUNTIF(F107:AZ107,D111)</f>
        <v>1</v>
      </c>
      <c r="F111" s="14"/>
      <c r="G111" s="14"/>
      <c r="H111" s="14"/>
      <c r="I111" s="14"/>
      <c r="J111" s="14"/>
      <c r="K111" s="14"/>
      <c r="L111" s="14"/>
      <c r="M111" s="14"/>
      <c r="N111" s="14"/>
      <c r="O111" s="13"/>
      <c r="P111" s="13"/>
      <c r="Q111" s="13"/>
      <c r="R111" s="13"/>
      <c r="S111" s="19"/>
    </row>
    <row r="112" spans="1:19" ht="12.75">
      <c r="A112" s="22"/>
      <c r="B112" s="27">
        <f>E112/COUNT(F107:AW107)</f>
        <v>0</v>
      </c>
      <c r="C112" s="28">
        <f>E112/COUNTA(F107:AX107)</f>
        <v>0</v>
      </c>
      <c r="D112" s="14">
        <v>5</v>
      </c>
      <c r="E112" s="14">
        <f>COUNTIF(F107:AZ107,D112)</f>
        <v>0</v>
      </c>
      <c r="F112" s="14"/>
      <c r="G112" s="14"/>
      <c r="H112" s="14"/>
      <c r="I112" s="14"/>
      <c r="J112" s="14"/>
      <c r="K112" s="14"/>
      <c r="L112" s="14"/>
      <c r="M112" s="14"/>
      <c r="N112" s="14"/>
      <c r="O112" s="13"/>
      <c r="P112" s="13"/>
      <c r="Q112" s="13"/>
      <c r="R112" s="13"/>
      <c r="S112" s="19"/>
    </row>
    <row r="113" spans="1:19" ht="12.75">
      <c r="A113" s="22"/>
      <c r="B113" s="27">
        <f>E113/COUNT(F107:AW107)</f>
        <v>0.5</v>
      </c>
      <c r="C113" s="28">
        <f>E113/COUNTA(F107:AX107)</f>
        <v>0.3333333333333333</v>
      </c>
      <c r="D113" s="14" t="s">
        <v>144</v>
      </c>
      <c r="E113" s="14">
        <f>COUNTIF(F107:AZ107,D113)</f>
        <v>2</v>
      </c>
      <c r="F113" s="14"/>
      <c r="G113" s="14"/>
      <c r="H113" s="14"/>
      <c r="I113" s="14"/>
      <c r="J113" s="14"/>
      <c r="K113" s="14"/>
      <c r="L113" s="14"/>
      <c r="M113" s="14"/>
      <c r="N113" s="14"/>
      <c r="O113" s="13"/>
      <c r="P113" s="13"/>
      <c r="Q113" s="13"/>
      <c r="R113" s="13"/>
      <c r="S113" s="19"/>
    </row>
    <row r="114" spans="1:19" ht="12.75">
      <c r="A114" s="22"/>
      <c r="B114" s="13" t="s">
        <v>138</v>
      </c>
      <c r="C114" s="14"/>
      <c r="D114" s="14" t="s">
        <v>143</v>
      </c>
      <c r="E114" s="14" t="s">
        <v>139</v>
      </c>
      <c r="F114" s="14">
        <v>1</v>
      </c>
      <c r="G114" s="14">
        <v>2</v>
      </c>
      <c r="H114" s="14">
        <v>2</v>
      </c>
      <c r="I114" s="14"/>
      <c r="J114" s="14"/>
      <c r="K114" s="14"/>
      <c r="L114" s="14"/>
      <c r="M114" s="14">
        <v>3</v>
      </c>
      <c r="N114" s="14"/>
      <c r="O114" s="13">
        <v>2</v>
      </c>
      <c r="P114" s="13">
        <v>3</v>
      </c>
      <c r="Q114" s="13"/>
      <c r="R114" s="13"/>
      <c r="S114" s="19"/>
    </row>
    <row r="115" spans="1:19" ht="12.75">
      <c r="A115" s="22"/>
      <c r="B115" s="27">
        <f>E115/COUNT(F114:AW114)</f>
        <v>0.16666666666666666</v>
      </c>
      <c r="C115" s="28">
        <f>E115/COUNTA(F114:AX114)</f>
        <v>0.16666666666666666</v>
      </c>
      <c r="D115" s="14">
        <v>1</v>
      </c>
      <c r="E115" s="14">
        <f>COUNTIF(F114:AZ114,D115)</f>
        <v>1</v>
      </c>
      <c r="F115" s="14"/>
      <c r="G115" s="14"/>
      <c r="H115" s="14"/>
      <c r="I115" s="14"/>
      <c r="J115" s="14"/>
      <c r="K115" s="14"/>
      <c r="L115" s="14"/>
      <c r="M115" s="14"/>
      <c r="N115" s="14"/>
      <c r="O115" s="13"/>
      <c r="P115" s="13"/>
      <c r="Q115" s="13"/>
      <c r="R115" s="13"/>
      <c r="S115" s="19"/>
    </row>
    <row r="116" spans="1:19" ht="12.75">
      <c r="A116" s="22"/>
      <c r="B116" s="27">
        <f>E116/COUNT(F114:AW114)</f>
        <v>0.5</v>
      </c>
      <c r="C116" s="28">
        <f>E116/COUNTA(F114:AX114)</f>
        <v>0.5</v>
      </c>
      <c r="D116" s="14">
        <v>2</v>
      </c>
      <c r="E116" s="14">
        <f>COUNTIF(F114:AZ114,D116)</f>
        <v>3</v>
      </c>
      <c r="F116" s="14"/>
      <c r="G116" s="14"/>
      <c r="H116" s="14"/>
      <c r="I116" s="14"/>
      <c r="J116" s="14"/>
      <c r="K116" s="14"/>
      <c r="L116" s="14"/>
      <c r="M116" s="14"/>
      <c r="N116" s="14"/>
      <c r="O116" s="13"/>
      <c r="P116" s="13"/>
      <c r="Q116" s="13"/>
      <c r="R116" s="13"/>
      <c r="S116" s="19"/>
    </row>
    <row r="117" spans="1:19" ht="12.75">
      <c r="A117" s="22"/>
      <c r="B117" s="27">
        <f>E117/COUNT(F114:AW114)</f>
        <v>0.3333333333333333</v>
      </c>
      <c r="C117" s="28">
        <f>E117/COUNTA(F114:AX114)</f>
        <v>0.3333333333333333</v>
      </c>
      <c r="D117" s="14">
        <v>3</v>
      </c>
      <c r="E117" s="14">
        <f>COUNTIF(F114:AZ114,D117)</f>
        <v>2</v>
      </c>
      <c r="F117" s="14"/>
      <c r="G117" s="14"/>
      <c r="H117" s="14"/>
      <c r="I117" s="14"/>
      <c r="J117" s="14"/>
      <c r="K117" s="14"/>
      <c r="L117" s="14"/>
      <c r="M117" s="14"/>
      <c r="N117" s="14"/>
      <c r="O117" s="13"/>
      <c r="P117" s="13"/>
      <c r="Q117" s="13"/>
      <c r="R117" s="13"/>
      <c r="S117" s="19"/>
    </row>
    <row r="118" spans="1:19" ht="12.75">
      <c r="A118" s="22"/>
      <c r="B118" s="27">
        <f>E118/COUNT(F114:AW114)</f>
        <v>0</v>
      </c>
      <c r="C118" s="28">
        <f>E118/COUNTA(F114:AX114)</f>
        <v>0</v>
      </c>
      <c r="D118" s="14">
        <v>4</v>
      </c>
      <c r="E118" s="14">
        <f>COUNTIF(F114:AZ114,D118)</f>
        <v>0</v>
      </c>
      <c r="F118" s="14"/>
      <c r="G118" s="14"/>
      <c r="H118" s="14"/>
      <c r="I118" s="14"/>
      <c r="J118" s="14"/>
      <c r="K118" s="14"/>
      <c r="L118" s="14"/>
      <c r="M118" s="14"/>
      <c r="N118" s="14"/>
      <c r="O118" s="13"/>
      <c r="P118" s="13"/>
      <c r="Q118" s="13"/>
      <c r="R118" s="13"/>
      <c r="S118" s="19"/>
    </row>
    <row r="119" spans="1:19" ht="12.75">
      <c r="A119" s="22"/>
      <c r="B119" s="27">
        <f>E119/COUNT(F114:AW114)</f>
        <v>0</v>
      </c>
      <c r="C119" s="28">
        <f>E119/COUNTA(F114:AX114)</f>
        <v>0</v>
      </c>
      <c r="D119" s="14">
        <v>5</v>
      </c>
      <c r="E119" s="14">
        <f>COUNTIF(F114:AZ114,D119)</f>
        <v>0</v>
      </c>
      <c r="F119" s="14"/>
      <c r="G119" s="14"/>
      <c r="H119" s="14"/>
      <c r="I119" s="14"/>
      <c r="J119" s="14"/>
      <c r="K119" s="14"/>
      <c r="L119" s="14"/>
      <c r="M119" s="14"/>
      <c r="N119" s="14"/>
      <c r="O119" s="13"/>
      <c r="P119" s="13"/>
      <c r="Q119" s="13"/>
      <c r="R119" s="13"/>
      <c r="S119" s="19"/>
    </row>
    <row r="120" spans="1:19" ht="12.75">
      <c r="A120" s="22"/>
      <c r="B120" s="27">
        <f>E120/COUNT(F114:AW114)</f>
        <v>0</v>
      </c>
      <c r="C120" s="28">
        <f>E120/COUNTA(F114:AX114)</f>
        <v>0</v>
      </c>
      <c r="D120" s="14" t="s">
        <v>144</v>
      </c>
      <c r="E120" s="14">
        <f>COUNTIF(F114:AZ114,D120)</f>
        <v>0</v>
      </c>
      <c r="F120" s="14"/>
      <c r="G120" s="14"/>
      <c r="H120" s="14"/>
      <c r="I120" s="14"/>
      <c r="J120" s="14"/>
      <c r="K120" s="14"/>
      <c r="L120" s="14"/>
      <c r="M120" s="14"/>
      <c r="N120" s="14"/>
      <c r="O120" s="13"/>
      <c r="P120" s="13"/>
      <c r="Q120" s="13"/>
      <c r="R120" s="13"/>
      <c r="S120" s="19"/>
    </row>
    <row r="121" spans="1:19" ht="12.75">
      <c r="A121" s="22"/>
      <c r="B121" s="13" t="s">
        <v>140</v>
      </c>
      <c r="C121" s="14"/>
      <c r="D121" s="14" t="s">
        <v>143</v>
      </c>
      <c r="E121" s="14" t="s">
        <v>141</v>
      </c>
      <c r="F121" s="14" t="s">
        <v>144</v>
      </c>
      <c r="G121" s="14">
        <v>4</v>
      </c>
      <c r="H121" s="14" t="s">
        <v>144</v>
      </c>
      <c r="I121" s="14"/>
      <c r="J121" s="14"/>
      <c r="K121" s="14"/>
      <c r="L121" s="14"/>
      <c r="M121" s="14">
        <v>5</v>
      </c>
      <c r="N121" s="14"/>
      <c r="O121" s="13">
        <v>2</v>
      </c>
      <c r="P121" s="13">
        <v>3</v>
      </c>
      <c r="Q121" s="13"/>
      <c r="R121" s="13"/>
      <c r="S121" s="19"/>
    </row>
    <row r="122" spans="1:19" ht="12.75">
      <c r="A122" s="22"/>
      <c r="B122" s="27">
        <f>E122/COUNT(F121:AW121)</f>
        <v>0</v>
      </c>
      <c r="C122" s="28">
        <f>E122/COUNTA(F121:AX121)</f>
        <v>0</v>
      </c>
      <c r="D122" s="14">
        <v>1</v>
      </c>
      <c r="E122" s="14">
        <f>COUNTIF(F121:AZ121,D122)</f>
        <v>0</v>
      </c>
      <c r="F122" s="14"/>
      <c r="G122" s="14"/>
      <c r="H122" s="14"/>
      <c r="I122" s="14"/>
      <c r="J122" s="14"/>
      <c r="K122" s="14"/>
      <c r="L122" s="14"/>
      <c r="M122" s="14"/>
      <c r="N122" s="14"/>
      <c r="O122" s="13"/>
      <c r="P122" s="13"/>
      <c r="Q122" s="13"/>
      <c r="R122" s="13"/>
      <c r="S122" s="19"/>
    </row>
    <row r="123" spans="1:19" ht="12.75">
      <c r="A123" s="22"/>
      <c r="B123" s="27">
        <f>E123/COUNT(F121:AW121)</f>
        <v>0.25</v>
      </c>
      <c r="C123" s="28">
        <f>E123/COUNTA(F121:AX121)</f>
        <v>0.16666666666666666</v>
      </c>
      <c r="D123" s="14">
        <v>2</v>
      </c>
      <c r="E123" s="14">
        <f>COUNTIF(F121:AZ121,D123)</f>
        <v>1</v>
      </c>
      <c r="F123" s="14"/>
      <c r="G123" s="14"/>
      <c r="H123" s="14"/>
      <c r="I123" s="14"/>
      <c r="J123" s="14"/>
      <c r="K123" s="14"/>
      <c r="L123" s="14"/>
      <c r="M123" s="14"/>
      <c r="N123" s="14"/>
      <c r="O123" s="13"/>
      <c r="P123" s="13"/>
      <c r="Q123" s="13"/>
      <c r="R123" s="13"/>
      <c r="S123" s="19"/>
    </row>
    <row r="124" spans="1:19" ht="12.75">
      <c r="A124" s="22"/>
      <c r="B124" s="27">
        <f>E124/COUNT(F121:AW121)</f>
        <v>0.25</v>
      </c>
      <c r="C124" s="28">
        <f>E124/COUNTA(F121:AX121)</f>
        <v>0.16666666666666666</v>
      </c>
      <c r="D124" s="14">
        <v>3</v>
      </c>
      <c r="E124" s="14">
        <f>COUNTIF(F121:AZ121,D124)</f>
        <v>1</v>
      </c>
      <c r="F124" s="14"/>
      <c r="G124" s="14"/>
      <c r="H124" s="14"/>
      <c r="I124" s="14"/>
      <c r="J124" s="14"/>
      <c r="K124" s="14"/>
      <c r="L124" s="14"/>
      <c r="M124" s="14"/>
      <c r="N124" s="14"/>
      <c r="O124" s="13"/>
      <c r="P124" s="13"/>
      <c r="Q124" s="13"/>
      <c r="R124" s="13"/>
      <c r="S124" s="19"/>
    </row>
    <row r="125" spans="1:19" ht="12.75">
      <c r="A125" s="22"/>
      <c r="B125" s="27">
        <f>E125/COUNT(F121:AW121)</f>
        <v>0.25</v>
      </c>
      <c r="C125" s="28">
        <f>E125/COUNTA(F121:AX121)</f>
        <v>0.16666666666666666</v>
      </c>
      <c r="D125" s="14">
        <v>4</v>
      </c>
      <c r="E125" s="14">
        <f>COUNTIF(F121:AZ121,D125)</f>
        <v>1</v>
      </c>
      <c r="F125" s="14"/>
      <c r="G125" s="14"/>
      <c r="H125" s="14"/>
      <c r="I125" s="14"/>
      <c r="J125" s="14"/>
      <c r="K125" s="14"/>
      <c r="L125" s="14"/>
      <c r="M125" s="14"/>
      <c r="N125" s="14"/>
      <c r="O125" s="13"/>
      <c r="P125" s="13"/>
      <c r="Q125" s="13"/>
      <c r="R125" s="13"/>
      <c r="S125" s="19"/>
    </row>
    <row r="126" spans="1:19" ht="12.75">
      <c r="A126" s="22"/>
      <c r="B126" s="27">
        <f>E126/COUNT(F121:AW121)</f>
        <v>0.25</v>
      </c>
      <c r="C126" s="28">
        <f>E126/COUNTA(F121:AX121)</f>
        <v>0.16666666666666666</v>
      </c>
      <c r="D126" s="14">
        <v>5</v>
      </c>
      <c r="E126" s="14">
        <f>COUNTIF(F121:AZ121,D126)</f>
        <v>1</v>
      </c>
      <c r="F126" s="14"/>
      <c r="G126" s="14"/>
      <c r="H126" s="14"/>
      <c r="I126" s="14"/>
      <c r="J126" s="14"/>
      <c r="K126" s="14"/>
      <c r="L126" s="14"/>
      <c r="M126" s="14"/>
      <c r="N126" s="14"/>
      <c r="O126" s="13"/>
      <c r="P126" s="13"/>
      <c r="Q126" s="13"/>
      <c r="R126" s="13"/>
      <c r="S126" s="19"/>
    </row>
    <row r="127" spans="1:19" ht="12.75">
      <c r="A127" s="22"/>
      <c r="B127" s="27">
        <f>E127/COUNT(F121:AW121)</f>
        <v>0.5</v>
      </c>
      <c r="C127" s="28">
        <f>E127/COUNTA(F121:AX121)</f>
        <v>0.3333333333333333</v>
      </c>
      <c r="D127" s="14" t="s">
        <v>144</v>
      </c>
      <c r="E127" s="14">
        <f>COUNTIF(F121:AZ121,D127)</f>
        <v>2</v>
      </c>
      <c r="F127" s="14"/>
      <c r="G127" s="14"/>
      <c r="H127" s="14"/>
      <c r="I127" s="14"/>
      <c r="J127" s="14"/>
      <c r="K127" s="14"/>
      <c r="L127" s="14"/>
      <c r="M127" s="14"/>
      <c r="N127" s="14"/>
      <c r="O127" s="13"/>
      <c r="P127" s="13"/>
      <c r="Q127" s="13"/>
      <c r="R127" s="13"/>
      <c r="S127" s="19"/>
    </row>
    <row r="128" spans="1:19" ht="56.25">
      <c r="A128" s="12" t="s">
        <v>147</v>
      </c>
      <c r="B128" s="13" t="s">
        <v>129</v>
      </c>
      <c r="C128" s="14">
        <v>5</v>
      </c>
      <c r="D128" s="14" t="s">
        <v>143</v>
      </c>
      <c r="E128" s="14" t="s">
        <v>131</v>
      </c>
      <c r="F128" s="14">
        <v>1</v>
      </c>
      <c r="G128" s="14">
        <v>1</v>
      </c>
      <c r="H128" s="14">
        <v>2</v>
      </c>
      <c r="I128" s="14"/>
      <c r="J128" s="14"/>
      <c r="K128" s="14"/>
      <c r="L128" s="14"/>
      <c r="M128" s="14">
        <v>5</v>
      </c>
      <c r="N128" s="14"/>
      <c r="O128" s="13">
        <v>4</v>
      </c>
      <c r="P128" s="13">
        <v>4</v>
      </c>
      <c r="Q128" s="13"/>
      <c r="R128" s="13"/>
      <c r="S128" s="19"/>
    </row>
    <row r="129" spans="1:19" ht="12.75">
      <c r="A129" s="12"/>
      <c r="B129" s="27">
        <f>E129/COUNT(F128:AW128)</f>
        <v>0.3333333333333333</v>
      </c>
      <c r="C129" s="28">
        <f>E129/COUNTA(F128:AX128)</f>
        <v>0.3333333333333333</v>
      </c>
      <c r="D129" s="14">
        <v>1</v>
      </c>
      <c r="E129" s="14">
        <f>COUNTIF(F128:AZ128,D129)</f>
        <v>2</v>
      </c>
      <c r="F129" s="14"/>
      <c r="G129" s="14"/>
      <c r="H129" s="14"/>
      <c r="I129" s="14"/>
      <c r="J129" s="14"/>
      <c r="K129" s="14"/>
      <c r="L129" s="14"/>
      <c r="M129" s="14"/>
      <c r="N129" s="14"/>
      <c r="O129" s="13"/>
      <c r="P129" s="13"/>
      <c r="Q129" s="13"/>
      <c r="R129" s="13"/>
      <c r="S129" s="19"/>
    </row>
    <row r="130" spans="1:19" ht="12.75">
      <c r="A130" s="12"/>
      <c r="B130" s="27">
        <f>E130/COUNT(F128:AW128)</f>
        <v>0.16666666666666666</v>
      </c>
      <c r="C130" s="28">
        <f>E130/COUNTA(F128:AX128)</f>
        <v>0.16666666666666666</v>
      </c>
      <c r="D130" s="14">
        <v>2</v>
      </c>
      <c r="E130" s="14">
        <f>COUNTIF(F128:AZ128,D130)</f>
        <v>1</v>
      </c>
      <c r="F130" s="14"/>
      <c r="G130" s="14"/>
      <c r="H130" s="14"/>
      <c r="I130" s="14"/>
      <c r="J130" s="14"/>
      <c r="K130" s="14"/>
      <c r="L130" s="14"/>
      <c r="M130" s="14"/>
      <c r="N130" s="14"/>
      <c r="O130" s="13"/>
      <c r="P130" s="13"/>
      <c r="Q130" s="13"/>
      <c r="R130" s="13"/>
      <c r="S130" s="19"/>
    </row>
    <row r="131" spans="1:19" ht="12.75">
      <c r="A131" s="12"/>
      <c r="B131" s="27">
        <f>E131/COUNT(F128:AW128)</f>
        <v>0</v>
      </c>
      <c r="C131" s="28">
        <f>E131/COUNTA(F128:AX128)</f>
        <v>0</v>
      </c>
      <c r="D131" s="14">
        <v>3</v>
      </c>
      <c r="E131" s="14">
        <f>COUNTIF(F128:AZ128,D131)</f>
        <v>0</v>
      </c>
      <c r="F131" s="14"/>
      <c r="G131" s="14"/>
      <c r="H131" s="14"/>
      <c r="I131" s="14"/>
      <c r="J131" s="14"/>
      <c r="K131" s="14"/>
      <c r="L131" s="14"/>
      <c r="M131" s="14"/>
      <c r="N131" s="14"/>
      <c r="O131" s="13"/>
      <c r="P131" s="13"/>
      <c r="Q131" s="13"/>
      <c r="R131" s="13"/>
      <c r="S131" s="19"/>
    </row>
    <row r="132" spans="1:19" ht="12.75">
      <c r="A132" s="12"/>
      <c r="B132" s="27">
        <f>E132/COUNT(F128:AW128)</f>
        <v>0.3333333333333333</v>
      </c>
      <c r="C132" s="28">
        <f>E132/COUNTA(F128:AX128)</f>
        <v>0.3333333333333333</v>
      </c>
      <c r="D132" s="14">
        <v>4</v>
      </c>
      <c r="E132" s="14">
        <f>COUNTIF(F128:AZ128,D132)</f>
        <v>2</v>
      </c>
      <c r="F132" s="14"/>
      <c r="G132" s="14"/>
      <c r="H132" s="14"/>
      <c r="I132" s="14"/>
      <c r="J132" s="14"/>
      <c r="K132" s="14"/>
      <c r="L132" s="14"/>
      <c r="M132" s="14"/>
      <c r="N132" s="14"/>
      <c r="O132" s="13"/>
      <c r="P132" s="13"/>
      <c r="Q132" s="13"/>
      <c r="R132" s="13"/>
      <c r="S132" s="19"/>
    </row>
    <row r="133" spans="1:19" ht="12.75">
      <c r="A133" s="12"/>
      <c r="B133" s="27">
        <f>E133/COUNT(F128:AW128)</f>
        <v>0.16666666666666666</v>
      </c>
      <c r="C133" s="28">
        <f>E133/COUNTA(F128:AX128)</f>
        <v>0.16666666666666666</v>
      </c>
      <c r="D133" s="14">
        <v>5</v>
      </c>
      <c r="E133" s="14">
        <f>COUNTIF(F128:AZ128,D133)</f>
        <v>1</v>
      </c>
      <c r="F133" s="14"/>
      <c r="G133" s="14"/>
      <c r="H133" s="14"/>
      <c r="I133" s="14"/>
      <c r="J133" s="14"/>
      <c r="K133" s="14"/>
      <c r="L133" s="14"/>
      <c r="M133" s="14"/>
      <c r="N133" s="14"/>
      <c r="O133" s="13"/>
      <c r="P133" s="13"/>
      <c r="Q133" s="13"/>
      <c r="R133" s="13"/>
      <c r="S133" s="19"/>
    </row>
    <row r="134" spans="1:19" ht="12.75">
      <c r="A134" s="12"/>
      <c r="B134" s="27">
        <f>E134/COUNT(F128:AW128)</f>
        <v>0</v>
      </c>
      <c r="C134" s="28">
        <f>E134/COUNTA(F128:AX128)</f>
        <v>0</v>
      </c>
      <c r="D134" s="14" t="s">
        <v>144</v>
      </c>
      <c r="E134" s="14">
        <f>COUNTIF(F128:AZ128,D134)</f>
        <v>0</v>
      </c>
      <c r="F134" s="14"/>
      <c r="G134" s="14"/>
      <c r="H134" s="14"/>
      <c r="I134" s="14"/>
      <c r="J134" s="14"/>
      <c r="K134" s="14"/>
      <c r="L134" s="14"/>
      <c r="M134" s="14"/>
      <c r="N134" s="14"/>
      <c r="O134" s="13"/>
      <c r="P134" s="13"/>
      <c r="Q134" s="13"/>
      <c r="R134" s="13"/>
      <c r="S134" s="19"/>
    </row>
    <row r="135" spans="1:19" ht="12.75">
      <c r="A135" s="12"/>
      <c r="B135" s="13" t="s">
        <v>132</v>
      </c>
      <c r="C135" s="14"/>
      <c r="D135" s="14" t="s">
        <v>143</v>
      </c>
      <c r="E135" s="14" t="s">
        <v>133</v>
      </c>
      <c r="F135" s="14" t="s">
        <v>144</v>
      </c>
      <c r="G135" s="14">
        <v>4</v>
      </c>
      <c r="H135" s="14" t="s">
        <v>144</v>
      </c>
      <c r="I135" s="14"/>
      <c r="J135" s="14"/>
      <c r="K135" s="14"/>
      <c r="L135" s="14"/>
      <c r="M135" s="14">
        <v>5</v>
      </c>
      <c r="N135" s="14"/>
      <c r="O135" s="13">
        <v>3</v>
      </c>
      <c r="P135" s="13">
        <v>4</v>
      </c>
      <c r="Q135" s="13"/>
      <c r="R135" s="13"/>
      <c r="S135" s="19"/>
    </row>
    <row r="136" spans="1:19" ht="12.75">
      <c r="A136" s="12"/>
      <c r="B136" s="27">
        <f>E136/COUNT(F135:AW135)</f>
        <v>0</v>
      </c>
      <c r="C136" s="28">
        <f>E136/COUNTA(F135:AX135)</f>
        <v>0</v>
      </c>
      <c r="D136" s="14">
        <v>1</v>
      </c>
      <c r="E136" s="14">
        <f>COUNTIF(F135:AZ135,D136)</f>
        <v>0</v>
      </c>
      <c r="F136" s="14"/>
      <c r="G136" s="14"/>
      <c r="H136" s="14"/>
      <c r="I136" s="14"/>
      <c r="J136" s="14"/>
      <c r="K136" s="14"/>
      <c r="L136" s="14"/>
      <c r="M136" s="14"/>
      <c r="N136" s="14"/>
      <c r="O136" s="13"/>
      <c r="P136" s="13"/>
      <c r="Q136" s="13"/>
      <c r="R136" s="13"/>
      <c r="S136" s="19"/>
    </row>
    <row r="137" spans="1:19" ht="12.75">
      <c r="A137" s="12"/>
      <c r="B137" s="27">
        <f>E137/COUNT(F135:AW135)</f>
        <v>0</v>
      </c>
      <c r="C137" s="28">
        <f>E137/COUNTA(F135:AX135)</f>
        <v>0</v>
      </c>
      <c r="D137" s="14">
        <v>2</v>
      </c>
      <c r="E137" s="14">
        <f>COUNTIF(F135:AZ135,D137)</f>
        <v>0</v>
      </c>
      <c r="F137" s="14"/>
      <c r="G137" s="14"/>
      <c r="H137" s="14"/>
      <c r="I137" s="14"/>
      <c r="J137" s="14"/>
      <c r="K137" s="14"/>
      <c r="L137" s="14"/>
      <c r="M137" s="14"/>
      <c r="N137" s="14"/>
      <c r="O137" s="13"/>
      <c r="P137" s="13"/>
      <c r="Q137" s="13"/>
      <c r="R137" s="13"/>
      <c r="S137" s="19"/>
    </row>
    <row r="138" spans="1:19" ht="12.75">
      <c r="A138" s="12"/>
      <c r="B138" s="27">
        <f>E138/COUNT(F135:AW135)</f>
        <v>0.25</v>
      </c>
      <c r="C138" s="28">
        <f>E138/COUNTA(F135:AX135)</f>
        <v>0.16666666666666666</v>
      </c>
      <c r="D138" s="14">
        <v>3</v>
      </c>
      <c r="E138" s="14">
        <f>COUNTIF(F135:AZ135,D138)</f>
        <v>1</v>
      </c>
      <c r="F138" s="14"/>
      <c r="G138" s="14"/>
      <c r="H138" s="14"/>
      <c r="I138" s="14"/>
      <c r="J138" s="14"/>
      <c r="K138" s="14"/>
      <c r="L138" s="14"/>
      <c r="M138" s="14"/>
      <c r="N138" s="14"/>
      <c r="O138" s="13"/>
      <c r="P138" s="13"/>
      <c r="Q138" s="13"/>
      <c r="R138" s="13"/>
      <c r="S138" s="19"/>
    </row>
    <row r="139" spans="1:19" ht="12.75">
      <c r="A139" s="12"/>
      <c r="B139" s="27">
        <f>E139/COUNT(F135:AW135)</f>
        <v>0.5</v>
      </c>
      <c r="C139" s="28">
        <f>E139/COUNTA(F135:AX135)</f>
        <v>0.3333333333333333</v>
      </c>
      <c r="D139" s="14">
        <v>4</v>
      </c>
      <c r="E139" s="14">
        <f>COUNTIF(F135:AZ135,D139)</f>
        <v>2</v>
      </c>
      <c r="F139" s="14"/>
      <c r="G139" s="14"/>
      <c r="H139" s="14"/>
      <c r="I139" s="14"/>
      <c r="J139" s="14"/>
      <c r="K139" s="14"/>
      <c r="L139" s="14"/>
      <c r="M139" s="14"/>
      <c r="N139" s="14"/>
      <c r="O139" s="13"/>
      <c r="P139" s="13"/>
      <c r="Q139" s="13"/>
      <c r="R139" s="13"/>
      <c r="S139" s="19"/>
    </row>
    <row r="140" spans="1:19" ht="12.75">
      <c r="A140" s="12"/>
      <c r="B140" s="27">
        <f>E140/COUNT(F135:AW135)</f>
        <v>0.25</v>
      </c>
      <c r="C140" s="28">
        <f>E140/COUNTA(F135:AX135)</f>
        <v>0.16666666666666666</v>
      </c>
      <c r="D140" s="14">
        <v>5</v>
      </c>
      <c r="E140" s="14">
        <f>COUNTIF(F135:AZ135,D140)</f>
        <v>1</v>
      </c>
      <c r="F140" s="14"/>
      <c r="G140" s="14"/>
      <c r="H140" s="14"/>
      <c r="I140" s="14"/>
      <c r="J140" s="14"/>
      <c r="K140" s="14"/>
      <c r="L140" s="14"/>
      <c r="M140" s="14"/>
      <c r="N140" s="14"/>
      <c r="O140" s="13"/>
      <c r="P140" s="13"/>
      <c r="Q140" s="13"/>
      <c r="R140" s="13"/>
      <c r="S140" s="19"/>
    </row>
    <row r="141" spans="1:19" ht="12.75">
      <c r="A141" s="12"/>
      <c r="B141" s="27">
        <f>E141/COUNT(F135:AW135)</f>
        <v>0.5</v>
      </c>
      <c r="C141" s="28">
        <f>E141/COUNTA(F135:AX135)</f>
        <v>0.3333333333333333</v>
      </c>
      <c r="D141" s="14" t="s">
        <v>144</v>
      </c>
      <c r="E141" s="14">
        <f>COUNTIF(F135:AZ135,D141)</f>
        <v>2</v>
      </c>
      <c r="F141" s="14"/>
      <c r="G141" s="14"/>
      <c r="H141" s="14"/>
      <c r="I141" s="14"/>
      <c r="J141" s="14"/>
      <c r="K141" s="14"/>
      <c r="L141" s="14"/>
      <c r="M141" s="14"/>
      <c r="N141" s="14"/>
      <c r="O141" s="13"/>
      <c r="P141" s="13"/>
      <c r="Q141" s="13"/>
      <c r="R141" s="13"/>
      <c r="S141" s="19"/>
    </row>
    <row r="142" spans="1:19" ht="12.75">
      <c r="A142" s="12"/>
      <c r="B142" s="13" t="s">
        <v>134</v>
      </c>
      <c r="C142" s="14"/>
      <c r="D142" s="14" t="s">
        <v>143</v>
      </c>
      <c r="E142" s="14" t="s">
        <v>135</v>
      </c>
      <c r="F142" s="14" t="s">
        <v>144</v>
      </c>
      <c r="G142" s="14">
        <v>1</v>
      </c>
      <c r="H142" s="14">
        <v>2</v>
      </c>
      <c r="I142" s="14"/>
      <c r="J142" s="14"/>
      <c r="K142" s="14"/>
      <c r="L142" s="14"/>
      <c r="M142" s="14">
        <v>5</v>
      </c>
      <c r="N142" s="14"/>
      <c r="O142" s="13">
        <v>4</v>
      </c>
      <c r="P142" s="13">
        <v>3</v>
      </c>
      <c r="Q142" s="13"/>
      <c r="R142" s="13"/>
      <c r="S142" s="19"/>
    </row>
    <row r="143" spans="1:19" ht="12.75">
      <c r="A143" s="12"/>
      <c r="B143" s="27">
        <f>E143/COUNT(F142:AW142)</f>
        <v>0.2</v>
      </c>
      <c r="C143" s="28">
        <f>E143/COUNTA(F142:AX142)</f>
        <v>0.16666666666666666</v>
      </c>
      <c r="D143" s="14">
        <v>1</v>
      </c>
      <c r="E143" s="14">
        <f>COUNTIF(F142:AZ142,D143)</f>
        <v>1</v>
      </c>
      <c r="F143" s="14"/>
      <c r="G143" s="14"/>
      <c r="H143" s="14"/>
      <c r="I143" s="14"/>
      <c r="J143" s="14"/>
      <c r="K143" s="14"/>
      <c r="L143" s="14"/>
      <c r="M143" s="14"/>
      <c r="N143" s="14"/>
      <c r="O143" s="13"/>
      <c r="P143" s="13"/>
      <c r="Q143" s="13"/>
      <c r="R143" s="13"/>
      <c r="S143" s="19"/>
    </row>
    <row r="144" spans="1:19" ht="12.75">
      <c r="A144" s="12"/>
      <c r="B144" s="27">
        <f>E144/COUNT(F142:AW142)</f>
        <v>0.2</v>
      </c>
      <c r="C144" s="28">
        <f>E144/COUNTA(F142:AX142)</f>
        <v>0.16666666666666666</v>
      </c>
      <c r="D144" s="14">
        <v>2</v>
      </c>
      <c r="E144" s="14">
        <f>COUNTIF(F142:AZ142,D144)</f>
        <v>1</v>
      </c>
      <c r="F144" s="14"/>
      <c r="G144" s="14"/>
      <c r="H144" s="14"/>
      <c r="I144" s="14"/>
      <c r="J144" s="14"/>
      <c r="K144" s="14"/>
      <c r="L144" s="14"/>
      <c r="M144" s="14"/>
      <c r="N144" s="14"/>
      <c r="O144" s="13"/>
      <c r="P144" s="13"/>
      <c r="Q144" s="13"/>
      <c r="R144" s="13"/>
      <c r="S144" s="19"/>
    </row>
    <row r="145" spans="1:19" ht="12.75">
      <c r="A145" s="12"/>
      <c r="B145" s="27">
        <f>E145/COUNT(F142:AW142)</f>
        <v>0.2</v>
      </c>
      <c r="C145" s="28">
        <f>E145/COUNTA(F142:AX142)</f>
        <v>0.16666666666666666</v>
      </c>
      <c r="D145" s="14">
        <v>3</v>
      </c>
      <c r="E145" s="14">
        <f>COUNTIF(F142:AZ142,D145)</f>
        <v>1</v>
      </c>
      <c r="F145" s="14"/>
      <c r="G145" s="14"/>
      <c r="H145" s="14"/>
      <c r="I145" s="14"/>
      <c r="J145" s="14"/>
      <c r="K145" s="14"/>
      <c r="L145" s="14"/>
      <c r="M145" s="14"/>
      <c r="N145" s="14"/>
      <c r="O145" s="13"/>
      <c r="P145" s="13"/>
      <c r="Q145" s="13"/>
      <c r="R145" s="13"/>
      <c r="S145" s="19"/>
    </row>
    <row r="146" spans="1:19" ht="12.75">
      <c r="A146" s="12"/>
      <c r="B146" s="27">
        <f>E146/COUNT(F142:AW142)</f>
        <v>0.2</v>
      </c>
      <c r="C146" s="28">
        <f>E146/COUNTA(F142:AX142)</f>
        <v>0.16666666666666666</v>
      </c>
      <c r="D146" s="14">
        <v>4</v>
      </c>
      <c r="E146" s="14">
        <f>COUNTIF(F142:AZ142,D146)</f>
        <v>1</v>
      </c>
      <c r="F146" s="14"/>
      <c r="G146" s="14"/>
      <c r="H146" s="14"/>
      <c r="I146" s="14"/>
      <c r="J146" s="14"/>
      <c r="K146" s="14"/>
      <c r="L146" s="14"/>
      <c r="M146" s="14"/>
      <c r="N146" s="14"/>
      <c r="O146" s="13"/>
      <c r="P146" s="13"/>
      <c r="Q146" s="13"/>
      <c r="R146" s="13"/>
      <c r="S146" s="19"/>
    </row>
    <row r="147" spans="1:19" ht="12.75">
      <c r="A147" s="12"/>
      <c r="B147" s="27">
        <f>E147/COUNT(F142:AW142)</f>
        <v>0.2</v>
      </c>
      <c r="C147" s="28">
        <f>E147/COUNTA(F142:AX142)</f>
        <v>0.16666666666666666</v>
      </c>
      <c r="D147" s="14">
        <v>5</v>
      </c>
      <c r="E147" s="14">
        <f>COUNTIF(F142:AZ142,D147)</f>
        <v>1</v>
      </c>
      <c r="F147" s="14"/>
      <c r="G147" s="14"/>
      <c r="H147" s="14"/>
      <c r="I147" s="14"/>
      <c r="J147" s="14"/>
      <c r="K147" s="14"/>
      <c r="L147" s="14"/>
      <c r="M147" s="14"/>
      <c r="N147" s="14"/>
      <c r="O147" s="13"/>
      <c r="P147" s="13"/>
      <c r="Q147" s="13"/>
      <c r="R147" s="13"/>
      <c r="S147" s="19"/>
    </row>
    <row r="148" spans="1:19" ht="12.75">
      <c r="A148" s="12"/>
      <c r="B148" s="27">
        <f>E148/COUNT(F142:AW142)</f>
        <v>0.2</v>
      </c>
      <c r="C148" s="28">
        <f>E148/COUNTA(F142:AX142)</f>
        <v>0.16666666666666666</v>
      </c>
      <c r="D148" s="14" t="s">
        <v>144</v>
      </c>
      <c r="E148" s="14">
        <f>COUNTIF(F142:AZ142,D148)</f>
        <v>1</v>
      </c>
      <c r="F148" s="14"/>
      <c r="G148" s="14"/>
      <c r="H148" s="14"/>
      <c r="I148" s="14"/>
      <c r="J148" s="14"/>
      <c r="K148" s="14"/>
      <c r="L148" s="14"/>
      <c r="M148" s="14"/>
      <c r="N148" s="14"/>
      <c r="O148" s="13"/>
      <c r="P148" s="13"/>
      <c r="Q148" s="13"/>
      <c r="R148" s="13"/>
      <c r="S148" s="19"/>
    </row>
    <row r="149" spans="1:19" ht="12.75">
      <c r="A149" s="12"/>
      <c r="B149" s="13" t="s">
        <v>136</v>
      </c>
      <c r="C149" s="14"/>
      <c r="D149" s="14" t="s">
        <v>143</v>
      </c>
      <c r="E149" s="14" t="s">
        <v>137</v>
      </c>
      <c r="F149" s="14" t="s">
        <v>144</v>
      </c>
      <c r="G149" s="14">
        <v>1</v>
      </c>
      <c r="H149" s="14" t="s">
        <v>144</v>
      </c>
      <c r="I149" s="14"/>
      <c r="J149" s="14"/>
      <c r="K149" s="14"/>
      <c r="L149" s="14"/>
      <c r="M149" s="14">
        <v>5</v>
      </c>
      <c r="N149" s="14"/>
      <c r="O149" s="13">
        <v>3</v>
      </c>
      <c r="P149" s="13">
        <v>2</v>
      </c>
      <c r="Q149" s="13"/>
      <c r="R149" s="13"/>
      <c r="S149" s="19"/>
    </row>
    <row r="150" spans="1:19" ht="12.75">
      <c r="A150" s="12"/>
      <c r="B150" s="27">
        <f>E150/COUNT(F149:AW149)</f>
        <v>0.25</v>
      </c>
      <c r="C150" s="28">
        <f>E150/COUNTA(F149:AX149)</f>
        <v>0.16666666666666666</v>
      </c>
      <c r="D150" s="14">
        <v>1</v>
      </c>
      <c r="E150" s="14">
        <f>COUNTIF(F149:AZ149,D150)</f>
        <v>1</v>
      </c>
      <c r="F150" s="14"/>
      <c r="G150" s="14"/>
      <c r="H150" s="14"/>
      <c r="I150" s="14"/>
      <c r="J150" s="14"/>
      <c r="K150" s="14"/>
      <c r="L150" s="14"/>
      <c r="M150" s="14"/>
      <c r="N150" s="14"/>
      <c r="O150" s="13"/>
      <c r="P150" s="13"/>
      <c r="Q150" s="13"/>
      <c r="R150" s="13"/>
      <c r="S150" s="19"/>
    </row>
    <row r="151" spans="1:19" ht="12.75">
      <c r="A151" s="12"/>
      <c r="B151" s="27">
        <f>E151/COUNT(F149:AW149)</f>
        <v>0.25</v>
      </c>
      <c r="C151" s="28">
        <f>E151/COUNTA(F149:AX149)</f>
        <v>0.16666666666666666</v>
      </c>
      <c r="D151" s="14">
        <v>2</v>
      </c>
      <c r="E151" s="14">
        <f>COUNTIF(F149:AZ149,D151)</f>
        <v>1</v>
      </c>
      <c r="F151" s="14"/>
      <c r="G151" s="14"/>
      <c r="H151" s="14"/>
      <c r="I151" s="14"/>
      <c r="J151" s="14"/>
      <c r="K151" s="14"/>
      <c r="L151" s="14"/>
      <c r="M151" s="14"/>
      <c r="N151" s="14"/>
      <c r="O151" s="13"/>
      <c r="P151" s="13"/>
      <c r="Q151" s="13"/>
      <c r="R151" s="13"/>
      <c r="S151" s="19"/>
    </row>
    <row r="152" spans="1:19" ht="12.75">
      <c r="A152" s="12"/>
      <c r="B152" s="27">
        <f>E152/COUNT(F149:AW149)</f>
        <v>0.25</v>
      </c>
      <c r="C152" s="28">
        <f>E152/COUNTA(F149:AX149)</f>
        <v>0.16666666666666666</v>
      </c>
      <c r="D152" s="14">
        <v>3</v>
      </c>
      <c r="E152" s="14">
        <f>COUNTIF(F149:AZ149,D152)</f>
        <v>1</v>
      </c>
      <c r="F152" s="14"/>
      <c r="G152" s="14"/>
      <c r="H152" s="14"/>
      <c r="I152" s="14"/>
      <c r="J152" s="14"/>
      <c r="K152" s="14"/>
      <c r="L152" s="14"/>
      <c r="M152" s="14"/>
      <c r="N152" s="14"/>
      <c r="O152" s="13"/>
      <c r="P152" s="13"/>
      <c r="Q152" s="13"/>
      <c r="R152" s="13"/>
      <c r="S152" s="19"/>
    </row>
    <row r="153" spans="1:19" ht="12.75">
      <c r="A153" s="12"/>
      <c r="B153" s="27">
        <f>E153/COUNT(F149:AW149)</f>
        <v>0</v>
      </c>
      <c r="C153" s="28">
        <f>E153/COUNTA(F149:AX149)</f>
        <v>0</v>
      </c>
      <c r="D153" s="14">
        <v>4</v>
      </c>
      <c r="E153" s="14">
        <f>COUNTIF(F149:AZ149,D153)</f>
        <v>0</v>
      </c>
      <c r="F153" s="14"/>
      <c r="G153" s="14"/>
      <c r="H153" s="14"/>
      <c r="I153" s="14"/>
      <c r="J153" s="14"/>
      <c r="K153" s="14"/>
      <c r="L153" s="14"/>
      <c r="M153" s="14"/>
      <c r="N153" s="14"/>
      <c r="O153" s="13"/>
      <c r="P153" s="13"/>
      <c r="Q153" s="13"/>
      <c r="R153" s="13"/>
      <c r="S153" s="19"/>
    </row>
    <row r="154" spans="1:19" ht="12.75">
      <c r="A154" s="12"/>
      <c r="B154" s="27">
        <f>E154/COUNT(F149:AW149)</f>
        <v>0.25</v>
      </c>
      <c r="C154" s="28">
        <f>E154/COUNTA(F149:AX149)</f>
        <v>0.16666666666666666</v>
      </c>
      <c r="D154" s="14">
        <v>5</v>
      </c>
      <c r="E154" s="14">
        <f>COUNTIF(F149:AZ149,D154)</f>
        <v>1</v>
      </c>
      <c r="F154" s="14"/>
      <c r="G154" s="14"/>
      <c r="H154" s="14"/>
      <c r="I154" s="14"/>
      <c r="J154" s="14"/>
      <c r="K154" s="14"/>
      <c r="L154" s="14"/>
      <c r="M154" s="14"/>
      <c r="N154" s="14"/>
      <c r="O154" s="13"/>
      <c r="P154" s="13"/>
      <c r="Q154" s="13"/>
      <c r="R154" s="13"/>
      <c r="S154" s="19"/>
    </row>
    <row r="155" spans="1:19" ht="12.75">
      <c r="A155" s="12"/>
      <c r="B155" s="27">
        <f>E155/COUNT(F149:AW149)</f>
        <v>0.5</v>
      </c>
      <c r="C155" s="28">
        <f>E155/COUNTA(F149:AX149)</f>
        <v>0.3333333333333333</v>
      </c>
      <c r="D155" s="14" t="s">
        <v>144</v>
      </c>
      <c r="E155" s="14">
        <f>COUNTIF(F149:AZ149,D155)</f>
        <v>2</v>
      </c>
      <c r="F155" s="14"/>
      <c r="G155" s="14"/>
      <c r="H155" s="14"/>
      <c r="I155" s="14"/>
      <c r="J155" s="14"/>
      <c r="K155" s="14"/>
      <c r="L155" s="14"/>
      <c r="M155" s="14"/>
      <c r="N155" s="14"/>
      <c r="O155" s="13"/>
      <c r="P155" s="13"/>
      <c r="Q155" s="13"/>
      <c r="R155" s="13"/>
      <c r="S155" s="19"/>
    </row>
    <row r="156" spans="1:19" ht="12.75">
      <c r="A156" s="12"/>
      <c r="B156" s="13" t="s">
        <v>138</v>
      </c>
      <c r="C156" s="14"/>
      <c r="D156" s="14" t="s">
        <v>143</v>
      </c>
      <c r="E156" s="14" t="s">
        <v>139</v>
      </c>
      <c r="F156" s="14">
        <v>1</v>
      </c>
      <c r="G156" s="14">
        <v>4</v>
      </c>
      <c r="H156" s="14">
        <v>3</v>
      </c>
      <c r="I156" s="14"/>
      <c r="J156" s="14"/>
      <c r="K156" s="14"/>
      <c r="L156" s="14"/>
      <c r="M156" s="14">
        <v>5</v>
      </c>
      <c r="N156" s="14"/>
      <c r="O156" s="13">
        <v>3</v>
      </c>
      <c r="P156" s="13">
        <v>3</v>
      </c>
      <c r="Q156" s="13"/>
      <c r="R156" s="13"/>
      <c r="S156" s="19"/>
    </row>
    <row r="157" spans="1:19" ht="12.75">
      <c r="A157" s="12"/>
      <c r="B157" s="27">
        <f>E157/COUNT(F156:AW156)</f>
        <v>0.16666666666666666</v>
      </c>
      <c r="C157" s="28">
        <f>E157/COUNTA(F156:AX156)</f>
        <v>0.16666666666666666</v>
      </c>
      <c r="D157" s="14">
        <v>1</v>
      </c>
      <c r="E157" s="14">
        <f>COUNTIF(F156:AZ156,D157)</f>
        <v>1</v>
      </c>
      <c r="F157" s="14"/>
      <c r="G157" s="14"/>
      <c r="H157" s="14"/>
      <c r="I157" s="14"/>
      <c r="J157" s="14"/>
      <c r="K157" s="14"/>
      <c r="L157" s="14"/>
      <c r="M157" s="14"/>
      <c r="N157" s="14"/>
      <c r="O157" s="13"/>
      <c r="P157" s="13"/>
      <c r="Q157" s="13"/>
      <c r="R157" s="13"/>
      <c r="S157" s="19"/>
    </row>
    <row r="158" spans="1:19" ht="12.75">
      <c r="A158" s="12"/>
      <c r="B158" s="27">
        <f>E158/COUNT(F156:AW156)</f>
        <v>0</v>
      </c>
      <c r="C158" s="28">
        <f>E158/COUNTA(F156:AX156)</f>
        <v>0</v>
      </c>
      <c r="D158" s="14">
        <v>2</v>
      </c>
      <c r="E158" s="14">
        <f>COUNTIF(F156:AZ156,D158)</f>
        <v>0</v>
      </c>
      <c r="F158" s="14"/>
      <c r="G158" s="14"/>
      <c r="H158" s="14"/>
      <c r="I158" s="14"/>
      <c r="J158" s="14"/>
      <c r="K158" s="14"/>
      <c r="L158" s="14"/>
      <c r="M158" s="14"/>
      <c r="N158" s="14"/>
      <c r="O158" s="13"/>
      <c r="P158" s="13"/>
      <c r="Q158" s="13"/>
      <c r="R158" s="13"/>
      <c r="S158" s="19"/>
    </row>
    <row r="159" spans="1:19" ht="12.75">
      <c r="A159" s="12"/>
      <c r="B159" s="27">
        <f>E159/COUNT(F156:AW156)</f>
        <v>0.5</v>
      </c>
      <c r="C159" s="28">
        <f>E159/COUNTA(F156:AX156)</f>
        <v>0.5</v>
      </c>
      <c r="D159" s="14">
        <v>3</v>
      </c>
      <c r="E159" s="14">
        <f>COUNTIF(F156:AZ156,D159)</f>
        <v>3</v>
      </c>
      <c r="F159" s="14"/>
      <c r="G159" s="14"/>
      <c r="H159" s="14"/>
      <c r="I159" s="14"/>
      <c r="J159" s="14"/>
      <c r="K159" s="14"/>
      <c r="L159" s="14"/>
      <c r="M159" s="14"/>
      <c r="N159" s="14"/>
      <c r="O159" s="13"/>
      <c r="P159" s="13"/>
      <c r="Q159" s="13"/>
      <c r="R159" s="13"/>
      <c r="S159" s="19"/>
    </row>
    <row r="160" spans="1:19" ht="12.75">
      <c r="A160" s="12"/>
      <c r="B160" s="27">
        <f>E160/COUNT(F156:AW156)</f>
        <v>0.16666666666666666</v>
      </c>
      <c r="C160" s="28">
        <f>E160/COUNTA(F156:AX156)</f>
        <v>0.16666666666666666</v>
      </c>
      <c r="D160" s="14">
        <v>4</v>
      </c>
      <c r="E160" s="14">
        <f>COUNTIF(F156:AZ156,D160)</f>
        <v>1</v>
      </c>
      <c r="F160" s="14"/>
      <c r="G160" s="14"/>
      <c r="H160" s="14"/>
      <c r="I160" s="14"/>
      <c r="J160" s="14"/>
      <c r="K160" s="14"/>
      <c r="L160" s="14"/>
      <c r="M160" s="14"/>
      <c r="N160" s="14"/>
      <c r="O160" s="13"/>
      <c r="P160" s="13"/>
      <c r="Q160" s="13"/>
      <c r="R160" s="13"/>
      <c r="S160" s="19"/>
    </row>
    <row r="161" spans="1:19" ht="12.75">
      <c r="A161" s="12"/>
      <c r="B161" s="27">
        <f>E161/COUNT(F156:AW156)</f>
        <v>0.16666666666666666</v>
      </c>
      <c r="C161" s="28">
        <f>E161/COUNTA(F156:AX156)</f>
        <v>0.16666666666666666</v>
      </c>
      <c r="D161" s="14">
        <v>5</v>
      </c>
      <c r="E161" s="14">
        <f>COUNTIF(F156:AZ156,D161)</f>
        <v>1</v>
      </c>
      <c r="F161" s="14"/>
      <c r="G161" s="14"/>
      <c r="H161" s="14"/>
      <c r="I161" s="14"/>
      <c r="J161" s="14"/>
      <c r="K161" s="14"/>
      <c r="L161" s="14"/>
      <c r="M161" s="14"/>
      <c r="N161" s="14"/>
      <c r="O161" s="13"/>
      <c r="P161" s="13"/>
      <c r="Q161" s="13"/>
      <c r="R161" s="13"/>
      <c r="S161" s="19"/>
    </row>
    <row r="162" spans="1:19" ht="12.75">
      <c r="A162" s="12"/>
      <c r="B162" s="27">
        <f>E162/COUNT(F156:AW156)</f>
        <v>0</v>
      </c>
      <c r="C162" s="28">
        <f>E162/COUNTA(F156:AX156)</f>
        <v>0</v>
      </c>
      <c r="D162" s="14" t="s">
        <v>144</v>
      </c>
      <c r="E162" s="14">
        <f>COUNTIF(F156:AZ156,D162)</f>
        <v>0</v>
      </c>
      <c r="F162" s="14"/>
      <c r="G162" s="14"/>
      <c r="H162" s="14"/>
      <c r="I162" s="14"/>
      <c r="J162" s="14"/>
      <c r="K162" s="14"/>
      <c r="L162" s="14"/>
      <c r="M162" s="14"/>
      <c r="N162" s="14"/>
      <c r="O162" s="13"/>
      <c r="P162" s="13"/>
      <c r="Q162" s="13"/>
      <c r="R162" s="13"/>
      <c r="S162" s="19"/>
    </row>
    <row r="163" spans="1:19" ht="12.75">
      <c r="A163" s="12"/>
      <c r="B163" s="13" t="s">
        <v>140</v>
      </c>
      <c r="C163" s="14"/>
      <c r="D163" s="14" t="s">
        <v>143</v>
      </c>
      <c r="E163" s="14" t="s">
        <v>141</v>
      </c>
      <c r="F163" s="14" t="s">
        <v>144</v>
      </c>
      <c r="G163" s="14">
        <v>4</v>
      </c>
      <c r="H163" s="14" t="s">
        <v>144</v>
      </c>
      <c r="I163" s="14"/>
      <c r="J163" s="14"/>
      <c r="K163" s="14"/>
      <c r="L163" s="14"/>
      <c r="M163" s="14">
        <v>5</v>
      </c>
      <c r="N163" s="14"/>
      <c r="O163" s="13">
        <v>4</v>
      </c>
      <c r="P163" s="13">
        <v>2</v>
      </c>
      <c r="Q163" s="13"/>
      <c r="R163" s="13"/>
      <c r="S163" s="19"/>
    </row>
    <row r="164" spans="1:19" ht="12.75">
      <c r="A164" s="12"/>
      <c r="B164" s="27">
        <f>E164/COUNT(F163:AW163)</f>
        <v>0</v>
      </c>
      <c r="C164" s="28">
        <f>E164/COUNTA(F163:AX163)</f>
        <v>0</v>
      </c>
      <c r="D164" s="14">
        <v>1</v>
      </c>
      <c r="E164" s="14">
        <f>COUNTIF(F163:AZ163,D164)</f>
        <v>0</v>
      </c>
      <c r="F164" s="14"/>
      <c r="G164" s="14"/>
      <c r="H164" s="14"/>
      <c r="I164" s="14"/>
      <c r="J164" s="14"/>
      <c r="K164" s="14"/>
      <c r="L164" s="14"/>
      <c r="M164" s="14"/>
      <c r="N164" s="14"/>
      <c r="O164" s="13"/>
      <c r="P164" s="13"/>
      <c r="Q164" s="13"/>
      <c r="R164" s="13"/>
      <c r="S164" s="19"/>
    </row>
    <row r="165" spans="1:19" ht="12.75">
      <c r="A165" s="12"/>
      <c r="B165" s="27">
        <f>E165/COUNT(F163:AW163)</f>
        <v>0.25</v>
      </c>
      <c r="C165" s="28">
        <f>E165/COUNTA(F163:AX163)</f>
        <v>0.16666666666666666</v>
      </c>
      <c r="D165" s="14">
        <v>2</v>
      </c>
      <c r="E165" s="14">
        <f>COUNTIF(F163:AZ163,D165)</f>
        <v>1</v>
      </c>
      <c r="F165" s="14"/>
      <c r="G165" s="14"/>
      <c r="H165" s="14"/>
      <c r="I165" s="14"/>
      <c r="J165" s="14"/>
      <c r="K165" s="14"/>
      <c r="L165" s="14"/>
      <c r="M165" s="14"/>
      <c r="N165" s="14"/>
      <c r="O165" s="13"/>
      <c r="P165" s="13"/>
      <c r="Q165" s="13"/>
      <c r="R165" s="13"/>
      <c r="S165" s="19"/>
    </row>
    <row r="166" spans="1:19" ht="12.75">
      <c r="A166" s="12"/>
      <c r="B166" s="27">
        <f>E166/COUNT(F163:AW163)</f>
        <v>0</v>
      </c>
      <c r="C166" s="28">
        <f>E166/COUNTA(F163:AX163)</f>
        <v>0</v>
      </c>
      <c r="D166" s="14">
        <v>3</v>
      </c>
      <c r="E166" s="14">
        <f>COUNTIF(F163:AZ163,D166)</f>
        <v>0</v>
      </c>
      <c r="F166" s="14"/>
      <c r="G166" s="14"/>
      <c r="H166" s="14"/>
      <c r="I166" s="14"/>
      <c r="J166" s="14"/>
      <c r="K166" s="14"/>
      <c r="L166" s="14"/>
      <c r="M166" s="14"/>
      <c r="N166" s="14"/>
      <c r="O166" s="13"/>
      <c r="P166" s="13"/>
      <c r="Q166" s="13"/>
      <c r="R166" s="13"/>
      <c r="S166" s="19"/>
    </row>
    <row r="167" spans="1:19" ht="12.75">
      <c r="A167" s="12"/>
      <c r="B167" s="27">
        <f>E167/COUNT(F163:AW163)</f>
        <v>0.5</v>
      </c>
      <c r="C167" s="28">
        <f>E167/COUNTA(F163:AX163)</f>
        <v>0.3333333333333333</v>
      </c>
      <c r="D167" s="14">
        <v>4</v>
      </c>
      <c r="E167" s="14">
        <f>COUNTIF(F163:AZ163,D167)</f>
        <v>2</v>
      </c>
      <c r="F167" s="14"/>
      <c r="G167" s="14"/>
      <c r="H167" s="14"/>
      <c r="I167" s="14"/>
      <c r="J167" s="14"/>
      <c r="K167" s="14"/>
      <c r="L167" s="14"/>
      <c r="M167" s="14"/>
      <c r="N167" s="14"/>
      <c r="O167" s="13"/>
      <c r="P167" s="13"/>
      <c r="Q167" s="13"/>
      <c r="R167" s="13"/>
      <c r="S167" s="19"/>
    </row>
    <row r="168" spans="1:19" ht="12.75">
      <c r="A168" s="12"/>
      <c r="B168" s="27">
        <f>E168/COUNT(F163:AW163)</f>
        <v>0.25</v>
      </c>
      <c r="C168" s="28">
        <f>E168/COUNTA(F163:AX163)</f>
        <v>0.16666666666666666</v>
      </c>
      <c r="D168" s="14">
        <v>5</v>
      </c>
      <c r="E168" s="14">
        <f>COUNTIF(F163:AZ163,D168)</f>
        <v>1</v>
      </c>
      <c r="F168" s="14"/>
      <c r="G168" s="14"/>
      <c r="H168" s="14"/>
      <c r="I168" s="14"/>
      <c r="J168" s="14"/>
      <c r="K168" s="14"/>
      <c r="L168" s="14"/>
      <c r="M168" s="14"/>
      <c r="N168" s="14"/>
      <c r="O168" s="13"/>
      <c r="P168" s="13"/>
      <c r="Q168" s="13"/>
      <c r="R168" s="13"/>
      <c r="S168" s="19"/>
    </row>
    <row r="169" spans="1:19" ht="12.75">
      <c r="A169" s="12"/>
      <c r="B169" s="27">
        <f>E169/COUNT(F163:AW163)</f>
        <v>0.5</v>
      </c>
      <c r="C169" s="28">
        <f>E169/COUNTA(F163:AX163)</f>
        <v>0.3333333333333333</v>
      </c>
      <c r="D169" s="14" t="s">
        <v>144</v>
      </c>
      <c r="E169" s="14">
        <f>COUNTIF(F163:AZ163,D169)</f>
        <v>2</v>
      </c>
      <c r="F169" s="14"/>
      <c r="G169" s="14"/>
      <c r="H169" s="14"/>
      <c r="I169" s="14"/>
      <c r="J169" s="14"/>
      <c r="K169" s="14"/>
      <c r="L169" s="14"/>
      <c r="M169" s="14"/>
      <c r="N169" s="14"/>
      <c r="O169" s="13"/>
      <c r="P169" s="13"/>
      <c r="Q169" s="13"/>
      <c r="R169" s="13"/>
      <c r="S169" s="19"/>
    </row>
    <row r="170" spans="1:19" ht="45">
      <c r="A170" s="12" t="s">
        <v>148</v>
      </c>
      <c r="B170" s="13" t="s">
        <v>129</v>
      </c>
      <c r="C170" s="14">
        <v>6</v>
      </c>
      <c r="D170" s="14" t="s">
        <v>143</v>
      </c>
      <c r="E170" s="14" t="s">
        <v>131</v>
      </c>
      <c r="F170" s="14">
        <v>1</v>
      </c>
      <c r="G170" s="14">
        <v>2</v>
      </c>
      <c r="H170" s="14">
        <v>1</v>
      </c>
      <c r="I170" s="14"/>
      <c r="J170" s="14"/>
      <c r="K170" s="14"/>
      <c r="L170" s="14"/>
      <c r="M170" s="14">
        <v>4</v>
      </c>
      <c r="N170" s="14"/>
      <c r="O170" s="13">
        <v>3</v>
      </c>
      <c r="P170" s="13">
        <v>5</v>
      </c>
      <c r="Q170" s="13"/>
      <c r="R170" s="13"/>
      <c r="S170" s="19"/>
    </row>
    <row r="171" spans="1:19" ht="12.75">
      <c r="A171" s="12"/>
      <c r="B171" s="27">
        <f>E171/COUNT(F170:AW170)</f>
        <v>0.3333333333333333</v>
      </c>
      <c r="C171" s="28">
        <f>E171/COUNTA(F170:AX170)</f>
        <v>0.3333333333333333</v>
      </c>
      <c r="D171" s="14">
        <v>1</v>
      </c>
      <c r="E171" s="14">
        <f>COUNTIF(F170:AZ170,D171)</f>
        <v>2</v>
      </c>
      <c r="F171" s="14"/>
      <c r="G171" s="14"/>
      <c r="H171" s="14"/>
      <c r="I171" s="14"/>
      <c r="J171" s="14"/>
      <c r="K171" s="14"/>
      <c r="L171" s="14"/>
      <c r="M171" s="14"/>
      <c r="N171" s="14"/>
      <c r="O171" s="13"/>
      <c r="P171" s="13"/>
      <c r="Q171" s="13"/>
      <c r="R171" s="13"/>
      <c r="S171" s="19"/>
    </row>
    <row r="172" spans="1:19" ht="12.75">
      <c r="A172" s="12"/>
      <c r="B172" s="27">
        <f>E172/COUNT(F170:AW170)</f>
        <v>0.16666666666666666</v>
      </c>
      <c r="C172" s="28">
        <f>E172/COUNTA(F170:AX170)</f>
        <v>0.16666666666666666</v>
      </c>
      <c r="D172" s="14">
        <v>2</v>
      </c>
      <c r="E172" s="14">
        <f>COUNTIF(F170:AZ170,D172)</f>
        <v>1</v>
      </c>
      <c r="F172" s="14"/>
      <c r="G172" s="14"/>
      <c r="H172" s="14"/>
      <c r="I172" s="14"/>
      <c r="J172" s="14"/>
      <c r="K172" s="14"/>
      <c r="L172" s="14"/>
      <c r="M172" s="14"/>
      <c r="N172" s="14"/>
      <c r="O172" s="13"/>
      <c r="P172" s="13"/>
      <c r="Q172" s="13"/>
      <c r="R172" s="13"/>
      <c r="S172" s="19"/>
    </row>
    <row r="173" spans="1:19" ht="12.75">
      <c r="A173" s="12"/>
      <c r="B173" s="27">
        <f>E173/COUNT(F170:AW170)</f>
        <v>0.16666666666666666</v>
      </c>
      <c r="C173" s="28">
        <f>E173/COUNTA(F170:AX170)</f>
        <v>0.16666666666666666</v>
      </c>
      <c r="D173" s="14">
        <v>3</v>
      </c>
      <c r="E173" s="14">
        <f>COUNTIF(F170:AZ170,D173)</f>
        <v>1</v>
      </c>
      <c r="F173" s="14"/>
      <c r="G173" s="14"/>
      <c r="H173" s="14"/>
      <c r="I173" s="14"/>
      <c r="J173" s="14"/>
      <c r="K173" s="14"/>
      <c r="L173" s="14"/>
      <c r="M173" s="14"/>
      <c r="N173" s="14"/>
      <c r="O173" s="13"/>
      <c r="P173" s="13"/>
      <c r="Q173" s="13"/>
      <c r="R173" s="13"/>
      <c r="S173" s="19"/>
    </row>
    <row r="174" spans="1:19" ht="12.75">
      <c r="A174" s="12"/>
      <c r="B174" s="27">
        <f>E174/COUNT(F170:AW170)</f>
        <v>0.16666666666666666</v>
      </c>
      <c r="C174" s="28">
        <f>E174/COUNTA(F170:AX170)</f>
        <v>0.16666666666666666</v>
      </c>
      <c r="D174" s="14">
        <v>4</v>
      </c>
      <c r="E174" s="14">
        <f>COUNTIF(F170:AZ170,D174)</f>
        <v>1</v>
      </c>
      <c r="F174" s="14"/>
      <c r="G174" s="14"/>
      <c r="H174" s="14"/>
      <c r="I174" s="14"/>
      <c r="J174" s="14"/>
      <c r="K174" s="14"/>
      <c r="L174" s="14"/>
      <c r="M174" s="14"/>
      <c r="N174" s="14"/>
      <c r="O174" s="13"/>
      <c r="P174" s="13"/>
      <c r="Q174" s="13"/>
      <c r="R174" s="13"/>
      <c r="S174" s="19"/>
    </row>
    <row r="175" spans="1:19" ht="12.75">
      <c r="A175" s="12"/>
      <c r="B175" s="27">
        <f>E175/COUNT(F170:AW170)</f>
        <v>0.16666666666666666</v>
      </c>
      <c r="C175" s="28">
        <f>E175/COUNTA(F170:AX170)</f>
        <v>0.16666666666666666</v>
      </c>
      <c r="D175" s="14">
        <v>5</v>
      </c>
      <c r="E175" s="14">
        <f>COUNTIF(F170:AZ170,D175)</f>
        <v>1</v>
      </c>
      <c r="F175" s="14"/>
      <c r="G175" s="14"/>
      <c r="H175" s="14"/>
      <c r="I175" s="14"/>
      <c r="J175" s="14"/>
      <c r="K175" s="14"/>
      <c r="L175" s="14"/>
      <c r="M175" s="14"/>
      <c r="N175" s="14"/>
      <c r="O175" s="13"/>
      <c r="P175" s="13"/>
      <c r="Q175" s="13"/>
      <c r="R175" s="13"/>
      <c r="S175" s="19"/>
    </row>
    <row r="176" spans="1:19" ht="12.75">
      <c r="A176" s="12"/>
      <c r="B176" s="27">
        <f>E176/COUNT(F170:AW170)</f>
        <v>0</v>
      </c>
      <c r="C176" s="28">
        <f>E176/COUNTA(F170:AX170)</f>
        <v>0</v>
      </c>
      <c r="D176" s="14" t="s">
        <v>144</v>
      </c>
      <c r="E176" s="14">
        <f>COUNTIF(F170:AZ170,D176)</f>
        <v>0</v>
      </c>
      <c r="F176" s="14"/>
      <c r="G176" s="14"/>
      <c r="H176" s="14"/>
      <c r="I176" s="14"/>
      <c r="J176" s="14"/>
      <c r="K176" s="14"/>
      <c r="L176" s="14"/>
      <c r="M176" s="14"/>
      <c r="N176" s="14"/>
      <c r="O176" s="13"/>
      <c r="P176" s="13"/>
      <c r="Q176" s="13"/>
      <c r="R176" s="13"/>
      <c r="S176" s="19"/>
    </row>
    <row r="177" spans="1:19" ht="12.75">
      <c r="A177" s="12"/>
      <c r="B177" s="13" t="s">
        <v>132</v>
      </c>
      <c r="C177" s="14"/>
      <c r="D177" s="14" t="s">
        <v>143</v>
      </c>
      <c r="E177" s="14" t="s">
        <v>133</v>
      </c>
      <c r="F177" s="14" t="s">
        <v>144</v>
      </c>
      <c r="G177" s="14">
        <v>5</v>
      </c>
      <c r="H177" s="14" t="s">
        <v>144</v>
      </c>
      <c r="I177" s="14"/>
      <c r="J177" s="14"/>
      <c r="K177" s="14"/>
      <c r="L177" s="14"/>
      <c r="M177" s="14">
        <v>5</v>
      </c>
      <c r="N177" s="14"/>
      <c r="O177" s="13">
        <v>3</v>
      </c>
      <c r="P177" s="13">
        <v>5</v>
      </c>
      <c r="Q177" s="13"/>
      <c r="R177" s="13"/>
      <c r="S177" s="19"/>
    </row>
    <row r="178" spans="1:19" ht="12.75">
      <c r="A178" s="12"/>
      <c r="B178" s="27">
        <f>E178/COUNT(F177:AW177)</f>
        <v>0</v>
      </c>
      <c r="C178" s="28">
        <f>E178/COUNTA(F177:AX177)</f>
        <v>0</v>
      </c>
      <c r="D178" s="14">
        <v>1</v>
      </c>
      <c r="E178" s="14">
        <f>COUNTIF(F177:AZ177,D178)</f>
        <v>0</v>
      </c>
      <c r="F178" s="14"/>
      <c r="G178" s="14"/>
      <c r="H178" s="14"/>
      <c r="I178" s="14"/>
      <c r="J178" s="14"/>
      <c r="K178" s="14"/>
      <c r="L178" s="14"/>
      <c r="M178" s="14"/>
      <c r="N178" s="14"/>
      <c r="O178" s="13"/>
      <c r="P178" s="13"/>
      <c r="Q178" s="13"/>
      <c r="R178" s="13"/>
      <c r="S178" s="19"/>
    </row>
    <row r="179" spans="1:19" ht="12.75">
      <c r="A179" s="12"/>
      <c r="B179" s="27">
        <f>E179/COUNT(F177:AW177)</f>
        <v>0</v>
      </c>
      <c r="C179" s="28">
        <f>E179/COUNTA(F177:AX177)</f>
        <v>0</v>
      </c>
      <c r="D179" s="14">
        <v>2</v>
      </c>
      <c r="E179" s="14">
        <f>COUNTIF(F177:AZ177,D179)</f>
        <v>0</v>
      </c>
      <c r="F179" s="14"/>
      <c r="G179" s="14"/>
      <c r="H179" s="14"/>
      <c r="I179" s="14"/>
      <c r="J179" s="14"/>
      <c r="K179" s="14"/>
      <c r="L179" s="14"/>
      <c r="M179" s="14"/>
      <c r="N179" s="14"/>
      <c r="O179" s="13"/>
      <c r="P179" s="13"/>
      <c r="Q179" s="13"/>
      <c r="R179" s="13"/>
      <c r="S179" s="19"/>
    </row>
    <row r="180" spans="1:19" ht="12.75">
      <c r="A180" s="12"/>
      <c r="B180" s="27">
        <f>E180/COUNT(F177:AW177)</f>
        <v>0.25</v>
      </c>
      <c r="C180" s="28">
        <f>E180/COUNTA(F177:AX177)</f>
        <v>0.16666666666666666</v>
      </c>
      <c r="D180" s="14">
        <v>3</v>
      </c>
      <c r="E180" s="14">
        <f>COUNTIF(F177:AZ177,D180)</f>
        <v>1</v>
      </c>
      <c r="F180" s="14"/>
      <c r="G180" s="14"/>
      <c r="H180" s="14"/>
      <c r="I180" s="14"/>
      <c r="J180" s="14"/>
      <c r="K180" s="14"/>
      <c r="L180" s="14"/>
      <c r="M180" s="14"/>
      <c r="N180" s="14"/>
      <c r="O180" s="13"/>
      <c r="P180" s="13"/>
      <c r="Q180" s="13"/>
      <c r="R180" s="13"/>
      <c r="S180" s="19"/>
    </row>
    <row r="181" spans="1:19" ht="12.75">
      <c r="A181" s="12"/>
      <c r="B181" s="27">
        <f>E181/COUNT(F177:AW177)</f>
        <v>0</v>
      </c>
      <c r="C181" s="28">
        <f>E181/COUNTA(F177:AX177)</f>
        <v>0</v>
      </c>
      <c r="D181" s="14">
        <v>4</v>
      </c>
      <c r="E181" s="14">
        <f>COUNTIF(F177:AZ177,D181)</f>
        <v>0</v>
      </c>
      <c r="F181" s="14"/>
      <c r="G181" s="14"/>
      <c r="H181" s="14"/>
      <c r="I181" s="14"/>
      <c r="J181" s="14"/>
      <c r="K181" s="14"/>
      <c r="L181" s="14"/>
      <c r="M181" s="14"/>
      <c r="N181" s="14"/>
      <c r="O181" s="13"/>
      <c r="P181" s="13"/>
      <c r="Q181" s="13"/>
      <c r="R181" s="13"/>
      <c r="S181" s="19"/>
    </row>
    <row r="182" spans="1:19" ht="12.75">
      <c r="A182" s="12"/>
      <c r="B182" s="27">
        <f>E182/COUNT(F177:AW177)</f>
        <v>0.75</v>
      </c>
      <c r="C182" s="28">
        <f>E182/COUNTA(F177:AX177)</f>
        <v>0.5</v>
      </c>
      <c r="D182" s="14">
        <v>5</v>
      </c>
      <c r="E182" s="14">
        <f>COUNTIF(F177:AZ177,D182)</f>
        <v>3</v>
      </c>
      <c r="F182" s="14"/>
      <c r="G182" s="14"/>
      <c r="H182" s="14"/>
      <c r="I182" s="14"/>
      <c r="J182" s="14"/>
      <c r="K182" s="14"/>
      <c r="L182" s="14"/>
      <c r="M182" s="14"/>
      <c r="N182" s="14"/>
      <c r="O182" s="13"/>
      <c r="P182" s="13"/>
      <c r="Q182" s="13"/>
      <c r="R182" s="13"/>
      <c r="S182" s="19"/>
    </row>
    <row r="183" spans="1:19" ht="12.75">
      <c r="A183" s="12"/>
      <c r="B183" s="27">
        <f>E183/COUNT(F177:AW177)</f>
        <v>0.5</v>
      </c>
      <c r="C183" s="28">
        <f>E183/COUNTA(F177:AX177)</f>
        <v>0.3333333333333333</v>
      </c>
      <c r="D183" s="14" t="s">
        <v>144</v>
      </c>
      <c r="E183" s="14">
        <f>COUNTIF(F177:AZ177,D183)</f>
        <v>2</v>
      </c>
      <c r="F183" s="14"/>
      <c r="G183" s="14"/>
      <c r="H183" s="14"/>
      <c r="I183" s="14"/>
      <c r="J183" s="14"/>
      <c r="K183" s="14"/>
      <c r="L183" s="14"/>
      <c r="M183" s="14"/>
      <c r="N183" s="14"/>
      <c r="O183" s="13"/>
      <c r="P183" s="13"/>
      <c r="Q183" s="13"/>
      <c r="R183" s="13"/>
      <c r="S183" s="19"/>
    </row>
    <row r="184" spans="1:19" ht="12.75">
      <c r="A184" s="12"/>
      <c r="B184" s="13" t="s">
        <v>134</v>
      </c>
      <c r="C184" s="14"/>
      <c r="D184" s="14" t="s">
        <v>143</v>
      </c>
      <c r="E184" s="14" t="s">
        <v>135</v>
      </c>
      <c r="F184" s="14" t="s">
        <v>144</v>
      </c>
      <c r="G184" s="14">
        <v>3</v>
      </c>
      <c r="H184" s="14">
        <v>2</v>
      </c>
      <c r="I184" s="14"/>
      <c r="J184" s="14"/>
      <c r="K184" s="14"/>
      <c r="L184" s="14"/>
      <c r="M184" s="14">
        <v>5</v>
      </c>
      <c r="N184" s="14"/>
      <c r="O184" s="13">
        <v>2</v>
      </c>
      <c r="P184" s="13">
        <v>2</v>
      </c>
      <c r="Q184" s="13"/>
      <c r="R184" s="13"/>
      <c r="S184" s="19"/>
    </row>
    <row r="185" spans="1:19" ht="12.75">
      <c r="A185" s="12"/>
      <c r="B185" s="27">
        <f>E185/COUNT(F184:AW184)</f>
        <v>0</v>
      </c>
      <c r="C185" s="28">
        <f>E185/COUNTA(F184:AX184)</f>
        <v>0</v>
      </c>
      <c r="D185" s="14">
        <v>1</v>
      </c>
      <c r="E185" s="14">
        <f>COUNTIF(F184:AZ184,D185)</f>
        <v>0</v>
      </c>
      <c r="F185" s="14"/>
      <c r="G185" s="14"/>
      <c r="H185" s="14"/>
      <c r="I185" s="14"/>
      <c r="J185" s="14"/>
      <c r="K185" s="14"/>
      <c r="L185" s="14"/>
      <c r="M185" s="14"/>
      <c r="N185" s="14"/>
      <c r="O185" s="13"/>
      <c r="P185" s="13"/>
      <c r="Q185" s="13"/>
      <c r="R185" s="13"/>
      <c r="S185" s="19"/>
    </row>
    <row r="186" spans="1:19" ht="12.75">
      <c r="A186" s="12"/>
      <c r="B186" s="27">
        <f>E186/COUNT(F184:AW184)</f>
        <v>0.6</v>
      </c>
      <c r="C186" s="28">
        <f>E186/COUNTA(F184:AX184)</f>
        <v>0.5</v>
      </c>
      <c r="D186" s="14">
        <v>2</v>
      </c>
      <c r="E186" s="14">
        <f>COUNTIF(F184:AZ184,D186)</f>
        <v>3</v>
      </c>
      <c r="F186" s="14"/>
      <c r="G186" s="14"/>
      <c r="H186" s="14"/>
      <c r="I186" s="14"/>
      <c r="J186" s="14"/>
      <c r="K186" s="14"/>
      <c r="L186" s="14"/>
      <c r="M186" s="14"/>
      <c r="N186" s="14"/>
      <c r="O186" s="13"/>
      <c r="P186" s="13"/>
      <c r="Q186" s="13"/>
      <c r="R186" s="13"/>
      <c r="S186" s="19"/>
    </row>
    <row r="187" spans="1:19" ht="12.75">
      <c r="A187" s="12"/>
      <c r="B187" s="27">
        <f>E187/COUNT(F184:AW184)</f>
        <v>0.2</v>
      </c>
      <c r="C187" s="28">
        <f>E187/COUNTA(F184:AX184)</f>
        <v>0.16666666666666666</v>
      </c>
      <c r="D187" s="14">
        <v>3</v>
      </c>
      <c r="E187" s="14">
        <f>COUNTIF(F184:AZ184,D187)</f>
        <v>1</v>
      </c>
      <c r="F187" s="14"/>
      <c r="G187" s="14"/>
      <c r="H187" s="14"/>
      <c r="I187" s="14"/>
      <c r="J187" s="14"/>
      <c r="K187" s="14"/>
      <c r="L187" s="14"/>
      <c r="M187" s="14"/>
      <c r="N187" s="14"/>
      <c r="O187" s="13"/>
      <c r="P187" s="13"/>
      <c r="Q187" s="13"/>
      <c r="R187" s="13"/>
      <c r="S187" s="19"/>
    </row>
    <row r="188" spans="1:19" ht="12.75">
      <c r="A188" s="12"/>
      <c r="B188" s="27">
        <f>E188/COUNT(F184:AW184)</f>
        <v>0</v>
      </c>
      <c r="C188" s="28">
        <f>E188/COUNTA(F184:AX184)</f>
        <v>0</v>
      </c>
      <c r="D188" s="14">
        <v>4</v>
      </c>
      <c r="E188" s="14">
        <f>COUNTIF(F184:AZ184,D188)</f>
        <v>0</v>
      </c>
      <c r="F188" s="14"/>
      <c r="G188" s="14"/>
      <c r="H188" s="14"/>
      <c r="I188" s="14"/>
      <c r="J188" s="14"/>
      <c r="K188" s="14"/>
      <c r="L188" s="14"/>
      <c r="M188" s="14"/>
      <c r="N188" s="14"/>
      <c r="O188" s="13"/>
      <c r="P188" s="13"/>
      <c r="Q188" s="13"/>
      <c r="R188" s="13"/>
      <c r="S188" s="19"/>
    </row>
    <row r="189" spans="1:19" ht="12.75">
      <c r="A189" s="12"/>
      <c r="B189" s="27">
        <f>E189/COUNT(F184:AW184)</f>
        <v>0.2</v>
      </c>
      <c r="C189" s="28">
        <f>E189/COUNTA(F184:AX184)</f>
        <v>0.16666666666666666</v>
      </c>
      <c r="D189" s="14">
        <v>5</v>
      </c>
      <c r="E189" s="14">
        <f>COUNTIF(F184:AZ184,D189)</f>
        <v>1</v>
      </c>
      <c r="F189" s="14"/>
      <c r="G189" s="14"/>
      <c r="H189" s="14"/>
      <c r="I189" s="14"/>
      <c r="J189" s="14"/>
      <c r="K189" s="14"/>
      <c r="L189" s="14"/>
      <c r="M189" s="14"/>
      <c r="N189" s="14"/>
      <c r="O189" s="13"/>
      <c r="P189" s="13"/>
      <c r="Q189" s="13"/>
      <c r="R189" s="13"/>
      <c r="S189" s="19"/>
    </row>
    <row r="190" spans="1:19" ht="12.75">
      <c r="A190" s="12"/>
      <c r="B190" s="27">
        <f>E190/COUNT(F184:AW184)</f>
        <v>0.2</v>
      </c>
      <c r="C190" s="28">
        <f>E190/COUNTA(F184:AX184)</f>
        <v>0.16666666666666666</v>
      </c>
      <c r="D190" s="14" t="s">
        <v>144</v>
      </c>
      <c r="E190" s="14">
        <f>COUNTIF(F184:AZ184,D190)</f>
        <v>1</v>
      </c>
      <c r="F190" s="14"/>
      <c r="G190" s="14"/>
      <c r="H190" s="14"/>
      <c r="I190" s="14"/>
      <c r="J190" s="14"/>
      <c r="K190" s="14"/>
      <c r="L190" s="14"/>
      <c r="M190" s="14"/>
      <c r="N190" s="14"/>
      <c r="O190" s="13"/>
      <c r="P190" s="13"/>
      <c r="Q190" s="13"/>
      <c r="R190" s="13"/>
      <c r="S190" s="19"/>
    </row>
    <row r="191" spans="1:19" ht="12.75">
      <c r="A191" s="12"/>
      <c r="B191" s="13" t="s">
        <v>136</v>
      </c>
      <c r="C191" s="14"/>
      <c r="D191" s="14" t="s">
        <v>143</v>
      </c>
      <c r="E191" s="14" t="s">
        <v>137</v>
      </c>
      <c r="F191" s="14" t="s">
        <v>144</v>
      </c>
      <c r="G191" s="14">
        <v>3</v>
      </c>
      <c r="H191" s="14" t="s">
        <v>144</v>
      </c>
      <c r="I191" s="14"/>
      <c r="J191" s="14"/>
      <c r="K191" s="14"/>
      <c r="L191" s="14"/>
      <c r="M191" s="14">
        <v>4</v>
      </c>
      <c r="N191" s="14"/>
      <c r="O191" s="13">
        <v>2</v>
      </c>
      <c r="P191" s="13">
        <v>1</v>
      </c>
      <c r="Q191" s="13"/>
      <c r="R191" s="13"/>
      <c r="S191" s="19"/>
    </row>
    <row r="192" spans="1:19" ht="12.75">
      <c r="A192" s="12"/>
      <c r="B192" s="27">
        <f>E192/COUNT(F191:AW191)</f>
        <v>0.25</v>
      </c>
      <c r="C192" s="28">
        <f>E192/COUNTA(F191:AX191)</f>
        <v>0.16666666666666666</v>
      </c>
      <c r="D192" s="14">
        <v>1</v>
      </c>
      <c r="E192" s="14">
        <f>COUNTIF(F191:AZ191,D192)</f>
        <v>1</v>
      </c>
      <c r="F192" s="14"/>
      <c r="G192" s="14"/>
      <c r="H192" s="14"/>
      <c r="I192" s="14"/>
      <c r="J192" s="14"/>
      <c r="K192" s="14"/>
      <c r="L192" s="14"/>
      <c r="M192" s="14"/>
      <c r="N192" s="14"/>
      <c r="O192" s="13"/>
      <c r="P192" s="13"/>
      <c r="Q192" s="13"/>
      <c r="R192" s="13"/>
      <c r="S192" s="19"/>
    </row>
    <row r="193" spans="1:19" ht="12.75">
      <c r="A193" s="12"/>
      <c r="B193" s="27">
        <f>E193/COUNT(F191:AW191)</f>
        <v>0.25</v>
      </c>
      <c r="C193" s="28">
        <f>E193/COUNTA(F191:AX191)</f>
        <v>0.16666666666666666</v>
      </c>
      <c r="D193" s="14">
        <v>2</v>
      </c>
      <c r="E193" s="14">
        <f>COUNTIF(F191:AZ191,D193)</f>
        <v>1</v>
      </c>
      <c r="F193" s="14"/>
      <c r="G193" s="14"/>
      <c r="H193" s="14"/>
      <c r="I193" s="14"/>
      <c r="J193" s="14"/>
      <c r="K193" s="14"/>
      <c r="L193" s="14"/>
      <c r="M193" s="14"/>
      <c r="N193" s="14"/>
      <c r="O193" s="13"/>
      <c r="P193" s="13"/>
      <c r="Q193" s="13"/>
      <c r="R193" s="13"/>
      <c r="S193" s="19"/>
    </row>
    <row r="194" spans="1:19" ht="12.75">
      <c r="A194" s="12"/>
      <c r="B194" s="27">
        <f>E194/COUNT(F191:AW191)</f>
        <v>0.25</v>
      </c>
      <c r="C194" s="28">
        <f>E194/COUNTA(F191:AX191)</f>
        <v>0.16666666666666666</v>
      </c>
      <c r="D194" s="14">
        <v>3</v>
      </c>
      <c r="E194" s="14">
        <f>COUNTIF(F191:AZ191,D194)</f>
        <v>1</v>
      </c>
      <c r="F194" s="14"/>
      <c r="G194" s="14"/>
      <c r="H194" s="14"/>
      <c r="I194" s="14"/>
      <c r="J194" s="14"/>
      <c r="K194" s="14"/>
      <c r="L194" s="14"/>
      <c r="M194" s="14"/>
      <c r="N194" s="14"/>
      <c r="O194" s="13"/>
      <c r="P194" s="13"/>
      <c r="Q194" s="13"/>
      <c r="R194" s="13"/>
      <c r="S194" s="19"/>
    </row>
    <row r="195" spans="1:19" ht="12.75">
      <c r="A195" s="12"/>
      <c r="B195" s="27">
        <f>E195/COUNT(F191:AW191)</f>
        <v>0.25</v>
      </c>
      <c r="C195" s="28">
        <f>E195/COUNTA(F191:AX191)</f>
        <v>0.16666666666666666</v>
      </c>
      <c r="D195" s="14">
        <v>4</v>
      </c>
      <c r="E195" s="14">
        <f>COUNTIF(F191:AZ191,D195)</f>
        <v>1</v>
      </c>
      <c r="F195" s="14"/>
      <c r="G195" s="14"/>
      <c r="H195" s="14"/>
      <c r="I195" s="14"/>
      <c r="J195" s="14"/>
      <c r="K195" s="14"/>
      <c r="L195" s="14"/>
      <c r="M195" s="14"/>
      <c r="N195" s="14"/>
      <c r="O195" s="13"/>
      <c r="P195" s="13"/>
      <c r="Q195" s="13"/>
      <c r="R195" s="13"/>
      <c r="S195" s="19"/>
    </row>
    <row r="196" spans="1:19" ht="12.75">
      <c r="A196" s="12"/>
      <c r="B196" s="27">
        <f>E196/COUNT(F191:AW191)</f>
        <v>0</v>
      </c>
      <c r="C196" s="28">
        <f>E196/COUNTA(F191:AX191)</f>
        <v>0</v>
      </c>
      <c r="D196" s="14">
        <v>5</v>
      </c>
      <c r="E196" s="14">
        <f>COUNTIF(F191:AZ191,D196)</f>
        <v>0</v>
      </c>
      <c r="F196" s="14"/>
      <c r="G196" s="14"/>
      <c r="H196" s="14"/>
      <c r="I196" s="14"/>
      <c r="J196" s="14"/>
      <c r="K196" s="14"/>
      <c r="L196" s="14"/>
      <c r="M196" s="14"/>
      <c r="N196" s="14"/>
      <c r="O196" s="13"/>
      <c r="P196" s="13"/>
      <c r="Q196" s="13"/>
      <c r="R196" s="13"/>
      <c r="S196" s="19"/>
    </row>
    <row r="197" spans="1:19" ht="12.75">
      <c r="A197" s="12"/>
      <c r="B197" s="27">
        <f>E197/COUNT(F191:AW191)</f>
        <v>0.5</v>
      </c>
      <c r="C197" s="28">
        <f>E197/COUNTA(F191:AX191)</f>
        <v>0.3333333333333333</v>
      </c>
      <c r="D197" s="14" t="s">
        <v>144</v>
      </c>
      <c r="E197" s="14">
        <f>COUNTIF(F191:AZ191,D197)</f>
        <v>2</v>
      </c>
      <c r="F197" s="14"/>
      <c r="G197" s="14"/>
      <c r="H197" s="14"/>
      <c r="I197" s="14"/>
      <c r="J197" s="14"/>
      <c r="K197" s="14"/>
      <c r="L197" s="14"/>
      <c r="M197" s="14"/>
      <c r="N197" s="14"/>
      <c r="O197" s="13"/>
      <c r="P197" s="13"/>
      <c r="Q197" s="13"/>
      <c r="R197" s="13"/>
      <c r="S197" s="19"/>
    </row>
    <row r="198" spans="1:19" ht="12.75">
      <c r="A198" s="12"/>
      <c r="B198" s="13" t="s">
        <v>138</v>
      </c>
      <c r="C198" s="14"/>
      <c r="D198" s="14" t="s">
        <v>143</v>
      </c>
      <c r="E198" s="14" t="s">
        <v>139</v>
      </c>
      <c r="F198" s="14">
        <v>1</v>
      </c>
      <c r="G198" s="14">
        <v>5</v>
      </c>
      <c r="H198" s="14">
        <v>2</v>
      </c>
      <c r="I198" s="14"/>
      <c r="J198" s="14"/>
      <c r="K198" s="14"/>
      <c r="L198" s="14"/>
      <c r="M198" s="14">
        <v>4</v>
      </c>
      <c r="N198" s="14"/>
      <c r="O198" s="13">
        <v>2</v>
      </c>
      <c r="P198" s="13">
        <v>3</v>
      </c>
      <c r="Q198" s="13"/>
      <c r="R198" s="13"/>
      <c r="S198" s="19"/>
    </row>
    <row r="199" spans="1:19" ht="12.75">
      <c r="A199" s="12"/>
      <c r="B199" s="27">
        <f>E199/COUNT(F198:AW198)</f>
        <v>0.16666666666666666</v>
      </c>
      <c r="C199" s="28">
        <f>E199/COUNTA(F198:AX198)</f>
        <v>0.16666666666666666</v>
      </c>
      <c r="D199" s="14">
        <v>1</v>
      </c>
      <c r="E199" s="14">
        <f>COUNTIF(F198:AZ198,D199)</f>
        <v>1</v>
      </c>
      <c r="F199" s="14"/>
      <c r="G199" s="14"/>
      <c r="H199" s="14"/>
      <c r="I199" s="14"/>
      <c r="J199" s="14"/>
      <c r="K199" s="14"/>
      <c r="L199" s="14"/>
      <c r="M199" s="14"/>
      <c r="N199" s="14"/>
      <c r="O199" s="13"/>
      <c r="P199" s="13"/>
      <c r="Q199" s="13"/>
      <c r="R199" s="13"/>
      <c r="S199" s="19"/>
    </row>
    <row r="200" spans="1:19" ht="12.75">
      <c r="A200" s="12"/>
      <c r="B200" s="27">
        <f>E200/COUNT(F198:AW198)</f>
        <v>0.3333333333333333</v>
      </c>
      <c r="C200" s="28">
        <f>E200/COUNTA(F198:AX198)</f>
        <v>0.3333333333333333</v>
      </c>
      <c r="D200" s="14">
        <v>2</v>
      </c>
      <c r="E200" s="14">
        <f>COUNTIF(F198:AZ198,D200)</f>
        <v>2</v>
      </c>
      <c r="F200" s="14"/>
      <c r="G200" s="14"/>
      <c r="H200" s="14"/>
      <c r="I200" s="14"/>
      <c r="J200" s="14"/>
      <c r="K200" s="14"/>
      <c r="L200" s="14"/>
      <c r="M200" s="14"/>
      <c r="N200" s="14"/>
      <c r="O200" s="13"/>
      <c r="P200" s="13"/>
      <c r="Q200" s="13"/>
      <c r="R200" s="13"/>
      <c r="S200" s="19"/>
    </row>
    <row r="201" spans="1:19" ht="12.75">
      <c r="A201" s="12"/>
      <c r="B201" s="27">
        <f>E201/COUNT(F198:AW198)</f>
        <v>0.16666666666666666</v>
      </c>
      <c r="C201" s="28">
        <f>E201/COUNTA(F198:AX198)</f>
        <v>0.16666666666666666</v>
      </c>
      <c r="D201" s="14">
        <v>3</v>
      </c>
      <c r="E201" s="14">
        <f>COUNTIF(F198:AZ198,D201)</f>
        <v>1</v>
      </c>
      <c r="F201" s="14"/>
      <c r="G201" s="14"/>
      <c r="H201" s="14"/>
      <c r="I201" s="14"/>
      <c r="J201" s="14"/>
      <c r="K201" s="14"/>
      <c r="L201" s="14"/>
      <c r="M201" s="14"/>
      <c r="N201" s="14"/>
      <c r="O201" s="13"/>
      <c r="P201" s="13"/>
      <c r="Q201" s="13"/>
      <c r="R201" s="13"/>
      <c r="S201" s="19"/>
    </row>
    <row r="202" spans="1:19" ht="12.75">
      <c r="A202" s="12"/>
      <c r="B202" s="27">
        <f>E202/COUNT(F198:AW198)</f>
        <v>0.16666666666666666</v>
      </c>
      <c r="C202" s="28">
        <f>E202/COUNTA(F198:AX198)</f>
        <v>0.16666666666666666</v>
      </c>
      <c r="D202" s="14">
        <v>4</v>
      </c>
      <c r="E202" s="14">
        <f>COUNTIF(F198:AZ198,D202)</f>
        <v>1</v>
      </c>
      <c r="F202" s="14"/>
      <c r="G202" s="14"/>
      <c r="H202" s="14"/>
      <c r="I202" s="14"/>
      <c r="J202" s="14"/>
      <c r="K202" s="14"/>
      <c r="L202" s="14"/>
      <c r="M202" s="14"/>
      <c r="N202" s="14"/>
      <c r="O202" s="13"/>
      <c r="P202" s="13"/>
      <c r="Q202" s="13"/>
      <c r="R202" s="13"/>
      <c r="S202" s="19"/>
    </row>
    <row r="203" spans="1:19" ht="12.75">
      <c r="A203" s="12"/>
      <c r="B203" s="27">
        <f>E203/COUNT(F198:AW198)</f>
        <v>0.16666666666666666</v>
      </c>
      <c r="C203" s="28">
        <f>E203/COUNTA(F198:AX198)</f>
        <v>0.16666666666666666</v>
      </c>
      <c r="D203" s="14">
        <v>5</v>
      </c>
      <c r="E203" s="14">
        <f>COUNTIF(F198:AZ198,D203)</f>
        <v>1</v>
      </c>
      <c r="F203" s="14"/>
      <c r="G203" s="14"/>
      <c r="H203" s="14"/>
      <c r="I203" s="14"/>
      <c r="J203" s="14"/>
      <c r="K203" s="14"/>
      <c r="L203" s="14"/>
      <c r="M203" s="14"/>
      <c r="N203" s="14"/>
      <c r="O203" s="13"/>
      <c r="P203" s="13"/>
      <c r="Q203" s="13"/>
      <c r="R203" s="13"/>
      <c r="S203" s="19"/>
    </row>
    <row r="204" spans="1:19" ht="12.75">
      <c r="A204" s="12"/>
      <c r="B204" s="27">
        <f>E204/COUNT(F198:AW198)</f>
        <v>0</v>
      </c>
      <c r="C204" s="28">
        <f>E204/COUNTA(F198:AX198)</f>
        <v>0</v>
      </c>
      <c r="D204" s="14" t="s">
        <v>144</v>
      </c>
      <c r="E204" s="14">
        <f>COUNTIF(F198:AZ198,D204)</f>
        <v>0</v>
      </c>
      <c r="F204" s="14"/>
      <c r="G204" s="14"/>
      <c r="H204" s="14"/>
      <c r="I204" s="14"/>
      <c r="J204" s="14"/>
      <c r="K204" s="14"/>
      <c r="L204" s="14"/>
      <c r="M204" s="14"/>
      <c r="N204" s="14"/>
      <c r="O204" s="13"/>
      <c r="P204" s="13"/>
      <c r="Q204" s="13"/>
      <c r="R204" s="13"/>
      <c r="S204" s="19"/>
    </row>
    <row r="205" spans="1:19" ht="12.75">
      <c r="A205" s="12"/>
      <c r="B205" s="13" t="s">
        <v>140</v>
      </c>
      <c r="C205" s="14"/>
      <c r="D205" s="14" t="s">
        <v>143</v>
      </c>
      <c r="E205" s="14" t="s">
        <v>141</v>
      </c>
      <c r="F205" s="14" t="s">
        <v>144</v>
      </c>
      <c r="G205" s="14">
        <v>5</v>
      </c>
      <c r="H205" s="14" t="s">
        <v>144</v>
      </c>
      <c r="I205" s="14"/>
      <c r="J205" s="14"/>
      <c r="K205" s="14"/>
      <c r="L205" s="14"/>
      <c r="M205" s="14">
        <v>4</v>
      </c>
      <c r="N205" s="14"/>
      <c r="O205" s="13">
        <v>3</v>
      </c>
      <c r="P205" s="13">
        <v>1</v>
      </c>
      <c r="Q205" s="13"/>
      <c r="R205" s="13"/>
      <c r="S205" s="19"/>
    </row>
    <row r="206" spans="1:19" ht="12.75">
      <c r="A206" s="12"/>
      <c r="B206" s="27">
        <f>E206/COUNT(F205:AW205)</f>
        <v>0.25</v>
      </c>
      <c r="C206" s="28">
        <f>E206/COUNTA(F205:AX205)</f>
        <v>0.16666666666666666</v>
      </c>
      <c r="D206" s="14">
        <v>1</v>
      </c>
      <c r="E206" s="14">
        <f>COUNTIF(F205:AZ205,D206)</f>
        <v>1</v>
      </c>
      <c r="F206" s="14"/>
      <c r="G206" s="14"/>
      <c r="H206" s="14"/>
      <c r="I206" s="14"/>
      <c r="J206" s="14"/>
      <c r="K206" s="14"/>
      <c r="L206" s="14"/>
      <c r="M206" s="14"/>
      <c r="N206" s="14"/>
      <c r="O206" s="13"/>
      <c r="P206" s="13"/>
      <c r="Q206" s="13"/>
      <c r="R206" s="13"/>
      <c r="S206" s="19"/>
    </row>
    <row r="207" spans="1:19" ht="12.75">
      <c r="A207" s="12"/>
      <c r="B207" s="27">
        <f>E207/COUNT(F205:AW205)</f>
        <v>0</v>
      </c>
      <c r="C207" s="28">
        <f>E207/COUNTA(F205:AX205)</f>
        <v>0</v>
      </c>
      <c r="D207" s="14">
        <v>2</v>
      </c>
      <c r="E207" s="14">
        <f>COUNTIF(F205:AZ205,D207)</f>
        <v>0</v>
      </c>
      <c r="F207" s="14"/>
      <c r="G207" s="14"/>
      <c r="H207" s="14"/>
      <c r="I207" s="14"/>
      <c r="J207" s="14"/>
      <c r="K207" s="14"/>
      <c r="L207" s="14"/>
      <c r="M207" s="14"/>
      <c r="N207" s="14"/>
      <c r="O207" s="13"/>
      <c r="P207" s="13"/>
      <c r="Q207" s="13"/>
      <c r="R207" s="13"/>
      <c r="S207" s="19"/>
    </row>
    <row r="208" spans="1:19" ht="12.75">
      <c r="A208" s="12"/>
      <c r="B208" s="27">
        <f>E208/COUNT(F205:AW205)</f>
        <v>0.25</v>
      </c>
      <c r="C208" s="28">
        <f>E208/COUNTA(F205:AX205)</f>
        <v>0.16666666666666666</v>
      </c>
      <c r="D208" s="14">
        <v>3</v>
      </c>
      <c r="E208" s="14">
        <f>COUNTIF(F205:AZ205,D208)</f>
        <v>1</v>
      </c>
      <c r="F208" s="14"/>
      <c r="G208" s="14"/>
      <c r="H208" s="14"/>
      <c r="I208" s="14"/>
      <c r="J208" s="14"/>
      <c r="K208" s="14"/>
      <c r="L208" s="14"/>
      <c r="M208" s="14"/>
      <c r="N208" s="14"/>
      <c r="O208" s="13"/>
      <c r="P208" s="13"/>
      <c r="Q208" s="13"/>
      <c r="R208" s="13"/>
      <c r="S208" s="19"/>
    </row>
    <row r="209" spans="1:19" ht="12.75">
      <c r="A209" s="12"/>
      <c r="B209" s="27">
        <f>E209/COUNT(F205:AW205)</f>
        <v>0.25</v>
      </c>
      <c r="C209" s="28">
        <f>E209/COUNTA(F205:AX205)</f>
        <v>0.16666666666666666</v>
      </c>
      <c r="D209" s="14">
        <v>4</v>
      </c>
      <c r="E209" s="14">
        <f>COUNTIF(F205:AZ205,D209)</f>
        <v>1</v>
      </c>
      <c r="F209" s="14"/>
      <c r="G209" s="14"/>
      <c r="H209" s="14"/>
      <c r="I209" s="14"/>
      <c r="J209" s="14"/>
      <c r="K209" s="14"/>
      <c r="L209" s="14"/>
      <c r="M209" s="14"/>
      <c r="N209" s="14"/>
      <c r="O209" s="13"/>
      <c r="P209" s="13"/>
      <c r="Q209" s="13"/>
      <c r="R209" s="13"/>
      <c r="S209" s="19"/>
    </row>
    <row r="210" spans="1:19" ht="12.75">
      <c r="A210" s="12"/>
      <c r="B210" s="27">
        <f>E210/COUNT(F205:AW205)</f>
        <v>0.25</v>
      </c>
      <c r="C210" s="28">
        <f>E210/COUNTA(F205:AX205)</f>
        <v>0.16666666666666666</v>
      </c>
      <c r="D210" s="14">
        <v>5</v>
      </c>
      <c r="E210" s="14">
        <f>COUNTIF(F205:AZ205,D210)</f>
        <v>1</v>
      </c>
      <c r="F210" s="14"/>
      <c r="G210" s="14"/>
      <c r="H210" s="14"/>
      <c r="I210" s="14"/>
      <c r="J210" s="14"/>
      <c r="K210" s="14"/>
      <c r="L210" s="14"/>
      <c r="M210" s="14"/>
      <c r="N210" s="14"/>
      <c r="O210" s="13"/>
      <c r="P210" s="13"/>
      <c r="Q210" s="13"/>
      <c r="R210" s="13"/>
      <c r="S210" s="19"/>
    </row>
    <row r="211" spans="1:19" ht="12.75">
      <c r="A211" s="12"/>
      <c r="B211" s="27">
        <f>E211/COUNT(F205:AW205)</f>
        <v>0.5</v>
      </c>
      <c r="C211" s="28">
        <f>E211/COUNTA(F205:AX205)</f>
        <v>0.3333333333333333</v>
      </c>
      <c r="D211" s="14" t="s">
        <v>144</v>
      </c>
      <c r="E211" s="14">
        <f>COUNTIF(F205:AZ205,D211)</f>
        <v>2</v>
      </c>
      <c r="F211" s="14"/>
      <c r="G211" s="14"/>
      <c r="H211" s="14"/>
      <c r="I211" s="14"/>
      <c r="J211" s="14"/>
      <c r="K211" s="14"/>
      <c r="L211" s="14"/>
      <c r="M211" s="14"/>
      <c r="N211" s="14"/>
      <c r="O211" s="13"/>
      <c r="P211" s="13"/>
      <c r="Q211" s="13"/>
      <c r="R211" s="13"/>
      <c r="S211" s="19"/>
    </row>
    <row r="212" spans="1:19" ht="56.25">
      <c r="A212" s="12" t="s">
        <v>149</v>
      </c>
      <c r="B212" s="13" t="s">
        <v>150</v>
      </c>
      <c r="C212" s="14">
        <v>7</v>
      </c>
      <c r="D212" s="14" t="s">
        <v>143</v>
      </c>
      <c r="E212" s="14" t="s">
        <v>131</v>
      </c>
      <c r="F212" s="14">
        <v>1</v>
      </c>
      <c r="G212" s="14">
        <v>5</v>
      </c>
      <c r="H212" s="14">
        <v>5</v>
      </c>
      <c r="I212" s="14"/>
      <c r="J212" s="14"/>
      <c r="K212" s="14"/>
      <c r="L212" s="14"/>
      <c r="M212" s="14">
        <v>5</v>
      </c>
      <c r="N212" s="14"/>
      <c r="O212" s="13">
        <v>4</v>
      </c>
      <c r="P212" s="13">
        <v>4</v>
      </c>
      <c r="Q212" s="13"/>
      <c r="R212" s="13"/>
      <c r="S212" s="19"/>
    </row>
    <row r="213" spans="1:19" ht="12.75">
      <c r="A213" s="12"/>
      <c r="B213" s="27">
        <f>E213/COUNT(F212:AW212)</f>
        <v>0.16666666666666666</v>
      </c>
      <c r="C213" s="28">
        <f>E213/COUNTA(F212:AX212)</f>
        <v>0.16666666666666666</v>
      </c>
      <c r="D213" s="14">
        <v>1</v>
      </c>
      <c r="E213" s="14">
        <f>COUNTIF(F212:AZ212,D213)</f>
        <v>1</v>
      </c>
      <c r="F213" s="14"/>
      <c r="G213" s="14"/>
      <c r="H213" s="14"/>
      <c r="I213" s="14"/>
      <c r="J213" s="14"/>
      <c r="K213" s="14"/>
      <c r="L213" s="14"/>
      <c r="M213" s="14"/>
      <c r="N213" s="14"/>
      <c r="O213" s="13"/>
      <c r="P213" s="13"/>
      <c r="Q213" s="13"/>
      <c r="R213" s="13"/>
      <c r="S213" s="19"/>
    </row>
    <row r="214" spans="1:19" ht="12.75">
      <c r="A214" s="12"/>
      <c r="B214" s="27">
        <f>E214/COUNT(F212:AW212)</f>
        <v>0</v>
      </c>
      <c r="C214" s="28">
        <f>E214/COUNTA(F212:AX212)</f>
        <v>0</v>
      </c>
      <c r="D214" s="14">
        <v>2</v>
      </c>
      <c r="E214" s="14">
        <f>COUNTIF(F212:AZ212,D214)</f>
        <v>0</v>
      </c>
      <c r="F214" s="14"/>
      <c r="G214" s="14"/>
      <c r="H214" s="14"/>
      <c r="I214" s="14"/>
      <c r="J214" s="14"/>
      <c r="K214" s="14"/>
      <c r="L214" s="14"/>
      <c r="M214" s="14"/>
      <c r="N214" s="14"/>
      <c r="O214" s="13"/>
      <c r="P214" s="13"/>
      <c r="Q214" s="13"/>
      <c r="R214" s="13"/>
      <c r="S214" s="19"/>
    </row>
    <row r="215" spans="1:19" ht="12.75">
      <c r="A215" s="12"/>
      <c r="B215" s="27">
        <f>E215/COUNT(F212:AW212)</f>
        <v>0</v>
      </c>
      <c r="C215" s="28">
        <f>E215/COUNTA(F212:AX212)</f>
        <v>0</v>
      </c>
      <c r="D215" s="14">
        <v>3</v>
      </c>
      <c r="E215" s="14">
        <f>COUNTIF(F212:AZ212,D215)</f>
        <v>0</v>
      </c>
      <c r="F215" s="14"/>
      <c r="G215" s="14"/>
      <c r="H215" s="14"/>
      <c r="I215" s="14"/>
      <c r="J215" s="14"/>
      <c r="K215" s="14"/>
      <c r="L215" s="14"/>
      <c r="M215" s="14"/>
      <c r="N215" s="14"/>
      <c r="O215" s="13"/>
      <c r="P215" s="13"/>
      <c r="Q215" s="13"/>
      <c r="R215" s="13"/>
      <c r="S215" s="19"/>
    </row>
    <row r="216" spans="1:19" ht="12.75">
      <c r="A216" s="12"/>
      <c r="B216" s="27">
        <f>E216/COUNT(F212:AW212)</f>
        <v>0.3333333333333333</v>
      </c>
      <c r="C216" s="28">
        <f>E216/COUNTA(F212:AX212)</f>
        <v>0.3333333333333333</v>
      </c>
      <c r="D216" s="14">
        <v>4</v>
      </c>
      <c r="E216" s="14">
        <f>COUNTIF(F212:AZ212,D216)</f>
        <v>2</v>
      </c>
      <c r="F216" s="14"/>
      <c r="G216" s="14"/>
      <c r="H216" s="14"/>
      <c r="I216" s="14"/>
      <c r="J216" s="14"/>
      <c r="K216" s="14"/>
      <c r="L216" s="14"/>
      <c r="M216" s="14"/>
      <c r="N216" s="14"/>
      <c r="O216" s="13"/>
      <c r="P216" s="13"/>
      <c r="Q216" s="13"/>
      <c r="R216" s="13"/>
      <c r="S216" s="19"/>
    </row>
    <row r="217" spans="1:19" ht="12.75">
      <c r="A217" s="12"/>
      <c r="B217" s="27">
        <f>E217/COUNT(F212:AW212)</f>
        <v>0.5</v>
      </c>
      <c r="C217" s="28">
        <f>E217/COUNTA(F212:AX212)</f>
        <v>0.5</v>
      </c>
      <c r="D217" s="14">
        <v>5</v>
      </c>
      <c r="E217" s="14">
        <f>COUNTIF(F212:AZ212,D217)</f>
        <v>3</v>
      </c>
      <c r="F217" s="14"/>
      <c r="G217" s="14"/>
      <c r="H217" s="14"/>
      <c r="I217" s="14"/>
      <c r="J217" s="14"/>
      <c r="K217" s="14"/>
      <c r="L217" s="14"/>
      <c r="M217" s="14"/>
      <c r="N217" s="14"/>
      <c r="O217" s="13"/>
      <c r="P217" s="13"/>
      <c r="Q217" s="13"/>
      <c r="R217" s="13"/>
      <c r="S217" s="19"/>
    </row>
    <row r="218" spans="1:19" ht="12.75">
      <c r="A218" s="12"/>
      <c r="B218" s="27">
        <f>E218/COUNT(F212:AW212)</f>
        <v>0</v>
      </c>
      <c r="C218" s="28">
        <f>E218/COUNTA(F212:AX212)</f>
        <v>0</v>
      </c>
      <c r="D218" s="14" t="s">
        <v>144</v>
      </c>
      <c r="E218" s="14">
        <f>COUNTIF(F212:AZ212,D218)</f>
        <v>0</v>
      </c>
      <c r="F218" s="14"/>
      <c r="G218" s="14"/>
      <c r="H218" s="14"/>
      <c r="I218" s="14"/>
      <c r="J218" s="14"/>
      <c r="K218" s="14"/>
      <c r="L218" s="14"/>
      <c r="M218" s="14"/>
      <c r="N218" s="14"/>
      <c r="O218" s="13"/>
      <c r="P218" s="13"/>
      <c r="Q218" s="13"/>
      <c r="R218" s="13"/>
      <c r="S218" s="19"/>
    </row>
    <row r="219" spans="1:19" ht="22.5">
      <c r="A219" s="12"/>
      <c r="B219" s="13" t="s">
        <v>151</v>
      </c>
      <c r="C219" s="14"/>
      <c r="D219" s="14" t="s">
        <v>143</v>
      </c>
      <c r="E219" s="14" t="s">
        <v>133</v>
      </c>
      <c r="F219" s="14">
        <v>1</v>
      </c>
      <c r="G219" s="14">
        <v>3</v>
      </c>
      <c r="H219" s="14">
        <v>2</v>
      </c>
      <c r="I219" s="14"/>
      <c r="J219" s="14"/>
      <c r="K219" s="14"/>
      <c r="L219" s="14"/>
      <c r="M219" s="14">
        <v>2</v>
      </c>
      <c r="N219" s="14"/>
      <c r="O219" s="13">
        <v>4</v>
      </c>
      <c r="P219" s="13">
        <v>3</v>
      </c>
      <c r="Q219" s="13"/>
      <c r="R219" s="13"/>
      <c r="S219" s="19"/>
    </row>
    <row r="220" spans="1:19" ht="12.75">
      <c r="A220" s="12"/>
      <c r="B220" s="27">
        <f>E220/COUNT(F219:AW219)</f>
        <v>0.16666666666666666</v>
      </c>
      <c r="C220" s="28">
        <f>E220/COUNTA(F219:AX219)</f>
        <v>0.16666666666666666</v>
      </c>
      <c r="D220" s="14">
        <v>1</v>
      </c>
      <c r="E220" s="14">
        <f>COUNTIF(F219:AZ219,D220)</f>
        <v>1</v>
      </c>
      <c r="F220" s="14"/>
      <c r="G220" s="14"/>
      <c r="H220" s="14"/>
      <c r="I220" s="14"/>
      <c r="J220" s="14"/>
      <c r="K220" s="14"/>
      <c r="L220" s="14"/>
      <c r="M220" s="14"/>
      <c r="N220" s="14"/>
      <c r="O220" s="13"/>
      <c r="P220" s="13"/>
      <c r="Q220" s="13"/>
      <c r="R220" s="13"/>
      <c r="S220" s="19"/>
    </row>
    <row r="221" spans="1:19" ht="12.75">
      <c r="A221" s="12"/>
      <c r="B221" s="27">
        <f>E221/COUNT(F219:AW219)</f>
        <v>0.3333333333333333</v>
      </c>
      <c r="C221" s="28">
        <f>E221/COUNTA(F219:AX219)</f>
        <v>0.3333333333333333</v>
      </c>
      <c r="D221" s="14">
        <v>2</v>
      </c>
      <c r="E221" s="14">
        <f>COUNTIF(F219:AZ219,D221)</f>
        <v>2</v>
      </c>
      <c r="F221" s="14"/>
      <c r="G221" s="14"/>
      <c r="H221" s="14"/>
      <c r="I221" s="14"/>
      <c r="J221" s="14"/>
      <c r="K221" s="14"/>
      <c r="L221" s="14"/>
      <c r="M221" s="14"/>
      <c r="N221" s="14"/>
      <c r="O221" s="13"/>
      <c r="P221" s="13"/>
      <c r="Q221" s="13"/>
      <c r="R221" s="13"/>
      <c r="S221" s="19"/>
    </row>
    <row r="222" spans="1:19" ht="12.75">
      <c r="A222" s="12"/>
      <c r="B222" s="27">
        <f>E222/COUNT(F219:AW219)</f>
        <v>0.3333333333333333</v>
      </c>
      <c r="C222" s="28">
        <f>E222/COUNTA(F219:AX219)</f>
        <v>0.3333333333333333</v>
      </c>
      <c r="D222" s="14">
        <v>3</v>
      </c>
      <c r="E222" s="14">
        <f>COUNTIF(F219:AZ219,D222)</f>
        <v>2</v>
      </c>
      <c r="F222" s="14"/>
      <c r="G222" s="14"/>
      <c r="H222" s="14"/>
      <c r="I222" s="14"/>
      <c r="J222" s="14"/>
      <c r="K222" s="14"/>
      <c r="L222" s="14"/>
      <c r="M222" s="14"/>
      <c r="N222" s="14"/>
      <c r="O222" s="13"/>
      <c r="P222" s="13"/>
      <c r="Q222" s="13"/>
      <c r="R222" s="13"/>
      <c r="S222" s="19"/>
    </row>
    <row r="223" spans="1:19" ht="12.75">
      <c r="A223" s="12"/>
      <c r="B223" s="27">
        <f>E223/COUNT(F219:AW219)</f>
        <v>0.16666666666666666</v>
      </c>
      <c r="C223" s="28">
        <f>E223/COUNTA(F219:AX219)</f>
        <v>0.16666666666666666</v>
      </c>
      <c r="D223" s="14">
        <v>4</v>
      </c>
      <c r="E223" s="14">
        <f>COUNTIF(F219:AZ219,D223)</f>
        <v>1</v>
      </c>
      <c r="F223" s="14"/>
      <c r="G223" s="14"/>
      <c r="H223" s="14"/>
      <c r="I223" s="14"/>
      <c r="J223" s="14"/>
      <c r="K223" s="14"/>
      <c r="L223" s="14"/>
      <c r="M223" s="14"/>
      <c r="N223" s="14"/>
      <c r="O223" s="13"/>
      <c r="P223" s="13"/>
      <c r="Q223" s="13"/>
      <c r="R223" s="13"/>
      <c r="S223" s="19"/>
    </row>
    <row r="224" spans="1:19" ht="12.75">
      <c r="A224" s="12"/>
      <c r="B224" s="27">
        <f>E224/COUNT(F219:AW219)</f>
        <v>0</v>
      </c>
      <c r="C224" s="28">
        <f>E224/COUNTA(F219:AX219)</f>
        <v>0</v>
      </c>
      <c r="D224" s="14">
        <v>5</v>
      </c>
      <c r="E224" s="14">
        <f>COUNTIF(F219:AZ219,D224)</f>
        <v>0</v>
      </c>
      <c r="F224" s="14"/>
      <c r="G224" s="14"/>
      <c r="H224" s="14"/>
      <c r="I224" s="14"/>
      <c r="J224" s="14"/>
      <c r="K224" s="14"/>
      <c r="L224" s="14"/>
      <c r="M224" s="14"/>
      <c r="N224" s="14"/>
      <c r="O224" s="13"/>
      <c r="P224" s="13"/>
      <c r="Q224" s="13"/>
      <c r="R224" s="13"/>
      <c r="S224" s="19"/>
    </row>
    <row r="225" spans="1:19" ht="12.75">
      <c r="A225" s="12"/>
      <c r="B225" s="27">
        <f>E225/COUNT(F219:AW219)</f>
        <v>0</v>
      </c>
      <c r="C225" s="28">
        <f>E225/COUNTA(F219:AX219)</f>
        <v>0</v>
      </c>
      <c r="D225" s="14" t="s">
        <v>144</v>
      </c>
      <c r="E225" s="14">
        <f>COUNTIF(F219:AZ219,D225)</f>
        <v>0</v>
      </c>
      <c r="F225" s="14"/>
      <c r="G225" s="14"/>
      <c r="H225" s="14"/>
      <c r="I225" s="14"/>
      <c r="J225" s="14"/>
      <c r="K225" s="14"/>
      <c r="L225" s="14"/>
      <c r="M225" s="14"/>
      <c r="N225" s="14"/>
      <c r="O225" s="13"/>
      <c r="P225" s="13"/>
      <c r="Q225" s="13"/>
      <c r="R225" s="13"/>
      <c r="S225" s="19"/>
    </row>
    <row r="226" spans="1:19" ht="22.5">
      <c r="A226" s="12"/>
      <c r="B226" s="13" t="s">
        <v>152</v>
      </c>
      <c r="C226" s="14"/>
      <c r="D226" s="14" t="s">
        <v>143</v>
      </c>
      <c r="E226" s="14" t="s">
        <v>135</v>
      </c>
      <c r="F226" s="14" t="s">
        <v>144</v>
      </c>
      <c r="G226" s="14">
        <v>5</v>
      </c>
      <c r="H226" s="14">
        <v>2</v>
      </c>
      <c r="I226" s="14"/>
      <c r="J226" s="14"/>
      <c r="K226" s="14"/>
      <c r="L226" s="14"/>
      <c r="M226" s="14">
        <v>2</v>
      </c>
      <c r="N226" s="14"/>
      <c r="O226" s="13">
        <v>4</v>
      </c>
      <c r="P226" s="13">
        <v>3</v>
      </c>
      <c r="Q226" s="13"/>
      <c r="R226" s="13"/>
      <c r="S226" s="19"/>
    </row>
    <row r="227" spans="1:19" ht="12.75">
      <c r="A227" s="12"/>
      <c r="B227" s="27">
        <f>E227/COUNT(F226:AW226)</f>
        <v>0</v>
      </c>
      <c r="C227" s="28">
        <f>E227/COUNTA(F226:AX226)</f>
        <v>0</v>
      </c>
      <c r="D227" s="14">
        <v>1</v>
      </c>
      <c r="E227" s="14">
        <f>COUNTIF(F226:AZ226,D227)</f>
        <v>0</v>
      </c>
      <c r="F227" s="14"/>
      <c r="G227" s="14"/>
      <c r="H227" s="14"/>
      <c r="I227" s="14"/>
      <c r="J227" s="14"/>
      <c r="K227" s="14"/>
      <c r="L227" s="14"/>
      <c r="M227" s="14"/>
      <c r="N227" s="14"/>
      <c r="O227" s="13"/>
      <c r="P227" s="13"/>
      <c r="Q227" s="13"/>
      <c r="R227" s="13"/>
      <c r="S227" s="19"/>
    </row>
    <row r="228" spans="1:19" ht="12.75">
      <c r="A228" s="12"/>
      <c r="B228" s="27">
        <f>E228/COUNT(F226:AW226)</f>
        <v>0.4</v>
      </c>
      <c r="C228" s="28">
        <f>E228/COUNTA(F226:AX226)</f>
        <v>0.3333333333333333</v>
      </c>
      <c r="D228" s="14">
        <v>2</v>
      </c>
      <c r="E228" s="14">
        <f>COUNTIF(F226:AZ226,D228)</f>
        <v>2</v>
      </c>
      <c r="F228" s="14"/>
      <c r="G228" s="14"/>
      <c r="H228" s="14"/>
      <c r="I228" s="14"/>
      <c r="J228" s="14"/>
      <c r="K228" s="14"/>
      <c r="L228" s="14"/>
      <c r="M228" s="14"/>
      <c r="N228" s="14"/>
      <c r="O228" s="13"/>
      <c r="P228" s="13"/>
      <c r="Q228" s="13"/>
      <c r="R228" s="13"/>
      <c r="S228" s="19"/>
    </row>
    <row r="229" spans="1:19" ht="12.75">
      <c r="A229" s="12"/>
      <c r="B229" s="27">
        <f>E229/COUNT(F226:AW226)</f>
        <v>0.2</v>
      </c>
      <c r="C229" s="28">
        <f>E229/COUNTA(F226:AX226)</f>
        <v>0.16666666666666666</v>
      </c>
      <c r="D229" s="14">
        <v>3</v>
      </c>
      <c r="E229" s="14">
        <f>COUNTIF(F226:AZ226,D229)</f>
        <v>1</v>
      </c>
      <c r="F229" s="14"/>
      <c r="G229" s="14"/>
      <c r="H229" s="14"/>
      <c r="I229" s="14"/>
      <c r="J229" s="14"/>
      <c r="K229" s="14"/>
      <c r="L229" s="14"/>
      <c r="M229" s="14"/>
      <c r="N229" s="14"/>
      <c r="O229" s="13"/>
      <c r="P229" s="13"/>
      <c r="Q229" s="13"/>
      <c r="R229" s="13"/>
      <c r="S229" s="19"/>
    </row>
    <row r="230" spans="1:19" ht="12.75">
      <c r="A230" s="12"/>
      <c r="B230" s="27">
        <f>E230/COUNT(F226:AW226)</f>
        <v>0.2</v>
      </c>
      <c r="C230" s="28">
        <f>E230/COUNTA(F226:AX226)</f>
        <v>0.16666666666666666</v>
      </c>
      <c r="D230" s="14">
        <v>4</v>
      </c>
      <c r="E230" s="14">
        <f>COUNTIF(F226:AZ226,D230)</f>
        <v>1</v>
      </c>
      <c r="F230" s="14"/>
      <c r="G230" s="14"/>
      <c r="H230" s="14"/>
      <c r="I230" s="14"/>
      <c r="J230" s="14"/>
      <c r="K230" s="14"/>
      <c r="L230" s="14"/>
      <c r="M230" s="14"/>
      <c r="N230" s="14"/>
      <c r="O230" s="13"/>
      <c r="P230" s="13"/>
      <c r="Q230" s="13"/>
      <c r="R230" s="13"/>
      <c r="S230" s="19"/>
    </row>
    <row r="231" spans="1:19" ht="12.75">
      <c r="A231" s="12"/>
      <c r="B231" s="27">
        <f>E231/COUNT(F226:AW226)</f>
        <v>0.2</v>
      </c>
      <c r="C231" s="28">
        <f>E231/COUNTA(F226:AX226)</f>
        <v>0.16666666666666666</v>
      </c>
      <c r="D231" s="14">
        <v>5</v>
      </c>
      <c r="E231" s="14">
        <f>COUNTIF(F226:AZ226,D231)</f>
        <v>1</v>
      </c>
      <c r="F231" s="14"/>
      <c r="G231" s="14"/>
      <c r="H231" s="14"/>
      <c r="I231" s="14"/>
      <c r="J231" s="14"/>
      <c r="K231" s="14"/>
      <c r="L231" s="14"/>
      <c r="M231" s="14"/>
      <c r="N231" s="14"/>
      <c r="O231" s="13"/>
      <c r="P231" s="13"/>
      <c r="Q231" s="13"/>
      <c r="R231" s="13"/>
      <c r="S231" s="19"/>
    </row>
    <row r="232" spans="1:19" ht="12.75">
      <c r="A232" s="12"/>
      <c r="B232" s="27">
        <f>E232/COUNT(F226:AW226)</f>
        <v>0.2</v>
      </c>
      <c r="C232" s="28">
        <f>E232/COUNTA(F226:AX226)</f>
        <v>0.16666666666666666</v>
      </c>
      <c r="D232" s="14" t="s">
        <v>144</v>
      </c>
      <c r="E232" s="14">
        <f>COUNTIF(F226:AZ226,D232)</f>
        <v>1</v>
      </c>
      <c r="F232" s="14"/>
      <c r="G232" s="14"/>
      <c r="H232" s="14"/>
      <c r="I232" s="14"/>
      <c r="J232" s="14"/>
      <c r="K232" s="14"/>
      <c r="L232" s="14"/>
      <c r="M232" s="14"/>
      <c r="N232" s="14"/>
      <c r="O232" s="13"/>
      <c r="P232" s="13"/>
      <c r="Q232" s="13"/>
      <c r="R232" s="13"/>
      <c r="S232" s="19"/>
    </row>
    <row r="233" spans="1:19" ht="33.75">
      <c r="A233" s="12"/>
      <c r="B233" s="13" t="s">
        <v>153</v>
      </c>
      <c r="C233" s="14"/>
      <c r="D233" s="14" t="s">
        <v>143</v>
      </c>
      <c r="E233" s="14" t="s">
        <v>137</v>
      </c>
      <c r="F233" s="14">
        <v>1</v>
      </c>
      <c r="G233" s="14">
        <v>4</v>
      </c>
      <c r="H233" s="14">
        <v>3</v>
      </c>
      <c r="I233" s="14"/>
      <c r="J233" s="14"/>
      <c r="K233" s="14"/>
      <c r="L233" s="14"/>
      <c r="M233" s="14">
        <v>3</v>
      </c>
      <c r="N233" s="14"/>
      <c r="O233" s="13">
        <v>5</v>
      </c>
      <c r="P233" s="13">
        <v>3</v>
      </c>
      <c r="Q233" s="13"/>
      <c r="R233" s="13"/>
      <c r="S233" s="19"/>
    </row>
    <row r="234" spans="1:19" ht="12.75">
      <c r="A234" s="12"/>
      <c r="B234" s="27">
        <f>E234/COUNT(F233:AW233)</f>
        <v>0.16666666666666666</v>
      </c>
      <c r="C234" s="28">
        <f>E234/COUNTA(F233:AX233)</f>
        <v>0.16666666666666666</v>
      </c>
      <c r="D234" s="14">
        <v>1</v>
      </c>
      <c r="E234" s="14">
        <f>COUNTIF(F233:AZ233,D234)</f>
        <v>1</v>
      </c>
      <c r="F234" s="14"/>
      <c r="G234" s="14"/>
      <c r="H234" s="14"/>
      <c r="I234" s="14"/>
      <c r="J234" s="14"/>
      <c r="K234" s="14"/>
      <c r="L234" s="14"/>
      <c r="M234" s="14"/>
      <c r="N234" s="14"/>
      <c r="O234" s="13"/>
      <c r="P234" s="13"/>
      <c r="Q234" s="13"/>
      <c r="R234" s="13"/>
      <c r="S234" s="19"/>
    </row>
    <row r="235" spans="1:19" ht="12.75">
      <c r="A235" s="12"/>
      <c r="B235" s="27">
        <f>E235/COUNT(F233:AW233)</f>
        <v>0</v>
      </c>
      <c r="C235" s="28">
        <f>E235/COUNTA(F233:AX233)</f>
        <v>0</v>
      </c>
      <c r="D235" s="14">
        <v>2</v>
      </c>
      <c r="E235" s="14">
        <f>COUNTIF(F233:AZ233,D235)</f>
        <v>0</v>
      </c>
      <c r="F235" s="14"/>
      <c r="G235" s="14"/>
      <c r="H235" s="14"/>
      <c r="I235" s="14"/>
      <c r="J235" s="14"/>
      <c r="K235" s="14"/>
      <c r="L235" s="14"/>
      <c r="M235" s="14"/>
      <c r="N235" s="14"/>
      <c r="O235" s="13"/>
      <c r="P235" s="13"/>
      <c r="Q235" s="13"/>
      <c r="R235" s="13"/>
      <c r="S235" s="19"/>
    </row>
    <row r="236" spans="1:19" ht="12.75">
      <c r="A236" s="12"/>
      <c r="B236" s="27">
        <f>E236/COUNT(F233:AW233)</f>
        <v>0.5</v>
      </c>
      <c r="C236" s="28">
        <f>E236/COUNTA(F233:AX233)</f>
        <v>0.5</v>
      </c>
      <c r="D236" s="14">
        <v>3</v>
      </c>
      <c r="E236" s="14">
        <f>COUNTIF(F233:AZ233,D236)</f>
        <v>3</v>
      </c>
      <c r="F236" s="14"/>
      <c r="G236" s="14"/>
      <c r="H236" s="14"/>
      <c r="I236" s="14"/>
      <c r="J236" s="14"/>
      <c r="K236" s="14"/>
      <c r="L236" s="14"/>
      <c r="M236" s="14"/>
      <c r="N236" s="14"/>
      <c r="O236" s="13"/>
      <c r="P236" s="13"/>
      <c r="Q236" s="13"/>
      <c r="R236" s="13"/>
      <c r="S236" s="19"/>
    </row>
    <row r="237" spans="1:19" ht="12.75">
      <c r="A237" s="12"/>
      <c r="B237" s="27">
        <f>E237/COUNT(F233:AW233)</f>
        <v>0.16666666666666666</v>
      </c>
      <c r="C237" s="28">
        <f>E237/COUNTA(F233:AX233)</f>
        <v>0.16666666666666666</v>
      </c>
      <c r="D237" s="14">
        <v>4</v>
      </c>
      <c r="E237" s="14">
        <f>COUNTIF(F233:AZ233,D237)</f>
        <v>1</v>
      </c>
      <c r="F237" s="14"/>
      <c r="G237" s="14"/>
      <c r="H237" s="14"/>
      <c r="I237" s="14"/>
      <c r="J237" s="14"/>
      <c r="K237" s="14"/>
      <c r="L237" s="14"/>
      <c r="M237" s="14"/>
      <c r="N237" s="14"/>
      <c r="O237" s="13"/>
      <c r="P237" s="13"/>
      <c r="Q237" s="13"/>
      <c r="R237" s="13"/>
      <c r="S237" s="19"/>
    </row>
    <row r="238" spans="1:19" ht="12.75">
      <c r="A238" s="12"/>
      <c r="B238" s="27">
        <f>E238/COUNT(F233:AW233)</f>
        <v>0.16666666666666666</v>
      </c>
      <c r="C238" s="28">
        <f>E238/COUNTA(F233:AX233)</f>
        <v>0.16666666666666666</v>
      </c>
      <c r="D238" s="14">
        <v>5</v>
      </c>
      <c r="E238" s="14">
        <f>COUNTIF(F233:AZ233,D238)</f>
        <v>1</v>
      </c>
      <c r="F238" s="14"/>
      <c r="G238" s="14"/>
      <c r="H238" s="14"/>
      <c r="I238" s="14"/>
      <c r="J238" s="14"/>
      <c r="K238" s="14"/>
      <c r="L238" s="14"/>
      <c r="M238" s="14"/>
      <c r="N238" s="14"/>
      <c r="O238" s="13"/>
      <c r="P238" s="13"/>
      <c r="Q238" s="13"/>
      <c r="R238" s="13"/>
      <c r="S238" s="19"/>
    </row>
    <row r="239" spans="1:19" ht="12.75">
      <c r="A239" s="12"/>
      <c r="B239" s="27">
        <f>E239/COUNT(F233:AW233)</f>
        <v>0</v>
      </c>
      <c r="C239" s="28">
        <f>E239/COUNTA(F233:AX233)</f>
        <v>0</v>
      </c>
      <c r="D239" s="14" t="s">
        <v>144</v>
      </c>
      <c r="E239" s="14">
        <f>COUNTIF(F233:AZ233,D239)</f>
        <v>0</v>
      </c>
      <c r="F239" s="14"/>
      <c r="G239" s="14"/>
      <c r="H239" s="14"/>
      <c r="I239" s="14"/>
      <c r="J239" s="14"/>
      <c r="K239" s="14"/>
      <c r="L239" s="14"/>
      <c r="M239" s="14"/>
      <c r="N239" s="14"/>
      <c r="O239" s="13"/>
      <c r="P239" s="13"/>
      <c r="Q239" s="13"/>
      <c r="R239" s="13"/>
      <c r="S239" s="19"/>
    </row>
    <row r="240" spans="1:19" ht="56.25">
      <c r="A240" s="12"/>
      <c r="B240" s="13" t="s">
        <v>154</v>
      </c>
      <c r="C240" s="14"/>
      <c r="D240" s="14" t="s">
        <v>143</v>
      </c>
      <c r="E240" s="14" t="s">
        <v>141</v>
      </c>
      <c r="F240" s="14">
        <v>1</v>
      </c>
      <c r="G240" s="14">
        <v>2</v>
      </c>
      <c r="H240" s="14">
        <v>4</v>
      </c>
      <c r="I240" s="14"/>
      <c r="J240" s="14"/>
      <c r="K240" s="14"/>
      <c r="L240" s="14"/>
      <c r="M240" s="14">
        <v>3</v>
      </c>
      <c r="N240" s="14"/>
      <c r="O240" s="13">
        <v>4</v>
      </c>
      <c r="P240" s="13">
        <v>2</v>
      </c>
      <c r="Q240" s="13"/>
      <c r="R240" s="13"/>
      <c r="S240" s="19"/>
    </row>
    <row r="241" spans="1:19" ht="12.75">
      <c r="A241" s="12"/>
      <c r="B241" s="27">
        <f>E241/COUNT(F240:AW240)</f>
        <v>0.16666666666666666</v>
      </c>
      <c r="C241" s="28">
        <f>E241/COUNTA(F240:AX240)</f>
        <v>0.16666666666666666</v>
      </c>
      <c r="D241" s="14">
        <v>1</v>
      </c>
      <c r="E241" s="14">
        <f>COUNTIF(F240:AZ240,D241)</f>
        <v>1</v>
      </c>
      <c r="F241" s="14"/>
      <c r="G241" s="14"/>
      <c r="H241" s="14"/>
      <c r="I241" s="14"/>
      <c r="J241" s="14"/>
      <c r="K241" s="14"/>
      <c r="L241" s="14"/>
      <c r="M241" s="14"/>
      <c r="N241" s="14"/>
      <c r="O241" s="13"/>
      <c r="P241" s="13"/>
      <c r="Q241" s="13"/>
      <c r="R241" s="13"/>
      <c r="S241" s="19"/>
    </row>
    <row r="242" spans="1:19" ht="12.75">
      <c r="A242" s="12"/>
      <c r="B242" s="27">
        <f>E242/COUNT(F240:AW240)</f>
        <v>0.3333333333333333</v>
      </c>
      <c r="C242" s="28">
        <f>E242/COUNTA(F240:AX240)</f>
        <v>0.3333333333333333</v>
      </c>
      <c r="D242" s="14">
        <v>2</v>
      </c>
      <c r="E242" s="14">
        <f>COUNTIF(F240:AZ240,D242)</f>
        <v>2</v>
      </c>
      <c r="F242" s="14"/>
      <c r="G242" s="14"/>
      <c r="H242" s="14"/>
      <c r="I242" s="14"/>
      <c r="J242" s="14"/>
      <c r="K242" s="14"/>
      <c r="L242" s="14"/>
      <c r="M242" s="14"/>
      <c r="N242" s="14"/>
      <c r="O242" s="13"/>
      <c r="P242" s="13"/>
      <c r="Q242" s="13"/>
      <c r="R242" s="13"/>
      <c r="S242" s="19"/>
    </row>
    <row r="243" spans="1:19" ht="12.75">
      <c r="A243" s="12"/>
      <c r="B243" s="27">
        <f>E243/COUNT(F240:AW240)</f>
        <v>0.16666666666666666</v>
      </c>
      <c r="C243" s="28">
        <f>E243/COUNTA(F240:AX240)</f>
        <v>0.16666666666666666</v>
      </c>
      <c r="D243" s="14">
        <v>3</v>
      </c>
      <c r="E243" s="14">
        <f>COUNTIF(F240:AZ240,D243)</f>
        <v>1</v>
      </c>
      <c r="F243" s="14"/>
      <c r="G243" s="14"/>
      <c r="H243" s="14"/>
      <c r="I243" s="14"/>
      <c r="J243" s="14"/>
      <c r="K243" s="14"/>
      <c r="L243" s="14"/>
      <c r="M243" s="14"/>
      <c r="N243" s="14"/>
      <c r="O243" s="13"/>
      <c r="P243" s="13"/>
      <c r="Q243" s="13"/>
      <c r="R243" s="13"/>
      <c r="S243" s="19"/>
    </row>
    <row r="244" spans="1:19" ht="12.75">
      <c r="A244" s="12"/>
      <c r="B244" s="27">
        <f>E244/COUNT(F240:AW240)</f>
        <v>0.3333333333333333</v>
      </c>
      <c r="C244" s="28">
        <f>E244/COUNTA(F240:AX240)</f>
        <v>0.3333333333333333</v>
      </c>
      <c r="D244" s="14">
        <v>4</v>
      </c>
      <c r="E244" s="14">
        <f>COUNTIF(F240:AZ240,D244)</f>
        <v>2</v>
      </c>
      <c r="F244" s="14"/>
      <c r="G244" s="14"/>
      <c r="H244" s="14"/>
      <c r="I244" s="14"/>
      <c r="J244" s="14"/>
      <c r="K244" s="14"/>
      <c r="L244" s="14"/>
      <c r="M244" s="14"/>
      <c r="N244" s="14"/>
      <c r="O244" s="13"/>
      <c r="P244" s="13"/>
      <c r="Q244" s="13"/>
      <c r="R244" s="13"/>
      <c r="S244" s="19"/>
    </row>
    <row r="245" spans="1:19" ht="12.75">
      <c r="A245" s="12"/>
      <c r="B245" s="27">
        <f>E245/COUNT(F240:AW240)</f>
        <v>0</v>
      </c>
      <c r="C245" s="28">
        <f>E245/COUNTA(F240:AX240)</f>
        <v>0</v>
      </c>
      <c r="D245" s="14">
        <v>5</v>
      </c>
      <c r="E245" s="14">
        <f>COUNTIF(F240:AZ240,D245)</f>
        <v>0</v>
      </c>
      <c r="F245" s="14"/>
      <c r="G245" s="14"/>
      <c r="H245" s="14"/>
      <c r="I245" s="14"/>
      <c r="J245" s="14"/>
      <c r="K245" s="14"/>
      <c r="L245" s="14"/>
      <c r="M245" s="14"/>
      <c r="N245" s="14"/>
      <c r="O245" s="13"/>
      <c r="P245" s="13"/>
      <c r="Q245" s="13"/>
      <c r="R245" s="13"/>
      <c r="S245" s="19"/>
    </row>
    <row r="246" spans="1:19" ht="12.75">
      <c r="A246" s="12"/>
      <c r="B246" s="27">
        <f>E246/COUNT(F240:AW240)</f>
        <v>0</v>
      </c>
      <c r="C246" s="28">
        <f>E246/COUNTA(F240:AX240)</f>
        <v>0</v>
      </c>
      <c r="D246" s="14" t="s">
        <v>144</v>
      </c>
      <c r="E246" s="14">
        <f>COUNTIF(F240:AZ240,D246)</f>
        <v>0</v>
      </c>
      <c r="F246" s="14"/>
      <c r="G246" s="14"/>
      <c r="H246" s="14"/>
      <c r="I246" s="14"/>
      <c r="J246" s="14"/>
      <c r="K246" s="14"/>
      <c r="L246" s="14"/>
      <c r="M246" s="14"/>
      <c r="N246" s="14"/>
      <c r="O246" s="13"/>
      <c r="P246" s="13"/>
      <c r="Q246" s="13"/>
      <c r="R246" s="13"/>
      <c r="S246" s="19"/>
    </row>
    <row r="247" spans="1:19" ht="33.75">
      <c r="A247" s="12"/>
      <c r="B247" s="13" t="s">
        <v>155</v>
      </c>
      <c r="C247" s="14"/>
      <c r="D247" s="14" t="s">
        <v>143</v>
      </c>
      <c r="E247" s="14" t="s">
        <v>156</v>
      </c>
      <c r="F247" s="14">
        <v>1</v>
      </c>
      <c r="G247" s="14">
        <v>1</v>
      </c>
      <c r="H247" s="14">
        <v>5</v>
      </c>
      <c r="I247" s="14"/>
      <c r="J247" s="14"/>
      <c r="K247" s="14"/>
      <c r="L247" s="14"/>
      <c r="M247" s="14">
        <v>5</v>
      </c>
      <c r="N247" s="14"/>
      <c r="O247" s="13">
        <v>4</v>
      </c>
      <c r="P247" s="13">
        <v>4</v>
      </c>
      <c r="Q247" s="13"/>
      <c r="R247" s="13"/>
      <c r="S247" s="19"/>
    </row>
    <row r="248" spans="1:19" ht="12.75">
      <c r="A248" s="12"/>
      <c r="B248" s="27">
        <f>E248/COUNT(F247:AW247)</f>
        <v>0.3333333333333333</v>
      </c>
      <c r="C248" s="28">
        <f>E248/COUNTA(F247:AX247)</f>
        <v>0.3333333333333333</v>
      </c>
      <c r="D248" s="14">
        <v>1</v>
      </c>
      <c r="E248" s="14">
        <f>COUNTIF(F247:AZ247,D248)</f>
        <v>2</v>
      </c>
      <c r="F248" s="14"/>
      <c r="G248" s="14"/>
      <c r="H248" s="14"/>
      <c r="I248" s="14"/>
      <c r="J248" s="14"/>
      <c r="K248" s="14"/>
      <c r="L248" s="14"/>
      <c r="M248" s="14"/>
      <c r="N248" s="14"/>
      <c r="O248" s="13"/>
      <c r="P248" s="13"/>
      <c r="Q248" s="13"/>
      <c r="R248" s="13"/>
      <c r="S248" s="19"/>
    </row>
    <row r="249" spans="1:19" ht="12.75">
      <c r="A249" s="12"/>
      <c r="B249" s="27">
        <f>E249/COUNT(F247:AW247)</f>
        <v>0</v>
      </c>
      <c r="C249" s="28">
        <f>E249/COUNTA(F247:AX247)</f>
        <v>0</v>
      </c>
      <c r="D249" s="14">
        <v>2</v>
      </c>
      <c r="E249" s="14">
        <f>COUNTIF(F247:AZ247,D249)</f>
        <v>0</v>
      </c>
      <c r="F249" s="14"/>
      <c r="G249" s="14"/>
      <c r="H249" s="14"/>
      <c r="I249" s="14"/>
      <c r="J249" s="14"/>
      <c r="K249" s="14"/>
      <c r="L249" s="14"/>
      <c r="M249" s="14"/>
      <c r="N249" s="14"/>
      <c r="O249" s="13"/>
      <c r="P249" s="13"/>
      <c r="Q249" s="13"/>
      <c r="R249" s="13"/>
      <c r="S249" s="19"/>
    </row>
    <row r="250" spans="1:19" ht="12.75">
      <c r="A250" s="12"/>
      <c r="B250" s="27">
        <f>E250/COUNT(F247:AW247)</f>
        <v>0</v>
      </c>
      <c r="C250" s="28">
        <f>E250/COUNTA(F247:AX247)</f>
        <v>0</v>
      </c>
      <c r="D250" s="14">
        <v>3</v>
      </c>
      <c r="E250" s="14">
        <f>COUNTIF(F247:AZ247,D250)</f>
        <v>0</v>
      </c>
      <c r="F250" s="14"/>
      <c r="G250" s="14"/>
      <c r="H250" s="14"/>
      <c r="I250" s="14"/>
      <c r="J250" s="14"/>
      <c r="K250" s="14"/>
      <c r="L250" s="14"/>
      <c r="M250" s="14"/>
      <c r="N250" s="14"/>
      <c r="O250" s="13"/>
      <c r="P250" s="13"/>
      <c r="Q250" s="13"/>
      <c r="R250" s="13"/>
      <c r="S250" s="19"/>
    </row>
    <row r="251" spans="1:19" ht="12.75">
      <c r="A251" s="12"/>
      <c r="B251" s="27">
        <f>E251/COUNT(F247:AW247)</f>
        <v>0.3333333333333333</v>
      </c>
      <c r="C251" s="28">
        <f>E251/COUNTA(F247:AX247)</f>
        <v>0.3333333333333333</v>
      </c>
      <c r="D251" s="14">
        <v>4</v>
      </c>
      <c r="E251" s="14">
        <f>COUNTIF(F247:AZ247,D251)</f>
        <v>2</v>
      </c>
      <c r="F251" s="14"/>
      <c r="G251" s="14"/>
      <c r="H251" s="14"/>
      <c r="I251" s="14"/>
      <c r="J251" s="14"/>
      <c r="K251" s="14"/>
      <c r="L251" s="14"/>
      <c r="M251" s="14"/>
      <c r="N251" s="14"/>
      <c r="O251" s="13"/>
      <c r="P251" s="13"/>
      <c r="Q251" s="13"/>
      <c r="R251" s="13"/>
      <c r="S251" s="19"/>
    </row>
    <row r="252" spans="1:19" ht="12.75">
      <c r="A252" s="12"/>
      <c r="B252" s="27">
        <f>E252/COUNT(F247:AW247)</f>
        <v>0.3333333333333333</v>
      </c>
      <c r="C252" s="28">
        <f>E252/COUNTA(F247:AX247)</f>
        <v>0.3333333333333333</v>
      </c>
      <c r="D252" s="14">
        <v>5</v>
      </c>
      <c r="E252" s="14">
        <f>COUNTIF(F247:AZ247,D252)</f>
        <v>2</v>
      </c>
      <c r="F252" s="14"/>
      <c r="G252" s="14"/>
      <c r="H252" s="14"/>
      <c r="I252" s="14"/>
      <c r="J252" s="14"/>
      <c r="K252" s="14"/>
      <c r="L252" s="14"/>
      <c r="M252" s="14"/>
      <c r="N252" s="14"/>
      <c r="O252" s="13"/>
      <c r="P252" s="13"/>
      <c r="Q252" s="13"/>
      <c r="R252" s="13"/>
      <c r="S252" s="19"/>
    </row>
    <row r="253" spans="1:19" ht="12.75">
      <c r="A253" s="12"/>
      <c r="B253" s="27">
        <f>E253/COUNT(F247:AW247)</f>
        <v>0</v>
      </c>
      <c r="C253" s="28">
        <f>E253/COUNTA(F247:AX247)</f>
        <v>0</v>
      </c>
      <c r="D253" s="14" t="s">
        <v>144</v>
      </c>
      <c r="E253" s="14">
        <f>COUNTIF(F247:AZ247,D253)</f>
        <v>0</v>
      </c>
      <c r="F253" s="14"/>
      <c r="G253" s="14"/>
      <c r="H253" s="14"/>
      <c r="I253" s="14"/>
      <c r="J253" s="14"/>
      <c r="K253" s="14"/>
      <c r="L253" s="14"/>
      <c r="M253" s="14"/>
      <c r="N253" s="14"/>
      <c r="O253" s="13"/>
      <c r="P253" s="13"/>
      <c r="Q253" s="13"/>
      <c r="R253" s="13"/>
      <c r="S253" s="19"/>
    </row>
    <row r="254" spans="1:19" ht="33.75">
      <c r="A254" s="12"/>
      <c r="B254" s="13" t="s">
        <v>157</v>
      </c>
      <c r="C254" s="14"/>
      <c r="D254" s="14" t="s">
        <v>143</v>
      </c>
      <c r="E254" s="14" t="s">
        <v>158</v>
      </c>
      <c r="F254" s="14">
        <v>1</v>
      </c>
      <c r="G254" s="14">
        <v>1</v>
      </c>
      <c r="H254" s="14">
        <v>3</v>
      </c>
      <c r="I254" s="14"/>
      <c r="J254" s="14"/>
      <c r="K254" s="14"/>
      <c r="L254" s="14"/>
      <c r="M254" s="14">
        <v>3</v>
      </c>
      <c r="N254" s="14"/>
      <c r="O254" s="13">
        <v>2</v>
      </c>
      <c r="P254" s="13">
        <v>2</v>
      </c>
      <c r="Q254" s="13"/>
      <c r="R254" s="13"/>
      <c r="S254" s="19"/>
    </row>
    <row r="255" spans="1:19" ht="12.75">
      <c r="A255" s="12"/>
      <c r="B255" s="27">
        <f>E255/COUNT(F254:AW254)</f>
        <v>0.3333333333333333</v>
      </c>
      <c r="C255" s="28">
        <f>E255/COUNTA(F254:AX254)</f>
        <v>0.3333333333333333</v>
      </c>
      <c r="D255" s="14">
        <v>1</v>
      </c>
      <c r="E255" s="14">
        <f>COUNTIF(F254:AZ254,D255)</f>
        <v>2</v>
      </c>
      <c r="F255" s="14"/>
      <c r="G255" s="14"/>
      <c r="H255" s="14"/>
      <c r="I255" s="14"/>
      <c r="J255" s="14"/>
      <c r="K255" s="14"/>
      <c r="L255" s="14"/>
      <c r="M255" s="14"/>
      <c r="N255" s="14"/>
      <c r="O255" s="13"/>
      <c r="P255" s="13"/>
      <c r="Q255" s="13"/>
      <c r="R255" s="13"/>
      <c r="S255" s="19"/>
    </row>
    <row r="256" spans="1:19" ht="12.75">
      <c r="A256" s="12"/>
      <c r="B256" s="27">
        <f>E256/COUNT(F254:AW254)</f>
        <v>0.3333333333333333</v>
      </c>
      <c r="C256" s="28">
        <f>E256/COUNTA(F254:AX254)</f>
        <v>0.3333333333333333</v>
      </c>
      <c r="D256" s="14">
        <v>2</v>
      </c>
      <c r="E256" s="14">
        <f>COUNTIF(F254:AZ254,D256)</f>
        <v>2</v>
      </c>
      <c r="F256" s="14"/>
      <c r="G256" s="14"/>
      <c r="H256" s="14"/>
      <c r="I256" s="14"/>
      <c r="J256" s="14"/>
      <c r="K256" s="14"/>
      <c r="L256" s="14"/>
      <c r="M256" s="14"/>
      <c r="N256" s="14"/>
      <c r="O256" s="13"/>
      <c r="P256" s="13"/>
      <c r="Q256" s="13"/>
      <c r="R256" s="13"/>
      <c r="S256" s="19"/>
    </row>
    <row r="257" spans="1:19" ht="12.75">
      <c r="A257" s="12"/>
      <c r="B257" s="27">
        <f>E257/COUNT(F254:AW254)</f>
        <v>0.3333333333333333</v>
      </c>
      <c r="C257" s="28">
        <f>E257/COUNTA(F254:AX254)</f>
        <v>0.3333333333333333</v>
      </c>
      <c r="D257" s="14">
        <v>3</v>
      </c>
      <c r="E257" s="14">
        <f>COUNTIF(F254:AZ254,D257)</f>
        <v>2</v>
      </c>
      <c r="F257" s="14"/>
      <c r="G257" s="14"/>
      <c r="H257" s="14"/>
      <c r="I257" s="14"/>
      <c r="J257" s="14"/>
      <c r="K257" s="14"/>
      <c r="L257" s="14"/>
      <c r="M257" s="14"/>
      <c r="N257" s="14"/>
      <c r="O257" s="13"/>
      <c r="P257" s="13"/>
      <c r="Q257" s="13"/>
      <c r="R257" s="13"/>
      <c r="S257" s="19"/>
    </row>
    <row r="258" spans="1:19" ht="12.75">
      <c r="A258" s="12"/>
      <c r="B258" s="27">
        <f>E258/COUNT(F254:AW254)</f>
        <v>0</v>
      </c>
      <c r="C258" s="28">
        <f>E258/COUNTA(F254:AX254)</f>
        <v>0</v>
      </c>
      <c r="D258" s="14">
        <v>4</v>
      </c>
      <c r="E258" s="14">
        <f>COUNTIF(F254:AZ254,D258)</f>
        <v>0</v>
      </c>
      <c r="F258" s="14"/>
      <c r="G258" s="14"/>
      <c r="H258" s="14"/>
      <c r="I258" s="14"/>
      <c r="J258" s="14"/>
      <c r="K258" s="14"/>
      <c r="L258" s="14"/>
      <c r="M258" s="14"/>
      <c r="N258" s="14"/>
      <c r="O258" s="13"/>
      <c r="P258" s="13"/>
      <c r="Q258" s="13"/>
      <c r="R258" s="13"/>
      <c r="S258" s="19"/>
    </row>
    <row r="259" spans="1:19" ht="12.75">
      <c r="A259" s="12"/>
      <c r="B259" s="27">
        <f>E259/COUNT(F254:AW254)</f>
        <v>0</v>
      </c>
      <c r="C259" s="28">
        <f>E259/COUNTA(F254:AX254)</f>
        <v>0</v>
      </c>
      <c r="D259" s="14">
        <v>5</v>
      </c>
      <c r="E259" s="14">
        <f>COUNTIF(F254:AZ254,D259)</f>
        <v>0</v>
      </c>
      <c r="F259" s="14"/>
      <c r="G259" s="14"/>
      <c r="H259" s="14"/>
      <c r="I259" s="14"/>
      <c r="J259" s="14"/>
      <c r="K259" s="14"/>
      <c r="L259" s="14"/>
      <c r="M259" s="14"/>
      <c r="N259" s="14"/>
      <c r="O259" s="13"/>
      <c r="P259" s="13"/>
      <c r="Q259" s="13"/>
      <c r="R259" s="13"/>
      <c r="S259" s="19"/>
    </row>
    <row r="260" spans="1:19" ht="12.75">
      <c r="A260" s="12"/>
      <c r="B260" s="27">
        <f>E260/COUNT(F254:AW254)</f>
        <v>0</v>
      </c>
      <c r="C260" s="28">
        <f>E260/COUNTA(F254:AX254)</f>
        <v>0</v>
      </c>
      <c r="D260" s="14" t="s">
        <v>144</v>
      </c>
      <c r="E260" s="14">
        <f>COUNTIF(F254:AZ254,D260)</f>
        <v>0</v>
      </c>
      <c r="F260" s="14"/>
      <c r="G260" s="14"/>
      <c r="H260" s="14"/>
      <c r="I260" s="14"/>
      <c r="J260" s="14"/>
      <c r="K260" s="14"/>
      <c r="L260" s="14"/>
      <c r="M260" s="14"/>
      <c r="N260" s="14"/>
      <c r="O260" s="13"/>
      <c r="P260" s="13"/>
      <c r="Q260" s="13"/>
      <c r="R260" s="13"/>
      <c r="S260" s="19"/>
    </row>
    <row r="261" spans="1:19" ht="22.5">
      <c r="A261" s="12"/>
      <c r="B261" s="13" t="s">
        <v>159</v>
      </c>
      <c r="C261" s="14"/>
      <c r="D261" s="14" t="s">
        <v>143</v>
      </c>
      <c r="E261" s="14" t="s">
        <v>160</v>
      </c>
      <c r="F261" s="14">
        <v>3</v>
      </c>
      <c r="G261" s="14">
        <v>3</v>
      </c>
      <c r="H261" s="14">
        <v>5</v>
      </c>
      <c r="I261" s="14"/>
      <c r="J261" s="14"/>
      <c r="K261" s="14"/>
      <c r="L261" s="14"/>
      <c r="M261" s="14">
        <v>4</v>
      </c>
      <c r="N261" s="14"/>
      <c r="O261" s="13">
        <v>3</v>
      </c>
      <c r="P261" s="13">
        <v>4</v>
      </c>
      <c r="Q261" s="13"/>
      <c r="R261" s="13"/>
      <c r="S261" s="19"/>
    </row>
    <row r="262" spans="1:19" ht="12.75">
      <c r="A262" s="12"/>
      <c r="B262" s="27">
        <f>E262/COUNT(F261:AW261)</f>
        <v>0</v>
      </c>
      <c r="C262" s="28">
        <f>E262/COUNTA(F261:AX261)</f>
        <v>0</v>
      </c>
      <c r="D262" s="14">
        <v>1</v>
      </c>
      <c r="E262" s="14">
        <f>COUNTIF(F261:AZ261,D262)</f>
        <v>0</v>
      </c>
      <c r="F262" s="14"/>
      <c r="G262" s="14"/>
      <c r="H262" s="14"/>
      <c r="I262" s="14"/>
      <c r="J262" s="14"/>
      <c r="K262" s="14"/>
      <c r="L262" s="14"/>
      <c r="M262" s="14"/>
      <c r="N262" s="14"/>
      <c r="O262" s="13"/>
      <c r="P262" s="13"/>
      <c r="Q262" s="13"/>
      <c r="R262" s="13"/>
      <c r="S262" s="19"/>
    </row>
    <row r="263" spans="1:19" ht="12.75">
      <c r="A263" s="12"/>
      <c r="B263" s="27">
        <f>E263/COUNT(F261:AW261)</f>
        <v>0</v>
      </c>
      <c r="C263" s="28">
        <f>E263/COUNTA(F261:AX261)</f>
        <v>0</v>
      </c>
      <c r="D263" s="14">
        <v>2</v>
      </c>
      <c r="E263" s="14">
        <f>COUNTIF(F261:AZ261,D263)</f>
        <v>0</v>
      </c>
      <c r="F263" s="14"/>
      <c r="G263" s="14"/>
      <c r="H263" s="14"/>
      <c r="I263" s="14"/>
      <c r="J263" s="14"/>
      <c r="K263" s="14"/>
      <c r="L263" s="14"/>
      <c r="M263" s="14"/>
      <c r="N263" s="14"/>
      <c r="O263" s="13"/>
      <c r="P263" s="13"/>
      <c r="Q263" s="13"/>
      <c r="R263" s="13"/>
      <c r="S263" s="19"/>
    </row>
    <row r="264" spans="1:19" ht="12.75">
      <c r="A264" s="12"/>
      <c r="B264" s="27">
        <f>E264/COUNT(F261:AW261)</f>
        <v>0.5</v>
      </c>
      <c r="C264" s="28">
        <f>E264/COUNTA(F261:AX261)</f>
        <v>0.5</v>
      </c>
      <c r="D264" s="14">
        <v>3</v>
      </c>
      <c r="E264" s="14">
        <f>COUNTIF(F261:AZ261,D264)</f>
        <v>3</v>
      </c>
      <c r="F264" s="14"/>
      <c r="G264" s="14"/>
      <c r="H264" s="14"/>
      <c r="I264" s="14"/>
      <c r="J264" s="14"/>
      <c r="K264" s="14"/>
      <c r="L264" s="14"/>
      <c r="M264" s="14"/>
      <c r="N264" s="14"/>
      <c r="O264" s="13"/>
      <c r="P264" s="13"/>
      <c r="Q264" s="13"/>
      <c r="R264" s="13"/>
      <c r="S264" s="19"/>
    </row>
    <row r="265" spans="1:19" ht="12.75">
      <c r="A265" s="12"/>
      <c r="B265" s="27">
        <f>E265/COUNT(F261:AW261)</f>
        <v>0.3333333333333333</v>
      </c>
      <c r="C265" s="28">
        <f>E265/COUNTA(F261:AX261)</f>
        <v>0.3333333333333333</v>
      </c>
      <c r="D265" s="14">
        <v>4</v>
      </c>
      <c r="E265" s="14">
        <f>COUNTIF(F261:AZ261,D265)</f>
        <v>2</v>
      </c>
      <c r="F265" s="14"/>
      <c r="G265" s="14"/>
      <c r="H265" s="14"/>
      <c r="I265" s="14"/>
      <c r="J265" s="14"/>
      <c r="K265" s="14"/>
      <c r="L265" s="14"/>
      <c r="M265" s="14"/>
      <c r="N265" s="14"/>
      <c r="O265" s="13"/>
      <c r="P265" s="13"/>
      <c r="Q265" s="13"/>
      <c r="R265" s="13"/>
      <c r="S265" s="19"/>
    </row>
    <row r="266" spans="1:19" ht="12.75">
      <c r="A266" s="12"/>
      <c r="B266" s="27">
        <f>E266/COUNT(F261:AW261)</f>
        <v>0.16666666666666666</v>
      </c>
      <c r="C266" s="28">
        <f>E266/COUNTA(F261:AX261)</f>
        <v>0.16666666666666666</v>
      </c>
      <c r="D266" s="14">
        <v>5</v>
      </c>
      <c r="E266" s="14">
        <f>COUNTIF(F261:AZ261,D266)</f>
        <v>1</v>
      </c>
      <c r="F266" s="14"/>
      <c r="G266" s="14"/>
      <c r="H266" s="14"/>
      <c r="I266" s="14"/>
      <c r="J266" s="14"/>
      <c r="K266" s="14"/>
      <c r="L266" s="14"/>
      <c r="M266" s="14"/>
      <c r="N266" s="14"/>
      <c r="O266" s="13"/>
      <c r="P266" s="13"/>
      <c r="Q266" s="13"/>
      <c r="R266" s="13"/>
      <c r="S266" s="19"/>
    </row>
    <row r="267" spans="1:19" ht="12.75">
      <c r="A267" s="12"/>
      <c r="B267" s="27">
        <f>E267/COUNT(F261:AW261)</f>
        <v>0</v>
      </c>
      <c r="C267" s="28">
        <f>E267/COUNTA(F261:AX261)</f>
        <v>0</v>
      </c>
      <c r="D267" s="14" t="s">
        <v>144</v>
      </c>
      <c r="E267" s="14">
        <f>COUNTIF(F261:AZ261,D267)</f>
        <v>0</v>
      </c>
      <c r="F267" s="14"/>
      <c r="G267" s="14"/>
      <c r="H267" s="14"/>
      <c r="I267" s="14"/>
      <c r="J267" s="14"/>
      <c r="K267" s="14"/>
      <c r="L267" s="14"/>
      <c r="M267" s="14"/>
      <c r="N267" s="14"/>
      <c r="O267" s="13"/>
      <c r="P267" s="13"/>
      <c r="Q267" s="13"/>
      <c r="R267" s="13"/>
      <c r="S267" s="19"/>
    </row>
    <row r="268" spans="1:19" ht="33.75">
      <c r="A268" s="12"/>
      <c r="B268" s="13" t="s">
        <v>161</v>
      </c>
      <c r="C268" s="14"/>
      <c r="D268" s="14" t="s">
        <v>143</v>
      </c>
      <c r="E268" s="14" t="s">
        <v>162</v>
      </c>
      <c r="F268" s="14">
        <v>1</v>
      </c>
      <c r="G268" s="14">
        <v>3</v>
      </c>
      <c r="H268" s="14">
        <v>3</v>
      </c>
      <c r="I268" s="14"/>
      <c r="J268" s="14"/>
      <c r="K268" s="14"/>
      <c r="L268" s="14"/>
      <c r="M268" s="14">
        <v>4</v>
      </c>
      <c r="N268" s="14"/>
      <c r="O268" s="13">
        <v>4</v>
      </c>
      <c r="P268" s="13">
        <v>3</v>
      </c>
      <c r="Q268" s="13"/>
      <c r="R268" s="13"/>
      <c r="S268" s="19"/>
    </row>
    <row r="269" spans="1:19" ht="12.75">
      <c r="A269" s="12"/>
      <c r="B269" s="27">
        <f>E269/COUNT(F268:AW268)</f>
        <v>0.16666666666666666</v>
      </c>
      <c r="C269" s="28">
        <f>E269/COUNTA(F268:AX268)</f>
        <v>0.16666666666666666</v>
      </c>
      <c r="D269" s="14">
        <v>1</v>
      </c>
      <c r="E269" s="14">
        <f>COUNTIF(F268:AZ268,D269)</f>
        <v>1</v>
      </c>
      <c r="F269" s="14"/>
      <c r="G269" s="14"/>
      <c r="H269" s="14"/>
      <c r="I269" s="14"/>
      <c r="J269" s="14"/>
      <c r="K269" s="14"/>
      <c r="L269" s="14"/>
      <c r="M269" s="14"/>
      <c r="N269" s="14"/>
      <c r="O269" s="13"/>
      <c r="P269" s="13"/>
      <c r="Q269" s="13"/>
      <c r="R269" s="13"/>
      <c r="S269" s="19"/>
    </row>
    <row r="270" spans="1:19" ht="12.75">
      <c r="A270" s="12"/>
      <c r="B270" s="27">
        <f>E270/COUNT(F268:AW268)</f>
        <v>0</v>
      </c>
      <c r="C270" s="28">
        <f>E270/COUNTA(F268:AX268)</f>
        <v>0</v>
      </c>
      <c r="D270" s="14">
        <v>2</v>
      </c>
      <c r="E270" s="14">
        <f>COUNTIF(F268:AZ268,D270)</f>
        <v>0</v>
      </c>
      <c r="F270" s="14"/>
      <c r="G270" s="14"/>
      <c r="H270" s="14"/>
      <c r="I270" s="14"/>
      <c r="J270" s="14"/>
      <c r="K270" s="14"/>
      <c r="L270" s="14"/>
      <c r="M270" s="14"/>
      <c r="N270" s="14"/>
      <c r="O270" s="13"/>
      <c r="P270" s="13"/>
      <c r="Q270" s="13"/>
      <c r="R270" s="13"/>
      <c r="S270" s="19"/>
    </row>
    <row r="271" spans="1:19" ht="12.75">
      <c r="A271" s="12"/>
      <c r="B271" s="27">
        <f>E271/COUNT(F268:AW268)</f>
        <v>0.5</v>
      </c>
      <c r="C271" s="28">
        <f>E271/COUNTA(F268:AX268)</f>
        <v>0.5</v>
      </c>
      <c r="D271" s="14">
        <v>3</v>
      </c>
      <c r="E271" s="14">
        <f>COUNTIF(F268:AZ268,D271)</f>
        <v>3</v>
      </c>
      <c r="F271" s="14"/>
      <c r="G271" s="14"/>
      <c r="H271" s="14"/>
      <c r="I271" s="14"/>
      <c r="J271" s="14"/>
      <c r="K271" s="14"/>
      <c r="L271" s="14"/>
      <c r="M271" s="14"/>
      <c r="N271" s="14"/>
      <c r="O271" s="13"/>
      <c r="P271" s="13"/>
      <c r="Q271" s="13"/>
      <c r="R271" s="13"/>
      <c r="S271" s="19"/>
    </row>
    <row r="272" spans="1:19" ht="12.75">
      <c r="A272" s="12"/>
      <c r="B272" s="27">
        <f>E272/COUNT(F268:AW268)</f>
        <v>0.3333333333333333</v>
      </c>
      <c r="C272" s="28">
        <f>E272/COUNTA(F268:AX268)</f>
        <v>0.3333333333333333</v>
      </c>
      <c r="D272" s="14">
        <v>4</v>
      </c>
      <c r="E272" s="14">
        <f>COUNTIF(F268:AZ268,D272)</f>
        <v>2</v>
      </c>
      <c r="F272" s="14"/>
      <c r="G272" s="14"/>
      <c r="H272" s="14"/>
      <c r="I272" s="14"/>
      <c r="J272" s="14"/>
      <c r="K272" s="14"/>
      <c r="L272" s="14"/>
      <c r="M272" s="14"/>
      <c r="N272" s="14"/>
      <c r="O272" s="13"/>
      <c r="P272" s="13"/>
      <c r="Q272" s="13"/>
      <c r="R272" s="13"/>
      <c r="S272" s="19"/>
    </row>
    <row r="273" spans="1:19" ht="12.75">
      <c r="A273" s="12"/>
      <c r="B273" s="27">
        <f>E273/COUNT(F268:AW268)</f>
        <v>0</v>
      </c>
      <c r="C273" s="28">
        <f>E273/COUNTA(F268:AX268)</f>
        <v>0</v>
      </c>
      <c r="D273" s="14">
        <v>5</v>
      </c>
      <c r="E273" s="14">
        <f>COUNTIF(F268:AZ268,D273)</f>
        <v>0</v>
      </c>
      <c r="F273" s="14"/>
      <c r="G273" s="14"/>
      <c r="H273" s="14"/>
      <c r="I273" s="14"/>
      <c r="J273" s="14"/>
      <c r="K273" s="14"/>
      <c r="L273" s="14"/>
      <c r="M273" s="14"/>
      <c r="N273" s="14"/>
      <c r="O273" s="13"/>
      <c r="P273" s="13"/>
      <c r="Q273" s="13"/>
      <c r="R273" s="13"/>
      <c r="S273" s="19"/>
    </row>
    <row r="274" spans="1:19" ht="12.75">
      <c r="A274" s="12"/>
      <c r="B274" s="27">
        <f>E274/COUNT(F268:AW268)</f>
        <v>0</v>
      </c>
      <c r="C274" s="28">
        <f>E274/COUNTA(F268:AX268)</f>
        <v>0</v>
      </c>
      <c r="D274" s="14" t="s">
        <v>144</v>
      </c>
      <c r="E274" s="14">
        <f>COUNTIF(F268:AZ268,D274)</f>
        <v>0</v>
      </c>
      <c r="F274" s="14"/>
      <c r="G274" s="14"/>
      <c r="H274" s="14"/>
      <c r="I274" s="14"/>
      <c r="J274" s="14"/>
      <c r="K274" s="14"/>
      <c r="L274" s="14"/>
      <c r="M274" s="14"/>
      <c r="N274" s="14"/>
      <c r="O274" s="13"/>
      <c r="P274" s="13"/>
      <c r="Q274" s="13"/>
      <c r="R274" s="13"/>
      <c r="S274" s="19"/>
    </row>
    <row r="275" spans="1:19" ht="78.75">
      <c r="A275" s="12" t="s">
        <v>163</v>
      </c>
      <c r="B275" s="13" t="s">
        <v>164</v>
      </c>
      <c r="C275" s="14">
        <v>8</v>
      </c>
      <c r="D275" s="14" t="s">
        <v>143</v>
      </c>
      <c r="E275" s="14" t="s">
        <v>131</v>
      </c>
      <c r="F275" s="14">
        <v>2</v>
      </c>
      <c r="G275" s="14">
        <v>4</v>
      </c>
      <c r="H275" s="14">
        <v>3</v>
      </c>
      <c r="I275" s="14"/>
      <c r="J275" s="14"/>
      <c r="K275" s="14"/>
      <c r="L275" s="14"/>
      <c r="M275" s="14">
        <v>4</v>
      </c>
      <c r="N275" s="14"/>
      <c r="O275" s="13">
        <v>3</v>
      </c>
      <c r="P275" s="13">
        <v>4</v>
      </c>
      <c r="Q275" s="13"/>
      <c r="R275" s="13"/>
      <c r="S275" s="19"/>
    </row>
    <row r="276" spans="1:19" ht="12.75">
      <c r="A276" s="12"/>
      <c r="B276" s="27">
        <f>E276/COUNT(F275:AW275)</f>
        <v>0</v>
      </c>
      <c r="C276" s="28">
        <f>E276/COUNTA(F275:AX275)</f>
        <v>0</v>
      </c>
      <c r="D276" s="14">
        <v>1</v>
      </c>
      <c r="E276" s="14">
        <f>COUNTIF(F275:AZ275,D276)</f>
        <v>0</v>
      </c>
      <c r="F276" s="14"/>
      <c r="G276" s="14"/>
      <c r="H276" s="14"/>
      <c r="I276" s="14"/>
      <c r="J276" s="14"/>
      <c r="K276" s="14"/>
      <c r="L276" s="14"/>
      <c r="M276" s="14"/>
      <c r="N276" s="14"/>
      <c r="O276" s="13"/>
      <c r="P276" s="13"/>
      <c r="Q276" s="13"/>
      <c r="R276" s="13"/>
      <c r="S276" s="19"/>
    </row>
    <row r="277" spans="1:19" ht="12.75">
      <c r="A277" s="12"/>
      <c r="B277" s="27">
        <f>E277/COUNT(F275:AW275)</f>
        <v>0.16666666666666666</v>
      </c>
      <c r="C277" s="28">
        <f>E277/COUNTA(F275:AX275)</f>
        <v>0.16666666666666666</v>
      </c>
      <c r="D277" s="14">
        <v>2</v>
      </c>
      <c r="E277" s="14">
        <f>COUNTIF(F275:AZ275,D277)</f>
        <v>1</v>
      </c>
      <c r="F277" s="14"/>
      <c r="G277" s="14"/>
      <c r="H277" s="14"/>
      <c r="I277" s="14"/>
      <c r="J277" s="14"/>
      <c r="K277" s="14"/>
      <c r="L277" s="14"/>
      <c r="M277" s="14"/>
      <c r="N277" s="14"/>
      <c r="O277" s="13"/>
      <c r="P277" s="13"/>
      <c r="Q277" s="13"/>
      <c r="R277" s="13"/>
      <c r="S277" s="19"/>
    </row>
    <row r="278" spans="1:19" ht="12.75">
      <c r="A278" s="12"/>
      <c r="B278" s="27">
        <f>E278/COUNT(F275:AW275)</f>
        <v>0.3333333333333333</v>
      </c>
      <c r="C278" s="28">
        <f>E278/COUNTA(F275:AX275)</f>
        <v>0.3333333333333333</v>
      </c>
      <c r="D278" s="14">
        <v>3</v>
      </c>
      <c r="E278" s="14">
        <f>COUNTIF(F275:AZ275,D278)</f>
        <v>2</v>
      </c>
      <c r="F278" s="14"/>
      <c r="G278" s="14"/>
      <c r="H278" s="14"/>
      <c r="I278" s="14"/>
      <c r="J278" s="14"/>
      <c r="K278" s="14"/>
      <c r="L278" s="14"/>
      <c r="M278" s="14"/>
      <c r="N278" s="14"/>
      <c r="O278" s="13"/>
      <c r="P278" s="13"/>
      <c r="Q278" s="13"/>
      <c r="R278" s="13"/>
      <c r="S278" s="19"/>
    </row>
    <row r="279" spans="1:19" ht="12.75">
      <c r="A279" s="12"/>
      <c r="B279" s="27">
        <f>E279/COUNT(F275:AW275)</f>
        <v>0.5</v>
      </c>
      <c r="C279" s="28">
        <f>E279/COUNTA(F275:AX275)</f>
        <v>0.5</v>
      </c>
      <c r="D279" s="14">
        <v>4</v>
      </c>
      <c r="E279" s="14">
        <f>COUNTIF(F275:AZ275,D279)</f>
        <v>3</v>
      </c>
      <c r="F279" s="14"/>
      <c r="G279" s="14"/>
      <c r="H279" s="14"/>
      <c r="I279" s="14"/>
      <c r="J279" s="14"/>
      <c r="K279" s="14"/>
      <c r="L279" s="14"/>
      <c r="M279" s="14"/>
      <c r="N279" s="14"/>
      <c r="O279" s="13"/>
      <c r="P279" s="13"/>
      <c r="Q279" s="13"/>
      <c r="R279" s="13"/>
      <c r="S279" s="19"/>
    </row>
    <row r="280" spans="1:19" ht="12.75">
      <c r="A280" s="12"/>
      <c r="B280" s="27">
        <f>E280/COUNT(F275:AW275)</f>
        <v>0</v>
      </c>
      <c r="C280" s="28">
        <f>E280/COUNTA(F275:AX275)</f>
        <v>0</v>
      </c>
      <c r="D280" s="14">
        <v>5</v>
      </c>
      <c r="E280" s="14">
        <f>COUNTIF(F275:AZ275,D280)</f>
        <v>0</v>
      </c>
      <c r="F280" s="14"/>
      <c r="G280" s="14"/>
      <c r="H280" s="14"/>
      <c r="I280" s="14"/>
      <c r="J280" s="14"/>
      <c r="K280" s="14"/>
      <c r="L280" s="14"/>
      <c r="M280" s="14"/>
      <c r="N280" s="14"/>
      <c r="O280" s="13"/>
      <c r="P280" s="13"/>
      <c r="Q280" s="13"/>
      <c r="R280" s="13"/>
      <c r="S280" s="19"/>
    </row>
    <row r="281" spans="1:19" ht="12.75">
      <c r="A281" s="12"/>
      <c r="B281" s="27">
        <f>E281/COUNT(F275:AW275)</f>
        <v>0</v>
      </c>
      <c r="C281" s="28">
        <f>E281/COUNTA(F275:AX275)</f>
        <v>0</v>
      </c>
      <c r="D281" s="14" t="s">
        <v>144</v>
      </c>
      <c r="E281" s="14">
        <f>COUNTIF(F275:AZ275,D281)</f>
        <v>0</v>
      </c>
      <c r="F281" s="14"/>
      <c r="G281" s="14"/>
      <c r="H281" s="14"/>
      <c r="I281" s="14"/>
      <c r="J281" s="14"/>
      <c r="K281" s="14"/>
      <c r="L281" s="14"/>
      <c r="M281" s="14"/>
      <c r="N281" s="14"/>
      <c r="O281" s="13"/>
      <c r="P281" s="13"/>
      <c r="Q281" s="13"/>
      <c r="R281" s="13"/>
      <c r="S281" s="19"/>
    </row>
    <row r="282" spans="1:19" ht="22.5">
      <c r="A282" s="12"/>
      <c r="B282" s="13" t="s">
        <v>165</v>
      </c>
      <c r="C282" s="14"/>
      <c r="D282" s="14" t="s">
        <v>143</v>
      </c>
      <c r="E282" s="14" t="s">
        <v>133</v>
      </c>
      <c r="F282" s="14">
        <v>1</v>
      </c>
      <c r="G282" s="14">
        <v>2</v>
      </c>
      <c r="H282" s="14">
        <v>3</v>
      </c>
      <c r="I282" s="14"/>
      <c r="J282" s="14"/>
      <c r="K282" s="14"/>
      <c r="L282" s="14"/>
      <c r="M282" s="14">
        <v>2</v>
      </c>
      <c r="N282" s="14"/>
      <c r="O282" s="13">
        <v>2</v>
      </c>
      <c r="P282" s="13">
        <v>3</v>
      </c>
      <c r="Q282" s="13"/>
      <c r="R282" s="13"/>
      <c r="S282" s="19"/>
    </row>
    <row r="283" spans="1:19" ht="12.75">
      <c r="A283" s="12"/>
      <c r="B283" s="27">
        <f>E283/COUNT(F282:AW282)</f>
        <v>0.16666666666666666</v>
      </c>
      <c r="C283" s="28">
        <f>E283/COUNTA(F282:AX282)</f>
        <v>0.16666666666666666</v>
      </c>
      <c r="D283" s="14">
        <v>1</v>
      </c>
      <c r="E283" s="14">
        <f>COUNTIF(F282:AZ282,D283)</f>
        <v>1</v>
      </c>
      <c r="F283" s="14"/>
      <c r="G283" s="14"/>
      <c r="H283" s="14"/>
      <c r="I283" s="14"/>
      <c r="J283" s="14"/>
      <c r="K283" s="14"/>
      <c r="L283" s="14"/>
      <c r="M283" s="14"/>
      <c r="N283" s="14"/>
      <c r="O283" s="13"/>
      <c r="P283" s="13"/>
      <c r="Q283" s="13"/>
      <c r="R283" s="13"/>
      <c r="S283" s="19"/>
    </row>
    <row r="284" spans="1:19" ht="12.75">
      <c r="A284" s="12"/>
      <c r="B284" s="27">
        <f>E284/COUNT(F282:AW282)</f>
        <v>0.5</v>
      </c>
      <c r="C284" s="28">
        <f>E284/COUNTA(F282:AX282)</f>
        <v>0.5</v>
      </c>
      <c r="D284" s="14">
        <v>2</v>
      </c>
      <c r="E284" s="14">
        <f>COUNTIF(F282:AZ282,D284)</f>
        <v>3</v>
      </c>
      <c r="F284" s="14"/>
      <c r="G284" s="14"/>
      <c r="H284" s="14"/>
      <c r="I284" s="14"/>
      <c r="J284" s="14"/>
      <c r="K284" s="14"/>
      <c r="L284" s="14"/>
      <c r="M284" s="14"/>
      <c r="N284" s="14"/>
      <c r="O284" s="13"/>
      <c r="P284" s="13"/>
      <c r="Q284" s="13"/>
      <c r="R284" s="13"/>
      <c r="S284" s="19"/>
    </row>
    <row r="285" spans="1:19" ht="12.75">
      <c r="A285" s="12"/>
      <c r="B285" s="27">
        <f>E285/COUNT(F282:AW282)</f>
        <v>0.3333333333333333</v>
      </c>
      <c r="C285" s="28">
        <f>E285/COUNTA(F282:AX282)</f>
        <v>0.3333333333333333</v>
      </c>
      <c r="D285" s="14">
        <v>3</v>
      </c>
      <c r="E285" s="14">
        <f>COUNTIF(F282:AZ282,D285)</f>
        <v>2</v>
      </c>
      <c r="F285" s="14"/>
      <c r="G285" s="14"/>
      <c r="H285" s="14"/>
      <c r="I285" s="14"/>
      <c r="J285" s="14"/>
      <c r="K285" s="14"/>
      <c r="L285" s="14"/>
      <c r="M285" s="14"/>
      <c r="N285" s="14"/>
      <c r="O285" s="13"/>
      <c r="P285" s="13"/>
      <c r="Q285" s="13"/>
      <c r="R285" s="13"/>
      <c r="S285" s="19"/>
    </row>
    <row r="286" spans="1:19" ht="12.75">
      <c r="A286" s="12"/>
      <c r="B286" s="27">
        <f>E286/COUNT(F282:AW282)</f>
        <v>0</v>
      </c>
      <c r="C286" s="28">
        <f>E286/COUNTA(F282:AX282)</f>
        <v>0</v>
      </c>
      <c r="D286" s="14">
        <v>4</v>
      </c>
      <c r="E286" s="14">
        <f>COUNTIF(F282:AZ282,D286)</f>
        <v>0</v>
      </c>
      <c r="F286" s="14"/>
      <c r="G286" s="14"/>
      <c r="H286" s="14"/>
      <c r="I286" s="14"/>
      <c r="J286" s="14"/>
      <c r="K286" s="14"/>
      <c r="L286" s="14"/>
      <c r="M286" s="14"/>
      <c r="N286" s="14"/>
      <c r="O286" s="13"/>
      <c r="P286" s="13"/>
      <c r="Q286" s="13"/>
      <c r="R286" s="13"/>
      <c r="S286" s="19"/>
    </row>
    <row r="287" spans="1:19" ht="12.75">
      <c r="A287" s="12"/>
      <c r="B287" s="27">
        <f>E287/COUNT(F282:AW282)</f>
        <v>0</v>
      </c>
      <c r="C287" s="28">
        <f>E287/COUNTA(F282:AX282)</f>
        <v>0</v>
      </c>
      <c r="D287" s="14">
        <v>5</v>
      </c>
      <c r="E287" s="14">
        <f>COUNTIF(F282:AZ282,D287)</f>
        <v>0</v>
      </c>
      <c r="F287" s="14"/>
      <c r="G287" s="14"/>
      <c r="H287" s="14"/>
      <c r="I287" s="14"/>
      <c r="J287" s="14"/>
      <c r="K287" s="14"/>
      <c r="L287" s="14"/>
      <c r="M287" s="14"/>
      <c r="N287" s="14"/>
      <c r="O287" s="13"/>
      <c r="P287" s="13"/>
      <c r="Q287" s="13"/>
      <c r="R287" s="13"/>
      <c r="S287" s="19"/>
    </row>
    <row r="288" spans="1:19" ht="12.75">
      <c r="A288" s="12"/>
      <c r="B288" s="27">
        <f>E288/COUNT(F282:AW282)</f>
        <v>0</v>
      </c>
      <c r="C288" s="28">
        <f>E288/COUNTA(F282:AX282)</f>
        <v>0</v>
      </c>
      <c r="D288" s="14" t="s">
        <v>144</v>
      </c>
      <c r="E288" s="14">
        <f>COUNTIF(F282:AZ282,D288)</f>
        <v>0</v>
      </c>
      <c r="F288" s="14"/>
      <c r="G288" s="14"/>
      <c r="H288" s="14"/>
      <c r="I288" s="14"/>
      <c r="J288" s="14"/>
      <c r="K288" s="14"/>
      <c r="L288" s="14"/>
      <c r="M288" s="14"/>
      <c r="N288" s="14"/>
      <c r="O288" s="13"/>
      <c r="P288" s="13"/>
      <c r="Q288" s="13"/>
      <c r="R288" s="13"/>
      <c r="S288" s="19"/>
    </row>
    <row r="289" spans="1:19" ht="56.25">
      <c r="A289" s="12"/>
      <c r="B289" s="13" t="s">
        <v>166</v>
      </c>
      <c r="C289" s="14"/>
      <c r="D289" s="14" t="s">
        <v>143</v>
      </c>
      <c r="E289" s="14" t="s">
        <v>135</v>
      </c>
      <c r="F289" s="14">
        <v>1</v>
      </c>
      <c r="G289" s="14">
        <v>1</v>
      </c>
      <c r="H289" s="14">
        <v>2</v>
      </c>
      <c r="I289" s="14"/>
      <c r="J289" s="14"/>
      <c r="K289" s="14"/>
      <c r="L289" s="14"/>
      <c r="M289" s="14">
        <v>2</v>
      </c>
      <c r="N289" s="14"/>
      <c r="O289" s="13">
        <v>2</v>
      </c>
      <c r="P289" s="13">
        <v>2</v>
      </c>
      <c r="Q289" s="13"/>
      <c r="R289" s="13"/>
      <c r="S289" s="19"/>
    </row>
    <row r="290" spans="1:19" ht="12.75">
      <c r="A290" s="12"/>
      <c r="B290" s="27">
        <f>E290/COUNT(F289:AW289)</f>
        <v>0.3333333333333333</v>
      </c>
      <c r="C290" s="28">
        <f>E290/COUNTA(F289:AX289)</f>
        <v>0.3333333333333333</v>
      </c>
      <c r="D290" s="14">
        <v>1</v>
      </c>
      <c r="E290" s="14">
        <f>COUNTIF(F289:AZ289,D290)</f>
        <v>2</v>
      </c>
      <c r="F290" s="14"/>
      <c r="G290" s="14"/>
      <c r="H290" s="14"/>
      <c r="I290" s="14"/>
      <c r="J290" s="14"/>
      <c r="K290" s="14"/>
      <c r="L290" s="14"/>
      <c r="M290" s="14"/>
      <c r="N290" s="14"/>
      <c r="O290" s="13"/>
      <c r="P290" s="13"/>
      <c r="Q290" s="13"/>
      <c r="R290" s="13"/>
      <c r="S290" s="19"/>
    </row>
    <row r="291" spans="1:19" ht="12.75">
      <c r="A291" s="12"/>
      <c r="B291" s="27">
        <f>E291/COUNT(F289:AW289)</f>
        <v>0.6666666666666666</v>
      </c>
      <c r="C291" s="28">
        <f>E291/COUNTA(F289:AX289)</f>
        <v>0.6666666666666666</v>
      </c>
      <c r="D291" s="14">
        <v>2</v>
      </c>
      <c r="E291" s="14">
        <f>COUNTIF(F289:AZ289,D291)</f>
        <v>4</v>
      </c>
      <c r="F291" s="14"/>
      <c r="G291" s="14"/>
      <c r="H291" s="14"/>
      <c r="I291" s="14"/>
      <c r="J291" s="14"/>
      <c r="K291" s="14"/>
      <c r="L291" s="14"/>
      <c r="M291" s="14"/>
      <c r="N291" s="14"/>
      <c r="O291" s="13"/>
      <c r="P291" s="13"/>
      <c r="Q291" s="13"/>
      <c r="R291" s="13"/>
      <c r="S291" s="19"/>
    </row>
    <row r="292" spans="1:19" ht="12.75">
      <c r="A292" s="12"/>
      <c r="B292" s="27">
        <f>E292/COUNT(F289:AW289)</f>
        <v>0</v>
      </c>
      <c r="C292" s="28">
        <f>E292/COUNTA(F289:AX289)</f>
        <v>0</v>
      </c>
      <c r="D292" s="14">
        <v>3</v>
      </c>
      <c r="E292" s="14">
        <f>COUNTIF(F289:AZ289,D292)</f>
        <v>0</v>
      </c>
      <c r="F292" s="14"/>
      <c r="G292" s="14"/>
      <c r="H292" s="14"/>
      <c r="I292" s="14"/>
      <c r="J292" s="14"/>
      <c r="K292" s="14"/>
      <c r="L292" s="14"/>
      <c r="M292" s="14"/>
      <c r="N292" s="14"/>
      <c r="O292" s="13"/>
      <c r="P292" s="13"/>
      <c r="Q292" s="13"/>
      <c r="R292" s="13"/>
      <c r="S292" s="19"/>
    </row>
    <row r="293" spans="1:19" ht="12.75">
      <c r="A293" s="12"/>
      <c r="B293" s="27">
        <f>E293/COUNT(F289:AW289)</f>
        <v>0</v>
      </c>
      <c r="C293" s="28">
        <f>E293/COUNTA(F289:AX289)</f>
        <v>0</v>
      </c>
      <c r="D293" s="14">
        <v>4</v>
      </c>
      <c r="E293" s="14">
        <f>COUNTIF(F289:AZ289,D293)</f>
        <v>0</v>
      </c>
      <c r="F293" s="14"/>
      <c r="G293" s="14"/>
      <c r="H293" s="14"/>
      <c r="I293" s="14"/>
      <c r="J293" s="14"/>
      <c r="K293" s="14"/>
      <c r="L293" s="14"/>
      <c r="M293" s="14"/>
      <c r="N293" s="14"/>
      <c r="O293" s="13"/>
      <c r="P293" s="13"/>
      <c r="Q293" s="13"/>
      <c r="R293" s="13"/>
      <c r="S293" s="19"/>
    </row>
    <row r="294" spans="1:19" ht="12.75">
      <c r="A294" s="12"/>
      <c r="B294" s="27">
        <f>E294/COUNT(F289:AW289)</f>
        <v>0</v>
      </c>
      <c r="C294" s="28">
        <f>E294/COUNTA(F289:AX289)</f>
        <v>0</v>
      </c>
      <c r="D294" s="14">
        <v>5</v>
      </c>
      <c r="E294" s="14">
        <f>COUNTIF(F289:AZ289,D294)</f>
        <v>0</v>
      </c>
      <c r="F294" s="14"/>
      <c r="G294" s="14"/>
      <c r="H294" s="14"/>
      <c r="I294" s="14"/>
      <c r="J294" s="14"/>
      <c r="K294" s="14"/>
      <c r="L294" s="14"/>
      <c r="M294" s="14"/>
      <c r="N294" s="14"/>
      <c r="O294" s="13"/>
      <c r="P294" s="13"/>
      <c r="Q294" s="13"/>
      <c r="R294" s="13"/>
      <c r="S294" s="19"/>
    </row>
    <row r="295" spans="1:19" ht="12.75">
      <c r="A295" s="12"/>
      <c r="B295" s="27">
        <f>E295/COUNT(F289:AW289)</f>
        <v>0</v>
      </c>
      <c r="C295" s="28">
        <f>E295/COUNTA(F289:AX289)</f>
        <v>0</v>
      </c>
      <c r="D295" s="14" t="s">
        <v>144</v>
      </c>
      <c r="E295" s="14">
        <f>COUNTIF(F289:AZ289,D295)</f>
        <v>0</v>
      </c>
      <c r="F295" s="14"/>
      <c r="G295" s="14"/>
      <c r="H295" s="14"/>
      <c r="I295" s="14"/>
      <c r="J295" s="14"/>
      <c r="K295" s="14"/>
      <c r="L295" s="14"/>
      <c r="M295" s="14"/>
      <c r="N295" s="14"/>
      <c r="O295" s="13"/>
      <c r="P295" s="13"/>
      <c r="Q295" s="13"/>
      <c r="R295" s="13"/>
      <c r="S295" s="19"/>
    </row>
    <row r="296" spans="1:19" ht="45">
      <c r="A296" s="12"/>
      <c r="B296" s="13" t="s">
        <v>167</v>
      </c>
      <c r="C296" s="14"/>
      <c r="D296" s="14" t="s">
        <v>143</v>
      </c>
      <c r="E296" s="14" t="s">
        <v>137</v>
      </c>
      <c r="F296" s="14" t="s">
        <v>144</v>
      </c>
      <c r="G296" s="14">
        <v>2</v>
      </c>
      <c r="H296" s="14">
        <v>2</v>
      </c>
      <c r="I296" s="14"/>
      <c r="J296" s="14"/>
      <c r="K296" s="14"/>
      <c r="L296" s="14"/>
      <c r="M296" s="14" t="s">
        <v>144</v>
      </c>
      <c r="N296" s="14"/>
      <c r="O296" s="13">
        <v>3</v>
      </c>
      <c r="P296" s="13">
        <v>2</v>
      </c>
      <c r="Q296" s="13"/>
      <c r="R296" s="13"/>
      <c r="S296" s="19"/>
    </row>
    <row r="297" spans="1:19" ht="12.75">
      <c r="A297" s="12"/>
      <c r="B297" s="27">
        <f>E297/COUNT(F296:AW296)</f>
        <v>0</v>
      </c>
      <c r="C297" s="28">
        <f>E297/COUNTA(F296:AX296)</f>
        <v>0</v>
      </c>
      <c r="D297" s="14">
        <v>1</v>
      </c>
      <c r="E297" s="14">
        <f>COUNTIF(F296:AZ296,D297)</f>
        <v>0</v>
      </c>
      <c r="F297" s="14"/>
      <c r="G297" s="14"/>
      <c r="H297" s="14"/>
      <c r="I297" s="14"/>
      <c r="J297" s="14"/>
      <c r="K297" s="14"/>
      <c r="L297" s="14"/>
      <c r="M297" s="14"/>
      <c r="N297" s="14"/>
      <c r="O297" s="13"/>
      <c r="P297" s="13"/>
      <c r="Q297" s="13"/>
      <c r="R297" s="13"/>
      <c r="S297" s="19"/>
    </row>
    <row r="298" spans="1:19" ht="12.75">
      <c r="A298" s="12"/>
      <c r="B298" s="27">
        <f>E298/COUNT(F296:AW296)</f>
        <v>0.75</v>
      </c>
      <c r="C298" s="28">
        <f>E298/COUNTA(F296:AX296)</f>
        <v>0.5</v>
      </c>
      <c r="D298" s="14">
        <v>2</v>
      </c>
      <c r="E298" s="14">
        <f>COUNTIF(F296:AZ296,D298)</f>
        <v>3</v>
      </c>
      <c r="F298" s="14"/>
      <c r="G298" s="14"/>
      <c r="H298" s="14"/>
      <c r="I298" s="14"/>
      <c r="J298" s="14"/>
      <c r="K298" s="14"/>
      <c r="L298" s="14"/>
      <c r="M298" s="14"/>
      <c r="N298" s="14"/>
      <c r="O298" s="13"/>
      <c r="P298" s="13"/>
      <c r="Q298" s="13"/>
      <c r="R298" s="13"/>
      <c r="S298" s="19"/>
    </row>
    <row r="299" spans="1:19" ht="12.75">
      <c r="A299" s="12"/>
      <c r="B299" s="27">
        <f>E299/COUNT(F296:AW296)</f>
        <v>0.25</v>
      </c>
      <c r="C299" s="28">
        <f>E299/COUNTA(F296:AX296)</f>
        <v>0.16666666666666666</v>
      </c>
      <c r="D299" s="14">
        <v>3</v>
      </c>
      <c r="E299" s="14">
        <f>COUNTIF(F296:AZ296,D299)</f>
        <v>1</v>
      </c>
      <c r="F299" s="14"/>
      <c r="G299" s="14"/>
      <c r="H299" s="14"/>
      <c r="I299" s="14"/>
      <c r="J299" s="14"/>
      <c r="K299" s="14"/>
      <c r="L299" s="14"/>
      <c r="M299" s="14"/>
      <c r="N299" s="14"/>
      <c r="O299" s="13"/>
      <c r="P299" s="13"/>
      <c r="Q299" s="13"/>
      <c r="R299" s="13"/>
      <c r="S299" s="19"/>
    </row>
    <row r="300" spans="1:19" ht="12.75">
      <c r="A300" s="12"/>
      <c r="B300" s="27">
        <f>E300/COUNT(F296:AW296)</f>
        <v>0</v>
      </c>
      <c r="C300" s="28">
        <f>E300/COUNTA(F296:AX296)</f>
        <v>0</v>
      </c>
      <c r="D300" s="14">
        <v>4</v>
      </c>
      <c r="E300" s="14">
        <f>COUNTIF(F296:AZ296,D300)</f>
        <v>0</v>
      </c>
      <c r="F300" s="14"/>
      <c r="G300" s="14"/>
      <c r="H300" s="14"/>
      <c r="I300" s="14"/>
      <c r="J300" s="14"/>
      <c r="K300" s="14"/>
      <c r="L300" s="14"/>
      <c r="M300" s="14"/>
      <c r="N300" s="14"/>
      <c r="O300" s="13"/>
      <c r="P300" s="13"/>
      <c r="Q300" s="13"/>
      <c r="R300" s="13"/>
      <c r="S300" s="19"/>
    </row>
    <row r="301" spans="1:19" ht="12.75">
      <c r="A301" s="12"/>
      <c r="B301" s="27">
        <f>E301/COUNT(F296:AW296)</f>
        <v>0</v>
      </c>
      <c r="C301" s="28">
        <f>E301/COUNTA(F296:AX296)</f>
        <v>0</v>
      </c>
      <c r="D301" s="14">
        <v>5</v>
      </c>
      <c r="E301" s="14">
        <f>COUNTIF(F296:AZ296,D301)</f>
        <v>0</v>
      </c>
      <c r="F301" s="14"/>
      <c r="G301" s="14"/>
      <c r="H301" s="14"/>
      <c r="I301" s="14"/>
      <c r="J301" s="14"/>
      <c r="K301" s="14"/>
      <c r="L301" s="14"/>
      <c r="M301" s="14"/>
      <c r="N301" s="14"/>
      <c r="O301" s="13"/>
      <c r="P301" s="13"/>
      <c r="Q301" s="13"/>
      <c r="R301" s="13"/>
      <c r="S301" s="19"/>
    </row>
    <row r="302" spans="1:19" ht="12.75">
      <c r="A302" s="12"/>
      <c r="B302" s="27">
        <f>E302/COUNT(F296:AW296)</f>
        <v>0.5</v>
      </c>
      <c r="C302" s="28">
        <f>E302/COUNTA(F296:AX296)</f>
        <v>0.3333333333333333</v>
      </c>
      <c r="D302" s="14" t="s">
        <v>144</v>
      </c>
      <c r="E302" s="14">
        <f>COUNTIF(F296:AZ296,D302)</f>
        <v>2</v>
      </c>
      <c r="F302" s="14"/>
      <c r="G302" s="14"/>
      <c r="H302" s="14"/>
      <c r="I302" s="14"/>
      <c r="J302" s="14"/>
      <c r="K302" s="14"/>
      <c r="L302" s="14"/>
      <c r="M302" s="14"/>
      <c r="N302" s="14"/>
      <c r="O302" s="13"/>
      <c r="P302" s="13"/>
      <c r="Q302" s="13"/>
      <c r="R302" s="13"/>
      <c r="S302" s="19"/>
    </row>
    <row r="303" spans="1:19" ht="22.5">
      <c r="A303" s="12"/>
      <c r="B303" s="13" t="s">
        <v>168</v>
      </c>
      <c r="C303" s="14"/>
      <c r="D303" s="14" t="s">
        <v>143</v>
      </c>
      <c r="E303" s="14" t="s">
        <v>139</v>
      </c>
      <c r="F303" s="14" t="s">
        <v>144</v>
      </c>
      <c r="G303" s="14">
        <v>4</v>
      </c>
      <c r="H303" s="14">
        <v>2</v>
      </c>
      <c r="I303" s="14"/>
      <c r="J303" s="14"/>
      <c r="K303" s="14"/>
      <c r="L303" s="14"/>
      <c r="M303" s="14">
        <v>4</v>
      </c>
      <c r="N303" s="14"/>
      <c r="O303" s="13">
        <v>3</v>
      </c>
      <c r="P303" s="13">
        <v>1</v>
      </c>
      <c r="Q303" s="13"/>
      <c r="R303" s="13"/>
      <c r="S303" s="19"/>
    </row>
    <row r="304" spans="1:19" ht="12.75">
      <c r="A304" s="12"/>
      <c r="B304" s="27">
        <f>E304/COUNT(F303:AW303)</f>
        <v>0.2</v>
      </c>
      <c r="C304" s="28">
        <f>E304/COUNTA(F303:AX303)</f>
        <v>0.16666666666666666</v>
      </c>
      <c r="D304" s="14">
        <v>1</v>
      </c>
      <c r="E304" s="14">
        <f>COUNTIF(F303:AZ303,D304)</f>
        <v>1</v>
      </c>
      <c r="F304" s="14"/>
      <c r="G304" s="14"/>
      <c r="H304" s="14"/>
      <c r="I304" s="14"/>
      <c r="J304" s="14"/>
      <c r="K304" s="14"/>
      <c r="L304" s="14"/>
      <c r="M304" s="14"/>
      <c r="N304" s="14"/>
      <c r="O304" s="13"/>
      <c r="P304" s="13"/>
      <c r="Q304" s="13"/>
      <c r="R304" s="13"/>
      <c r="S304" s="19"/>
    </row>
    <row r="305" spans="1:19" ht="12.75">
      <c r="A305" s="12"/>
      <c r="B305" s="27">
        <f>E305/COUNT(F303:AW303)</f>
        <v>0.2</v>
      </c>
      <c r="C305" s="28">
        <f>E305/COUNTA(F303:AX303)</f>
        <v>0.16666666666666666</v>
      </c>
      <c r="D305" s="14">
        <v>2</v>
      </c>
      <c r="E305" s="14">
        <f>COUNTIF(F303:AZ303,D305)</f>
        <v>1</v>
      </c>
      <c r="F305" s="14"/>
      <c r="G305" s="14"/>
      <c r="H305" s="14"/>
      <c r="I305" s="14"/>
      <c r="J305" s="14"/>
      <c r="K305" s="14"/>
      <c r="L305" s="14"/>
      <c r="M305" s="14"/>
      <c r="N305" s="14"/>
      <c r="O305" s="13"/>
      <c r="P305" s="13"/>
      <c r="Q305" s="13"/>
      <c r="R305" s="13"/>
      <c r="S305" s="19"/>
    </row>
    <row r="306" spans="1:19" ht="12.75">
      <c r="A306" s="12"/>
      <c r="B306" s="27">
        <f>E306/COUNT(F303:AW303)</f>
        <v>0.2</v>
      </c>
      <c r="C306" s="28">
        <f>E306/COUNTA(F303:AX303)</f>
        <v>0.16666666666666666</v>
      </c>
      <c r="D306" s="14">
        <v>3</v>
      </c>
      <c r="E306" s="14">
        <f>COUNTIF(F303:AZ303,D306)</f>
        <v>1</v>
      </c>
      <c r="F306" s="14"/>
      <c r="G306" s="14"/>
      <c r="H306" s="14"/>
      <c r="I306" s="14"/>
      <c r="J306" s="14"/>
      <c r="K306" s="14"/>
      <c r="L306" s="14"/>
      <c r="M306" s="14"/>
      <c r="N306" s="14"/>
      <c r="O306" s="13"/>
      <c r="P306" s="13"/>
      <c r="Q306" s="13"/>
      <c r="R306" s="13"/>
      <c r="S306" s="19"/>
    </row>
    <row r="307" spans="1:19" ht="12.75">
      <c r="A307" s="12"/>
      <c r="B307" s="27">
        <f>E307/COUNT(F303:AW303)</f>
        <v>0.4</v>
      </c>
      <c r="C307" s="28">
        <f>E307/COUNTA(F303:AX303)</f>
        <v>0.3333333333333333</v>
      </c>
      <c r="D307" s="14">
        <v>4</v>
      </c>
      <c r="E307" s="14">
        <f>COUNTIF(F303:AZ303,D307)</f>
        <v>2</v>
      </c>
      <c r="F307" s="14"/>
      <c r="G307" s="14"/>
      <c r="H307" s="14"/>
      <c r="I307" s="14"/>
      <c r="J307" s="14"/>
      <c r="K307" s="14"/>
      <c r="L307" s="14"/>
      <c r="M307" s="14"/>
      <c r="N307" s="14"/>
      <c r="O307" s="13"/>
      <c r="P307" s="13"/>
      <c r="Q307" s="13"/>
      <c r="R307" s="13"/>
      <c r="S307" s="19"/>
    </row>
    <row r="308" spans="1:19" ht="12.75">
      <c r="A308" s="12"/>
      <c r="B308" s="27">
        <f>E308/COUNT(F303:AW303)</f>
        <v>0</v>
      </c>
      <c r="C308" s="28">
        <f>E308/COUNTA(F303:AX303)</f>
        <v>0</v>
      </c>
      <c r="D308" s="14">
        <v>5</v>
      </c>
      <c r="E308" s="14">
        <f>COUNTIF(F303:AZ303,D308)</f>
        <v>0</v>
      </c>
      <c r="F308" s="14"/>
      <c r="G308" s="14"/>
      <c r="H308" s="14"/>
      <c r="I308" s="14"/>
      <c r="J308" s="14"/>
      <c r="K308" s="14"/>
      <c r="L308" s="14"/>
      <c r="M308" s="14"/>
      <c r="N308" s="14"/>
      <c r="O308" s="13"/>
      <c r="P308" s="13"/>
      <c r="Q308" s="13"/>
      <c r="R308" s="13"/>
      <c r="S308" s="19"/>
    </row>
    <row r="309" spans="1:19" ht="12.75">
      <c r="A309" s="12"/>
      <c r="B309" s="27">
        <f>E309/COUNT(F303:AW303)</f>
        <v>0.2</v>
      </c>
      <c r="C309" s="28">
        <f>E309/COUNTA(F303:AX303)</f>
        <v>0.16666666666666666</v>
      </c>
      <c r="D309" s="14" t="s">
        <v>144</v>
      </c>
      <c r="E309" s="14">
        <f>COUNTIF(F303:AZ303,D309)</f>
        <v>1</v>
      </c>
      <c r="F309" s="14"/>
      <c r="G309" s="14"/>
      <c r="H309" s="14"/>
      <c r="I309" s="14"/>
      <c r="J309" s="14"/>
      <c r="K309" s="14"/>
      <c r="L309" s="14"/>
      <c r="M309" s="14"/>
      <c r="N309" s="14"/>
      <c r="O309" s="13"/>
      <c r="P309" s="13"/>
      <c r="Q309" s="13"/>
      <c r="R309" s="13"/>
      <c r="S309" s="19"/>
    </row>
    <row r="310" spans="1:19" ht="78.75">
      <c r="A310" s="12" t="s">
        <v>169</v>
      </c>
      <c r="B310" s="13" t="s">
        <v>170</v>
      </c>
      <c r="C310" s="14">
        <v>9</v>
      </c>
      <c r="D310" s="14" t="s">
        <v>143</v>
      </c>
      <c r="E310" s="14" t="s">
        <v>131</v>
      </c>
      <c r="F310" s="14"/>
      <c r="G310" s="14">
        <v>3</v>
      </c>
      <c r="H310" s="14">
        <v>3</v>
      </c>
      <c r="I310" s="14"/>
      <c r="J310" s="14"/>
      <c r="K310" s="14"/>
      <c r="L310" s="14"/>
      <c r="M310" s="14">
        <v>3</v>
      </c>
      <c r="N310" s="14"/>
      <c r="O310" s="13">
        <v>4</v>
      </c>
      <c r="P310" s="13">
        <v>4</v>
      </c>
      <c r="Q310" s="13"/>
      <c r="R310" s="13"/>
      <c r="S310" s="19"/>
    </row>
    <row r="311" spans="1:19" ht="12.75">
      <c r="A311" s="12"/>
      <c r="B311" s="27">
        <f>E311/COUNT(F310:AW310)</f>
        <v>0</v>
      </c>
      <c r="C311" s="28">
        <f>E311/COUNTA(F310:AX310)</f>
        <v>0</v>
      </c>
      <c r="D311" s="14">
        <v>1</v>
      </c>
      <c r="E311" s="14">
        <f>COUNTIF(F310:AZ310,D311)</f>
        <v>0</v>
      </c>
      <c r="F311" s="14"/>
      <c r="G311" s="14"/>
      <c r="H311" s="14"/>
      <c r="I311" s="14"/>
      <c r="J311" s="14"/>
      <c r="K311" s="14"/>
      <c r="L311" s="14"/>
      <c r="M311" s="14"/>
      <c r="N311" s="14"/>
      <c r="O311" s="13"/>
      <c r="P311" s="13"/>
      <c r="Q311" s="13"/>
      <c r="R311" s="13"/>
      <c r="S311" s="19"/>
    </row>
    <row r="312" spans="1:19" ht="12.75">
      <c r="A312" s="12"/>
      <c r="B312" s="27">
        <f>E312/COUNT(F310:AW310)</f>
        <v>0</v>
      </c>
      <c r="C312" s="28">
        <f>E312/COUNTA(F310:AX310)</f>
        <v>0</v>
      </c>
      <c r="D312" s="14">
        <v>2</v>
      </c>
      <c r="E312" s="14">
        <f>COUNTIF(F310:AZ310,D312)</f>
        <v>0</v>
      </c>
      <c r="F312" s="14"/>
      <c r="G312" s="14"/>
      <c r="H312" s="14"/>
      <c r="I312" s="14"/>
      <c r="J312" s="14"/>
      <c r="K312" s="14"/>
      <c r="L312" s="14"/>
      <c r="M312" s="14"/>
      <c r="N312" s="14"/>
      <c r="O312" s="13"/>
      <c r="P312" s="13"/>
      <c r="Q312" s="13"/>
      <c r="R312" s="13"/>
      <c r="S312" s="19"/>
    </row>
    <row r="313" spans="1:19" ht="12.75">
      <c r="A313" s="12"/>
      <c r="B313" s="27">
        <f>E313/COUNT(F310:AW310)</f>
        <v>0.6</v>
      </c>
      <c r="C313" s="28">
        <f>E313/COUNTA(F310:AX310)</f>
        <v>0.6</v>
      </c>
      <c r="D313" s="14">
        <v>3</v>
      </c>
      <c r="E313" s="14">
        <f>COUNTIF(F310:AZ310,D313)</f>
        <v>3</v>
      </c>
      <c r="F313" s="14"/>
      <c r="G313" s="14"/>
      <c r="H313" s="14"/>
      <c r="I313" s="14"/>
      <c r="J313" s="14"/>
      <c r="K313" s="14"/>
      <c r="L313" s="14"/>
      <c r="M313" s="14"/>
      <c r="N313" s="14"/>
      <c r="O313" s="13"/>
      <c r="P313" s="13"/>
      <c r="Q313" s="13"/>
      <c r="R313" s="13"/>
      <c r="S313" s="19"/>
    </row>
    <row r="314" spans="1:19" ht="12.75">
      <c r="A314" s="12"/>
      <c r="B314" s="27">
        <f>E314/COUNT(F310:AW310)</f>
        <v>0.4</v>
      </c>
      <c r="C314" s="28">
        <f>E314/COUNTA(F310:AX310)</f>
        <v>0.4</v>
      </c>
      <c r="D314" s="14">
        <v>4</v>
      </c>
      <c r="E314" s="14">
        <f>COUNTIF(F310:AZ310,D314)</f>
        <v>2</v>
      </c>
      <c r="F314" s="14"/>
      <c r="G314" s="14"/>
      <c r="H314" s="14"/>
      <c r="I314" s="14"/>
      <c r="J314" s="14"/>
      <c r="K314" s="14"/>
      <c r="L314" s="14"/>
      <c r="M314" s="14"/>
      <c r="N314" s="14"/>
      <c r="O314" s="13"/>
      <c r="P314" s="13"/>
      <c r="Q314" s="13"/>
      <c r="R314" s="13"/>
      <c r="S314" s="19"/>
    </row>
    <row r="315" spans="1:19" ht="12.75">
      <c r="A315" s="12"/>
      <c r="B315" s="27">
        <f>E315/COUNT(F310:AW310)</f>
        <v>0</v>
      </c>
      <c r="C315" s="28">
        <f>E315/COUNTA(F310:AX310)</f>
        <v>0</v>
      </c>
      <c r="D315" s="14">
        <v>5</v>
      </c>
      <c r="E315" s="14">
        <f>COUNTIF(F310:AZ310,D315)</f>
        <v>0</v>
      </c>
      <c r="F315" s="14"/>
      <c r="G315" s="14"/>
      <c r="H315" s="14"/>
      <c r="I315" s="14"/>
      <c r="J315" s="14"/>
      <c r="K315" s="14"/>
      <c r="L315" s="14"/>
      <c r="M315" s="14"/>
      <c r="N315" s="14"/>
      <c r="O315" s="13"/>
      <c r="P315" s="13"/>
      <c r="Q315" s="13"/>
      <c r="R315" s="13"/>
      <c r="S315" s="19"/>
    </row>
    <row r="316" spans="1:19" ht="12.75">
      <c r="A316" s="12"/>
      <c r="B316" s="27">
        <f>E316/COUNT(F310:AW310)</f>
        <v>0</v>
      </c>
      <c r="C316" s="28">
        <f>E316/COUNTA(F310:AX310)</f>
        <v>0</v>
      </c>
      <c r="D316" s="14" t="s">
        <v>144</v>
      </c>
      <c r="E316" s="14">
        <f>COUNTIF(F310:AZ310,D316)</f>
        <v>0</v>
      </c>
      <c r="F316" s="14"/>
      <c r="G316" s="14"/>
      <c r="H316" s="14"/>
      <c r="I316" s="14"/>
      <c r="J316" s="14"/>
      <c r="K316" s="14"/>
      <c r="L316" s="14"/>
      <c r="M316" s="14"/>
      <c r="N316" s="14"/>
      <c r="O316" s="13"/>
      <c r="P316" s="13"/>
      <c r="Q316" s="13"/>
      <c r="R316" s="13"/>
      <c r="S316" s="19"/>
    </row>
    <row r="317" spans="1:19" ht="33.75">
      <c r="A317" s="12"/>
      <c r="B317" s="13" t="s">
        <v>171</v>
      </c>
      <c r="C317" s="14"/>
      <c r="D317" s="14" t="s">
        <v>143</v>
      </c>
      <c r="E317" s="14" t="s">
        <v>133</v>
      </c>
      <c r="F317" s="14"/>
      <c r="G317" s="14">
        <v>4</v>
      </c>
      <c r="H317" s="14">
        <v>5</v>
      </c>
      <c r="I317" s="14"/>
      <c r="J317" s="14"/>
      <c r="K317" s="14"/>
      <c r="L317" s="14"/>
      <c r="M317" s="14">
        <v>4</v>
      </c>
      <c r="N317" s="14"/>
      <c r="O317" s="13">
        <v>3</v>
      </c>
      <c r="P317" s="13">
        <v>4</v>
      </c>
      <c r="Q317" s="13"/>
      <c r="R317" s="13"/>
      <c r="S317" s="19"/>
    </row>
    <row r="318" spans="1:19" ht="12.75">
      <c r="A318" s="12"/>
      <c r="B318" s="27">
        <f>E318/COUNT(F317:AW317)</f>
        <v>0</v>
      </c>
      <c r="C318" s="28">
        <f>E318/COUNTA(F317:AX317)</f>
        <v>0</v>
      </c>
      <c r="D318" s="14">
        <v>1</v>
      </c>
      <c r="E318" s="14">
        <f>COUNTIF(F317:AZ317,D318)</f>
        <v>0</v>
      </c>
      <c r="F318" s="14"/>
      <c r="G318" s="14"/>
      <c r="H318" s="14"/>
      <c r="I318" s="14"/>
      <c r="J318" s="14"/>
      <c r="K318" s="14"/>
      <c r="L318" s="14"/>
      <c r="M318" s="14"/>
      <c r="N318" s="14"/>
      <c r="O318" s="13"/>
      <c r="P318" s="13"/>
      <c r="Q318" s="13"/>
      <c r="R318" s="13"/>
      <c r="S318" s="19"/>
    </row>
    <row r="319" spans="1:19" ht="12.75">
      <c r="A319" s="12"/>
      <c r="B319" s="27">
        <f>E319/COUNT(F317:AW317)</f>
        <v>0</v>
      </c>
      <c r="C319" s="28">
        <f>E319/COUNTA(F317:AX317)</f>
        <v>0</v>
      </c>
      <c r="D319" s="14">
        <v>2</v>
      </c>
      <c r="E319" s="14">
        <f>COUNTIF(F317:AZ317,D319)</f>
        <v>0</v>
      </c>
      <c r="F319" s="14"/>
      <c r="G319" s="14"/>
      <c r="H319" s="14"/>
      <c r="I319" s="14"/>
      <c r="J319" s="14"/>
      <c r="K319" s="14"/>
      <c r="L319" s="14"/>
      <c r="M319" s="14"/>
      <c r="N319" s="14"/>
      <c r="O319" s="13"/>
      <c r="P319" s="13"/>
      <c r="Q319" s="13"/>
      <c r="R319" s="13"/>
      <c r="S319" s="19"/>
    </row>
    <row r="320" spans="1:19" ht="12.75">
      <c r="A320" s="12"/>
      <c r="B320" s="27">
        <f>E320/COUNT(F317:AW317)</f>
        <v>0.2</v>
      </c>
      <c r="C320" s="28">
        <f>E320/COUNTA(F317:AX317)</f>
        <v>0.2</v>
      </c>
      <c r="D320" s="14">
        <v>3</v>
      </c>
      <c r="E320" s="14">
        <f>COUNTIF(F317:AZ317,D320)</f>
        <v>1</v>
      </c>
      <c r="F320" s="14"/>
      <c r="G320" s="14"/>
      <c r="H320" s="14"/>
      <c r="I320" s="14"/>
      <c r="J320" s="14"/>
      <c r="K320" s="14"/>
      <c r="L320" s="14"/>
      <c r="M320" s="14"/>
      <c r="N320" s="14"/>
      <c r="O320" s="13"/>
      <c r="P320" s="13"/>
      <c r="Q320" s="13"/>
      <c r="R320" s="13"/>
      <c r="S320" s="19"/>
    </row>
    <row r="321" spans="1:19" ht="12.75">
      <c r="A321" s="12"/>
      <c r="B321" s="27">
        <f>E321/COUNT(F317:AW317)</f>
        <v>0.6</v>
      </c>
      <c r="C321" s="28">
        <f>E321/COUNTA(F317:AX317)</f>
        <v>0.6</v>
      </c>
      <c r="D321" s="14">
        <v>4</v>
      </c>
      <c r="E321" s="14">
        <f>COUNTIF(F317:AZ317,D321)</f>
        <v>3</v>
      </c>
      <c r="F321" s="14"/>
      <c r="G321" s="14"/>
      <c r="H321" s="14"/>
      <c r="I321" s="14"/>
      <c r="J321" s="14"/>
      <c r="K321" s="14"/>
      <c r="L321" s="14"/>
      <c r="M321" s="14"/>
      <c r="N321" s="14"/>
      <c r="O321" s="13"/>
      <c r="P321" s="13"/>
      <c r="Q321" s="13"/>
      <c r="R321" s="13"/>
      <c r="S321" s="19"/>
    </row>
    <row r="322" spans="1:19" ht="12.75">
      <c r="A322" s="12"/>
      <c r="B322" s="27">
        <f>E322/COUNT(F317:AW317)</f>
        <v>0.2</v>
      </c>
      <c r="C322" s="28">
        <f>E322/COUNTA(F317:AX317)</f>
        <v>0.2</v>
      </c>
      <c r="D322" s="14">
        <v>5</v>
      </c>
      <c r="E322" s="14">
        <f>COUNTIF(F317:AZ317,D322)</f>
        <v>1</v>
      </c>
      <c r="F322" s="14"/>
      <c r="G322" s="14"/>
      <c r="H322" s="14"/>
      <c r="I322" s="14"/>
      <c r="J322" s="14"/>
      <c r="K322" s="14"/>
      <c r="L322" s="14"/>
      <c r="M322" s="14"/>
      <c r="N322" s="14"/>
      <c r="O322" s="13"/>
      <c r="P322" s="13"/>
      <c r="Q322" s="13"/>
      <c r="R322" s="13"/>
      <c r="S322" s="19"/>
    </row>
    <row r="323" spans="1:19" ht="12.75">
      <c r="A323" s="12"/>
      <c r="B323" s="27">
        <f>E323/COUNT(F317:AW317)</f>
        <v>0</v>
      </c>
      <c r="C323" s="28">
        <f>E323/COUNTA(F317:AX317)</f>
        <v>0</v>
      </c>
      <c r="D323" s="14" t="s">
        <v>144</v>
      </c>
      <c r="E323" s="14">
        <f>COUNTIF(F317:AZ317,D323)</f>
        <v>0</v>
      </c>
      <c r="F323" s="14"/>
      <c r="G323" s="14"/>
      <c r="H323" s="14"/>
      <c r="I323" s="14"/>
      <c r="J323" s="14"/>
      <c r="K323" s="14"/>
      <c r="L323" s="14"/>
      <c r="M323" s="14"/>
      <c r="N323" s="14"/>
      <c r="O323" s="13"/>
      <c r="P323" s="13"/>
      <c r="Q323" s="13"/>
      <c r="R323" s="13"/>
      <c r="S323" s="19"/>
    </row>
    <row r="324" spans="1:19" ht="33.75">
      <c r="A324" s="12"/>
      <c r="B324" s="13" t="s">
        <v>172</v>
      </c>
      <c r="C324" s="14"/>
      <c r="D324" s="14" t="s">
        <v>143</v>
      </c>
      <c r="E324" s="14" t="s">
        <v>135</v>
      </c>
      <c r="F324" s="14"/>
      <c r="G324" s="14">
        <v>4</v>
      </c>
      <c r="H324" s="14">
        <v>5</v>
      </c>
      <c r="I324" s="14"/>
      <c r="J324" s="14"/>
      <c r="K324" s="14"/>
      <c r="L324" s="14"/>
      <c r="M324" s="14">
        <v>4</v>
      </c>
      <c r="N324" s="14"/>
      <c r="O324" s="13">
        <v>3</v>
      </c>
      <c r="P324" s="13">
        <v>4</v>
      </c>
      <c r="Q324" s="13"/>
      <c r="R324" s="13"/>
      <c r="S324" s="19"/>
    </row>
    <row r="325" spans="1:19" ht="12.75">
      <c r="A325" s="12"/>
      <c r="B325" s="27">
        <f>E325/COUNT(F324:AW324)</f>
        <v>0</v>
      </c>
      <c r="C325" s="28">
        <f>E325/COUNTA(F324:AX324)</f>
        <v>0</v>
      </c>
      <c r="D325" s="14">
        <v>1</v>
      </c>
      <c r="E325" s="14">
        <f>COUNTIF(F324:AZ324,D325)</f>
        <v>0</v>
      </c>
      <c r="F325" s="14"/>
      <c r="G325" s="14"/>
      <c r="H325" s="14"/>
      <c r="I325" s="14"/>
      <c r="J325" s="14"/>
      <c r="K325" s="14"/>
      <c r="L325" s="14"/>
      <c r="M325" s="14"/>
      <c r="N325" s="14"/>
      <c r="O325" s="13"/>
      <c r="P325" s="13"/>
      <c r="Q325" s="13"/>
      <c r="R325" s="13"/>
      <c r="S325" s="19"/>
    </row>
    <row r="326" spans="1:19" ht="12.75">
      <c r="A326" s="12"/>
      <c r="B326" s="27">
        <f>E326/COUNT(F324:AW324)</f>
        <v>0</v>
      </c>
      <c r="C326" s="28">
        <f>E326/COUNTA(F324:AX324)</f>
        <v>0</v>
      </c>
      <c r="D326" s="14">
        <v>2</v>
      </c>
      <c r="E326" s="14">
        <f>COUNTIF(F324:AZ324,D326)</f>
        <v>0</v>
      </c>
      <c r="F326" s="14"/>
      <c r="G326" s="14"/>
      <c r="H326" s="14"/>
      <c r="I326" s="14"/>
      <c r="J326" s="14"/>
      <c r="K326" s="14"/>
      <c r="L326" s="14"/>
      <c r="M326" s="14"/>
      <c r="N326" s="14"/>
      <c r="O326" s="13"/>
      <c r="P326" s="13"/>
      <c r="Q326" s="13"/>
      <c r="R326" s="13"/>
      <c r="S326" s="19"/>
    </row>
    <row r="327" spans="1:19" ht="12.75">
      <c r="A327" s="12"/>
      <c r="B327" s="27">
        <f>E327/COUNT(F324:AW324)</f>
        <v>0.2</v>
      </c>
      <c r="C327" s="28">
        <f>E327/COUNTA(F324:AX324)</f>
        <v>0.2</v>
      </c>
      <c r="D327" s="14">
        <v>3</v>
      </c>
      <c r="E327" s="14">
        <f>COUNTIF(F324:AZ324,D327)</f>
        <v>1</v>
      </c>
      <c r="F327" s="14"/>
      <c r="G327" s="14"/>
      <c r="H327" s="14"/>
      <c r="I327" s="14"/>
      <c r="J327" s="14"/>
      <c r="K327" s="14"/>
      <c r="L327" s="14"/>
      <c r="M327" s="14"/>
      <c r="N327" s="14"/>
      <c r="O327" s="13"/>
      <c r="P327" s="13"/>
      <c r="Q327" s="13"/>
      <c r="R327" s="13"/>
      <c r="S327" s="19"/>
    </row>
    <row r="328" spans="1:19" ht="12.75">
      <c r="A328" s="12"/>
      <c r="B328" s="27">
        <f>E328/COUNT(F324:AW324)</f>
        <v>0.6</v>
      </c>
      <c r="C328" s="28">
        <f>E328/COUNTA(F324:AX324)</f>
        <v>0.6</v>
      </c>
      <c r="D328" s="14">
        <v>4</v>
      </c>
      <c r="E328" s="14">
        <f>COUNTIF(F324:AZ324,D328)</f>
        <v>3</v>
      </c>
      <c r="F328" s="14"/>
      <c r="G328" s="14"/>
      <c r="H328" s="14"/>
      <c r="I328" s="14"/>
      <c r="J328" s="14"/>
      <c r="K328" s="14"/>
      <c r="L328" s="14"/>
      <c r="M328" s="14"/>
      <c r="N328" s="14"/>
      <c r="O328" s="13"/>
      <c r="P328" s="13"/>
      <c r="Q328" s="13"/>
      <c r="R328" s="13"/>
      <c r="S328" s="19"/>
    </row>
    <row r="329" spans="1:19" ht="12.75">
      <c r="A329" s="12"/>
      <c r="B329" s="27">
        <f>E329/COUNT(F324:AW324)</f>
        <v>0.2</v>
      </c>
      <c r="C329" s="28">
        <f>E329/COUNTA(F324:AX324)</f>
        <v>0.2</v>
      </c>
      <c r="D329" s="14">
        <v>5</v>
      </c>
      <c r="E329" s="14">
        <f>COUNTIF(F324:AZ324,D329)</f>
        <v>1</v>
      </c>
      <c r="F329" s="14"/>
      <c r="G329" s="14"/>
      <c r="H329" s="14"/>
      <c r="I329" s="14"/>
      <c r="J329" s="14"/>
      <c r="K329" s="14"/>
      <c r="L329" s="14"/>
      <c r="M329" s="14"/>
      <c r="N329" s="14"/>
      <c r="O329" s="13"/>
      <c r="P329" s="13"/>
      <c r="Q329" s="13"/>
      <c r="R329" s="13"/>
      <c r="S329" s="19"/>
    </row>
    <row r="330" spans="1:19" ht="12.75">
      <c r="A330" s="12"/>
      <c r="B330" s="27">
        <f>E330/COUNT(F324:AW324)</f>
        <v>0</v>
      </c>
      <c r="C330" s="28">
        <f>E330/COUNTA(F324:AX324)</f>
        <v>0</v>
      </c>
      <c r="D330" s="14" t="s">
        <v>144</v>
      </c>
      <c r="E330" s="14">
        <f>COUNTIF(F324:AZ324,D330)</f>
        <v>0</v>
      </c>
      <c r="F330" s="14"/>
      <c r="G330" s="14"/>
      <c r="H330" s="14"/>
      <c r="I330" s="14"/>
      <c r="J330" s="14"/>
      <c r="K330" s="14"/>
      <c r="L330" s="14"/>
      <c r="M330" s="14"/>
      <c r="N330" s="14"/>
      <c r="O330" s="13"/>
      <c r="P330" s="13"/>
      <c r="Q330" s="13"/>
      <c r="R330" s="13"/>
      <c r="S330" s="19"/>
    </row>
    <row r="331" spans="1:19" ht="33.75">
      <c r="A331" s="12"/>
      <c r="B331" s="13" t="s">
        <v>173</v>
      </c>
      <c r="C331" s="14"/>
      <c r="D331" s="14" t="s">
        <v>143</v>
      </c>
      <c r="E331" s="14" t="s">
        <v>137</v>
      </c>
      <c r="F331" s="14"/>
      <c r="G331" s="14">
        <v>4</v>
      </c>
      <c r="H331" s="14">
        <v>5</v>
      </c>
      <c r="I331" s="14"/>
      <c r="J331" s="14"/>
      <c r="K331" s="14"/>
      <c r="L331" s="14"/>
      <c r="M331" s="14">
        <v>4</v>
      </c>
      <c r="N331" s="14"/>
      <c r="O331" s="13">
        <v>2</v>
      </c>
      <c r="P331" s="13">
        <v>2</v>
      </c>
      <c r="Q331" s="13"/>
      <c r="R331" s="13"/>
      <c r="S331" s="19"/>
    </row>
    <row r="332" spans="1:19" ht="12.75">
      <c r="A332" s="12"/>
      <c r="B332" s="27">
        <f>E332/COUNT(F331:AW331)</f>
        <v>0</v>
      </c>
      <c r="C332" s="28">
        <f>E332/COUNTA(F331:AX331)</f>
        <v>0</v>
      </c>
      <c r="D332" s="14">
        <v>1</v>
      </c>
      <c r="E332" s="14">
        <f>COUNTIF(F331:AZ331,D332)</f>
        <v>0</v>
      </c>
      <c r="F332" s="14"/>
      <c r="G332" s="14"/>
      <c r="H332" s="14"/>
      <c r="I332" s="14"/>
      <c r="J332" s="14"/>
      <c r="K332" s="14"/>
      <c r="L332" s="14"/>
      <c r="M332" s="14"/>
      <c r="N332" s="14"/>
      <c r="O332" s="13"/>
      <c r="P332" s="13"/>
      <c r="Q332" s="13"/>
      <c r="R332" s="13"/>
      <c r="S332" s="19"/>
    </row>
    <row r="333" spans="1:19" ht="12.75">
      <c r="A333" s="12"/>
      <c r="B333" s="27">
        <f>E333/COUNT(F331:AW331)</f>
        <v>0.4</v>
      </c>
      <c r="C333" s="28">
        <f>E333/COUNTA(F331:AX331)</f>
        <v>0.4</v>
      </c>
      <c r="D333" s="14">
        <v>2</v>
      </c>
      <c r="E333" s="14">
        <f>COUNTIF(F331:AZ331,D333)</f>
        <v>2</v>
      </c>
      <c r="F333" s="14"/>
      <c r="G333" s="14"/>
      <c r="H333" s="14"/>
      <c r="I333" s="14"/>
      <c r="J333" s="14"/>
      <c r="K333" s="14"/>
      <c r="L333" s="14"/>
      <c r="M333" s="14"/>
      <c r="N333" s="14"/>
      <c r="O333" s="13"/>
      <c r="P333" s="13"/>
      <c r="Q333" s="13"/>
      <c r="R333" s="13"/>
      <c r="S333" s="19"/>
    </row>
    <row r="334" spans="1:19" ht="12.75">
      <c r="A334" s="12"/>
      <c r="B334" s="27">
        <f>E334/COUNT(F331:AW331)</f>
        <v>0</v>
      </c>
      <c r="C334" s="28">
        <f>E334/COUNTA(F331:AX331)</f>
        <v>0</v>
      </c>
      <c r="D334" s="14">
        <v>3</v>
      </c>
      <c r="E334" s="14">
        <f>COUNTIF(F331:AZ331,D334)</f>
        <v>0</v>
      </c>
      <c r="F334" s="14"/>
      <c r="G334" s="14"/>
      <c r="H334" s="14"/>
      <c r="I334" s="14"/>
      <c r="J334" s="14"/>
      <c r="K334" s="14"/>
      <c r="L334" s="14"/>
      <c r="M334" s="14"/>
      <c r="N334" s="14"/>
      <c r="O334" s="13"/>
      <c r="P334" s="13"/>
      <c r="Q334" s="13"/>
      <c r="R334" s="13"/>
      <c r="S334" s="19"/>
    </row>
    <row r="335" spans="1:19" ht="12.75">
      <c r="A335" s="12"/>
      <c r="B335" s="27">
        <f>E335/COUNT(F331:AW331)</f>
        <v>0.4</v>
      </c>
      <c r="C335" s="28">
        <f>E335/COUNTA(F331:AX331)</f>
        <v>0.4</v>
      </c>
      <c r="D335" s="14">
        <v>4</v>
      </c>
      <c r="E335" s="14">
        <f>COUNTIF(F331:AZ331,D335)</f>
        <v>2</v>
      </c>
      <c r="F335" s="14"/>
      <c r="G335" s="14"/>
      <c r="H335" s="14"/>
      <c r="I335" s="14"/>
      <c r="J335" s="14"/>
      <c r="K335" s="14"/>
      <c r="L335" s="14"/>
      <c r="M335" s="14"/>
      <c r="N335" s="14"/>
      <c r="O335" s="13"/>
      <c r="P335" s="13"/>
      <c r="Q335" s="13"/>
      <c r="R335" s="13"/>
      <c r="S335" s="19"/>
    </row>
    <row r="336" spans="1:19" ht="12.75">
      <c r="A336" s="12"/>
      <c r="B336" s="27">
        <f>E336/COUNT(F331:AW331)</f>
        <v>0.2</v>
      </c>
      <c r="C336" s="28">
        <f>E336/COUNTA(F331:AX331)</f>
        <v>0.2</v>
      </c>
      <c r="D336" s="14">
        <v>5</v>
      </c>
      <c r="E336" s="14">
        <f>COUNTIF(F331:AZ331,D336)</f>
        <v>1</v>
      </c>
      <c r="F336" s="14"/>
      <c r="G336" s="14"/>
      <c r="H336" s="14"/>
      <c r="I336" s="14"/>
      <c r="J336" s="14"/>
      <c r="K336" s="14"/>
      <c r="L336" s="14"/>
      <c r="M336" s="14"/>
      <c r="N336" s="14"/>
      <c r="O336" s="13"/>
      <c r="P336" s="13"/>
      <c r="Q336" s="13"/>
      <c r="R336" s="13"/>
      <c r="S336" s="19"/>
    </row>
    <row r="337" spans="1:19" ht="12.75">
      <c r="A337" s="12"/>
      <c r="B337" s="27">
        <f>E337/COUNT(F331:AW331)</f>
        <v>0</v>
      </c>
      <c r="C337" s="28">
        <f>E337/COUNTA(F331:AX331)</f>
        <v>0</v>
      </c>
      <c r="D337" s="14" t="s">
        <v>144</v>
      </c>
      <c r="E337" s="14">
        <f>COUNTIF(F331:AZ331,D337)</f>
        <v>0</v>
      </c>
      <c r="F337" s="14"/>
      <c r="G337" s="14"/>
      <c r="H337" s="14"/>
      <c r="I337" s="14"/>
      <c r="J337" s="14"/>
      <c r="K337" s="14"/>
      <c r="L337" s="14"/>
      <c r="M337" s="14"/>
      <c r="N337" s="14"/>
      <c r="O337" s="13"/>
      <c r="P337" s="13"/>
      <c r="Q337" s="13"/>
      <c r="R337" s="13"/>
      <c r="S337" s="19"/>
    </row>
    <row r="338" spans="1:19" ht="45">
      <c r="A338" s="12"/>
      <c r="B338" s="13" t="s">
        <v>174</v>
      </c>
      <c r="C338" s="14"/>
      <c r="D338" s="14" t="s">
        <v>143</v>
      </c>
      <c r="E338" s="14" t="s">
        <v>139</v>
      </c>
      <c r="F338" s="14"/>
      <c r="G338" s="14">
        <v>4</v>
      </c>
      <c r="H338" s="14">
        <v>4</v>
      </c>
      <c r="I338" s="14"/>
      <c r="J338" s="14"/>
      <c r="K338" s="14"/>
      <c r="L338" s="14"/>
      <c r="M338" s="14">
        <v>4</v>
      </c>
      <c r="N338" s="14"/>
      <c r="O338" s="13">
        <v>3</v>
      </c>
      <c r="P338" s="13">
        <v>3</v>
      </c>
      <c r="Q338" s="13"/>
      <c r="R338" s="13"/>
      <c r="S338" s="19"/>
    </row>
    <row r="339" spans="1:19" ht="12.75">
      <c r="A339" s="12"/>
      <c r="B339" s="27">
        <f>E339/COUNT(F338:AW338)</f>
        <v>0</v>
      </c>
      <c r="C339" s="28">
        <f>E339/COUNTA(F338:AX338)</f>
        <v>0</v>
      </c>
      <c r="D339" s="14">
        <v>1</v>
      </c>
      <c r="E339" s="14">
        <f>COUNTIF(F338:AZ338,D339)</f>
        <v>0</v>
      </c>
      <c r="F339" s="14"/>
      <c r="G339" s="14"/>
      <c r="H339" s="14"/>
      <c r="I339" s="14"/>
      <c r="J339" s="14"/>
      <c r="K339" s="14"/>
      <c r="L339" s="14"/>
      <c r="M339" s="14"/>
      <c r="N339" s="14"/>
      <c r="O339" s="13"/>
      <c r="P339" s="13"/>
      <c r="Q339" s="13"/>
      <c r="R339" s="13"/>
      <c r="S339" s="19"/>
    </row>
    <row r="340" spans="1:19" ht="12.75">
      <c r="A340" s="12"/>
      <c r="B340" s="27">
        <f>E340/COUNT(F338:AW338)</f>
        <v>0</v>
      </c>
      <c r="C340" s="28">
        <f>E340/COUNTA(F338:AX338)</f>
        <v>0</v>
      </c>
      <c r="D340" s="14">
        <v>2</v>
      </c>
      <c r="E340" s="14">
        <f>COUNTIF(F338:AZ338,D340)</f>
        <v>0</v>
      </c>
      <c r="F340" s="14"/>
      <c r="G340" s="14"/>
      <c r="H340" s="14"/>
      <c r="I340" s="14"/>
      <c r="J340" s="14"/>
      <c r="K340" s="14"/>
      <c r="L340" s="14"/>
      <c r="M340" s="14"/>
      <c r="N340" s="14"/>
      <c r="O340" s="13"/>
      <c r="P340" s="13"/>
      <c r="Q340" s="13"/>
      <c r="R340" s="13"/>
      <c r="S340" s="19"/>
    </row>
    <row r="341" spans="1:19" ht="12.75">
      <c r="A341" s="12"/>
      <c r="B341" s="27">
        <f>E341/COUNT(F338:AW338)</f>
        <v>0.4</v>
      </c>
      <c r="C341" s="28">
        <f>E341/COUNTA(F338:AX338)</f>
        <v>0.4</v>
      </c>
      <c r="D341" s="14">
        <v>3</v>
      </c>
      <c r="E341" s="14">
        <f>COUNTIF(F338:AZ338,D341)</f>
        <v>2</v>
      </c>
      <c r="F341" s="14"/>
      <c r="G341" s="14"/>
      <c r="H341" s="14"/>
      <c r="I341" s="14"/>
      <c r="J341" s="14"/>
      <c r="K341" s="14"/>
      <c r="L341" s="14"/>
      <c r="M341" s="14"/>
      <c r="N341" s="14"/>
      <c r="O341" s="13"/>
      <c r="P341" s="13"/>
      <c r="Q341" s="13"/>
      <c r="R341" s="13"/>
      <c r="S341" s="19"/>
    </row>
    <row r="342" spans="1:19" ht="12.75">
      <c r="A342" s="12"/>
      <c r="B342" s="27">
        <f>E342/COUNT(F338:AW338)</f>
        <v>0.6</v>
      </c>
      <c r="C342" s="28">
        <f>E342/COUNTA(F338:AX338)</f>
        <v>0.6</v>
      </c>
      <c r="D342" s="14">
        <v>4</v>
      </c>
      <c r="E342" s="14">
        <f>COUNTIF(F338:AZ338,D342)</f>
        <v>3</v>
      </c>
      <c r="F342" s="14"/>
      <c r="G342" s="14"/>
      <c r="H342" s="14"/>
      <c r="I342" s="14"/>
      <c r="J342" s="14"/>
      <c r="K342" s="14"/>
      <c r="L342" s="14"/>
      <c r="M342" s="14"/>
      <c r="N342" s="14"/>
      <c r="O342" s="13"/>
      <c r="P342" s="13"/>
      <c r="Q342" s="13"/>
      <c r="R342" s="13"/>
      <c r="S342" s="19"/>
    </row>
    <row r="343" spans="1:19" ht="12.75">
      <c r="A343" s="12"/>
      <c r="B343" s="27">
        <f>E343/COUNT(F338:AW338)</f>
        <v>0</v>
      </c>
      <c r="C343" s="28">
        <f>E343/COUNTA(F338:AX338)</f>
        <v>0</v>
      </c>
      <c r="D343" s="14">
        <v>5</v>
      </c>
      <c r="E343" s="14">
        <f>COUNTIF(F338:AZ338,D343)</f>
        <v>0</v>
      </c>
      <c r="F343" s="14"/>
      <c r="G343" s="14"/>
      <c r="H343" s="14"/>
      <c r="I343" s="14"/>
      <c r="J343" s="14"/>
      <c r="K343" s="14"/>
      <c r="L343" s="14"/>
      <c r="M343" s="14"/>
      <c r="N343" s="14"/>
      <c r="O343" s="13"/>
      <c r="P343" s="13"/>
      <c r="Q343" s="13"/>
      <c r="R343" s="13"/>
      <c r="S343" s="19"/>
    </row>
    <row r="344" spans="1:19" ht="12.75">
      <c r="A344" s="12"/>
      <c r="B344" s="27">
        <f>E344/COUNT(F338:AW338)</f>
        <v>0</v>
      </c>
      <c r="C344" s="28">
        <f>E344/COUNTA(F338:AX338)</f>
        <v>0</v>
      </c>
      <c r="D344" s="14" t="s">
        <v>144</v>
      </c>
      <c r="E344" s="14">
        <f>COUNTIF(F338:AZ338,D344)</f>
        <v>0</v>
      </c>
      <c r="F344" s="14"/>
      <c r="G344" s="14"/>
      <c r="H344" s="14"/>
      <c r="I344" s="14"/>
      <c r="J344" s="14"/>
      <c r="K344" s="14"/>
      <c r="L344" s="14"/>
      <c r="M344" s="14"/>
      <c r="N344" s="14"/>
      <c r="O344" s="13"/>
      <c r="P344" s="13"/>
      <c r="Q344" s="13"/>
      <c r="R344" s="13"/>
      <c r="S344" s="19"/>
    </row>
    <row r="345" spans="1:19" ht="33.75">
      <c r="A345" s="12"/>
      <c r="B345" s="13" t="s">
        <v>175</v>
      </c>
      <c r="C345" s="14"/>
      <c r="D345" s="14" t="s">
        <v>143</v>
      </c>
      <c r="E345" s="14" t="s">
        <v>141</v>
      </c>
      <c r="F345" s="14"/>
      <c r="G345" s="14">
        <v>1</v>
      </c>
      <c r="H345" s="14">
        <v>3</v>
      </c>
      <c r="I345" s="14"/>
      <c r="J345" s="14"/>
      <c r="K345" s="14"/>
      <c r="L345" s="14"/>
      <c r="M345" s="14">
        <v>3</v>
      </c>
      <c r="N345" s="14"/>
      <c r="O345" s="13">
        <v>2</v>
      </c>
      <c r="P345" s="13">
        <v>1</v>
      </c>
      <c r="Q345" s="13"/>
      <c r="R345" s="13"/>
      <c r="S345" s="19"/>
    </row>
    <row r="346" spans="1:19" ht="12.75">
      <c r="A346" s="12"/>
      <c r="B346" s="27">
        <f>E346/COUNT(F345:AW345)</f>
        <v>0.4</v>
      </c>
      <c r="C346" s="28">
        <f>E346/COUNTA(F345:AX345)</f>
        <v>0.4</v>
      </c>
      <c r="D346" s="14">
        <v>1</v>
      </c>
      <c r="E346" s="14">
        <f>COUNTIF(F345:AZ345,D346)</f>
        <v>2</v>
      </c>
      <c r="F346" s="14"/>
      <c r="G346" s="14"/>
      <c r="H346" s="14"/>
      <c r="I346" s="14"/>
      <c r="J346" s="14"/>
      <c r="K346" s="14"/>
      <c r="L346" s="14"/>
      <c r="M346" s="14"/>
      <c r="N346" s="14"/>
      <c r="O346" s="13"/>
      <c r="P346" s="13"/>
      <c r="Q346" s="13"/>
      <c r="R346" s="13"/>
      <c r="S346" s="19"/>
    </row>
    <row r="347" spans="1:19" ht="12.75">
      <c r="A347" s="12"/>
      <c r="B347" s="27">
        <f>E347/COUNT(F345:AW345)</f>
        <v>0.2</v>
      </c>
      <c r="C347" s="28">
        <f>E347/COUNTA(F345:AX345)</f>
        <v>0.2</v>
      </c>
      <c r="D347" s="14">
        <v>2</v>
      </c>
      <c r="E347" s="14">
        <f>COUNTIF(F345:AZ345,D347)</f>
        <v>1</v>
      </c>
      <c r="F347" s="14"/>
      <c r="G347" s="14"/>
      <c r="H347" s="14"/>
      <c r="I347" s="14"/>
      <c r="J347" s="14"/>
      <c r="K347" s="14"/>
      <c r="L347" s="14"/>
      <c r="M347" s="14"/>
      <c r="N347" s="14"/>
      <c r="O347" s="13"/>
      <c r="P347" s="13"/>
      <c r="Q347" s="13"/>
      <c r="R347" s="13"/>
      <c r="S347" s="19"/>
    </row>
    <row r="348" spans="1:19" ht="12.75">
      <c r="A348" s="12"/>
      <c r="B348" s="27">
        <f>E348/COUNT(F345:AW345)</f>
        <v>0.4</v>
      </c>
      <c r="C348" s="28">
        <f>E348/COUNTA(F345:AX345)</f>
        <v>0.4</v>
      </c>
      <c r="D348" s="14">
        <v>3</v>
      </c>
      <c r="E348" s="14">
        <f>COUNTIF(F345:AZ345,D348)</f>
        <v>2</v>
      </c>
      <c r="F348" s="14"/>
      <c r="G348" s="14"/>
      <c r="H348" s="14"/>
      <c r="I348" s="14"/>
      <c r="J348" s="14"/>
      <c r="K348" s="14"/>
      <c r="L348" s="14"/>
      <c r="M348" s="14"/>
      <c r="N348" s="14"/>
      <c r="O348" s="13"/>
      <c r="P348" s="13"/>
      <c r="Q348" s="13"/>
      <c r="R348" s="13"/>
      <c r="S348" s="19"/>
    </row>
    <row r="349" spans="1:19" ht="12.75">
      <c r="A349" s="12"/>
      <c r="B349" s="27">
        <f>E349/COUNT(F345:AW345)</f>
        <v>0</v>
      </c>
      <c r="C349" s="28">
        <f>E349/COUNTA(F345:AX345)</f>
        <v>0</v>
      </c>
      <c r="D349" s="14">
        <v>4</v>
      </c>
      <c r="E349" s="14">
        <f>COUNTIF(F345:AZ345,D349)</f>
        <v>0</v>
      </c>
      <c r="F349" s="14"/>
      <c r="G349" s="14"/>
      <c r="H349" s="14"/>
      <c r="I349" s="14"/>
      <c r="J349" s="14"/>
      <c r="K349" s="14"/>
      <c r="L349" s="14"/>
      <c r="M349" s="14"/>
      <c r="N349" s="14"/>
      <c r="O349" s="13"/>
      <c r="P349" s="13"/>
      <c r="Q349" s="13"/>
      <c r="R349" s="13"/>
      <c r="S349" s="19"/>
    </row>
    <row r="350" spans="1:19" ht="12.75">
      <c r="A350" s="12"/>
      <c r="B350" s="27">
        <f>E350/COUNT(F345:AW345)</f>
        <v>0</v>
      </c>
      <c r="C350" s="28">
        <f>E350/COUNTA(F345:AX345)</f>
        <v>0</v>
      </c>
      <c r="D350" s="14">
        <v>5</v>
      </c>
      <c r="E350" s="14">
        <f>COUNTIF(F345:AZ345,D350)</f>
        <v>0</v>
      </c>
      <c r="F350" s="14"/>
      <c r="G350" s="14"/>
      <c r="H350" s="14"/>
      <c r="I350" s="14"/>
      <c r="J350" s="14"/>
      <c r="K350" s="14"/>
      <c r="L350" s="14"/>
      <c r="M350" s="14"/>
      <c r="N350" s="14"/>
      <c r="O350" s="13"/>
      <c r="P350" s="13"/>
      <c r="Q350" s="13"/>
      <c r="R350" s="13"/>
      <c r="S350" s="19"/>
    </row>
    <row r="351" spans="1:19" ht="12.75">
      <c r="A351" s="12"/>
      <c r="B351" s="27">
        <f>E351/COUNT(F345:AW345)</f>
        <v>0</v>
      </c>
      <c r="C351" s="28">
        <f>E351/COUNTA(F345:AX345)</f>
        <v>0</v>
      </c>
      <c r="D351" s="14" t="s">
        <v>144</v>
      </c>
      <c r="E351" s="14">
        <f>COUNTIF(F345:AZ345,D351)</f>
        <v>0</v>
      </c>
      <c r="F351" s="14"/>
      <c r="G351" s="14"/>
      <c r="H351" s="14"/>
      <c r="I351" s="14"/>
      <c r="J351" s="14"/>
      <c r="K351" s="14"/>
      <c r="L351" s="14"/>
      <c r="M351" s="14"/>
      <c r="N351" s="14"/>
      <c r="O351" s="13"/>
      <c r="P351" s="13"/>
      <c r="Q351" s="13"/>
      <c r="R351" s="13"/>
      <c r="S351" s="19"/>
    </row>
    <row r="352" spans="1:19" ht="12.75">
      <c r="A352" s="12"/>
      <c r="B352" s="13" t="s">
        <v>176</v>
      </c>
      <c r="C352" s="14"/>
      <c r="D352" s="14" t="s">
        <v>143</v>
      </c>
      <c r="E352" s="14" t="s">
        <v>156</v>
      </c>
      <c r="F352" s="14"/>
      <c r="G352" s="14">
        <v>1</v>
      </c>
      <c r="H352" s="14">
        <v>4</v>
      </c>
      <c r="I352" s="14"/>
      <c r="J352" s="14"/>
      <c r="K352" s="14"/>
      <c r="L352" s="14"/>
      <c r="M352" s="14">
        <v>2</v>
      </c>
      <c r="N352" s="14"/>
      <c r="O352" s="13">
        <v>1</v>
      </c>
      <c r="P352" s="13">
        <v>4</v>
      </c>
      <c r="Q352" s="13"/>
      <c r="R352" s="13"/>
      <c r="S352" s="19"/>
    </row>
    <row r="353" spans="1:19" ht="12.75">
      <c r="A353" s="12"/>
      <c r="B353" s="27">
        <f>E353/COUNT(F352:AW352)</f>
        <v>0.4</v>
      </c>
      <c r="C353" s="28">
        <f>E353/COUNTA(F352:AX352)</f>
        <v>0.4</v>
      </c>
      <c r="D353" s="14">
        <v>1</v>
      </c>
      <c r="E353" s="14">
        <f>COUNTIF(F352:AZ352,D353)</f>
        <v>2</v>
      </c>
      <c r="F353" s="14"/>
      <c r="G353" s="14"/>
      <c r="H353" s="14"/>
      <c r="I353" s="14"/>
      <c r="J353" s="14"/>
      <c r="K353" s="14"/>
      <c r="L353" s="14"/>
      <c r="M353" s="14"/>
      <c r="N353" s="14"/>
      <c r="O353" s="13"/>
      <c r="P353" s="13"/>
      <c r="Q353" s="13"/>
      <c r="R353" s="13"/>
      <c r="S353" s="19"/>
    </row>
    <row r="354" spans="1:19" ht="12.75">
      <c r="A354" s="12"/>
      <c r="B354" s="27">
        <f>E354/COUNT(F352:AW352)</f>
        <v>0.2</v>
      </c>
      <c r="C354" s="28">
        <f>E354/COUNTA(F352:AX352)</f>
        <v>0.2</v>
      </c>
      <c r="D354" s="14">
        <v>2</v>
      </c>
      <c r="E354" s="14">
        <f>COUNTIF(F352:AZ352,D354)</f>
        <v>1</v>
      </c>
      <c r="F354" s="14"/>
      <c r="G354" s="14"/>
      <c r="H354" s="14"/>
      <c r="I354" s="14"/>
      <c r="J354" s="14"/>
      <c r="K354" s="14"/>
      <c r="L354" s="14"/>
      <c r="M354" s="14"/>
      <c r="N354" s="14"/>
      <c r="O354" s="13"/>
      <c r="P354" s="13"/>
      <c r="Q354" s="13"/>
      <c r="R354" s="13"/>
      <c r="S354" s="19"/>
    </row>
    <row r="355" spans="1:19" ht="12.75">
      <c r="A355" s="12"/>
      <c r="B355" s="27">
        <f>E355/COUNT(F352:AW352)</f>
        <v>0</v>
      </c>
      <c r="C355" s="28">
        <f>E355/COUNTA(F352:AX352)</f>
        <v>0</v>
      </c>
      <c r="D355" s="14">
        <v>3</v>
      </c>
      <c r="E355" s="14">
        <f>COUNTIF(F352:AZ352,D355)</f>
        <v>0</v>
      </c>
      <c r="F355" s="14"/>
      <c r="G355" s="14"/>
      <c r="H355" s="14"/>
      <c r="I355" s="14"/>
      <c r="J355" s="14"/>
      <c r="K355" s="14"/>
      <c r="L355" s="14"/>
      <c r="M355" s="14"/>
      <c r="N355" s="14"/>
      <c r="O355" s="13"/>
      <c r="P355" s="13"/>
      <c r="Q355" s="13"/>
      <c r="R355" s="13"/>
      <c r="S355" s="19"/>
    </row>
    <row r="356" spans="1:19" ht="12.75">
      <c r="A356" s="12"/>
      <c r="B356" s="27">
        <f>E356/COUNT(F352:AW352)</f>
        <v>0.4</v>
      </c>
      <c r="C356" s="28">
        <f>E356/COUNTA(F352:AX352)</f>
        <v>0.4</v>
      </c>
      <c r="D356" s="14">
        <v>4</v>
      </c>
      <c r="E356" s="14">
        <f>COUNTIF(F352:AZ352,D356)</f>
        <v>2</v>
      </c>
      <c r="F356" s="14"/>
      <c r="G356" s="14"/>
      <c r="H356" s="14"/>
      <c r="I356" s="14"/>
      <c r="J356" s="14"/>
      <c r="K356" s="14"/>
      <c r="L356" s="14"/>
      <c r="M356" s="14"/>
      <c r="N356" s="14"/>
      <c r="O356" s="13"/>
      <c r="P356" s="13"/>
      <c r="Q356" s="13"/>
      <c r="R356" s="13"/>
      <c r="S356" s="19"/>
    </row>
    <row r="357" spans="1:19" ht="12.75">
      <c r="A357" s="12"/>
      <c r="B357" s="27">
        <f>E357/COUNT(F352:AW352)</f>
        <v>0</v>
      </c>
      <c r="C357" s="28">
        <f>E357/COUNTA(F352:AX352)</f>
        <v>0</v>
      </c>
      <c r="D357" s="14">
        <v>5</v>
      </c>
      <c r="E357" s="14">
        <f>COUNTIF(F352:AZ352,D357)</f>
        <v>0</v>
      </c>
      <c r="F357" s="14"/>
      <c r="G357" s="14"/>
      <c r="H357" s="14"/>
      <c r="I357" s="14"/>
      <c r="J357" s="14"/>
      <c r="K357" s="14"/>
      <c r="L357" s="14"/>
      <c r="M357" s="14"/>
      <c r="N357" s="14"/>
      <c r="O357" s="13"/>
      <c r="P357" s="13"/>
      <c r="Q357" s="13"/>
      <c r="R357" s="13"/>
      <c r="S357" s="19"/>
    </row>
    <row r="358" spans="1:19" ht="12.75">
      <c r="A358" s="12"/>
      <c r="B358" s="27">
        <f>E358/COUNT(F352:AW352)</f>
        <v>0</v>
      </c>
      <c r="C358" s="28">
        <f>E358/COUNTA(F352:AX352)</f>
        <v>0</v>
      </c>
      <c r="D358" s="14" t="s">
        <v>144</v>
      </c>
      <c r="E358" s="14">
        <f>COUNTIF(F352:AZ352,D358)</f>
        <v>0</v>
      </c>
      <c r="F358" s="14"/>
      <c r="G358" s="14"/>
      <c r="H358" s="14"/>
      <c r="I358" s="14"/>
      <c r="J358" s="14"/>
      <c r="K358" s="14"/>
      <c r="L358" s="14"/>
      <c r="M358" s="14"/>
      <c r="N358" s="14"/>
      <c r="O358" s="13"/>
      <c r="P358" s="13"/>
      <c r="Q358" s="13"/>
      <c r="R358" s="13"/>
      <c r="S358" s="19"/>
    </row>
    <row r="359" spans="1:19" ht="22.5">
      <c r="A359" s="12"/>
      <c r="B359" s="13" t="s">
        <v>177</v>
      </c>
      <c r="C359" s="14"/>
      <c r="D359" s="14" t="s">
        <v>143</v>
      </c>
      <c r="E359" s="14" t="s">
        <v>160</v>
      </c>
      <c r="F359" s="14" t="s">
        <v>144</v>
      </c>
      <c r="G359" s="14">
        <v>5</v>
      </c>
      <c r="H359" s="14">
        <v>5</v>
      </c>
      <c r="I359" s="14"/>
      <c r="J359" s="14"/>
      <c r="K359" s="14"/>
      <c r="L359" s="14"/>
      <c r="M359" s="14">
        <v>5</v>
      </c>
      <c r="N359" s="14"/>
      <c r="O359" s="13">
        <v>5</v>
      </c>
      <c r="P359" s="13">
        <v>5</v>
      </c>
      <c r="Q359" s="13"/>
      <c r="R359" s="13"/>
      <c r="S359" s="19"/>
    </row>
    <row r="360" spans="1:19" ht="12.75">
      <c r="A360" s="12"/>
      <c r="B360" s="27">
        <f>E360/COUNT(F359:AW359)</f>
        <v>0</v>
      </c>
      <c r="C360" s="28">
        <f>E360/COUNTA(F359:AX359)</f>
        <v>0</v>
      </c>
      <c r="D360" s="14">
        <v>1</v>
      </c>
      <c r="E360" s="14">
        <f>COUNTIF(F359:AZ359,D360)</f>
        <v>0</v>
      </c>
      <c r="F360" s="14"/>
      <c r="G360" s="14"/>
      <c r="H360" s="14"/>
      <c r="I360" s="14"/>
      <c r="J360" s="14"/>
      <c r="K360" s="14"/>
      <c r="L360" s="14"/>
      <c r="M360" s="14"/>
      <c r="N360" s="14"/>
      <c r="O360" s="13"/>
      <c r="P360" s="13"/>
      <c r="Q360" s="13"/>
      <c r="R360" s="13"/>
      <c r="S360" s="19"/>
    </row>
    <row r="361" spans="1:19" ht="12.75">
      <c r="A361" s="12"/>
      <c r="B361" s="27">
        <f>E361/COUNT(F359:AW359)</f>
        <v>0</v>
      </c>
      <c r="C361" s="28">
        <f>E361/COUNTA(F359:AX359)</f>
        <v>0</v>
      </c>
      <c r="D361" s="14">
        <v>2</v>
      </c>
      <c r="E361" s="14">
        <f>COUNTIF(F359:AZ359,D361)</f>
        <v>0</v>
      </c>
      <c r="F361" s="14"/>
      <c r="G361" s="14"/>
      <c r="H361" s="14"/>
      <c r="I361" s="14"/>
      <c r="J361" s="14"/>
      <c r="K361" s="14"/>
      <c r="L361" s="14"/>
      <c r="M361" s="14"/>
      <c r="N361" s="14"/>
      <c r="O361" s="13"/>
      <c r="P361" s="13"/>
      <c r="Q361" s="13"/>
      <c r="R361" s="13"/>
      <c r="S361" s="19"/>
    </row>
    <row r="362" spans="1:19" ht="12.75">
      <c r="A362" s="12"/>
      <c r="B362" s="27">
        <f>E362/COUNT(F359:AW359)</f>
        <v>0</v>
      </c>
      <c r="C362" s="28">
        <f>E362/COUNTA(F359:AX359)</f>
        <v>0</v>
      </c>
      <c r="D362" s="14">
        <v>3</v>
      </c>
      <c r="E362" s="14">
        <f>COUNTIF(F359:AZ359,D362)</f>
        <v>0</v>
      </c>
      <c r="F362" s="14"/>
      <c r="G362" s="14"/>
      <c r="H362" s="14"/>
      <c r="I362" s="14"/>
      <c r="J362" s="14"/>
      <c r="K362" s="14"/>
      <c r="L362" s="14"/>
      <c r="M362" s="14"/>
      <c r="N362" s="14"/>
      <c r="O362" s="13"/>
      <c r="P362" s="13"/>
      <c r="Q362" s="13"/>
      <c r="R362" s="13"/>
      <c r="S362" s="19"/>
    </row>
    <row r="363" spans="1:19" ht="12.75">
      <c r="A363" s="12"/>
      <c r="B363" s="27">
        <f>E363/COUNT(F359:AW359)</f>
        <v>0</v>
      </c>
      <c r="C363" s="28">
        <f>E363/COUNTA(F359:AX359)</f>
        <v>0</v>
      </c>
      <c r="D363" s="14">
        <v>4</v>
      </c>
      <c r="E363" s="14">
        <f>COUNTIF(F359:AZ359,D363)</f>
        <v>0</v>
      </c>
      <c r="F363" s="14"/>
      <c r="G363" s="14"/>
      <c r="H363" s="14"/>
      <c r="I363" s="14"/>
      <c r="J363" s="14"/>
      <c r="K363" s="14"/>
      <c r="L363" s="14"/>
      <c r="M363" s="14"/>
      <c r="N363" s="14"/>
      <c r="O363" s="13"/>
      <c r="P363" s="13"/>
      <c r="Q363" s="13"/>
      <c r="R363" s="13"/>
      <c r="S363" s="19"/>
    </row>
    <row r="364" spans="1:19" ht="12.75">
      <c r="A364" s="12"/>
      <c r="B364" s="27">
        <f>E364/COUNT(F359:AW359)</f>
        <v>1</v>
      </c>
      <c r="C364" s="28">
        <f>E364/COUNTA(F359:AX359)</f>
        <v>0.8333333333333334</v>
      </c>
      <c r="D364" s="14">
        <v>5</v>
      </c>
      <c r="E364" s="14">
        <f>COUNTIF(F359:AZ359,D364)</f>
        <v>5</v>
      </c>
      <c r="F364" s="14"/>
      <c r="G364" s="14"/>
      <c r="H364" s="14"/>
      <c r="I364" s="14"/>
      <c r="J364" s="14"/>
      <c r="K364" s="14"/>
      <c r="L364" s="14"/>
      <c r="M364" s="14"/>
      <c r="N364" s="14"/>
      <c r="O364" s="13"/>
      <c r="P364" s="13"/>
      <c r="Q364" s="13"/>
      <c r="R364" s="13"/>
      <c r="S364" s="19"/>
    </row>
    <row r="365" spans="1:19" ht="12.75">
      <c r="A365" s="12"/>
      <c r="B365" s="27">
        <f>E365/COUNT(F359:AW359)</f>
        <v>0.2</v>
      </c>
      <c r="C365" s="28">
        <f>E365/COUNTA(F359:AX359)</f>
        <v>0.16666666666666666</v>
      </c>
      <c r="D365" s="14" t="s">
        <v>144</v>
      </c>
      <c r="E365" s="14">
        <f>COUNTIF(F359:AZ359,D365)</f>
        <v>1</v>
      </c>
      <c r="F365" s="14"/>
      <c r="G365" s="14"/>
      <c r="H365" s="14"/>
      <c r="I365" s="14"/>
      <c r="J365" s="14"/>
      <c r="K365" s="14"/>
      <c r="L365" s="14"/>
      <c r="M365" s="14"/>
      <c r="N365" s="14"/>
      <c r="O365" s="13"/>
      <c r="P365" s="13"/>
      <c r="Q365" s="13"/>
      <c r="R365" s="13"/>
      <c r="S365" s="19"/>
    </row>
    <row r="366" spans="1:19" ht="45">
      <c r="A366" s="12"/>
      <c r="B366" s="13" t="s">
        <v>178</v>
      </c>
      <c r="C366" s="14"/>
      <c r="D366" s="14" t="s">
        <v>143</v>
      </c>
      <c r="E366" s="14" t="s">
        <v>162</v>
      </c>
      <c r="F366" s="14"/>
      <c r="G366" s="14">
        <v>5</v>
      </c>
      <c r="H366" s="14">
        <v>4</v>
      </c>
      <c r="I366" s="14"/>
      <c r="J366" s="14"/>
      <c r="K366" s="14"/>
      <c r="L366" s="14"/>
      <c r="M366" s="14">
        <v>4</v>
      </c>
      <c r="N366" s="14"/>
      <c r="O366" s="13">
        <v>3</v>
      </c>
      <c r="P366" s="13">
        <v>4</v>
      </c>
      <c r="Q366" s="13"/>
      <c r="R366" s="13"/>
      <c r="S366" s="19"/>
    </row>
    <row r="367" spans="1:19" ht="12.75">
      <c r="A367" s="12"/>
      <c r="B367" s="27">
        <f>E367/COUNT(F366:AW366)</f>
        <v>0</v>
      </c>
      <c r="C367" s="28">
        <f>E367/COUNTA(F366:AX366)</f>
        <v>0</v>
      </c>
      <c r="D367" s="14">
        <v>1</v>
      </c>
      <c r="E367" s="14">
        <f>COUNTIF(F366:AZ366,D367)</f>
        <v>0</v>
      </c>
      <c r="F367" s="14"/>
      <c r="G367" s="14"/>
      <c r="H367" s="14"/>
      <c r="I367" s="14"/>
      <c r="J367" s="14"/>
      <c r="K367" s="14"/>
      <c r="L367" s="14"/>
      <c r="M367" s="14"/>
      <c r="N367" s="14"/>
      <c r="O367" s="13"/>
      <c r="P367" s="13"/>
      <c r="Q367" s="13"/>
      <c r="R367" s="13"/>
      <c r="S367" s="19"/>
    </row>
    <row r="368" spans="1:19" ht="12.75">
      <c r="A368" s="12"/>
      <c r="B368" s="27">
        <f>E368/COUNT(F366:AW366)</f>
        <v>0</v>
      </c>
      <c r="C368" s="28">
        <f>E368/COUNTA(F366:AX366)</f>
        <v>0</v>
      </c>
      <c r="D368" s="14">
        <v>2</v>
      </c>
      <c r="E368" s="14">
        <f>COUNTIF(F366:AZ366,D368)</f>
        <v>0</v>
      </c>
      <c r="F368" s="14"/>
      <c r="G368" s="14"/>
      <c r="H368" s="14"/>
      <c r="I368" s="14"/>
      <c r="J368" s="14"/>
      <c r="K368" s="14"/>
      <c r="L368" s="14"/>
      <c r="M368" s="14"/>
      <c r="N368" s="14"/>
      <c r="O368" s="13"/>
      <c r="P368" s="13"/>
      <c r="Q368" s="13"/>
      <c r="R368" s="13"/>
      <c r="S368" s="19"/>
    </row>
    <row r="369" spans="1:19" ht="12.75">
      <c r="A369" s="12"/>
      <c r="B369" s="27">
        <f>E369/COUNT(F366:AW366)</f>
        <v>0.2</v>
      </c>
      <c r="C369" s="28">
        <f>E369/COUNTA(F366:AX366)</f>
        <v>0.2</v>
      </c>
      <c r="D369" s="14">
        <v>3</v>
      </c>
      <c r="E369" s="14">
        <f>COUNTIF(F366:AZ366,D369)</f>
        <v>1</v>
      </c>
      <c r="F369" s="14"/>
      <c r="G369" s="14"/>
      <c r="H369" s="14"/>
      <c r="I369" s="14"/>
      <c r="J369" s="14"/>
      <c r="K369" s="14"/>
      <c r="L369" s="14"/>
      <c r="M369" s="14"/>
      <c r="N369" s="14"/>
      <c r="O369" s="13"/>
      <c r="P369" s="13"/>
      <c r="Q369" s="13"/>
      <c r="R369" s="13"/>
      <c r="S369" s="19"/>
    </row>
    <row r="370" spans="1:19" ht="12.75">
      <c r="A370" s="12"/>
      <c r="B370" s="27">
        <f>E370/COUNT(F366:AW366)</f>
        <v>0.6</v>
      </c>
      <c r="C370" s="28">
        <f>E370/COUNTA(F366:AX366)</f>
        <v>0.6</v>
      </c>
      <c r="D370" s="14">
        <v>4</v>
      </c>
      <c r="E370" s="14">
        <f>COUNTIF(F366:AZ366,D370)</f>
        <v>3</v>
      </c>
      <c r="F370" s="14"/>
      <c r="G370" s="14"/>
      <c r="H370" s="14"/>
      <c r="I370" s="14"/>
      <c r="J370" s="14"/>
      <c r="K370" s="14"/>
      <c r="L370" s="14"/>
      <c r="M370" s="14"/>
      <c r="N370" s="14"/>
      <c r="O370" s="13"/>
      <c r="P370" s="13"/>
      <c r="Q370" s="13"/>
      <c r="R370" s="13"/>
      <c r="S370" s="19"/>
    </row>
    <row r="371" spans="1:19" ht="12.75">
      <c r="A371" s="12"/>
      <c r="B371" s="27">
        <f>E371/COUNT(F366:AW366)</f>
        <v>0.2</v>
      </c>
      <c r="C371" s="28">
        <f>E371/COUNTA(F366:AX366)</f>
        <v>0.2</v>
      </c>
      <c r="D371" s="14">
        <v>5</v>
      </c>
      <c r="E371" s="14">
        <f>COUNTIF(F366:AZ366,D371)</f>
        <v>1</v>
      </c>
      <c r="F371" s="14"/>
      <c r="G371" s="14"/>
      <c r="H371" s="14"/>
      <c r="I371" s="14"/>
      <c r="J371" s="14"/>
      <c r="K371" s="14"/>
      <c r="L371" s="14"/>
      <c r="M371" s="14"/>
      <c r="N371" s="14"/>
      <c r="O371" s="13"/>
      <c r="P371" s="13"/>
      <c r="Q371" s="13"/>
      <c r="R371" s="13"/>
      <c r="S371" s="19"/>
    </row>
    <row r="372" spans="1:19" ht="12.75">
      <c r="A372" s="12"/>
      <c r="B372" s="27">
        <f>E372/COUNT(F366:AW366)</f>
        <v>0</v>
      </c>
      <c r="C372" s="28">
        <f>E372/COUNTA(F366:AX366)</f>
        <v>0</v>
      </c>
      <c r="D372" s="14" t="s">
        <v>144</v>
      </c>
      <c r="E372" s="14">
        <f>COUNTIF(F366:AZ366,D372)</f>
        <v>0</v>
      </c>
      <c r="F372" s="14"/>
      <c r="G372" s="14"/>
      <c r="H372" s="14"/>
      <c r="I372" s="14"/>
      <c r="J372" s="14"/>
      <c r="K372" s="14"/>
      <c r="L372" s="14"/>
      <c r="M372" s="14"/>
      <c r="N372" s="14"/>
      <c r="O372" s="13"/>
      <c r="P372" s="13"/>
      <c r="Q372" s="13"/>
      <c r="R372" s="13"/>
      <c r="S372" s="19"/>
    </row>
    <row r="373" spans="1:19" ht="33.75">
      <c r="A373" s="12"/>
      <c r="B373" s="13" t="s">
        <v>179</v>
      </c>
      <c r="C373" s="14"/>
      <c r="D373" s="14" t="s">
        <v>143</v>
      </c>
      <c r="E373" s="14" t="s">
        <v>180</v>
      </c>
      <c r="F373" s="14"/>
      <c r="G373" s="14">
        <v>3</v>
      </c>
      <c r="H373" s="14">
        <v>4</v>
      </c>
      <c r="I373" s="14"/>
      <c r="J373" s="14"/>
      <c r="K373" s="14"/>
      <c r="L373" s="14"/>
      <c r="M373" s="14">
        <v>3</v>
      </c>
      <c r="N373" s="14"/>
      <c r="O373" s="13">
        <v>2</v>
      </c>
      <c r="P373" s="13">
        <v>3</v>
      </c>
      <c r="Q373" s="13"/>
      <c r="R373" s="13"/>
      <c r="S373" s="19"/>
    </row>
    <row r="374" spans="1:19" ht="12.75">
      <c r="A374" s="12"/>
      <c r="B374" s="27">
        <f>E374/COUNT(F373:AW373)</f>
        <v>0</v>
      </c>
      <c r="C374" s="28">
        <f>E374/COUNTA(F373:AX373)</f>
        <v>0</v>
      </c>
      <c r="D374" s="14">
        <v>1</v>
      </c>
      <c r="E374" s="14">
        <f>COUNTIF(F373:AZ373,D374)</f>
        <v>0</v>
      </c>
      <c r="F374" s="14"/>
      <c r="G374" s="14"/>
      <c r="H374" s="14"/>
      <c r="I374" s="14"/>
      <c r="J374" s="14"/>
      <c r="K374" s="14"/>
      <c r="L374" s="14"/>
      <c r="M374" s="14"/>
      <c r="N374" s="14"/>
      <c r="O374" s="13"/>
      <c r="P374" s="13"/>
      <c r="Q374" s="13"/>
      <c r="R374" s="13"/>
      <c r="S374" s="19"/>
    </row>
    <row r="375" spans="1:19" ht="12.75">
      <c r="A375" s="12"/>
      <c r="B375" s="27">
        <f>E375/COUNT(F373:AW373)</f>
        <v>0.2</v>
      </c>
      <c r="C375" s="28">
        <f>E375/COUNTA(F373:AX373)</f>
        <v>0.2</v>
      </c>
      <c r="D375" s="14">
        <v>2</v>
      </c>
      <c r="E375" s="14">
        <f>COUNTIF(F373:AZ373,D375)</f>
        <v>1</v>
      </c>
      <c r="F375" s="14"/>
      <c r="G375" s="14"/>
      <c r="H375" s="14"/>
      <c r="I375" s="14"/>
      <c r="J375" s="14"/>
      <c r="K375" s="14"/>
      <c r="L375" s="14"/>
      <c r="M375" s="14"/>
      <c r="N375" s="14"/>
      <c r="O375" s="13"/>
      <c r="P375" s="13"/>
      <c r="Q375" s="13"/>
      <c r="R375" s="13"/>
      <c r="S375" s="19"/>
    </row>
    <row r="376" spans="1:19" ht="12.75">
      <c r="A376" s="12"/>
      <c r="B376" s="27">
        <f>E376/COUNT(F373:AW373)</f>
        <v>0.6</v>
      </c>
      <c r="C376" s="28">
        <f>E376/COUNTA(F373:AX373)</f>
        <v>0.6</v>
      </c>
      <c r="D376" s="14">
        <v>3</v>
      </c>
      <c r="E376" s="14">
        <f>COUNTIF(F373:AZ373,D376)</f>
        <v>3</v>
      </c>
      <c r="F376" s="14"/>
      <c r="G376" s="14"/>
      <c r="H376" s="14"/>
      <c r="I376" s="14"/>
      <c r="J376" s="14"/>
      <c r="K376" s="14"/>
      <c r="L376" s="14"/>
      <c r="M376" s="14"/>
      <c r="N376" s="14"/>
      <c r="O376" s="13"/>
      <c r="P376" s="13"/>
      <c r="Q376" s="13"/>
      <c r="R376" s="13"/>
      <c r="S376" s="19"/>
    </row>
    <row r="377" spans="1:19" ht="12.75">
      <c r="A377" s="12"/>
      <c r="B377" s="27">
        <f>E377/COUNT(F373:AW373)</f>
        <v>0.2</v>
      </c>
      <c r="C377" s="28">
        <f>E377/COUNTA(F373:AX373)</f>
        <v>0.2</v>
      </c>
      <c r="D377" s="14">
        <v>4</v>
      </c>
      <c r="E377" s="14">
        <f>COUNTIF(F373:AZ373,D377)</f>
        <v>1</v>
      </c>
      <c r="F377" s="14"/>
      <c r="G377" s="14"/>
      <c r="H377" s="14"/>
      <c r="I377" s="14"/>
      <c r="J377" s="14"/>
      <c r="K377" s="14"/>
      <c r="L377" s="14"/>
      <c r="M377" s="14"/>
      <c r="N377" s="14"/>
      <c r="O377" s="13"/>
      <c r="P377" s="13"/>
      <c r="Q377" s="13"/>
      <c r="R377" s="13"/>
      <c r="S377" s="19"/>
    </row>
    <row r="378" spans="1:19" ht="12.75">
      <c r="A378" s="12"/>
      <c r="B378" s="27">
        <f>E378/COUNT(F373:AW373)</f>
        <v>0</v>
      </c>
      <c r="C378" s="28">
        <f>E378/COUNTA(F373:AX373)</f>
        <v>0</v>
      </c>
      <c r="D378" s="14">
        <v>5</v>
      </c>
      <c r="E378" s="14">
        <f>COUNTIF(F373:AZ373,D378)</f>
        <v>0</v>
      </c>
      <c r="F378" s="14"/>
      <c r="G378" s="14"/>
      <c r="H378" s="14"/>
      <c r="I378" s="14"/>
      <c r="J378" s="14"/>
      <c r="K378" s="14"/>
      <c r="L378" s="14"/>
      <c r="M378" s="14"/>
      <c r="N378" s="14"/>
      <c r="O378" s="13"/>
      <c r="P378" s="13"/>
      <c r="Q378" s="13"/>
      <c r="R378" s="13"/>
      <c r="S378" s="19"/>
    </row>
    <row r="379" spans="1:19" ht="12.75">
      <c r="A379" s="12"/>
      <c r="B379" s="27">
        <f>E379/COUNT(F373:AW373)</f>
        <v>0</v>
      </c>
      <c r="C379" s="28">
        <f>E379/COUNTA(F373:AX373)</f>
        <v>0</v>
      </c>
      <c r="D379" s="14" t="s">
        <v>144</v>
      </c>
      <c r="E379" s="14">
        <f>COUNTIF(F373:AZ373,D379)</f>
        <v>0</v>
      </c>
      <c r="F379" s="14"/>
      <c r="G379" s="14"/>
      <c r="H379" s="14"/>
      <c r="I379" s="14"/>
      <c r="J379" s="14"/>
      <c r="K379" s="14"/>
      <c r="L379" s="14"/>
      <c r="M379" s="14"/>
      <c r="N379" s="14"/>
      <c r="O379" s="13"/>
      <c r="P379" s="13"/>
      <c r="Q379" s="13"/>
      <c r="R379" s="13"/>
      <c r="S379" s="19"/>
    </row>
    <row r="380" spans="1:19" ht="12.75">
      <c r="A380" s="12"/>
      <c r="B380" s="13" t="s">
        <v>181</v>
      </c>
      <c r="C380" s="14"/>
      <c r="D380" s="14" t="s">
        <v>143</v>
      </c>
      <c r="E380" s="14" t="s">
        <v>182</v>
      </c>
      <c r="F380" s="14"/>
      <c r="G380" s="14">
        <v>1</v>
      </c>
      <c r="H380" s="14">
        <v>2</v>
      </c>
      <c r="I380" s="14"/>
      <c r="J380" s="14"/>
      <c r="K380" s="14"/>
      <c r="L380" s="14"/>
      <c r="M380" s="14">
        <v>4</v>
      </c>
      <c r="N380" s="14"/>
      <c r="O380" s="13">
        <v>3</v>
      </c>
      <c r="P380" s="13">
        <v>3</v>
      </c>
      <c r="Q380" s="13"/>
      <c r="R380" s="13"/>
      <c r="S380" s="19"/>
    </row>
    <row r="381" spans="1:19" ht="12.75">
      <c r="A381" s="12"/>
      <c r="B381" s="27">
        <f>E381/COUNT(F380:AW380)</f>
        <v>0.2</v>
      </c>
      <c r="C381" s="28">
        <f>E381/COUNTA(F380:AX380)</f>
        <v>0.2</v>
      </c>
      <c r="D381" s="14">
        <v>1</v>
      </c>
      <c r="E381" s="14">
        <f>COUNTIF(F380:AZ380,D381)</f>
        <v>1</v>
      </c>
      <c r="F381" s="14"/>
      <c r="G381" s="14"/>
      <c r="H381" s="14"/>
      <c r="I381" s="14"/>
      <c r="J381" s="14"/>
      <c r="K381" s="14"/>
      <c r="L381" s="14"/>
      <c r="M381" s="14"/>
      <c r="N381" s="14"/>
      <c r="O381" s="13"/>
      <c r="P381" s="13"/>
      <c r="Q381" s="13"/>
      <c r="R381" s="13"/>
      <c r="S381" s="19"/>
    </row>
    <row r="382" spans="1:19" ht="12.75">
      <c r="A382" s="12"/>
      <c r="B382" s="27">
        <f>E382/COUNT(F380:AW380)</f>
        <v>0.2</v>
      </c>
      <c r="C382" s="28">
        <f>E382/COUNTA(F380:AX380)</f>
        <v>0.2</v>
      </c>
      <c r="D382" s="14">
        <v>2</v>
      </c>
      <c r="E382" s="14">
        <f>COUNTIF(F380:AZ380,D382)</f>
        <v>1</v>
      </c>
      <c r="F382" s="14"/>
      <c r="G382" s="14"/>
      <c r="H382" s="14"/>
      <c r="I382" s="14"/>
      <c r="J382" s="14"/>
      <c r="K382" s="14"/>
      <c r="L382" s="14"/>
      <c r="M382" s="14"/>
      <c r="N382" s="14"/>
      <c r="O382" s="13"/>
      <c r="P382" s="13"/>
      <c r="Q382" s="13"/>
      <c r="R382" s="13"/>
      <c r="S382" s="19"/>
    </row>
    <row r="383" spans="1:19" ht="12.75">
      <c r="A383" s="12"/>
      <c r="B383" s="27">
        <f>E383/COUNT(F380:AW380)</f>
        <v>0.4</v>
      </c>
      <c r="C383" s="28">
        <f>E383/COUNTA(F380:AX380)</f>
        <v>0.4</v>
      </c>
      <c r="D383" s="14">
        <v>3</v>
      </c>
      <c r="E383" s="14">
        <f>COUNTIF(F380:AZ380,D383)</f>
        <v>2</v>
      </c>
      <c r="F383" s="14"/>
      <c r="G383" s="14"/>
      <c r="H383" s="14"/>
      <c r="I383" s="14"/>
      <c r="J383" s="14"/>
      <c r="K383" s="14"/>
      <c r="L383" s="14"/>
      <c r="M383" s="14"/>
      <c r="N383" s="14"/>
      <c r="O383" s="13"/>
      <c r="P383" s="13"/>
      <c r="Q383" s="13"/>
      <c r="R383" s="13"/>
      <c r="S383" s="19"/>
    </row>
    <row r="384" spans="1:19" ht="12.75">
      <c r="A384" s="12"/>
      <c r="B384" s="27">
        <f>E384/COUNT(F380:AW380)</f>
        <v>0.2</v>
      </c>
      <c r="C384" s="28">
        <f>E384/COUNTA(F380:AX380)</f>
        <v>0.2</v>
      </c>
      <c r="D384" s="14">
        <v>4</v>
      </c>
      <c r="E384" s="14">
        <f>COUNTIF(F380:AZ380,D384)</f>
        <v>1</v>
      </c>
      <c r="F384" s="14"/>
      <c r="G384" s="14"/>
      <c r="H384" s="14"/>
      <c r="I384" s="14"/>
      <c r="J384" s="14"/>
      <c r="K384" s="14"/>
      <c r="L384" s="14"/>
      <c r="M384" s="14"/>
      <c r="N384" s="14"/>
      <c r="O384" s="13"/>
      <c r="P384" s="13"/>
      <c r="Q384" s="13"/>
      <c r="R384" s="13"/>
      <c r="S384" s="19"/>
    </row>
    <row r="385" spans="1:19" ht="12.75">
      <c r="A385" s="12"/>
      <c r="B385" s="27">
        <f>E385/COUNT(F380:AW380)</f>
        <v>0</v>
      </c>
      <c r="C385" s="28">
        <f>E385/COUNTA(F380:AX380)</f>
        <v>0</v>
      </c>
      <c r="D385" s="14">
        <v>5</v>
      </c>
      <c r="E385" s="14">
        <f>COUNTIF(F380:AZ380,D385)</f>
        <v>0</v>
      </c>
      <c r="F385" s="14"/>
      <c r="G385" s="14"/>
      <c r="H385" s="14"/>
      <c r="I385" s="14"/>
      <c r="J385" s="14"/>
      <c r="K385" s="14"/>
      <c r="L385" s="14"/>
      <c r="M385" s="14"/>
      <c r="N385" s="14"/>
      <c r="O385" s="13"/>
      <c r="P385" s="13"/>
      <c r="Q385" s="13"/>
      <c r="R385" s="13"/>
      <c r="S385" s="19"/>
    </row>
    <row r="386" spans="1:19" ht="12.75">
      <c r="A386" s="12"/>
      <c r="B386" s="27">
        <f>E386/COUNT(F380:AW380)</f>
        <v>0</v>
      </c>
      <c r="C386" s="28">
        <f>E386/COUNTA(F380:AX380)</f>
        <v>0</v>
      </c>
      <c r="D386" s="14" t="s">
        <v>144</v>
      </c>
      <c r="E386" s="14">
        <f>COUNTIF(F380:AZ380,D386)</f>
        <v>0</v>
      </c>
      <c r="F386" s="14"/>
      <c r="G386" s="14"/>
      <c r="H386" s="14"/>
      <c r="I386" s="14"/>
      <c r="J386" s="14"/>
      <c r="K386" s="14"/>
      <c r="L386" s="14"/>
      <c r="M386" s="14"/>
      <c r="N386" s="14"/>
      <c r="O386" s="13"/>
      <c r="P386" s="13"/>
      <c r="Q386" s="13"/>
      <c r="R386" s="13"/>
      <c r="S386" s="19"/>
    </row>
    <row r="387" spans="1:19" ht="33.75">
      <c r="A387" s="12"/>
      <c r="B387" s="13" t="s">
        <v>183</v>
      </c>
      <c r="C387" s="14"/>
      <c r="D387" s="14" t="s">
        <v>143</v>
      </c>
      <c r="E387" s="14" t="s">
        <v>184</v>
      </c>
      <c r="F387" s="14"/>
      <c r="G387" s="14">
        <v>4</v>
      </c>
      <c r="H387" s="14">
        <v>2</v>
      </c>
      <c r="I387" s="14"/>
      <c r="J387" s="14"/>
      <c r="K387" s="14"/>
      <c r="L387" s="14"/>
      <c r="M387" s="14">
        <v>4</v>
      </c>
      <c r="N387" s="14"/>
      <c r="O387" s="13">
        <v>3</v>
      </c>
      <c r="P387" s="13">
        <v>4</v>
      </c>
      <c r="Q387" s="13"/>
      <c r="R387" s="13"/>
      <c r="S387" s="19"/>
    </row>
    <row r="388" spans="1:19" ht="12.75">
      <c r="A388" s="12"/>
      <c r="B388" s="27">
        <f>E388/COUNT(F387:AW387)</f>
        <v>0</v>
      </c>
      <c r="C388" s="28">
        <f>E388/COUNTA(F387:AX387)</f>
        <v>0</v>
      </c>
      <c r="D388" s="14">
        <v>1</v>
      </c>
      <c r="E388" s="14">
        <f>COUNTIF(F387:AZ387,D388)</f>
        <v>0</v>
      </c>
      <c r="F388" s="14"/>
      <c r="G388" s="14"/>
      <c r="H388" s="14"/>
      <c r="I388" s="14"/>
      <c r="J388" s="14"/>
      <c r="K388" s="14"/>
      <c r="L388" s="14"/>
      <c r="M388" s="14"/>
      <c r="N388" s="14"/>
      <c r="O388" s="13"/>
      <c r="P388" s="13"/>
      <c r="Q388" s="13"/>
      <c r="R388" s="13"/>
      <c r="S388" s="19"/>
    </row>
    <row r="389" spans="1:19" ht="12.75">
      <c r="A389" s="12"/>
      <c r="B389" s="27">
        <f>E389/COUNT(F387:AW387)</f>
        <v>0.2</v>
      </c>
      <c r="C389" s="28">
        <f>E389/COUNTA(F387:AX387)</f>
        <v>0.2</v>
      </c>
      <c r="D389" s="14">
        <v>2</v>
      </c>
      <c r="E389" s="14">
        <f>COUNTIF(F387:AZ387,D389)</f>
        <v>1</v>
      </c>
      <c r="F389" s="14"/>
      <c r="G389" s="14"/>
      <c r="H389" s="14"/>
      <c r="I389" s="14"/>
      <c r="J389" s="14"/>
      <c r="K389" s="14"/>
      <c r="L389" s="14"/>
      <c r="M389" s="14"/>
      <c r="N389" s="14"/>
      <c r="O389" s="13"/>
      <c r="P389" s="13"/>
      <c r="Q389" s="13"/>
      <c r="R389" s="13"/>
      <c r="S389" s="19"/>
    </row>
    <row r="390" spans="1:19" ht="12.75">
      <c r="A390" s="12"/>
      <c r="B390" s="27">
        <f>E390/COUNT(F387:AW387)</f>
        <v>0.2</v>
      </c>
      <c r="C390" s="28">
        <f>E390/COUNTA(F387:AX387)</f>
        <v>0.2</v>
      </c>
      <c r="D390" s="14">
        <v>3</v>
      </c>
      <c r="E390" s="14">
        <f>COUNTIF(F387:AZ387,D390)</f>
        <v>1</v>
      </c>
      <c r="F390" s="14"/>
      <c r="G390" s="14"/>
      <c r="H390" s="14"/>
      <c r="I390" s="14"/>
      <c r="J390" s="14"/>
      <c r="K390" s="14"/>
      <c r="L390" s="14"/>
      <c r="M390" s="14"/>
      <c r="N390" s="14"/>
      <c r="O390" s="13"/>
      <c r="P390" s="13"/>
      <c r="Q390" s="13"/>
      <c r="R390" s="13"/>
      <c r="S390" s="19"/>
    </row>
    <row r="391" spans="1:19" ht="12.75">
      <c r="A391" s="12"/>
      <c r="B391" s="27">
        <f>E391/COUNT(F387:AW387)</f>
        <v>0.6</v>
      </c>
      <c r="C391" s="28">
        <f>E391/COUNTA(F387:AX387)</f>
        <v>0.6</v>
      </c>
      <c r="D391" s="14">
        <v>4</v>
      </c>
      <c r="E391" s="14">
        <f>COUNTIF(F387:AZ387,D391)</f>
        <v>3</v>
      </c>
      <c r="F391" s="14"/>
      <c r="G391" s="14"/>
      <c r="H391" s="14"/>
      <c r="I391" s="14"/>
      <c r="J391" s="14"/>
      <c r="K391" s="14"/>
      <c r="L391" s="14"/>
      <c r="M391" s="14"/>
      <c r="N391" s="14"/>
      <c r="O391" s="13"/>
      <c r="P391" s="13"/>
      <c r="Q391" s="13"/>
      <c r="R391" s="13"/>
      <c r="S391" s="19"/>
    </row>
    <row r="392" spans="1:19" ht="12.75">
      <c r="A392" s="12"/>
      <c r="B392" s="27">
        <f>E392/COUNT(F387:AW387)</f>
        <v>0</v>
      </c>
      <c r="C392" s="28">
        <f>E392/COUNTA(F387:AX387)</f>
        <v>0</v>
      </c>
      <c r="D392" s="14">
        <v>5</v>
      </c>
      <c r="E392" s="14">
        <f>COUNTIF(F387:AZ387,D392)</f>
        <v>0</v>
      </c>
      <c r="F392" s="14"/>
      <c r="G392" s="14"/>
      <c r="H392" s="14"/>
      <c r="I392" s="14"/>
      <c r="J392" s="14"/>
      <c r="K392" s="14"/>
      <c r="L392" s="14"/>
      <c r="M392" s="14"/>
      <c r="N392" s="14"/>
      <c r="O392" s="13"/>
      <c r="P392" s="13"/>
      <c r="Q392" s="13"/>
      <c r="R392" s="13"/>
      <c r="S392" s="19"/>
    </row>
    <row r="393" spans="1:19" ht="12.75">
      <c r="A393" s="12"/>
      <c r="B393" s="27">
        <f>E393/COUNT(F387:AW387)</f>
        <v>0</v>
      </c>
      <c r="C393" s="28">
        <f>E393/COUNTA(F387:AX387)</f>
        <v>0</v>
      </c>
      <c r="D393" s="14" t="s">
        <v>144</v>
      </c>
      <c r="E393" s="14">
        <f>COUNTIF(F387:AZ387,D393)</f>
        <v>0</v>
      </c>
      <c r="F393" s="14"/>
      <c r="G393" s="14"/>
      <c r="H393" s="14"/>
      <c r="I393" s="14"/>
      <c r="J393" s="14"/>
      <c r="K393" s="14"/>
      <c r="L393" s="14"/>
      <c r="M393" s="14"/>
      <c r="N393" s="14"/>
      <c r="O393" s="13"/>
      <c r="P393" s="13"/>
      <c r="Q393" s="13"/>
      <c r="R393" s="13"/>
      <c r="S393" s="19"/>
    </row>
    <row r="394" spans="1:19" ht="22.5">
      <c r="A394" s="12"/>
      <c r="B394" s="13" t="s">
        <v>185</v>
      </c>
      <c r="C394" s="14"/>
      <c r="D394" s="14" t="s">
        <v>143</v>
      </c>
      <c r="E394" s="14" t="s">
        <v>186</v>
      </c>
      <c r="F394" s="14"/>
      <c r="G394" s="14">
        <v>5</v>
      </c>
      <c r="H394" s="14">
        <v>5</v>
      </c>
      <c r="I394" s="14"/>
      <c r="J394" s="14"/>
      <c r="K394" s="14"/>
      <c r="L394" s="14"/>
      <c r="M394" s="14"/>
      <c r="N394" s="14"/>
      <c r="O394" s="13">
        <v>4</v>
      </c>
      <c r="P394" s="13">
        <v>4</v>
      </c>
      <c r="Q394" s="13"/>
      <c r="R394" s="13"/>
      <c r="S394" s="19"/>
    </row>
    <row r="395" spans="1:19" ht="12.75">
      <c r="A395" s="12"/>
      <c r="B395" s="27">
        <f>E395/COUNT(F394:AW394)</f>
        <v>0</v>
      </c>
      <c r="C395" s="28">
        <f>E395/COUNTA(F394:AX394)</f>
        <v>0</v>
      </c>
      <c r="D395" s="14">
        <v>1</v>
      </c>
      <c r="E395" s="14">
        <f>COUNTIF(F394:AZ394,D395)</f>
        <v>0</v>
      </c>
      <c r="F395" s="14"/>
      <c r="G395" s="14"/>
      <c r="H395" s="14"/>
      <c r="I395" s="14"/>
      <c r="J395" s="14"/>
      <c r="K395" s="14"/>
      <c r="L395" s="14"/>
      <c r="M395" s="14"/>
      <c r="N395" s="14"/>
      <c r="O395" s="13"/>
      <c r="P395" s="13"/>
      <c r="Q395" s="13"/>
      <c r="R395" s="13"/>
      <c r="S395" s="19"/>
    </row>
    <row r="396" spans="1:19" ht="12.75">
      <c r="A396" s="12"/>
      <c r="B396" s="27">
        <f>E396/COUNT(F394:AW394)</f>
        <v>0</v>
      </c>
      <c r="C396" s="28">
        <f>E396/COUNTA(F394:AX394)</f>
        <v>0</v>
      </c>
      <c r="D396" s="14">
        <v>2</v>
      </c>
      <c r="E396" s="14">
        <f>COUNTIF(F394:AZ394,D396)</f>
        <v>0</v>
      </c>
      <c r="F396" s="14"/>
      <c r="G396" s="14"/>
      <c r="H396" s="14"/>
      <c r="I396" s="14"/>
      <c r="J396" s="14"/>
      <c r="K396" s="14"/>
      <c r="L396" s="14"/>
      <c r="M396" s="14"/>
      <c r="N396" s="14"/>
      <c r="O396" s="13"/>
      <c r="P396" s="13"/>
      <c r="Q396" s="13"/>
      <c r="R396" s="13"/>
      <c r="S396" s="19"/>
    </row>
    <row r="397" spans="1:19" ht="12.75">
      <c r="A397" s="12"/>
      <c r="B397" s="27">
        <f>E397/COUNT(F394:AW394)</f>
        <v>0</v>
      </c>
      <c r="C397" s="28">
        <f>E397/COUNTA(F394:AX394)</f>
        <v>0</v>
      </c>
      <c r="D397" s="14">
        <v>3</v>
      </c>
      <c r="E397" s="14">
        <f>COUNTIF(F394:AZ394,D397)</f>
        <v>0</v>
      </c>
      <c r="F397" s="14"/>
      <c r="G397" s="14"/>
      <c r="H397" s="14"/>
      <c r="I397" s="14"/>
      <c r="J397" s="14"/>
      <c r="K397" s="14"/>
      <c r="L397" s="14"/>
      <c r="M397" s="14"/>
      <c r="N397" s="14"/>
      <c r="O397" s="13"/>
      <c r="P397" s="13"/>
      <c r="Q397" s="13"/>
      <c r="R397" s="13"/>
      <c r="S397" s="19"/>
    </row>
    <row r="398" spans="1:19" ht="12.75">
      <c r="A398" s="12"/>
      <c r="B398" s="27">
        <f>E398/COUNT(F394:AW394)</f>
        <v>0.5</v>
      </c>
      <c r="C398" s="28">
        <f>E398/COUNTA(F394:AX394)</f>
        <v>0.5</v>
      </c>
      <c r="D398" s="14">
        <v>4</v>
      </c>
      <c r="E398" s="14">
        <f>COUNTIF(F394:AZ394,D398)</f>
        <v>2</v>
      </c>
      <c r="F398" s="14"/>
      <c r="G398" s="14"/>
      <c r="H398" s="14"/>
      <c r="I398" s="14"/>
      <c r="J398" s="14"/>
      <c r="K398" s="14"/>
      <c r="L398" s="14"/>
      <c r="M398" s="14"/>
      <c r="N398" s="14"/>
      <c r="O398" s="13"/>
      <c r="P398" s="13"/>
      <c r="Q398" s="13"/>
      <c r="R398" s="13"/>
      <c r="S398" s="19"/>
    </row>
    <row r="399" spans="1:19" ht="12.75">
      <c r="A399" s="12"/>
      <c r="B399" s="27">
        <f>E399/COUNT(F394:AW394)</f>
        <v>0.5</v>
      </c>
      <c r="C399" s="28">
        <f>E399/COUNTA(F394:AX394)</f>
        <v>0.5</v>
      </c>
      <c r="D399" s="14">
        <v>5</v>
      </c>
      <c r="E399" s="14">
        <f>COUNTIF(F394:AZ394,D399)</f>
        <v>2</v>
      </c>
      <c r="F399" s="14"/>
      <c r="G399" s="14"/>
      <c r="H399" s="14"/>
      <c r="I399" s="14"/>
      <c r="J399" s="14"/>
      <c r="K399" s="14"/>
      <c r="L399" s="14"/>
      <c r="M399" s="14"/>
      <c r="N399" s="14"/>
      <c r="O399" s="13"/>
      <c r="P399" s="13"/>
      <c r="Q399" s="13"/>
      <c r="R399" s="13"/>
      <c r="S399" s="19"/>
    </row>
    <row r="400" spans="1:19" ht="12.75">
      <c r="A400" s="12"/>
      <c r="B400" s="27">
        <f>E400/COUNT(F394:AW394)</f>
        <v>0</v>
      </c>
      <c r="C400" s="28">
        <f>E400/COUNTA(F394:AX394)</f>
        <v>0</v>
      </c>
      <c r="D400" s="14" t="s">
        <v>144</v>
      </c>
      <c r="E400" s="14">
        <f>COUNTIF(F394:AZ394,D400)</f>
        <v>0</v>
      </c>
      <c r="F400" s="14"/>
      <c r="G400" s="14"/>
      <c r="H400" s="14"/>
      <c r="I400" s="14"/>
      <c r="J400" s="14"/>
      <c r="K400" s="14"/>
      <c r="L400" s="14"/>
      <c r="M400" s="14"/>
      <c r="N400" s="14"/>
      <c r="O400" s="13"/>
      <c r="P400" s="13"/>
      <c r="Q400" s="13"/>
      <c r="R400" s="13"/>
      <c r="S400" s="19"/>
    </row>
    <row r="401" spans="1:19" ht="22.5">
      <c r="A401" s="12"/>
      <c r="B401" s="13" t="s">
        <v>187</v>
      </c>
      <c r="C401" s="14"/>
      <c r="D401" s="14" t="s">
        <v>143</v>
      </c>
      <c r="E401" s="14" t="s">
        <v>188</v>
      </c>
      <c r="F401" s="14"/>
      <c r="G401" s="14">
        <v>4</v>
      </c>
      <c r="H401" s="14">
        <v>4</v>
      </c>
      <c r="I401" s="14"/>
      <c r="J401" s="14"/>
      <c r="K401" s="14"/>
      <c r="L401" s="14"/>
      <c r="M401" s="14">
        <v>3</v>
      </c>
      <c r="N401" s="14"/>
      <c r="O401" s="13">
        <v>4</v>
      </c>
      <c r="P401" s="13">
        <v>2</v>
      </c>
      <c r="Q401" s="13"/>
      <c r="R401" s="13"/>
      <c r="S401" s="19"/>
    </row>
    <row r="402" spans="1:19" ht="12.75">
      <c r="A402" s="12"/>
      <c r="B402" s="27">
        <f>E402/COUNT(F401:AW401)</f>
        <v>0</v>
      </c>
      <c r="C402" s="28">
        <f>E402/COUNTA(F401:AX401)</f>
        <v>0</v>
      </c>
      <c r="D402" s="14">
        <v>1</v>
      </c>
      <c r="E402" s="14">
        <f>COUNTIF(F401:AZ401,D402)</f>
        <v>0</v>
      </c>
      <c r="F402" s="14"/>
      <c r="G402" s="14"/>
      <c r="H402" s="14"/>
      <c r="I402" s="14"/>
      <c r="J402" s="14"/>
      <c r="K402" s="14"/>
      <c r="L402" s="14"/>
      <c r="M402" s="14"/>
      <c r="N402" s="14"/>
      <c r="O402" s="13"/>
      <c r="P402" s="13"/>
      <c r="Q402" s="13"/>
      <c r="R402" s="13"/>
      <c r="S402" s="19"/>
    </row>
    <row r="403" spans="1:19" ht="12.75">
      <c r="A403" s="12"/>
      <c r="B403" s="27">
        <f>E403/COUNT(F401:AW401)</f>
        <v>0.2</v>
      </c>
      <c r="C403" s="28">
        <f>E403/COUNTA(F401:AX401)</f>
        <v>0.2</v>
      </c>
      <c r="D403" s="14">
        <v>2</v>
      </c>
      <c r="E403" s="14">
        <f>COUNTIF(F401:AZ401,D403)</f>
        <v>1</v>
      </c>
      <c r="F403" s="14"/>
      <c r="G403" s="14"/>
      <c r="H403" s="14"/>
      <c r="I403" s="14"/>
      <c r="J403" s="14"/>
      <c r="K403" s="14"/>
      <c r="L403" s="14"/>
      <c r="M403" s="14"/>
      <c r="N403" s="14"/>
      <c r="O403" s="13"/>
      <c r="P403" s="13"/>
      <c r="Q403" s="13"/>
      <c r="R403" s="13"/>
      <c r="S403" s="19"/>
    </row>
    <row r="404" spans="1:19" ht="12.75">
      <c r="A404" s="12"/>
      <c r="B404" s="27">
        <f>E404/COUNT(F401:AW401)</f>
        <v>0.2</v>
      </c>
      <c r="C404" s="28">
        <f>E404/COUNTA(F401:AX401)</f>
        <v>0.2</v>
      </c>
      <c r="D404" s="14">
        <v>3</v>
      </c>
      <c r="E404" s="14">
        <f>COUNTIF(F401:AZ401,D404)</f>
        <v>1</v>
      </c>
      <c r="F404" s="14"/>
      <c r="G404" s="14"/>
      <c r="H404" s="14"/>
      <c r="I404" s="14"/>
      <c r="J404" s="14"/>
      <c r="K404" s="14"/>
      <c r="L404" s="14"/>
      <c r="M404" s="14"/>
      <c r="N404" s="14"/>
      <c r="O404" s="13"/>
      <c r="P404" s="13"/>
      <c r="Q404" s="13"/>
      <c r="R404" s="13"/>
      <c r="S404" s="19"/>
    </row>
    <row r="405" spans="1:19" ht="12.75">
      <c r="A405" s="12"/>
      <c r="B405" s="27">
        <f>E405/COUNT(F401:AW401)</f>
        <v>0.6</v>
      </c>
      <c r="C405" s="28">
        <f>E405/COUNTA(F401:AX401)</f>
        <v>0.6</v>
      </c>
      <c r="D405" s="14">
        <v>4</v>
      </c>
      <c r="E405" s="14">
        <f>COUNTIF(F401:AZ401,D405)</f>
        <v>3</v>
      </c>
      <c r="F405" s="14"/>
      <c r="G405" s="14"/>
      <c r="H405" s="14"/>
      <c r="I405" s="14"/>
      <c r="J405" s="14"/>
      <c r="K405" s="14"/>
      <c r="L405" s="14"/>
      <c r="M405" s="14"/>
      <c r="N405" s="14"/>
      <c r="O405" s="13"/>
      <c r="P405" s="13"/>
      <c r="Q405" s="13"/>
      <c r="R405" s="13"/>
      <c r="S405" s="19"/>
    </row>
    <row r="406" spans="1:19" ht="12.75">
      <c r="A406" s="12"/>
      <c r="B406" s="27">
        <f>E406/COUNT(F401:AW401)</f>
        <v>0</v>
      </c>
      <c r="C406" s="28">
        <f>E406/COUNTA(F401:AX401)</f>
        <v>0</v>
      </c>
      <c r="D406" s="14">
        <v>5</v>
      </c>
      <c r="E406" s="14">
        <f>COUNTIF(F401:AZ401,D406)</f>
        <v>0</v>
      </c>
      <c r="F406" s="14"/>
      <c r="G406" s="14"/>
      <c r="H406" s="14"/>
      <c r="I406" s="14"/>
      <c r="J406" s="14"/>
      <c r="K406" s="14"/>
      <c r="L406" s="14"/>
      <c r="M406" s="14"/>
      <c r="N406" s="14"/>
      <c r="O406" s="13"/>
      <c r="P406" s="13"/>
      <c r="Q406" s="13"/>
      <c r="R406" s="13"/>
      <c r="S406" s="19"/>
    </row>
    <row r="407" spans="1:19" ht="12.75">
      <c r="A407" s="12"/>
      <c r="B407" s="27">
        <f>E407/COUNT(F401:AW401)</f>
        <v>0</v>
      </c>
      <c r="C407" s="28">
        <f>E407/COUNTA(F401:AX401)</f>
        <v>0</v>
      </c>
      <c r="D407" s="14" t="s">
        <v>144</v>
      </c>
      <c r="E407" s="14">
        <f>COUNTIF(F401:AZ401,D407)</f>
        <v>0</v>
      </c>
      <c r="F407" s="14"/>
      <c r="G407" s="14"/>
      <c r="H407" s="14"/>
      <c r="I407" s="14"/>
      <c r="J407" s="14"/>
      <c r="K407" s="14"/>
      <c r="L407" s="14"/>
      <c r="M407" s="14"/>
      <c r="N407" s="14"/>
      <c r="O407" s="13"/>
      <c r="P407" s="13"/>
      <c r="Q407" s="13"/>
      <c r="R407" s="13"/>
      <c r="S407" s="19"/>
    </row>
    <row r="408" spans="1:19" ht="33.75">
      <c r="A408" s="12"/>
      <c r="B408" s="13" t="s">
        <v>189</v>
      </c>
      <c r="C408" s="14"/>
      <c r="D408" s="14" t="s">
        <v>143</v>
      </c>
      <c r="E408" s="14" t="s">
        <v>190</v>
      </c>
      <c r="F408" s="14"/>
      <c r="G408" s="14">
        <v>4</v>
      </c>
      <c r="H408" s="14">
        <v>5</v>
      </c>
      <c r="I408" s="14"/>
      <c r="J408" s="14"/>
      <c r="K408" s="14"/>
      <c r="L408" s="14"/>
      <c r="M408" s="14">
        <v>4</v>
      </c>
      <c r="N408" s="14"/>
      <c r="O408" s="13">
        <v>4</v>
      </c>
      <c r="P408" s="13">
        <v>2</v>
      </c>
      <c r="Q408" s="13"/>
      <c r="R408" s="13"/>
      <c r="S408" s="19"/>
    </row>
    <row r="409" spans="1:19" ht="12.75">
      <c r="A409" s="12"/>
      <c r="B409" s="27">
        <f>E409/COUNT(F408:AW408)</f>
        <v>0</v>
      </c>
      <c r="C409" s="28">
        <f>E409/COUNTA(F408:AX408)</f>
        <v>0</v>
      </c>
      <c r="D409" s="14">
        <v>1</v>
      </c>
      <c r="E409" s="14">
        <f>COUNTIF(F408:AZ408,D409)</f>
        <v>0</v>
      </c>
      <c r="F409" s="14"/>
      <c r="G409" s="14"/>
      <c r="H409" s="14"/>
      <c r="I409" s="14"/>
      <c r="J409" s="14"/>
      <c r="K409" s="14"/>
      <c r="L409" s="14"/>
      <c r="M409" s="14"/>
      <c r="N409" s="14"/>
      <c r="O409" s="13"/>
      <c r="P409" s="13"/>
      <c r="Q409" s="13"/>
      <c r="R409" s="13"/>
      <c r="S409" s="19"/>
    </row>
    <row r="410" spans="1:19" ht="12.75">
      <c r="A410" s="12"/>
      <c r="B410" s="27">
        <f>E410/COUNT(F408:AW408)</f>
        <v>0.2</v>
      </c>
      <c r="C410" s="28">
        <f>E410/COUNTA(F408:AX408)</f>
        <v>0.2</v>
      </c>
      <c r="D410" s="14">
        <v>2</v>
      </c>
      <c r="E410" s="14">
        <f>COUNTIF(F408:AZ408,D410)</f>
        <v>1</v>
      </c>
      <c r="F410" s="14"/>
      <c r="G410" s="14"/>
      <c r="H410" s="14"/>
      <c r="I410" s="14"/>
      <c r="J410" s="14"/>
      <c r="K410" s="14"/>
      <c r="L410" s="14"/>
      <c r="M410" s="14"/>
      <c r="N410" s="14"/>
      <c r="O410" s="13"/>
      <c r="P410" s="13"/>
      <c r="Q410" s="13"/>
      <c r="R410" s="13"/>
      <c r="S410" s="19"/>
    </row>
    <row r="411" spans="1:19" ht="12.75">
      <c r="A411" s="12"/>
      <c r="B411" s="27">
        <f>E411/COUNT(F408:AW408)</f>
        <v>0</v>
      </c>
      <c r="C411" s="28">
        <f>E411/COUNTA(F408:AX408)</f>
        <v>0</v>
      </c>
      <c r="D411" s="14">
        <v>3</v>
      </c>
      <c r="E411" s="14">
        <f>COUNTIF(F408:AZ408,D411)</f>
        <v>0</v>
      </c>
      <c r="F411" s="14"/>
      <c r="G411" s="14"/>
      <c r="H411" s="14"/>
      <c r="I411" s="14"/>
      <c r="J411" s="14"/>
      <c r="K411" s="14"/>
      <c r="L411" s="14"/>
      <c r="M411" s="14"/>
      <c r="N411" s="14"/>
      <c r="O411" s="13"/>
      <c r="P411" s="13"/>
      <c r="Q411" s="13"/>
      <c r="R411" s="13"/>
      <c r="S411" s="19"/>
    </row>
    <row r="412" spans="1:19" ht="12.75">
      <c r="A412" s="12"/>
      <c r="B412" s="27">
        <f>E412/COUNT(F408:AW408)</f>
        <v>0.6</v>
      </c>
      <c r="C412" s="28">
        <f>E412/COUNTA(F408:AX408)</f>
        <v>0.6</v>
      </c>
      <c r="D412" s="14">
        <v>4</v>
      </c>
      <c r="E412" s="14">
        <f>COUNTIF(F408:AZ408,D412)</f>
        <v>3</v>
      </c>
      <c r="F412" s="14"/>
      <c r="G412" s="14"/>
      <c r="H412" s="14"/>
      <c r="I412" s="14"/>
      <c r="J412" s="14"/>
      <c r="K412" s="14"/>
      <c r="L412" s="14"/>
      <c r="M412" s="14"/>
      <c r="N412" s="14"/>
      <c r="O412" s="13"/>
      <c r="P412" s="13"/>
      <c r="Q412" s="13"/>
      <c r="R412" s="13"/>
      <c r="S412" s="19"/>
    </row>
    <row r="413" spans="1:19" ht="12.75">
      <c r="A413" s="12"/>
      <c r="B413" s="27">
        <f>E413/COUNT(F408:AW408)</f>
        <v>0.2</v>
      </c>
      <c r="C413" s="28">
        <f>E413/COUNTA(F408:AX408)</f>
        <v>0.2</v>
      </c>
      <c r="D413" s="14">
        <v>5</v>
      </c>
      <c r="E413" s="14">
        <f>COUNTIF(F408:AZ408,D413)</f>
        <v>1</v>
      </c>
      <c r="F413" s="14"/>
      <c r="G413" s="14"/>
      <c r="H413" s="14"/>
      <c r="I413" s="14"/>
      <c r="J413" s="14"/>
      <c r="K413" s="14"/>
      <c r="L413" s="14"/>
      <c r="M413" s="14"/>
      <c r="N413" s="14"/>
      <c r="O413" s="13"/>
      <c r="P413" s="13"/>
      <c r="Q413" s="13"/>
      <c r="R413" s="13"/>
      <c r="S413" s="19"/>
    </row>
    <row r="414" spans="1:19" ht="12.75">
      <c r="A414" s="12"/>
      <c r="B414" s="27">
        <f>E414/COUNT(F408:AW408)</f>
        <v>0</v>
      </c>
      <c r="C414" s="28">
        <f>E414/COUNTA(F408:AX408)</f>
        <v>0</v>
      </c>
      <c r="D414" s="14" t="s">
        <v>144</v>
      </c>
      <c r="E414" s="14">
        <f>COUNTIF(F408:AZ408,D414)</f>
        <v>0</v>
      </c>
      <c r="F414" s="14"/>
      <c r="G414" s="14"/>
      <c r="H414" s="14"/>
      <c r="I414" s="14"/>
      <c r="J414" s="14"/>
      <c r="K414" s="14"/>
      <c r="L414" s="14"/>
      <c r="M414" s="14"/>
      <c r="N414" s="14"/>
      <c r="O414" s="13"/>
      <c r="P414" s="13"/>
      <c r="Q414" s="13"/>
      <c r="R414" s="13"/>
      <c r="S414" s="19"/>
    </row>
    <row r="415" spans="1:19" ht="56.25">
      <c r="A415" s="12" t="s">
        <v>194</v>
      </c>
      <c r="B415" s="13" t="s">
        <v>195</v>
      </c>
      <c r="C415" s="14">
        <v>12</v>
      </c>
      <c r="D415" s="14" t="s">
        <v>143</v>
      </c>
      <c r="E415" s="14" t="s">
        <v>131</v>
      </c>
      <c r="F415" s="14">
        <v>2</v>
      </c>
      <c r="G415" s="14">
        <v>5</v>
      </c>
      <c r="H415" s="14">
        <v>3</v>
      </c>
      <c r="I415" s="14"/>
      <c r="J415" s="14"/>
      <c r="K415" s="14"/>
      <c r="L415" s="14"/>
      <c r="M415" s="14">
        <v>2</v>
      </c>
      <c r="N415" s="14"/>
      <c r="O415" s="13">
        <v>3</v>
      </c>
      <c r="P415" s="13">
        <v>5</v>
      </c>
      <c r="Q415" s="13"/>
      <c r="R415" s="13"/>
      <c r="S415" s="19"/>
    </row>
    <row r="416" spans="1:19" ht="12.75">
      <c r="A416" s="12"/>
      <c r="B416" s="27">
        <f>E416/COUNT(F415:AW415)</f>
        <v>0</v>
      </c>
      <c r="C416" s="28">
        <f>E416/COUNTA(F415:AX415)</f>
        <v>0</v>
      </c>
      <c r="D416" s="14">
        <v>1</v>
      </c>
      <c r="E416" s="14">
        <f>COUNTIF(F415:AZ415,D416)</f>
        <v>0</v>
      </c>
      <c r="F416" s="14"/>
      <c r="G416" s="14"/>
      <c r="H416" s="14"/>
      <c r="I416" s="14"/>
      <c r="J416" s="14"/>
      <c r="K416" s="14"/>
      <c r="L416" s="14"/>
      <c r="M416" s="14"/>
      <c r="N416" s="14"/>
      <c r="O416" s="13"/>
      <c r="P416" s="13"/>
      <c r="Q416" s="13"/>
      <c r="R416" s="13"/>
      <c r="S416" s="19"/>
    </row>
    <row r="417" spans="1:19" ht="12.75">
      <c r="A417" s="12"/>
      <c r="B417" s="27">
        <f>E417/COUNT(F415:AW415)</f>
        <v>0.3333333333333333</v>
      </c>
      <c r="C417" s="28">
        <f>E417/COUNTA(F415:AX415)</f>
        <v>0.3333333333333333</v>
      </c>
      <c r="D417" s="14">
        <v>2</v>
      </c>
      <c r="E417" s="14">
        <f>COUNTIF(F415:AZ415,D417)</f>
        <v>2</v>
      </c>
      <c r="F417" s="14"/>
      <c r="G417" s="14"/>
      <c r="H417" s="14"/>
      <c r="I417" s="14"/>
      <c r="J417" s="14"/>
      <c r="K417" s="14"/>
      <c r="L417" s="14"/>
      <c r="M417" s="14"/>
      <c r="N417" s="14"/>
      <c r="O417" s="13"/>
      <c r="P417" s="13"/>
      <c r="Q417" s="13"/>
      <c r="R417" s="13"/>
      <c r="S417" s="19"/>
    </row>
    <row r="418" spans="1:19" ht="12.75">
      <c r="A418" s="12"/>
      <c r="B418" s="27">
        <f>E418/COUNT(F415:AW415)</f>
        <v>0.3333333333333333</v>
      </c>
      <c r="C418" s="28">
        <f>E418/COUNTA(F415:AX415)</f>
        <v>0.3333333333333333</v>
      </c>
      <c r="D418" s="14">
        <v>3</v>
      </c>
      <c r="E418" s="14">
        <f>COUNTIF(F415:AZ415,D418)</f>
        <v>2</v>
      </c>
      <c r="F418" s="14"/>
      <c r="G418" s="14"/>
      <c r="H418" s="14"/>
      <c r="I418" s="14"/>
      <c r="J418" s="14"/>
      <c r="K418" s="14"/>
      <c r="L418" s="14"/>
      <c r="M418" s="14"/>
      <c r="N418" s="14"/>
      <c r="O418" s="13"/>
      <c r="P418" s="13"/>
      <c r="Q418" s="13"/>
      <c r="R418" s="13"/>
      <c r="S418" s="19"/>
    </row>
    <row r="419" spans="1:19" ht="12.75">
      <c r="A419" s="12"/>
      <c r="B419" s="27">
        <f>E419/COUNT(F415:AW415)</f>
        <v>0</v>
      </c>
      <c r="C419" s="28">
        <f>E419/COUNTA(F415:AX415)</f>
        <v>0</v>
      </c>
      <c r="D419" s="14">
        <v>4</v>
      </c>
      <c r="E419" s="14">
        <f>COUNTIF(F415:AZ415,D419)</f>
        <v>0</v>
      </c>
      <c r="F419" s="14"/>
      <c r="G419" s="14"/>
      <c r="H419" s="14"/>
      <c r="I419" s="14"/>
      <c r="J419" s="14"/>
      <c r="K419" s="14"/>
      <c r="L419" s="14"/>
      <c r="M419" s="14"/>
      <c r="N419" s="14"/>
      <c r="O419" s="13"/>
      <c r="P419" s="13"/>
      <c r="Q419" s="13"/>
      <c r="R419" s="13"/>
      <c r="S419" s="19"/>
    </row>
    <row r="420" spans="1:19" ht="12.75">
      <c r="A420" s="12"/>
      <c r="B420" s="27">
        <f>E420/COUNT(F415:AW415)</f>
        <v>0.3333333333333333</v>
      </c>
      <c r="C420" s="28">
        <f>E420/COUNTA(F415:AX415)</f>
        <v>0.3333333333333333</v>
      </c>
      <c r="D420" s="14">
        <v>5</v>
      </c>
      <c r="E420" s="14">
        <f>COUNTIF(F415:AZ415,D420)</f>
        <v>2</v>
      </c>
      <c r="F420" s="14"/>
      <c r="G420" s="14"/>
      <c r="H420" s="14"/>
      <c r="I420" s="14"/>
      <c r="J420" s="14"/>
      <c r="K420" s="14"/>
      <c r="L420" s="14"/>
      <c r="M420" s="14"/>
      <c r="N420" s="14"/>
      <c r="O420" s="13"/>
      <c r="P420" s="13"/>
      <c r="Q420" s="13"/>
      <c r="R420" s="13"/>
      <c r="S420" s="19"/>
    </row>
    <row r="421" spans="1:19" ht="12.75">
      <c r="A421" s="12"/>
      <c r="B421" s="27">
        <f>E421/COUNT(F415:AW415)</f>
        <v>0</v>
      </c>
      <c r="C421" s="28">
        <f>E421/COUNTA(F415:AX415)</f>
        <v>0</v>
      </c>
      <c r="D421" s="14" t="s">
        <v>144</v>
      </c>
      <c r="E421" s="14">
        <f>COUNTIF(F415:AZ415,D421)</f>
        <v>0</v>
      </c>
      <c r="F421" s="14"/>
      <c r="G421" s="14"/>
      <c r="H421" s="14"/>
      <c r="I421" s="14"/>
      <c r="J421" s="14"/>
      <c r="K421" s="14"/>
      <c r="L421" s="14"/>
      <c r="M421" s="14"/>
      <c r="N421" s="14"/>
      <c r="O421" s="13"/>
      <c r="P421" s="13"/>
      <c r="Q421" s="13"/>
      <c r="R421" s="13"/>
      <c r="S421" s="19"/>
    </row>
    <row r="422" spans="1:19" ht="22.5">
      <c r="A422" s="12"/>
      <c r="B422" s="13" t="s">
        <v>196</v>
      </c>
      <c r="C422" s="14"/>
      <c r="D422" s="14" t="s">
        <v>143</v>
      </c>
      <c r="E422" s="14" t="s">
        <v>133</v>
      </c>
      <c r="F422" s="14">
        <v>2</v>
      </c>
      <c r="G422" s="14">
        <v>4</v>
      </c>
      <c r="H422" s="14">
        <v>3</v>
      </c>
      <c r="I422" s="14"/>
      <c r="J422" s="14"/>
      <c r="K422" s="14"/>
      <c r="L422" s="14"/>
      <c r="M422" s="14">
        <v>2</v>
      </c>
      <c r="N422" s="14"/>
      <c r="O422" s="13">
        <v>3</v>
      </c>
      <c r="P422" s="13">
        <v>5</v>
      </c>
      <c r="Q422" s="13"/>
      <c r="R422" s="13"/>
      <c r="S422" s="19"/>
    </row>
    <row r="423" spans="1:19" ht="12.75">
      <c r="A423" s="12"/>
      <c r="B423" s="27">
        <f>E423/COUNT(F422:AW422)</f>
        <v>0</v>
      </c>
      <c r="C423" s="28">
        <f>E423/COUNTA(F422:AX422)</f>
        <v>0</v>
      </c>
      <c r="D423" s="14">
        <v>1</v>
      </c>
      <c r="E423" s="14">
        <f>COUNTIF(F422:AZ422,D423)</f>
        <v>0</v>
      </c>
      <c r="F423" s="14"/>
      <c r="G423" s="14"/>
      <c r="H423" s="14"/>
      <c r="I423" s="14"/>
      <c r="J423" s="14"/>
      <c r="K423" s="14"/>
      <c r="L423" s="14"/>
      <c r="M423" s="14"/>
      <c r="N423" s="14"/>
      <c r="O423" s="13"/>
      <c r="P423" s="13"/>
      <c r="Q423" s="13"/>
      <c r="R423" s="13"/>
      <c r="S423" s="19"/>
    </row>
    <row r="424" spans="1:19" ht="12.75">
      <c r="A424" s="12"/>
      <c r="B424" s="27">
        <f>E424/COUNT(F422:AW422)</f>
        <v>0.3333333333333333</v>
      </c>
      <c r="C424" s="28">
        <f>E424/COUNTA(F422:AX422)</f>
        <v>0.3333333333333333</v>
      </c>
      <c r="D424" s="14">
        <v>2</v>
      </c>
      <c r="E424" s="14">
        <f>COUNTIF(F422:AZ422,D424)</f>
        <v>2</v>
      </c>
      <c r="F424" s="14"/>
      <c r="G424" s="14"/>
      <c r="H424" s="14"/>
      <c r="I424" s="14"/>
      <c r="J424" s="14"/>
      <c r="K424" s="14"/>
      <c r="L424" s="14"/>
      <c r="M424" s="14"/>
      <c r="N424" s="14"/>
      <c r="O424" s="13"/>
      <c r="P424" s="13"/>
      <c r="Q424" s="13"/>
      <c r="R424" s="13"/>
      <c r="S424" s="19"/>
    </row>
    <row r="425" spans="1:19" ht="12.75">
      <c r="A425" s="12"/>
      <c r="B425" s="27">
        <f>E425/COUNT(F422:AW422)</f>
        <v>0.3333333333333333</v>
      </c>
      <c r="C425" s="28">
        <f>E425/COUNTA(F422:AX422)</f>
        <v>0.3333333333333333</v>
      </c>
      <c r="D425" s="14">
        <v>3</v>
      </c>
      <c r="E425" s="14">
        <f>COUNTIF(F422:AZ422,D425)</f>
        <v>2</v>
      </c>
      <c r="F425" s="14"/>
      <c r="G425" s="14"/>
      <c r="H425" s="14"/>
      <c r="I425" s="14"/>
      <c r="J425" s="14"/>
      <c r="K425" s="14"/>
      <c r="L425" s="14"/>
      <c r="M425" s="14"/>
      <c r="N425" s="14"/>
      <c r="O425" s="13"/>
      <c r="P425" s="13"/>
      <c r="Q425" s="13"/>
      <c r="R425" s="13"/>
      <c r="S425" s="19"/>
    </row>
    <row r="426" spans="1:19" ht="12.75">
      <c r="A426" s="12"/>
      <c r="B426" s="27">
        <f>E426/COUNT(F422:AW422)</f>
        <v>0.16666666666666666</v>
      </c>
      <c r="C426" s="28">
        <f>E426/COUNTA(F422:AX422)</f>
        <v>0.16666666666666666</v>
      </c>
      <c r="D426" s="14">
        <v>4</v>
      </c>
      <c r="E426" s="14">
        <f>COUNTIF(F422:AZ422,D426)</f>
        <v>1</v>
      </c>
      <c r="F426" s="14"/>
      <c r="G426" s="14"/>
      <c r="H426" s="14"/>
      <c r="I426" s="14"/>
      <c r="J426" s="14"/>
      <c r="K426" s="14"/>
      <c r="L426" s="14"/>
      <c r="M426" s="14"/>
      <c r="N426" s="14"/>
      <c r="O426" s="13"/>
      <c r="P426" s="13"/>
      <c r="Q426" s="13"/>
      <c r="R426" s="13"/>
      <c r="S426" s="19"/>
    </row>
    <row r="427" spans="1:19" ht="12.75">
      <c r="A427" s="12"/>
      <c r="B427" s="27">
        <f>E427/COUNT(F422:AW422)</f>
        <v>0.16666666666666666</v>
      </c>
      <c r="C427" s="28">
        <f>E427/COUNTA(F422:AX422)</f>
        <v>0.16666666666666666</v>
      </c>
      <c r="D427" s="14">
        <v>5</v>
      </c>
      <c r="E427" s="14">
        <f>COUNTIF(F422:AZ422,D427)</f>
        <v>1</v>
      </c>
      <c r="F427" s="14"/>
      <c r="G427" s="14"/>
      <c r="H427" s="14"/>
      <c r="I427" s="14"/>
      <c r="J427" s="14"/>
      <c r="K427" s="14"/>
      <c r="L427" s="14"/>
      <c r="M427" s="14"/>
      <c r="N427" s="14"/>
      <c r="O427" s="13"/>
      <c r="P427" s="13"/>
      <c r="Q427" s="13"/>
      <c r="R427" s="13"/>
      <c r="S427" s="19"/>
    </row>
    <row r="428" spans="1:19" ht="12.75">
      <c r="A428" s="12"/>
      <c r="B428" s="27">
        <f>E428/COUNT(F422:AW422)</f>
        <v>0</v>
      </c>
      <c r="C428" s="28">
        <f>E428/COUNTA(F422:AX422)</f>
        <v>0</v>
      </c>
      <c r="D428" s="14" t="s">
        <v>144</v>
      </c>
      <c r="E428" s="14">
        <f>COUNTIF(F422:AZ422,D428)</f>
        <v>0</v>
      </c>
      <c r="F428" s="14"/>
      <c r="G428" s="14"/>
      <c r="H428" s="14"/>
      <c r="I428" s="14"/>
      <c r="J428" s="14"/>
      <c r="K428" s="14"/>
      <c r="L428" s="14"/>
      <c r="M428" s="14"/>
      <c r="N428" s="14"/>
      <c r="O428" s="13"/>
      <c r="P428" s="13"/>
      <c r="Q428" s="13"/>
      <c r="R428" s="13"/>
      <c r="S428" s="19"/>
    </row>
    <row r="429" spans="1:19" ht="33.75">
      <c r="A429" s="12"/>
      <c r="B429" s="13" t="s">
        <v>197</v>
      </c>
      <c r="C429" s="14"/>
      <c r="D429" s="14" t="s">
        <v>143</v>
      </c>
      <c r="E429" s="14" t="s">
        <v>135</v>
      </c>
      <c r="F429" s="14">
        <v>3</v>
      </c>
      <c r="G429" s="14">
        <v>2</v>
      </c>
      <c r="H429" s="14">
        <v>5</v>
      </c>
      <c r="I429" s="14"/>
      <c r="J429" s="14"/>
      <c r="K429" s="14"/>
      <c r="L429" s="14"/>
      <c r="M429" s="14">
        <v>2</v>
      </c>
      <c r="N429" s="14"/>
      <c r="O429" s="13">
        <v>5</v>
      </c>
      <c r="P429" s="13">
        <v>4</v>
      </c>
      <c r="Q429" s="13"/>
      <c r="R429" s="13"/>
      <c r="S429" s="19"/>
    </row>
    <row r="430" spans="1:19" ht="12.75">
      <c r="A430" s="12"/>
      <c r="B430" s="27">
        <f>E430/COUNT(F429:AW429)</f>
        <v>0</v>
      </c>
      <c r="C430" s="28">
        <f>E430/COUNTA(F429:AX429)</f>
        <v>0</v>
      </c>
      <c r="D430" s="14">
        <v>1</v>
      </c>
      <c r="E430" s="14">
        <f>COUNTIF(F429:AZ429,D430)</f>
        <v>0</v>
      </c>
      <c r="F430" s="14"/>
      <c r="G430" s="14"/>
      <c r="H430" s="14"/>
      <c r="I430" s="14"/>
      <c r="J430" s="14"/>
      <c r="K430" s="14"/>
      <c r="L430" s="14"/>
      <c r="M430" s="14"/>
      <c r="N430" s="14"/>
      <c r="O430" s="13"/>
      <c r="P430" s="13"/>
      <c r="Q430" s="13"/>
      <c r="R430" s="13"/>
      <c r="S430" s="19"/>
    </row>
    <row r="431" spans="1:19" ht="12.75">
      <c r="A431" s="12"/>
      <c r="B431" s="27">
        <f>E431/COUNT(F429:AW429)</f>
        <v>0.3333333333333333</v>
      </c>
      <c r="C431" s="28">
        <f>E431/COUNTA(F429:AX429)</f>
        <v>0.3333333333333333</v>
      </c>
      <c r="D431" s="14">
        <v>2</v>
      </c>
      <c r="E431" s="14">
        <f>COUNTIF(F429:AZ429,D431)</f>
        <v>2</v>
      </c>
      <c r="F431" s="14"/>
      <c r="G431" s="14"/>
      <c r="H431" s="14"/>
      <c r="I431" s="14"/>
      <c r="J431" s="14"/>
      <c r="K431" s="14"/>
      <c r="L431" s="14"/>
      <c r="M431" s="14"/>
      <c r="N431" s="14"/>
      <c r="O431" s="13"/>
      <c r="P431" s="13"/>
      <c r="Q431" s="13"/>
      <c r="R431" s="13"/>
      <c r="S431" s="19"/>
    </row>
    <row r="432" spans="1:19" ht="12.75">
      <c r="A432" s="12"/>
      <c r="B432" s="27">
        <f>E432/COUNT(F429:AW429)</f>
        <v>0.16666666666666666</v>
      </c>
      <c r="C432" s="28">
        <f>E432/COUNTA(F429:AX429)</f>
        <v>0.16666666666666666</v>
      </c>
      <c r="D432" s="14">
        <v>3</v>
      </c>
      <c r="E432" s="14">
        <f>COUNTIF(F429:AZ429,D432)</f>
        <v>1</v>
      </c>
      <c r="F432" s="14"/>
      <c r="G432" s="14"/>
      <c r="H432" s="14"/>
      <c r="I432" s="14"/>
      <c r="J432" s="14"/>
      <c r="K432" s="14"/>
      <c r="L432" s="14"/>
      <c r="M432" s="14"/>
      <c r="N432" s="14"/>
      <c r="O432" s="13"/>
      <c r="P432" s="13"/>
      <c r="Q432" s="13"/>
      <c r="R432" s="13"/>
      <c r="S432" s="19"/>
    </row>
    <row r="433" spans="1:19" ht="12.75">
      <c r="A433" s="12"/>
      <c r="B433" s="27">
        <f>E433/COUNT(F429:AW429)</f>
        <v>0.16666666666666666</v>
      </c>
      <c r="C433" s="28">
        <f>E433/COUNTA(F429:AX429)</f>
        <v>0.16666666666666666</v>
      </c>
      <c r="D433" s="14">
        <v>4</v>
      </c>
      <c r="E433" s="14">
        <f>COUNTIF(F429:AZ429,D433)</f>
        <v>1</v>
      </c>
      <c r="F433" s="14"/>
      <c r="G433" s="14"/>
      <c r="H433" s="14"/>
      <c r="I433" s="14"/>
      <c r="J433" s="14"/>
      <c r="K433" s="14"/>
      <c r="L433" s="14"/>
      <c r="M433" s="14"/>
      <c r="N433" s="14"/>
      <c r="O433" s="13"/>
      <c r="P433" s="13"/>
      <c r="Q433" s="13"/>
      <c r="R433" s="13"/>
      <c r="S433" s="19"/>
    </row>
    <row r="434" spans="1:19" ht="12.75">
      <c r="A434" s="12"/>
      <c r="B434" s="27">
        <f>E434/COUNT(F429:AW429)</f>
        <v>0.3333333333333333</v>
      </c>
      <c r="C434" s="28">
        <f>E434/COUNTA(F429:AX429)</f>
        <v>0.3333333333333333</v>
      </c>
      <c r="D434" s="14">
        <v>5</v>
      </c>
      <c r="E434" s="14">
        <f>COUNTIF(F429:AZ429,D434)</f>
        <v>2</v>
      </c>
      <c r="F434" s="14"/>
      <c r="G434" s="14"/>
      <c r="H434" s="14"/>
      <c r="I434" s="14"/>
      <c r="J434" s="14"/>
      <c r="K434" s="14"/>
      <c r="L434" s="14"/>
      <c r="M434" s="14"/>
      <c r="N434" s="14"/>
      <c r="O434" s="13"/>
      <c r="P434" s="13"/>
      <c r="Q434" s="13"/>
      <c r="R434" s="13"/>
      <c r="S434" s="19"/>
    </row>
    <row r="435" spans="1:19" ht="12.75">
      <c r="A435" s="12"/>
      <c r="B435" s="27">
        <f>E435/COUNT(F429:AW429)</f>
        <v>0</v>
      </c>
      <c r="C435" s="28">
        <f>E435/COUNTA(F429:AX429)</f>
        <v>0</v>
      </c>
      <c r="D435" s="14" t="s">
        <v>144</v>
      </c>
      <c r="E435" s="14">
        <f>COUNTIF(F429:AZ429,D435)</f>
        <v>0</v>
      </c>
      <c r="F435" s="14"/>
      <c r="G435" s="14"/>
      <c r="H435" s="14"/>
      <c r="I435" s="14"/>
      <c r="J435" s="14"/>
      <c r="K435" s="14"/>
      <c r="L435" s="14"/>
      <c r="M435" s="14"/>
      <c r="N435" s="14"/>
      <c r="O435" s="13"/>
      <c r="P435" s="13"/>
      <c r="Q435" s="13"/>
      <c r="R435" s="13"/>
      <c r="S435" s="19"/>
    </row>
    <row r="436" spans="1:19" ht="22.5">
      <c r="A436" s="12"/>
      <c r="B436" s="13" t="s">
        <v>198</v>
      </c>
      <c r="C436" s="14"/>
      <c r="D436" s="14" t="s">
        <v>143</v>
      </c>
      <c r="E436" s="14" t="s">
        <v>137</v>
      </c>
      <c r="F436" s="14">
        <v>3</v>
      </c>
      <c r="G436" s="14">
        <v>4</v>
      </c>
      <c r="H436" s="14">
        <v>5</v>
      </c>
      <c r="I436" s="14"/>
      <c r="J436" s="14"/>
      <c r="K436" s="14"/>
      <c r="L436" s="14"/>
      <c r="M436" s="14">
        <v>5</v>
      </c>
      <c r="N436" s="14"/>
      <c r="O436" s="13">
        <v>3</v>
      </c>
      <c r="P436" s="13">
        <v>4</v>
      </c>
      <c r="Q436" s="13"/>
      <c r="R436" s="13"/>
      <c r="S436" s="19"/>
    </row>
    <row r="437" spans="1:19" ht="12.75">
      <c r="A437" s="12"/>
      <c r="B437" s="27">
        <f>E437/COUNT(F436:AW436)</f>
        <v>0</v>
      </c>
      <c r="C437" s="28">
        <f>E437/COUNTA(F436:AX436)</f>
        <v>0</v>
      </c>
      <c r="D437" s="14">
        <v>1</v>
      </c>
      <c r="E437" s="14">
        <f>COUNTIF(F436:AZ436,D437)</f>
        <v>0</v>
      </c>
      <c r="F437" s="14"/>
      <c r="G437" s="14"/>
      <c r="H437" s="14"/>
      <c r="I437" s="14"/>
      <c r="J437" s="14"/>
      <c r="K437" s="14"/>
      <c r="L437" s="14"/>
      <c r="M437" s="14"/>
      <c r="N437" s="14"/>
      <c r="O437" s="13"/>
      <c r="P437" s="13"/>
      <c r="Q437" s="13"/>
      <c r="R437" s="13"/>
      <c r="S437" s="19"/>
    </row>
    <row r="438" spans="1:19" ht="12.75">
      <c r="A438" s="12"/>
      <c r="B438" s="27">
        <f>E438/COUNT(F436:AW436)</f>
        <v>0</v>
      </c>
      <c r="C438" s="28">
        <f>E438/COUNTA(F436:AX436)</f>
        <v>0</v>
      </c>
      <c r="D438" s="14">
        <v>2</v>
      </c>
      <c r="E438" s="14">
        <f>COUNTIF(F436:AZ436,D438)</f>
        <v>0</v>
      </c>
      <c r="F438" s="14"/>
      <c r="G438" s="14"/>
      <c r="H438" s="14"/>
      <c r="I438" s="14"/>
      <c r="J438" s="14"/>
      <c r="K438" s="14"/>
      <c r="L438" s="14"/>
      <c r="M438" s="14"/>
      <c r="N438" s="14"/>
      <c r="O438" s="13"/>
      <c r="P438" s="13"/>
      <c r="Q438" s="13"/>
      <c r="R438" s="13"/>
      <c r="S438" s="19"/>
    </row>
    <row r="439" spans="1:19" ht="12.75">
      <c r="A439" s="12"/>
      <c r="B439" s="27">
        <f>E439/COUNT(F436:AW436)</f>
        <v>0.3333333333333333</v>
      </c>
      <c r="C439" s="28">
        <f>E439/COUNTA(F436:AX436)</f>
        <v>0.3333333333333333</v>
      </c>
      <c r="D439" s="14">
        <v>3</v>
      </c>
      <c r="E439" s="14">
        <f>COUNTIF(F436:AZ436,D439)</f>
        <v>2</v>
      </c>
      <c r="F439" s="14"/>
      <c r="G439" s="14"/>
      <c r="H439" s="14"/>
      <c r="I439" s="14"/>
      <c r="J439" s="14"/>
      <c r="K439" s="14"/>
      <c r="L439" s="14"/>
      <c r="M439" s="14"/>
      <c r="N439" s="14"/>
      <c r="O439" s="13"/>
      <c r="P439" s="13"/>
      <c r="Q439" s="13"/>
      <c r="R439" s="13"/>
      <c r="S439" s="19"/>
    </row>
    <row r="440" spans="1:19" ht="12.75">
      <c r="A440" s="12"/>
      <c r="B440" s="27">
        <f>E440/COUNT(F436:AW436)</f>
        <v>0.3333333333333333</v>
      </c>
      <c r="C440" s="28">
        <f>E440/COUNTA(F436:AX436)</f>
        <v>0.3333333333333333</v>
      </c>
      <c r="D440" s="14">
        <v>4</v>
      </c>
      <c r="E440" s="14">
        <f>COUNTIF(F436:AZ436,D440)</f>
        <v>2</v>
      </c>
      <c r="F440" s="14"/>
      <c r="G440" s="14"/>
      <c r="H440" s="14"/>
      <c r="I440" s="14"/>
      <c r="J440" s="14"/>
      <c r="K440" s="14"/>
      <c r="L440" s="14"/>
      <c r="M440" s="14"/>
      <c r="N440" s="14"/>
      <c r="O440" s="13"/>
      <c r="P440" s="13"/>
      <c r="Q440" s="13"/>
      <c r="R440" s="13"/>
      <c r="S440" s="19"/>
    </row>
    <row r="441" spans="1:19" ht="12.75">
      <c r="A441" s="12"/>
      <c r="B441" s="27">
        <f>E441/COUNT(F436:AW436)</f>
        <v>0.3333333333333333</v>
      </c>
      <c r="C441" s="28">
        <f>E441/COUNTA(F436:AX436)</f>
        <v>0.3333333333333333</v>
      </c>
      <c r="D441" s="14">
        <v>5</v>
      </c>
      <c r="E441" s="14">
        <f>COUNTIF(F436:AZ436,D441)</f>
        <v>2</v>
      </c>
      <c r="F441" s="14"/>
      <c r="G441" s="14"/>
      <c r="H441" s="14"/>
      <c r="I441" s="14"/>
      <c r="J441" s="14"/>
      <c r="K441" s="14"/>
      <c r="L441" s="14"/>
      <c r="M441" s="14"/>
      <c r="N441" s="14"/>
      <c r="O441" s="13"/>
      <c r="P441" s="13"/>
      <c r="Q441" s="13"/>
      <c r="R441" s="13"/>
      <c r="S441" s="19"/>
    </row>
    <row r="442" spans="1:19" ht="12.75">
      <c r="A442" s="12"/>
      <c r="B442" s="27">
        <f>E442/COUNT(F436:AW436)</f>
        <v>0</v>
      </c>
      <c r="C442" s="28">
        <f>E442/COUNTA(F436:AX436)</f>
        <v>0</v>
      </c>
      <c r="D442" s="14" t="s">
        <v>144</v>
      </c>
      <c r="E442" s="14">
        <f>COUNTIF(F436:AZ436,D442)</f>
        <v>0</v>
      </c>
      <c r="F442" s="14"/>
      <c r="G442" s="14"/>
      <c r="H442" s="14"/>
      <c r="I442" s="14"/>
      <c r="J442" s="14"/>
      <c r="K442" s="14"/>
      <c r="L442" s="14"/>
      <c r="M442" s="14"/>
      <c r="N442" s="14"/>
      <c r="O442" s="13"/>
      <c r="P442" s="13"/>
      <c r="Q442" s="13"/>
      <c r="R442" s="13"/>
      <c r="S442" s="19"/>
    </row>
    <row r="443" spans="1:19" ht="12.75">
      <c r="A443" s="12"/>
      <c r="B443" s="13" t="s">
        <v>199</v>
      </c>
      <c r="C443" s="14"/>
      <c r="D443" s="14" t="s">
        <v>143</v>
      </c>
      <c r="E443" s="14" t="s">
        <v>139</v>
      </c>
      <c r="F443" s="14">
        <v>4</v>
      </c>
      <c r="G443" s="14">
        <v>5</v>
      </c>
      <c r="H443" s="14">
        <v>2</v>
      </c>
      <c r="I443" s="14"/>
      <c r="J443" s="14"/>
      <c r="K443" s="14"/>
      <c r="L443" s="14"/>
      <c r="M443" s="14">
        <v>5</v>
      </c>
      <c r="N443" s="14"/>
      <c r="O443" s="13">
        <v>2</v>
      </c>
      <c r="P443" s="13">
        <v>5</v>
      </c>
      <c r="Q443" s="13"/>
      <c r="R443" s="13"/>
      <c r="S443" s="19"/>
    </row>
    <row r="444" spans="1:19" ht="12.75">
      <c r="A444" s="12"/>
      <c r="B444" s="27">
        <f>E444/COUNT(F443:AW443)</f>
        <v>0</v>
      </c>
      <c r="C444" s="28">
        <f>E444/COUNTA(F443:AX443)</f>
        <v>0</v>
      </c>
      <c r="D444" s="14">
        <v>1</v>
      </c>
      <c r="E444" s="14">
        <f>COUNTIF(F443:AZ443,D444)</f>
        <v>0</v>
      </c>
      <c r="F444" s="14"/>
      <c r="G444" s="14"/>
      <c r="H444" s="14"/>
      <c r="I444" s="14"/>
      <c r="J444" s="14"/>
      <c r="K444" s="14"/>
      <c r="L444" s="14"/>
      <c r="M444" s="14"/>
      <c r="N444" s="14"/>
      <c r="O444" s="13"/>
      <c r="P444" s="13"/>
      <c r="Q444" s="13"/>
      <c r="R444" s="13"/>
      <c r="S444" s="19"/>
    </row>
    <row r="445" spans="1:19" ht="12.75">
      <c r="A445" s="12"/>
      <c r="B445" s="27">
        <f>E445/COUNT(F443:AW443)</f>
        <v>0.3333333333333333</v>
      </c>
      <c r="C445" s="28">
        <f>E445/COUNTA(F443:AX443)</f>
        <v>0.3333333333333333</v>
      </c>
      <c r="D445" s="14">
        <v>2</v>
      </c>
      <c r="E445" s="14">
        <f>COUNTIF(F443:AZ443,D445)</f>
        <v>2</v>
      </c>
      <c r="F445" s="14"/>
      <c r="G445" s="14"/>
      <c r="H445" s="14"/>
      <c r="I445" s="14"/>
      <c r="J445" s="14"/>
      <c r="K445" s="14"/>
      <c r="L445" s="14"/>
      <c r="M445" s="14"/>
      <c r="N445" s="14"/>
      <c r="O445" s="13"/>
      <c r="P445" s="13"/>
      <c r="Q445" s="13"/>
      <c r="R445" s="13"/>
      <c r="S445" s="19"/>
    </row>
    <row r="446" spans="1:19" ht="12.75">
      <c r="A446" s="12"/>
      <c r="B446" s="27">
        <f>E446/COUNT(F443:AW443)</f>
        <v>0</v>
      </c>
      <c r="C446" s="28">
        <f>E446/COUNTA(F443:AX443)</f>
        <v>0</v>
      </c>
      <c r="D446" s="14">
        <v>3</v>
      </c>
      <c r="E446" s="14">
        <f>COUNTIF(F443:AZ443,D446)</f>
        <v>0</v>
      </c>
      <c r="F446" s="14"/>
      <c r="G446" s="14"/>
      <c r="H446" s="14"/>
      <c r="I446" s="14"/>
      <c r="J446" s="14"/>
      <c r="K446" s="14"/>
      <c r="L446" s="14"/>
      <c r="M446" s="14"/>
      <c r="N446" s="14"/>
      <c r="O446" s="13"/>
      <c r="P446" s="13"/>
      <c r="Q446" s="13"/>
      <c r="R446" s="13"/>
      <c r="S446" s="19"/>
    </row>
    <row r="447" spans="1:19" ht="12.75">
      <c r="A447" s="12"/>
      <c r="B447" s="27">
        <f>E447/COUNT(F443:AW443)</f>
        <v>0.16666666666666666</v>
      </c>
      <c r="C447" s="28">
        <f>E447/COUNTA(F443:AX443)</f>
        <v>0.16666666666666666</v>
      </c>
      <c r="D447" s="14">
        <v>4</v>
      </c>
      <c r="E447" s="14">
        <f>COUNTIF(F443:AZ443,D447)</f>
        <v>1</v>
      </c>
      <c r="F447" s="14"/>
      <c r="G447" s="14"/>
      <c r="H447" s="14"/>
      <c r="I447" s="14"/>
      <c r="J447" s="14"/>
      <c r="K447" s="14"/>
      <c r="L447" s="14"/>
      <c r="M447" s="14"/>
      <c r="N447" s="14"/>
      <c r="O447" s="13"/>
      <c r="P447" s="13"/>
      <c r="Q447" s="13"/>
      <c r="R447" s="13"/>
      <c r="S447" s="19"/>
    </row>
    <row r="448" spans="1:19" ht="12.75">
      <c r="A448" s="12"/>
      <c r="B448" s="27">
        <f>E448/COUNT(F443:AW443)</f>
        <v>0.5</v>
      </c>
      <c r="C448" s="28">
        <f>E448/COUNTA(F443:AX443)</f>
        <v>0.5</v>
      </c>
      <c r="D448" s="14">
        <v>5</v>
      </c>
      <c r="E448" s="14">
        <f>COUNTIF(F443:AZ443,D448)</f>
        <v>3</v>
      </c>
      <c r="F448" s="14"/>
      <c r="G448" s="14"/>
      <c r="H448" s="14"/>
      <c r="I448" s="14"/>
      <c r="J448" s="14"/>
      <c r="K448" s="14"/>
      <c r="L448" s="14"/>
      <c r="M448" s="14"/>
      <c r="N448" s="14"/>
      <c r="O448" s="13"/>
      <c r="P448" s="13"/>
      <c r="Q448" s="13"/>
      <c r="R448" s="13"/>
      <c r="S448" s="19"/>
    </row>
    <row r="449" spans="1:19" ht="12.75">
      <c r="A449" s="12"/>
      <c r="B449" s="27">
        <f>E449/COUNT(F443:AW443)</f>
        <v>0</v>
      </c>
      <c r="C449" s="28">
        <f>E449/COUNTA(F443:AX443)</f>
        <v>0</v>
      </c>
      <c r="D449" s="14" t="s">
        <v>144</v>
      </c>
      <c r="E449" s="14">
        <f>COUNTIF(F443:AZ443,D449)</f>
        <v>0</v>
      </c>
      <c r="F449" s="14"/>
      <c r="G449" s="14"/>
      <c r="H449" s="14"/>
      <c r="I449" s="14"/>
      <c r="J449" s="14"/>
      <c r="K449" s="14"/>
      <c r="L449" s="14"/>
      <c r="M449" s="14"/>
      <c r="N449" s="14"/>
      <c r="O449" s="13"/>
      <c r="P449" s="13"/>
      <c r="Q449" s="13"/>
      <c r="R449" s="13"/>
      <c r="S449" s="19"/>
    </row>
    <row r="450" spans="1:19" ht="33.75">
      <c r="A450" s="12"/>
      <c r="B450" s="13" t="s">
        <v>200</v>
      </c>
      <c r="C450" s="14"/>
      <c r="D450" s="14" t="s">
        <v>143</v>
      </c>
      <c r="E450" s="14" t="s">
        <v>141</v>
      </c>
      <c r="F450" s="14">
        <v>5</v>
      </c>
      <c r="G450" s="14">
        <v>1</v>
      </c>
      <c r="H450" s="14">
        <v>3</v>
      </c>
      <c r="I450" s="14"/>
      <c r="J450" s="14"/>
      <c r="K450" s="14"/>
      <c r="L450" s="14"/>
      <c r="M450" s="14">
        <v>5</v>
      </c>
      <c r="N450" s="14"/>
      <c r="O450" s="13">
        <v>1</v>
      </c>
      <c r="P450" s="13">
        <v>4</v>
      </c>
      <c r="Q450" s="13"/>
      <c r="R450" s="13"/>
      <c r="S450" s="19"/>
    </row>
    <row r="451" spans="1:19" ht="12.75">
      <c r="A451" s="12"/>
      <c r="B451" s="27">
        <f>E451/COUNT(F450:AW450)</f>
        <v>0.3333333333333333</v>
      </c>
      <c r="C451" s="28">
        <f>E451/COUNTA(F450:AX450)</f>
        <v>0.3333333333333333</v>
      </c>
      <c r="D451" s="14">
        <v>1</v>
      </c>
      <c r="E451" s="14">
        <f>COUNTIF(F450:AZ450,D451)</f>
        <v>2</v>
      </c>
      <c r="F451" s="14"/>
      <c r="G451" s="14"/>
      <c r="H451" s="14"/>
      <c r="I451" s="14"/>
      <c r="J451" s="14"/>
      <c r="K451" s="14"/>
      <c r="L451" s="14"/>
      <c r="M451" s="14"/>
      <c r="N451" s="14"/>
      <c r="O451" s="13"/>
      <c r="P451" s="13"/>
      <c r="Q451" s="13"/>
      <c r="R451" s="13"/>
      <c r="S451" s="19"/>
    </row>
    <row r="452" spans="1:19" ht="12.75">
      <c r="A452" s="12"/>
      <c r="B452" s="27">
        <f>E452/COUNT(F450:AW450)</f>
        <v>0</v>
      </c>
      <c r="C452" s="28">
        <f>E452/COUNTA(F450:AX450)</f>
        <v>0</v>
      </c>
      <c r="D452" s="14">
        <v>2</v>
      </c>
      <c r="E452" s="14">
        <f>COUNTIF(F450:AZ450,D452)</f>
        <v>0</v>
      </c>
      <c r="F452" s="14"/>
      <c r="G452" s="14"/>
      <c r="H452" s="14"/>
      <c r="I452" s="14"/>
      <c r="J452" s="14"/>
      <c r="K452" s="14"/>
      <c r="L452" s="14"/>
      <c r="M452" s="14"/>
      <c r="N452" s="14"/>
      <c r="O452" s="13"/>
      <c r="P452" s="13"/>
      <c r="Q452" s="13"/>
      <c r="R452" s="13"/>
      <c r="S452" s="19"/>
    </row>
    <row r="453" spans="1:19" ht="12.75">
      <c r="A453" s="12"/>
      <c r="B453" s="27">
        <f>E453/COUNT(F450:AW450)</f>
        <v>0.16666666666666666</v>
      </c>
      <c r="C453" s="28">
        <f>E453/COUNTA(F450:AX450)</f>
        <v>0.16666666666666666</v>
      </c>
      <c r="D453" s="14">
        <v>3</v>
      </c>
      <c r="E453" s="14">
        <f>COUNTIF(F450:AZ450,D453)</f>
        <v>1</v>
      </c>
      <c r="F453" s="14"/>
      <c r="G453" s="14"/>
      <c r="H453" s="14"/>
      <c r="I453" s="14"/>
      <c r="J453" s="14"/>
      <c r="K453" s="14"/>
      <c r="L453" s="14"/>
      <c r="M453" s="14"/>
      <c r="N453" s="14"/>
      <c r="O453" s="13"/>
      <c r="P453" s="13"/>
      <c r="Q453" s="13"/>
      <c r="R453" s="13"/>
      <c r="S453" s="19"/>
    </row>
    <row r="454" spans="1:19" ht="12.75">
      <c r="A454" s="12"/>
      <c r="B454" s="27">
        <f>E454/COUNT(F450:AW450)</f>
        <v>0.16666666666666666</v>
      </c>
      <c r="C454" s="28">
        <f>E454/COUNTA(F450:AX450)</f>
        <v>0.16666666666666666</v>
      </c>
      <c r="D454" s="14">
        <v>4</v>
      </c>
      <c r="E454" s="14">
        <f>COUNTIF(F450:AZ450,D454)</f>
        <v>1</v>
      </c>
      <c r="F454" s="14"/>
      <c r="G454" s="14"/>
      <c r="H454" s="14"/>
      <c r="I454" s="14"/>
      <c r="J454" s="14"/>
      <c r="K454" s="14"/>
      <c r="L454" s="14"/>
      <c r="M454" s="14"/>
      <c r="N454" s="14"/>
      <c r="O454" s="13"/>
      <c r="P454" s="13"/>
      <c r="Q454" s="13"/>
      <c r="R454" s="13"/>
      <c r="S454" s="19"/>
    </row>
    <row r="455" spans="1:19" ht="12.75">
      <c r="A455" s="12"/>
      <c r="B455" s="27">
        <f>E455/COUNT(F450:AW450)</f>
        <v>0.3333333333333333</v>
      </c>
      <c r="C455" s="28">
        <f>E455/COUNTA(F450:AX450)</f>
        <v>0.3333333333333333</v>
      </c>
      <c r="D455" s="14">
        <v>5</v>
      </c>
      <c r="E455" s="14">
        <f>COUNTIF(F450:AZ450,D455)</f>
        <v>2</v>
      </c>
      <c r="F455" s="14"/>
      <c r="G455" s="14"/>
      <c r="H455" s="14"/>
      <c r="I455" s="14"/>
      <c r="J455" s="14"/>
      <c r="K455" s="14"/>
      <c r="L455" s="14"/>
      <c r="M455" s="14"/>
      <c r="N455" s="14"/>
      <c r="O455" s="13"/>
      <c r="P455" s="13"/>
      <c r="Q455" s="13"/>
      <c r="R455" s="13"/>
      <c r="S455" s="19"/>
    </row>
    <row r="456" spans="1:19" ht="12.75">
      <c r="A456" s="12"/>
      <c r="B456" s="27">
        <f>E456/COUNT(F450:AW450)</f>
        <v>0</v>
      </c>
      <c r="C456" s="28">
        <f>E456/COUNTA(F450:AX450)</f>
        <v>0</v>
      </c>
      <c r="D456" s="14" t="s">
        <v>144</v>
      </c>
      <c r="E456" s="14">
        <f>COUNTIF(F450:AZ450,D456)</f>
        <v>0</v>
      </c>
      <c r="F456" s="14"/>
      <c r="G456" s="14"/>
      <c r="H456" s="14"/>
      <c r="I456" s="14"/>
      <c r="J456" s="14"/>
      <c r="K456" s="14"/>
      <c r="L456" s="14"/>
      <c r="M456" s="14"/>
      <c r="N456" s="14"/>
      <c r="O456" s="13"/>
      <c r="P456" s="13"/>
      <c r="Q456" s="13"/>
      <c r="R456" s="13"/>
      <c r="S456" s="19"/>
    </row>
    <row r="457" spans="1:19" ht="33.75">
      <c r="A457" s="12"/>
      <c r="B457" s="13" t="s">
        <v>201</v>
      </c>
      <c r="C457" s="14"/>
      <c r="D457" s="14" t="s">
        <v>143</v>
      </c>
      <c r="E457" s="14" t="s">
        <v>156</v>
      </c>
      <c r="F457" s="14">
        <v>5</v>
      </c>
      <c r="G457" s="14">
        <v>1</v>
      </c>
      <c r="H457" s="14">
        <v>4</v>
      </c>
      <c r="I457" s="14"/>
      <c r="J457" s="14"/>
      <c r="K457" s="14"/>
      <c r="L457" s="14"/>
      <c r="M457" s="14">
        <v>5</v>
      </c>
      <c r="N457" s="14"/>
      <c r="O457" s="13">
        <v>1</v>
      </c>
      <c r="P457" s="13">
        <v>4</v>
      </c>
      <c r="Q457" s="13"/>
      <c r="R457" s="13"/>
      <c r="S457" s="19"/>
    </row>
    <row r="458" spans="1:19" ht="12.75">
      <c r="A458" s="12"/>
      <c r="B458" s="27">
        <f>E458/COUNT(F457:AW457)</f>
        <v>0.3333333333333333</v>
      </c>
      <c r="C458" s="28">
        <f>E458/COUNTA(F457:AX457)</f>
        <v>0.3333333333333333</v>
      </c>
      <c r="D458" s="14">
        <v>1</v>
      </c>
      <c r="E458" s="14">
        <f>COUNTIF(F457:AZ457,D458)</f>
        <v>2</v>
      </c>
      <c r="F458" s="14"/>
      <c r="G458" s="14"/>
      <c r="H458" s="14"/>
      <c r="I458" s="14"/>
      <c r="J458" s="14"/>
      <c r="K458" s="14"/>
      <c r="L458" s="14"/>
      <c r="M458" s="14"/>
      <c r="N458" s="14"/>
      <c r="O458" s="13"/>
      <c r="P458" s="13"/>
      <c r="Q458" s="13"/>
      <c r="R458" s="13"/>
      <c r="S458" s="19"/>
    </row>
    <row r="459" spans="1:19" ht="12.75">
      <c r="A459" s="12"/>
      <c r="B459" s="27">
        <f>E459/COUNT(F457:AW457)</f>
        <v>0</v>
      </c>
      <c r="C459" s="28">
        <f>E459/COUNTA(F457:AX457)</f>
        <v>0</v>
      </c>
      <c r="D459" s="14">
        <v>2</v>
      </c>
      <c r="E459" s="14">
        <f>COUNTIF(F457:AZ457,D459)</f>
        <v>0</v>
      </c>
      <c r="F459" s="14"/>
      <c r="G459" s="14"/>
      <c r="H459" s="14"/>
      <c r="I459" s="14"/>
      <c r="J459" s="14"/>
      <c r="K459" s="14"/>
      <c r="L459" s="14"/>
      <c r="M459" s="14"/>
      <c r="N459" s="14"/>
      <c r="O459" s="13"/>
      <c r="P459" s="13"/>
      <c r="Q459" s="13"/>
      <c r="R459" s="13"/>
      <c r="S459" s="19"/>
    </row>
    <row r="460" spans="1:19" ht="12.75">
      <c r="A460" s="12"/>
      <c r="B460" s="27">
        <f>E460/COUNT(F457:AW457)</f>
        <v>0</v>
      </c>
      <c r="C460" s="28">
        <f>E460/COUNTA(F457:AX457)</f>
        <v>0</v>
      </c>
      <c r="D460" s="14">
        <v>3</v>
      </c>
      <c r="E460" s="14">
        <f>COUNTIF(F457:AZ457,D460)</f>
        <v>0</v>
      </c>
      <c r="F460" s="14"/>
      <c r="G460" s="14"/>
      <c r="H460" s="14"/>
      <c r="I460" s="14"/>
      <c r="J460" s="14"/>
      <c r="K460" s="14"/>
      <c r="L460" s="14"/>
      <c r="M460" s="14"/>
      <c r="N460" s="14"/>
      <c r="O460" s="13"/>
      <c r="P460" s="13"/>
      <c r="Q460" s="13"/>
      <c r="R460" s="13"/>
      <c r="S460" s="19"/>
    </row>
    <row r="461" spans="1:19" ht="12.75">
      <c r="A461" s="12"/>
      <c r="B461" s="27">
        <f>E461/COUNT(F457:AW457)</f>
        <v>0.3333333333333333</v>
      </c>
      <c r="C461" s="28">
        <f>E461/COUNTA(F457:AX457)</f>
        <v>0.3333333333333333</v>
      </c>
      <c r="D461" s="14">
        <v>4</v>
      </c>
      <c r="E461" s="14">
        <f>COUNTIF(F457:AZ457,D461)</f>
        <v>2</v>
      </c>
      <c r="F461" s="14"/>
      <c r="G461" s="14"/>
      <c r="H461" s="14"/>
      <c r="I461" s="14"/>
      <c r="J461" s="14"/>
      <c r="K461" s="14"/>
      <c r="L461" s="14"/>
      <c r="M461" s="14"/>
      <c r="N461" s="14"/>
      <c r="O461" s="13"/>
      <c r="P461" s="13"/>
      <c r="Q461" s="13"/>
      <c r="R461" s="13"/>
      <c r="S461" s="19"/>
    </row>
    <row r="462" spans="1:19" ht="12.75">
      <c r="A462" s="12"/>
      <c r="B462" s="27">
        <f>E462/COUNT(F457:AW457)</f>
        <v>0.3333333333333333</v>
      </c>
      <c r="C462" s="28">
        <f>E462/COUNTA(F457:AX457)</f>
        <v>0.3333333333333333</v>
      </c>
      <c r="D462" s="14">
        <v>5</v>
      </c>
      <c r="E462" s="14">
        <f>COUNTIF(F457:AZ457,D462)</f>
        <v>2</v>
      </c>
      <c r="F462" s="14"/>
      <c r="G462" s="14"/>
      <c r="H462" s="14"/>
      <c r="I462" s="14"/>
      <c r="J462" s="14"/>
      <c r="K462" s="14"/>
      <c r="L462" s="14"/>
      <c r="M462" s="14"/>
      <c r="N462" s="14"/>
      <c r="O462" s="13"/>
      <c r="P462" s="13"/>
      <c r="Q462" s="13"/>
      <c r="R462" s="13"/>
      <c r="S462" s="19"/>
    </row>
    <row r="463" spans="1:19" ht="12.75">
      <c r="A463" s="12"/>
      <c r="B463" s="27">
        <f>E463/COUNT(F457:AW457)</f>
        <v>0</v>
      </c>
      <c r="C463" s="28">
        <f>E463/COUNTA(F457:AX457)</f>
        <v>0</v>
      </c>
      <c r="D463" s="14" t="s">
        <v>144</v>
      </c>
      <c r="E463" s="14">
        <f>COUNTIF(F457:AZ457,D463)</f>
        <v>0</v>
      </c>
      <c r="F463" s="14"/>
      <c r="G463" s="14"/>
      <c r="H463" s="14"/>
      <c r="I463" s="14"/>
      <c r="J463" s="14"/>
      <c r="K463" s="14"/>
      <c r="L463" s="14"/>
      <c r="M463" s="14"/>
      <c r="N463" s="14"/>
      <c r="O463" s="13"/>
      <c r="P463" s="13"/>
      <c r="Q463" s="13"/>
      <c r="R463" s="13"/>
      <c r="S463" s="19"/>
    </row>
    <row r="464" spans="1:19" ht="37.5" customHeight="1">
      <c r="A464" s="12"/>
      <c r="B464" s="13" t="s">
        <v>202</v>
      </c>
      <c r="C464" s="14"/>
      <c r="D464" s="14" t="s">
        <v>143</v>
      </c>
      <c r="E464" s="14" t="s">
        <v>158</v>
      </c>
      <c r="F464" s="14">
        <v>5</v>
      </c>
      <c r="G464" s="14">
        <v>3</v>
      </c>
      <c r="H464" s="14">
        <v>4</v>
      </c>
      <c r="I464" s="14"/>
      <c r="J464" s="14"/>
      <c r="K464" s="14"/>
      <c r="L464" s="14"/>
      <c r="M464" s="14">
        <v>5</v>
      </c>
      <c r="N464" s="14"/>
      <c r="O464" s="13">
        <v>1</v>
      </c>
      <c r="P464" s="13">
        <v>4</v>
      </c>
      <c r="Q464" s="13"/>
      <c r="R464" s="13"/>
      <c r="S464" s="19"/>
    </row>
    <row r="465" spans="1:19" ht="37.5" customHeight="1">
      <c r="A465" s="12"/>
      <c r="B465" s="27">
        <f>E465/COUNT(F464:AW464)</f>
        <v>0.16666666666666666</v>
      </c>
      <c r="C465" s="28">
        <f>E465/COUNTA(F464:AX464)</f>
        <v>0.16666666666666666</v>
      </c>
      <c r="D465" s="14">
        <v>1</v>
      </c>
      <c r="E465" s="14">
        <f>COUNTIF(F464:AZ464,D465)</f>
        <v>1</v>
      </c>
      <c r="F465" s="14"/>
      <c r="G465" s="14"/>
      <c r="H465" s="14"/>
      <c r="I465" s="14"/>
      <c r="J465" s="14"/>
      <c r="K465" s="14"/>
      <c r="L465" s="14"/>
      <c r="M465" s="14"/>
      <c r="N465" s="14"/>
      <c r="O465" s="13"/>
      <c r="P465" s="13"/>
      <c r="Q465" s="13"/>
      <c r="R465" s="13"/>
      <c r="S465" s="19"/>
    </row>
    <row r="466" spans="1:19" ht="37.5" customHeight="1">
      <c r="A466" s="12"/>
      <c r="B466" s="27">
        <f>E466/COUNT(F464:AW464)</f>
        <v>0</v>
      </c>
      <c r="C466" s="28">
        <f>E466/COUNTA(F464:AX464)</f>
        <v>0</v>
      </c>
      <c r="D466" s="14">
        <v>2</v>
      </c>
      <c r="E466" s="14">
        <f>COUNTIF(F464:AZ464,D466)</f>
        <v>0</v>
      </c>
      <c r="F466" s="14"/>
      <c r="G466" s="14"/>
      <c r="H466" s="14"/>
      <c r="I466" s="14"/>
      <c r="J466" s="14"/>
      <c r="K466" s="14"/>
      <c r="L466" s="14"/>
      <c r="M466" s="14"/>
      <c r="N466" s="14"/>
      <c r="O466" s="13"/>
      <c r="P466" s="13"/>
      <c r="Q466" s="13"/>
      <c r="R466" s="13"/>
      <c r="S466" s="19"/>
    </row>
    <row r="467" spans="1:19" ht="37.5" customHeight="1">
      <c r="A467" s="12"/>
      <c r="B467" s="27">
        <f>E467/COUNT(F464:AW464)</f>
        <v>0.16666666666666666</v>
      </c>
      <c r="C467" s="28">
        <f>E467/COUNTA(F464:AX464)</f>
        <v>0.16666666666666666</v>
      </c>
      <c r="D467" s="14">
        <v>3</v>
      </c>
      <c r="E467" s="14">
        <f>COUNTIF(F464:AZ464,D467)</f>
        <v>1</v>
      </c>
      <c r="F467" s="14"/>
      <c r="G467" s="14"/>
      <c r="H467" s="14"/>
      <c r="I467" s="14"/>
      <c r="J467" s="14"/>
      <c r="K467" s="14"/>
      <c r="L467" s="14"/>
      <c r="M467" s="14"/>
      <c r="N467" s="14"/>
      <c r="O467" s="13"/>
      <c r="P467" s="13"/>
      <c r="Q467" s="13"/>
      <c r="R467" s="13"/>
      <c r="S467" s="19"/>
    </row>
    <row r="468" spans="1:19" ht="37.5" customHeight="1">
      <c r="A468" s="12"/>
      <c r="B468" s="27">
        <f>E468/COUNT(F464:AW464)</f>
        <v>0.3333333333333333</v>
      </c>
      <c r="C468" s="28">
        <f>E468/COUNTA(F464:AX464)</f>
        <v>0.3333333333333333</v>
      </c>
      <c r="D468" s="14">
        <v>4</v>
      </c>
      <c r="E468" s="14">
        <f>COUNTIF(F464:AZ464,D468)</f>
        <v>2</v>
      </c>
      <c r="F468" s="14"/>
      <c r="G468" s="14"/>
      <c r="H468" s="14"/>
      <c r="I468" s="14"/>
      <c r="J468" s="14"/>
      <c r="K468" s="14"/>
      <c r="L468" s="14"/>
      <c r="M468" s="14"/>
      <c r="N468" s="14"/>
      <c r="O468" s="13"/>
      <c r="P468" s="13"/>
      <c r="Q468" s="13"/>
      <c r="R468" s="13"/>
      <c r="S468" s="19"/>
    </row>
    <row r="469" spans="1:19" ht="37.5" customHeight="1">
      <c r="A469" s="12"/>
      <c r="B469" s="27">
        <f>E469/COUNT(F464:AW464)</f>
        <v>0.3333333333333333</v>
      </c>
      <c r="C469" s="28">
        <f>E469/COUNTA(F464:AX464)</f>
        <v>0.3333333333333333</v>
      </c>
      <c r="D469" s="14">
        <v>5</v>
      </c>
      <c r="E469" s="14">
        <f>COUNTIF(F464:AZ464,D469)</f>
        <v>2</v>
      </c>
      <c r="F469" s="14"/>
      <c r="G469" s="14"/>
      <c r="H469" s="14"/>
      <c r="I469" s="14"/>
      <c r="J469" s="14"/>
      <c r="K469" s="14"/>
      <c r="L469" s="14"/>
      <c r="M469" s="14"/>
      <c r="N469" s="14"/>
      <c r="O469" s="13"/>
      <c r="P469" s="13"/>
      <c r="Q469" s="13"/>
      <c r="R469" s="13"/>
      <c r="S469" s="19"/>
    </row>
    <row r="470" spans="1:19" ht="37.5" customHeight="1">
      <c r="A470" s="12"/>
      <c r="B470" s="27">
        <f>E470/COUNT(F464:AW464)</f>
        <v>0</v>
      </c>
      <c r="C470" s="28">
        <f>E470/COUNTA(F464:AX464)</f>
        <v>0</v>
      </c>
      <c r="D470" s="14" t="s">
        <v>144</v>
      </c>
      <c r="E470" s="14">
        <f>COUNTIF(F464:AZ464,D470)</f>
        <v>0</v>
      </c>
      <c r="F470" s="14"/>
      <c r="G470" s="14"/>
      <c r="H470" s="14"/>
      <c r="I470" s="14"/>
      <c r="J470" s="14"/>
      <c r="K470" s="14"/>
      <c r="L470" s="14"/>
      <c r="M470" s="14"/>
      <c r="N470" s="14"/>
      <c r="O470" s="13"/>
      <c r="P470" s="13"/>
      <c r="Q470" s="13"/>
      <c r="R470" s="13"/>
      <c r="S470" s="19"/>
    </row>
    <row r="471" spans="1:19" ht="78.75">
      <c r="A471" s="12" t="s">
        <v>48</v>
      </c>
      <c r="B471" s="13" t="s">
        <v>129</v>
      </c>
      <c r="C471" s="14">
        <v>38</v>
      </c>
      <c r="D471" s="14" t="s">
        <v>143</v>
      </c>
      <c r="E471" s="14" t="s">
        <v>131</v>
      </c>
      <c r="F471" s="14">
        <v>3</v>
      </c>
      <c r="G471" s="14">
        <v>3</v>
      </c>
      <c r="H471" s="14">
        <v>3</v>
      </c>
      <c r="I471" s="14"/>
      <c r="J471" s="14"/>
      <c r="K471" s="14"/>
      <c r="L471" s="14"/>
      <c r="M471" s="14">
        <v>5</v>
      </c>
      <c r="N471" s="14"/>
      <c r="O471" s="13">
        <v>5</v>
      </c>
      <c r="P471" s="13">
        <v>3</v>
      </c>
      <c r="Q471" s="13"/>
      <c r="R471" s="13"/>
      <c r="S471" s="19"/>
    </row>
    <row r="472" spans="1:19" ht="12.75">
      <c r="A472" s="12"/>
      <c r="B472" s="27">
        <f>E472/COUNT(F471:AW471)</f>
        <v>0</v>
      </c>
      <c r="C472" s="28">
        <f>E472/COUNTA(F471:AX471)</f>
        <v>0</v>
      </c>
      <c r="D472" s="14">
        <v>1</v>
      </c>
      <c r="E472" s="14">
        <f>COUNTIF(F471:AZ471,D472)</f>
        <v>0</v>
      </c>
      <c r="F472" s="14"/>
      <c r="G472" s="14"/>
      <c r="H472" s="14"/>
      <c r="I472" s="14"/>
      <c r="J472" s="14"/>
      <c r="K472" s="14"/>
      <c r="L472" s="14"/>
      <c r="M472" s="14"/>
      <c r="N472" s="14"/>
      <c r="O472" s="13"/>
      <c r="P472" s="13"/>
      <c r="Q472" s="13"/>
      <c r="R472" s="13"/>
      <c r="S472" s="19"/>
    </row>
    <row r="473" spans="1:19" ht="12.75">
      <c r="A473" s="12"/>
      <c r="B473" s="27">
        <f>E473/COUNT(F471:AW471)</f>
        <v>0</v>
      </c>
      <c r="C473" s="28">
        <f>E473/COUNTA(F471:AX471)</f>
        <v>0</v>
      </c>
      <c r="D473" s="14">
        <v>2</v>
      </c>
      <c r="E473" s="14">
        <f>COUNTIF(F471:AZ471,D473)</f>
        <v>0</v>
      </c>
      <c r="F473" s="14"/>
      <c r="G473" s="14"/>
      <c r="H473" s="14"/>
      <c r="I473" s="14"/>
      <c r="J473" s="14"/>
      <c r="K473" s="14"/>
      <c r="L473" s="14"/>
      <c r="M473" s="14"/>
      <c r="N473" s="14"/>
      <c r="O473" s="13"/>
      <c r="P473" s="13"/>
      <c r="Q473" s="13"/>
      <c r="R473" s="13"/>
      <c r="S473" s="19"/>
    </row>
    <row r="474" spans="1:19" ht="12.75">
      <c r="A474" s="12"/>
      <c r="B474" s="27">
        <f>E474/COUNT(F471:AW471)</f>
        <v>0.6666666666666666</v>
      </c>
      <c r="C474" s="28">
        <f>E474/COUNTA(F471:AX471)</f>
        <v>0.6666666666666666</v>
      </c>
      <c r="D474" s="14">
        <v>3</v>
      </c>
      <c r="E474" s="14">
        <f>COUNTIF(F471:AZ471,D474)</f>
        <v>4</v>
      </c>
      <c r="F474" s="14"/>
      <c r="G474" s="14"/>
      <c r="H474" s="14"/>
      <c r="I474" s="14"/>
      <c r="J474" s="14"/>
      <c r="K474" s="14"/>
      <c r="L474" s="14"/>
      <c r="M474" s="14"/>
      <c r="N474" s="14"/>
      <c r="O474" s="13"/>
      <c r="P474" s="13"/>
      <c r="Q474" s="13"/>
      <c r="R474" s="13"/>
      <c r="S474" s="19"/>
    </row>
    <row r="475" spans="1:19" ht="12.75">
      <c r="A475" s="12"/>
      <c r="B475" s="27">
        <f>E475/COUNT(F471:AW471)</f>
        <v>0</v>
      </c>
      <c r="C475" s="28">
        <f>E475/COUNTA(F471:AX471)</f>
        <v>0</v>
      </c>
      <c r="D475" s="14">
        <v>4</v>
      </c>
      <c r="E475" s="14">
        <f>COUNTIF(F471:AZ471,D475)</f>
        <v>0</v>
      </c>
      <c r="F475" s="14"/>
      <c r="G475" s="14"/>
      <c r="H475" s="14"/>
      <c r="I475" s="14"/>
      <c r="J475" s="14"/>
      <c r="K475" s="14"/>
      <c r="L475" s="14"/>
      <c r="M475" s="14"/>
      <c r="N475" s="14"/>
      <c r="O475" s="13"/>
      <c r="P475" s="13"/>
      <c r="Q475" s="13"/>
      <c r="R475" s="13"/>
      <c r="S475" s="19"/>
    </row>
    <row r="476" spans="1:19" ht="12.75">
      <c r="A476" s="12"/>
      <c r="B476" s="27">
        <f>E476/COUNT(F471:AW471)</f>
        <v>0.3333333333333333</v>
      </c>
      <c r="C476" s="28">
        <f>E476/COUNTA(F471:AX471)</f>
        <v>0.3333333333333333</v>
      </c>
      <c r="D476" s="14">
        <v>5</v>
      </c>
      <c r="E476" s="14">
        <f>COUNTIF(F471:AZ471,D476)</f>
        <v>2</v>
      </c>
      <c r="F476" s="14"/>
      <c r="G476" s="14"/>
      <c r="H476" s="14"/>
      <c r="I476" s="14"/>
      <c r="J476" s="14"/>
      <c r="K476" s="14"/>
      <c r="L476" s="14"/>
      <c r="M476" s="14"/>
      <c r="N476" s="14"/>
      <c r="O476" s="13"/>
      <c r="P476" s="13"/>
      <c r="Q476" s="13"/>
      <c r="R476" s="13"/>
      <c r="S476" s="19"/>
    </row>
    <row r="477" spans="1:19" ht="12.75">
      <c r="A477" s="12"/>
      <c r="B477" s="27">
        <f>E477/COUNT(F471:AW471)</f>
        <v>0</v>
      </c>
      <c r="C477" s="28">
        <f>E477/COUNTA(F471:AX471)</f>
        <v>0</v>
      </c>
      <c r="D477" s="14" t="s">
        <v>144</v>
      </c>
      <c r="E477" s="14">
        <f>COUNTIF(F471:AZ471,D477)</f>
        <v>0</v>
      </c>
      <c r="F477" s="14"/>
      <c r="G477" s="14"/>
      <c r="H477" s="14"/>
      <c r="I477" s="14"/>
      <c r="J477" s="14"/>
      <c r="K477" s="14"/>
      <c r="L477" s="14"/>
      <c r="M477" s="14"/>
      <c r="N477" s="14"/>
      <c r="O477" s="13"/>
      <c r="P477" s="13"/>
      <c r="Q477" s="13"/>
      <c r="R477" s="13"/>
      <c r="S477" s="19"/>
    </row>
    <row r="478" spans="1:19" ht="12.75">
      <c r="A478" s="12"/>
      <c r="B478" s="13" t="s">
        <v>132</v>
      </c>
      <c r="C478" s="14"/>
      <c r="D478" s="14" t="s">
        <v>143</v>
      </c>
      <c r="E478" s="14" t="s">
        <v>133</v>
      </c>
      <c r="F478" s="14" t="s">
        <v>144</v>
      </c>
      <c r="G478" s="14">
        <v>3</v>
      </c>
      <c r="H478" s="14" t="s">
        <v>144</v>
      </c>
      <c r="I478" s="14"/>
      <c r="J478" s="14"/>
      <c r="K478" s="14"/>
      <c r="L478" s="14"/>
      <c r="M478" s="14">
        <v>5</v>
      </c>
      <c r="N478" s="14"/>
      <c r="O478" s="13">
        <v>5</v>
      </c>
      <c r="P478" s="13">
        <v>3</v>
      </c>
      <c r="Q478" s="13"/>
      <c r="R478" s="13"/>
      <c r="S478" s="19"/>
    </row>
    <row r="479" spans="1:19" ht="12.75">
      <c r="A479" s="12"/>
      <c r="B479" s="27">
        <f>E479/COUNT(F478:AW478)</f>
        <v>0</v>
      </c>
      <c r="C479" s="28">
        <f>E479/COUNTA(F478:AX478)</f>
        <v>0</v>
      </c>
      <c r="D479" s="14">
        <v>1</v>
      </c>
      <c r="E479" s="14">
        <f>COUNTIF(F478:AZ478,D479)</f>
        <v>0</v>
      </c>
      <c r="F479" s="14"/>
      <c r="G479" s="14"/>
      <c r="H479" s="14"/>
      <c r="I479" s="14"/>
      <c r="J479" s="14"/>
      <c r="K479" s="14"/>
      <c r="L479" s="14"/>
      <c r="M479" s="14"/>
      <c r="N479" s="14"/>
      <c r="O479" s="13"/>
      <c r="P479" s="13"/>
      <c r="Q479" s="13"/>
      <c r="R479" s="13"/>
      <c r="S479" s="19"/>
    </row>
    <row r="480" spans="1:19" ht="12.75">
      <c r="A480" s="12"/>
      <c r="B480" s="27">
        <f>E480/COUNT(F478:AW478)</f>
        <v>0</v>
      </c>
      <c r="C480" s="28">
        <f>E480/COUNTA(F478:AX478)</f>
        <v>0</v>
      </c>
      <c r="D480" s="14">
        <v>2</v>
      </c>
      <c r="E480" s="14">
        <f>COUNTIF(F478:AZ478,D480)</f>
        <v>0</v>
      </c>
      <c r="F480" s="14"/>
      <c r="G480" s="14"/>
      <c r="H480" s="14"/>
      <c r="I480" s="14"/>
      <c r="J480" s="14"/>
      <c r="K480" s="14"/>
      <c r="L480" s="14"/>
      <c r="M480" s="14"/>
      <c r="N480" s="14"/>
      <c r="O480" s="13"/>
      <c r="P480" s="13"/>
      <c r="Q480" s="13"/>
      <c r="R480" s="13"/>
      <c r="S480" s="19"/>
    </row>
    <row r="481" spans="1:19" ht="12.75">
      <c r="A481" s="12"/>
      <c r="B481" s="27">
        <f>E481/COUNT(F478:AW478)</f>
        <v>0.5</v>
      </c>
      <c r="C481" s="28">
        <f>E481/COUNTA(F478:AX478)</f>
        <v>0.3333333333333333</v>
      </c>
      <c r="D481" s="14">
        <v>3</v>
      </c>
      <c r="E481" s="14">
        <f>COUNTIF(F478:AZ478,D481)</f>
        <v>2</v>
      </c>
      <c r="F481" s="14"/>
      <c r="G481" s="14"/>
      <c r="H481" s="14"/>
      <c r="I481" s="14"/>
      <c r="J481" s="14"/>
      <c r="K481" s="14"/>
      <c r="L481" s="14"/>
      <c r="M481" s="14"/>
      <c r="N481" s="14"/>
      <c r="O481" s="13"/>
      <c r="P481" s="13"/>
      <c r="Q481" s="13"/>
      <c r="R481" s="13"/>
      <c r="S481" s="19"/>
    </row>
    <row r="482" spans="1:19" ht="12.75">
      <c r="A482" s="12"/>
      <c r="B482" s="27">
        <f>E482/COUNT(F478:AW478)</f>
        <v>0</v>
      </c>
      <c r="C482" s="28">
        <f>E482/COUNTA(F478:AX478)</f>
        <v>0</v>
      </c>
      <c r="D482" s="14">
        <v>4</v>
      </c>
      <c r="E482" s="14">
        <f>COUNTIF(F478:AZ478,D482)</f>
        <v>0</v>
      </c>
      <c r="F482" s="14"/>
      <c r="G482" s="14"/>
      <c r="H482" s="14"/>
      <c r="I482" s="14"/>
      <c r="J482" s="14"/>
      <c r="K482" s="14"/>
      <c r="L482" s="14"/>
      <c r="M482" s="14"/>
      <c r="N482" s="14"/>
      <c r="O482" s="13"/>
      <c r="P482" s="13"/>
      <c r="Q482" s="13"/>
      <c r="R482" s="13"/>
      <c r="S482" s="19"/>
    </row>
    <row r="483" spans="1:19" ht="12.75">
      <c r="A483" s="12"/>
      <c r="B483" s="27">
        <f>E483/COUNT(F478:AW478)</f>
        <v>0.5</v>
      </c>
      <c r="C483" s="28">
        <f>E483/COUNTA(F478:AX478)</f>
        <v>0.3333333333333333</v>
      </c>
      <c r="D483" s="14">
        <v>5</v>
      </c>
      <c r="E483" s="14">
        <f>COUNTIF(F478:AZ478,D483)</f>
        <v>2</v>
      </c>
      <c r="F483" s="14"/>
      <c r="G483" s="14"/>
      <c r="H483" s="14"/>
      <c r="I483" s="14"/>
      <c r="J483" s="14"/>
      <c r="K483" s="14"/>
      <c r="L483" s="14"/>
      <c r="M483" s="14"/>
      <c r="N483" s="14"/>
      <c r="O483" s="13"/>
      <c r="P483" s="13"/>
      <c r="Q483" s="13"/>
      <c r="R483" s="13"/>
      <c r="S483" s="19"/>
    </row>
    <row r="484" spans="1:19" ht="12.75">
      <c r="A484" s="12"/>
      <c r="B484" s="27">
        <f>E484/COUNT(F478:AW478)</f>
        <v>0.5</v>
      </c>
      <c r="C484" s="28">
        <f>E484/COUNTA(F478:AX478)</f>
        <v>0.3333333333333333</v>
      </c>
      <c r="D484" s="14" t="s">
        <v>144</v>
      </c>
      <c r="E484" s="14">
        <f>COUNTIF(F478:AZ478,D484)</f>
        <v>2</v>
      </c>
      <c r="F484" s="14"/>
      <c r="G484" s="14"/>
      <c r="H484" s="14"/>
      <c r="I484" s="14"/>
      <c r="J484" s="14"/>
      <c r="K484" s="14"/>
      <c r="L484" s="14"/>
      <c r="M484" s="14"/>
      <c r="N484" s="14"/>
      <c r="O484" s="13"/>
      <c r="P484" s="13"/>
      <c r="Q484" s="13"/>
      <c r="R484" s="13"/>
      <c r="S484" s="19"/>
    </row>
    <row r="485" spans="1:19" ht="12.75">
      <c r="A485" s="12"/>
      <c r="B485" s="13" t="s">
        <v>134</v>
      </c>
      <c r="C485" s="14"/>
      <c r="D485" s="14" t="s">
        <v>143</v>
      </c>
      <c r="E485" s="14" t="s">
        <v>135</v>
      </c>
      <c r="F485" s="14" t="s">
        <v>144</v>
      </c>
      <c r="G485" s="14">
        <v>3</v>
      </c>
      <c r="H485" s="14">
        <v>2</v>
      </c>
      <c r="I485" s="14"/>
      <c r="J485" s="14"/>
      <c r="K485" s="14"/>
      <c r="L485" s="14"/>
      <c r="M485" s="14">
        <v>5</v>
      </c>
      <c r="N485" s="14"/>
      <c r="O485" s="13">
        <v>3</v>
      </c>
      <c r="P485" s="13">
        <v>3</v>
      </c>
      <c r="Q485" s="13"/>
      <c r="R485" s="13"/>
      <c r="S485" s="19"/>
    </row>
    <row r="486" spans="1:19" ht="12.75">
      <c r="A486" s="12"/>
      <c r="B486" s="27">
        <f>E486/COUNT(F485:AW485)</f>
        <v>0</v>
      </c>
      <c r="C486" s="28">
        <f>E486/COUNTA(F485:AX485)</f>
        <v>0</v>
      </c>
      <c r="D486" s="14">
        <v>1</v>
      </c>
      <c r="E486" s="14">
        <f>COUNTIF(F485:AZ485,D486)</f>
        <v>0</v>
      </c>
      <c r="F486" s="14"/>
      <c r="G486" s="14"/>
      <c r="H486" s="14"/>
      <c r="I486" s="14"/>
      <c r="J486" s="14"/>
      <c r="K486" s="14"/>
      <c r="L486" s="14"/>
      <c r="M486" s="14"/>
      <c r="N486" s="14"/>
      <c r="O486" s="13"/>
      <c r="P486" s="13"/>
      <c r="Q486" s="13"/>
      <c r="R486" s="13"/>
      <c r="S486" s="19"/>
    </row>
    <row r="487" spans="1:19" ht="12.75">
      <c r="A487" s="12"/>
      <c r="B487" s="27">
        <f>E487/COUNT(F485:AW485)</f>
        <v>0.2</v>
      </c>
      <c r="C487" s="28">
        <f>E487/COUNTA(F485:AX485)</f>
        <v>0.16666666666666666</v>
      </c>
      <c r="D487" s="14">
        <v>2</v>
      </c>
      <c r="E487" s="14">
        <f>COUNTIF(F485:AZ485,D487)</f>
        <v>1</v>
      </c>
      <c r="F487" s="14"/>
      <c r="G487" s="14"/>
      <c r="H487" s="14"/>
      <c r="I487" s="14"/>
      <c r="J487" s="14"/>
      <c r="K487" s="14"/>
      <c r="L487" s="14"/>
      <c r="M487" s="14"/>
      <c r="N487" s="14"/>
      <c r="O487" s="13"/>
      <c r="P487" s="13"/>
      <c r="Q487" s="13"/>
      <c r="R487" s="13"/>
      <c r="S487" s="19"/>
    </row>
    <row r="488" spans="1:19" ht="12.75">
      <c r="A488" s="12"/>
      <c r="B488" s="27">
        <f>E488/COUNT(F485:AW485)</f>
        <v>0.6</v>
      </c>
      <c r="C488" s="28">
        <f>E488/COUNTA(F485:AX485)</f>
        <v>0.5</v>
      </c>
      <c r="D488" s="14">
        <v>3</v>
      </c>
      <c r="E488" s="14">
        <f>COUNTIF(F485:AZ485,D488)</f>
        <v>3</v>
      </c>
      <c r="F488" s="14"/>
      <c r="G488" s="14"/>
      <c r="H488" s="14"/>
      <c r="I488" s="14"/>
      <c r="J488" s="14"/>
      <c r="K488" s="14"/>
      <c r="L488" s="14"/>
      <c r="M488" s="14"/>
      <c r="N488" s="14"/>
      <c r="O488" s="13"/>
      <c r="P488" s="13"/>
      <c r="Q488" s="13"/>
      <c r="R488" s="13"/>
      <c r="S488" s="19"/>
    </row>
    <row r="489" spans="1:19" ht="12.75">
      <c r="A489" s="12"/>
      <c r="B489" s="27">
        <f>E489/COUNT(F485:AW485)</f>
        <v>0</v>
      </c>
      <c r="C489" s="28">
        <f>E489/COUNTA(F485:AX485)</f>
        <v>0</v>
      </c>
      <c r="D489" s="14">
        <v>4</v>
      </c>
      <c r="E489" s="14">
        <f>COUNTIF(F485:AZ485,D489)</f>
        <v>0</v>
      </c>
      <c r="F489" s="14"/>
      <c r="G489" s="14"/>
      <c r="H489" s="14"/>
      <c r="I489" s="14"/>
      <c r="J489" s="14"/>
      <c r="K489" s="14"/>
      <c r="L489" s="14"/>
      <c r="M489" s="14"/>
      <c r="N489" s="14"/>
      <c r="O489" s="13"/>
      <c r="P489" s="13"/>
      <c r="Q489" s="13"/>
      <c r="R489" s="13"/>
      <c r="S489" s="19"/>
    </row>
    <row r="490" spans="1:19" ht="12.75">
      <c r="A490" s="12"/>
      <c r="B490" s="27">
        <f>E490/COUNT(F485:AW485)</f>
        <v>0.2</v>
      </c>
      <c r="C490" s="28">
        <f>E490/COUNTA(F485:AX485)</f>
        <v>0.16666666666666666</v>
      </c>
      <c r="D490" s="14">
        <v>5</v>
      </c>
      <c r="E490" s="14">
        <f>COUNTIF(F485:AZ485,D490)</f>
        <v>1</v>
      </c>
      <c r="F490" s="14"/>
      <c r="G490" s="14"/>
      <c r="H490" s="14"/>
      <c r="I490" s="14"/>
      <c r="J490" s="14"/>
      <c r="K490" s="14"/>
      <c r="L490" s="14"/>
      <c r="M490" s="14"/>
      <c r="N490" s="14"/>
      <c r="O490" s="13"/>
      <c r="P490" s="13"/>
      <c r="Q490" s="13"/>
      <c r="R490" s="13"/>
      <c r="S490" s="19"/>
    </row>
    <row r="491" spans="1:19" ht="12.75">
      <c r="A491" s="12"/>
      <c r="B491" s="27">
        <f>E491/COUNT(F485:AW485)</f>
        <v>0.2</v>
      </c>
      <c r="C491" s="28">
        <f>E491/COUNTA(F485:AX485)</f>
        <v>0.16666666666666666</v>
      </c>
      <c r="D491" s="14" t="s">
        <v>144</v>
      </c>
      <c r="E491" s="14">
        <f>COUNTIF(F485:AZ485,D491)</f>
        <v>1</v>
      </c>
      <c r="F491" s="14"/>
      <c r="G491" s="14"/>
      <c r="H491" s="14"/>
      <c r="I491" s="14"/>
      <c r="J491" s="14"/>
      <c r="K491" s="14"/>
      <c r="L491" s="14"/>
      <c r="M491" s="14"/>
      <c r="N491" s="14"/>
      <c r="O491" s="13"/>
      <c r="P491" s="13"/>
      <c r="Q491" s="13"/>
      <c r="R491" s="13"/>
      <c r="S491" s="19"/>
    </row>
    <row r="492" spans="1:19" ht="12.75">
      <c r="A492" s="12"/>
      <c r="B492" s="13" t="s">
        <v>136</v>
      </c>
      <c r="C492" s="14"/>
      <c r="D492" s="14" t="s">
        <v>143</v>
      </c>
      <c r="E492" s="14" t="s">
        <v>137</v>
      </c>
      <c r="F492" s="14" t="s">
        <v>144</v>
      </c>
      <c r="G492" s="14">
        <v>3</v>
      </c>
      <c r="H492" s="14">
        <v>2</v>
      </c>
      <c r="I492" s="14"/>
      <c r="J492" s="14"/>
      <c r="K492" s="14"/>
      <c r="L492" s="14"/>
      <c r="M492" s="14">
        <v>5</v>
      </c>
      <c r="N492" s="14"/>
      <c r="O492" s="13">
        <v>3</v>
      </c>
      <c r="P492" s="13">
        <v>3</v>
      </c>
      <c r="Q492" s="13"/>
      <c r="R492" s="13"/>
      <c r="S492" s="19"/>
    </row>
    <row r="493" spans="1:19" ht="12.75">
      <c r="A493" s="12"/>
      <c r="B493" s="27">
        <f>E493/COUNT(F492:AW492)</f>
        <v>0</v>
      </c>
      <c r="C493" s="28">
        <f>E493/COUNTA(F492:AX492)</f>
        <v>0</v>
      </c>
      <c r="D493" s="14">
        <v>1</v>
      </c>
      <c r="E493" s="14">
        <f>COUNTIF(F492:AZ492,D493)</f>
        <v>0</v>
      </c>
      <c r="F493" s="14"/>
      <c r="G493" s="14"/>
      <c r="H493" s="14"/>
      <c r="I493" s="14"/>
      <c r="J493" s="14"/>
      <c r="K493" s="14"/>
      <c r="L493" s="14"/>
      <c r="M493" s="14"/>
      <c r="N493" s="14"/>
      <c r="O493" s="13"/>
      <c r="P493" s="13"/>
      <c r="Q493" s="13"/>
      <c r="R493" s="13"/>
      <c r="S493" s="19"/>
    </row>
    <row r="494" spans="1:19" ht="12.75">
      <c r="A494" s="12"/>
      <c r="B494" s="27">
        <f>E494/COUNT(F492:AW492)</f>
        <v>0.2</v>
      </c>
      <c r="C494" s="28">
        <f>E494/COUNTA(F492:AX492)</f>
        <v>0.16666666666666666</v>
      </c>
      <c r="D494" s="14">
        <v>2</v>
      </c>
      <c r="E494" s="14">
        <f>COUNTIF(F492:AZ492,D494)</f>
        <v>1</v>
      </c>
      <c r="F494" s="14"/>
      <c r="G494" s="14"/>
      <c r="H494" s="14"/>
      <c r="I494" s="14"/>
      <c r="J494" s="14"/>
      <c r="K494" s="14"/>
      <c r="L494" s="14"/>
      <c r="M494" s="14"/>
      <c r="N494" s="14"/>
      <c r="O494" s="13"/>
      <c r="P494" s="13"/>
      <c r="Q494" s="13"/>
      <c r="R494" s="13"/>
      <c r="S494" s="19"/>
    </row>
    <row r="495" spans="1:19" ht="12.75">
      <c r="A495" s="12"/>
      <c r="B495" s="27">
        <f>E495/COUNT(F492:AW492)</f>
        <v>0.6</v>
      </c>
      <c r="C495" s="28">
        <f>E495/COUNTA(F492:AX492)</f>
        <v>0.5</v>
      </c>
      <c r="D495" s="14">
        <v>3</v>
      </c>
      <c r="E495" s="14">
        <f>COUNTIF(F492:AZ492,D495)</f>
        <v>3</v>
      </c>
      <c r="F495" s="14"/>
      <c r="G495" s="14"/>
      <c r="H495" s="14"/>
      <c r="I495" s="14"/>
      <c r="J495" s="14"/>
      <c r="K495" s="14"/>
      <c r="L495" s="14"/>
      <c r="M495" s="14"/>
      <c r="N495" s="14"/>
      <c r="O495" s="13"/>
      <c r="P495" s="13"/>
      <c r="Q495" s="13"/>
      <c r="R495" s="13"/>
      <c r="S495" s="19"/>
    </row>
    <row r="496" spans="1:19" ht="12.75">
      <c r="A496" s="12"/>
      <c r="B496" s="27">
        <f>E496/COUNT(F492:AW492)</f>
        <v>0</v>
      </c>
      <c r="C496" s="28">
        <f>E496/COUNTA(F492:AX492)</f>
        <v>0</v>
      </c>
      <c r="D496" s="14">
        <v>4</v>
      </c>
      <c r="E496" s="14">
        <f>COUNTIF(F492:AZ492,D496)</f>
        <v>0</v>
      </c>
      <c r="F496" s="14"/>
      <c r="G496" s="14"/>
      <c r="H496" s="14"/>
      <c r="I496" s="14"/>
      <c r="J496" s="14"/>
      <c r="K496" s="14"/>
      <c r="L496" s="14"/>
      <c r="M496" s="14"/>
      <c r="N496" s="14"/>
      <c r="O496" s="13"/>
      <c r="P496" s="13"/>
      <c r="Q496" s="13"/>
      <c r="R496" s="13"/>
      <c r="S496" s="19"/>
    </row>
    <row r="497" spans="1:19" ht="12.75">
      <c r="A497" s="12"/>
      <c r="B497" s="27">
        <f>E497/COUNT(F492:AW492)</f>
        <v>0.2</v>
      </c>
      <c r="C497" s="28">
        <f>E497/COUNTA(F492:AX492)</f>
        <v>0.16666666666666666</v>
      </c>
      <c r="D497" s="14">
        <v>5</v>
      </c>
      <c r="E497" s="14">
        <f>COUNTIF(F492:AZ492,D497)</f>
        <v>1</v>
      </c>
      <c r="F497" s="14"/>
      <c r="G497" s="14"/>
      <c r="H497" s="14"/>
      <c r="I497" s="14"/>
      <c r="J497" s="14"/>
      <c r="K497" s="14"/>
      <c r="L497" s="14"/>
      <c r="M497" s="14"/>
      <c r="N497" s="14"/>
      <c r="O497" s="13"/>
      <c r="P497" s="13"/>
      <c r="Q497" s="13"/>
      <c r="R497" s="13"/>
      <c r="S497" s="19"/>
    </row>
    <row r="498" spans="1:19" ht="12.75">
      <c r="A498" s="12"/>
      <c r="B498" s="27">
        <f>E498/COUNT(F492:AW492)</f>
        <v>0.2</v>
      </c>
      <c r="C498" s="28">
        <f>E498/COUNTA(F492:AX492)</f>
        <v>0.16666666666666666</v>
      </c>
      <c r="D498" s="14" t="s">
        <v>144</v>
      </c>
      <c r="E498" s="14">
        <f>COUNTIF(F492:AZ492,D498)</f>
        <v>1</v>
      </c>
      <c r="F498" s="14"/>
      <c r="G498" s="14"/>
      <c r="H498" s="14"/>
      <c r="I498" s="14"/>
      <c r="J498" s="14"/>
      <c r="K498" s="14"/>
      <c r="L498" s="14"/>
      <c r="M498" s="14"/>
      <c r="N498" s="14"/>
      <c r="O498" s="13"/>
      <c r="P498" s="13"/>
      <c r="Q498" s="13"/>
      <c r="R498" s="13"/>
      <c r="S498" s="19"/>
    </row>
    <row r="499" spans="1:19" ht="12.75">
      <c r="A499" s="12"/>
      <c r="B499" s="13" t="s">
        <v>138</v>
      </c>
      <c r="C499" s="14"/>
      <c r="D499" s="14" t="s">
        <v>143</v>
      </c>
      <c r="E499" s="14" t="s">
        <v>139</v>
      </c>
      <c r="F499" s="14">
        <v>4</v>
      </c>
      <c r="G499" s="14">
        <v>3</v>
      </c>
      <c r="H499" s="14">
        <v>3</v>
      </c>
      <c r="I499" s="14"/>
      <c r="J499" s="14"/>
      <c r="K499" s="14"/>
      <c r="L499" s="14"/>
      <c r="M499" s="14">
        <v>5</v>
      </c>
      <c r="N499" s="14"/>
      <c r="O499" s="13">
        <v>3</v>
      </c>
      <c r="P499" s="13">
        <v>3</v>
      </c>
      <c r="Q499" s="13"/>
      <c r="R499" s="13"/>
      <c r="S499" s="19"/>
    </row>
    <row r="500" spans="1:19" ht="12.75">
      <c r="A500" s="12"/>
      <c r="B500" s="27">
        <f>E500/COUNT(F499:AW499)</f>
        <v>0</v>
      </c>
      <c r="C500" s="28">
        <f>E500/COUNTA(F499:AX499)</f>
        <v>0</v>
      </c>
      <c r="D500" s="14">
        <v>1</v>
      </c>
      <c r="E500" s="14">
        <f>COUNTIF(F499:AZ499,D500)</f>
        <v>0</v>
      </c>
      <c r="F500" s="14"/>
      <c r="G500" s="14"/>
      <c r="H500" s="14"/>
      <c r="I500" s="14"/>
      <c r="J500" s="14"/>
      <c r="K500" s="14"/>
      <c r="L500" s="14"/>
      <c r="M500" s="14"/>
      <c r="N500" s="14"/>
      <c r="O500" s="13"/>
      <c r="P500" s="13"/>
      <c r="Q500" s="13"/>
      <c r="R500" s="13"/>
      <c r="S500" s="19"/>
    </row>
    <row r="501" spans="1:19" ht="12.75">
      <c r="A501" s="12"/>
      <c r="B501" s="27">
        <f>E501/COUNT(F499:AW499)</f>
        <v>0</v>
      </c>
      <c r="C501" s="28">
        <f>E501/COUNTA(F499:AX499)</f>
        <v>0</v>
      </c>
      <c r="D501" s="14">
        <v>2</v>
      </c>
      <c r="E501" s="14">
        <f>COUNTIF(F499:AZ499,D501)</f>
        <v>0</v>
      </c>
      <c r="F501" s="14"/>
      <c r="G501" s="14"/>
      <c r="H501" s="14"/>
      <c r="I501" s="14"/>
      <c r="J501" s="14"/>
      <c r="K501" s="14"/>
      <c r="L501" s="14"/>
      <c r="M501" s="14"/>
      <c r="N501" s="14"/>
      <c r="O501" s="13"/>
      <c r="P501" s="13"/>
      <c r="Q501" s="13"/>
      <c r="R501" s="13"/>
      <c r="S501" s="19"/>
    </row>
    <row r="502" spans="1:19" ht="12.75">
      <c r="A502" s="12"/>
      <c r="B502" s="27">
        <f>E502/COUNT(F499:AW499)</f>
        <v>0.6666666666666666</v>
      </c>
      <c r="C502" s="28">
        <f>E502/COUNTA(F499:AX499)</f>
        <v>0.6666666666666666</v>
      </c>
      <c r="D502" s="14">
        <v>3</v>
      </c>
      <c r="E502" s="14">
        <f>COUNTIF(F499:AZ499,D502)</f>
        <v>4</v>
      </c>
      <c r="F502" s="14"/>
      <c r="G502" s="14"/>
      <c r="H502" s="14"/>
      <c r="I502" s="14"/>
      <c r="J502" s="14"/>
      <c r="K502" s="14"/>
      <c r="L502" s="14"/>
      <c r="M502" s="14"/>
      <c r="N502" s="14"/>
      <c r="O502" s="13"/>
      <c r="P502" s="13"/>
      <c r="Q502" s="13"/>
      <c r="R502" s="13"/>
      <c r="S502" s="19"/>
    </row>
    <row r="503" spans="1:19" ht="12.75">
      <c r="A503" s="12"/>
      <c r="B503" s="27">
        <f>E503/COUNT(F499:AW499)</f>
        <v>0.16666666666666666</v>
      </c>
      <c r="C503" s="28">
        <f>E503/COUNTA(F499:AX499)</f>
        <v>0.16666666666666666</v>
      </c>
      <c r="D503" s="14">
        <v>4</v>
      </c>
      <c r="E503" s="14">
        <f>COUNTIF(F499:AZ499,D503)</f>
        <v>1</v>
      </c>
      <c r="F503" s="14"/>
      <c r="G503" s="14"/>
      <c r="H503" s="14"/>
      <c r="I503" s="14"/>
      <c r="J503" s="14"/>
      <c r="K503" s="14"/>
      <c r="L503" s="14"/>
      <c r="M503" s="14"/>
      <c r="N503" s="14"/>
      <c r="O503" s="13"/>
      <c r="P503" s="13"/>
      <c r="Q503" s="13"/>
      <c r="R503" s="13"/>
      <c r="S503" s="19"/>
    </row>
    <row r="504" spans="1:19" ht="12.75">
      <c r="A504" s="12"/>
      <c r="B504" s="27">
        <f>E504/COUNT(F499:AW499)</f>
        <v>0.16666666666666666</v>
      </c>
      <c r="C504" s="28">
        <f>E504/COUNTA(F499:AX499)</f>
        <v>0.16666666666666666</v>
      </c>
      <c r="D504" s="14">
        <v>5</v>
      </c>
      <c r="E504" s="14">
        <f>COUNTIF(F499:AZ499,D504)</f>
        <v>1</v>
      </c>
      <c r="F504" s="14"/>
      <c r="G504" s="14"/>
      <c r="H504" s="14"/>
      <c r="I504" s="14"/>
      <c r="J504" s="14"/>
      <c r="K504" s="14"/>
      <c r="L504" s="14"/>
      <c r="M504" s="14"/>
      <c r="N504" s="14"/>
      <c r="O504" s="13"/>
      <c r="P504" s="13"/>
      <c r="Q504" s="13"/>
      <c r="R504" s="13"/>
      <c r="S504" s="19"/>
    </row>
    <row r="505" spans="1:19" ht="12.75">
      <c r="A505" s="12"/>
      <c r="B505" s="27">
        <f>E505/COUNT(F499:AW499)</f>
        <v>0</v>
      </c>
      <c r="C505" s="28">
        <f>E505/COUNTA(F499:AX499)</f>
        <v>0</v>
      </c>
      <c r="D505" s="14" t="s">
        <v>144</v>
      </c>
      <c r="E505" s="14">
        <f>COUNTIF(F499:AZ499,D505)</f>
        <v>0</v>
      </c>
      <c r="F505" s="14"/>
      <c r="G505" s="14"/>
      <c r="H505" s="14"/>
      <c r="I505" s="14"/>
      <c r="J505" s="14"/>
      <c r="K505" s="14"/>
      <c r="L505" s="14"/>
      <c r="M505" s="14"/>
      <c r="N505" s="14"/>
      <c r="O505" s="13"/>
      <c r="P505" s="13"/>
      <c r="Q505" s="13"/>
      <c r="R505" s="13"/>
      <c r="S505" s="19"/>
    </row>
    <row r="506" spans="1:19" ht="12.75">
      <c r="A506" s="12"/>
      <c r="B506" s="13" t="s">
        <v>140</v>
      </c>
      <c r="C506" s="14"/>
      <c r="D506" s="14" t="s">
        <v>143</v>
      </c>
      <c r="E506" s="14" t="s">
        <v>141</v>
      </c>
      <c r="F506" s="14" t="s">
        <v>144</v>
      </c>
      <c r="G506" s="14">
        <v>3</v>
      </c>
      <c r="H506" s="14">
        <v>3</v>
      </c>
      <c r="I506" s="14"/>
      <c r="J506" s="14"/>
      <c r="K506" s="14"/>
      <c r="L506" s="14"/>
      <c r="M506" s="14">
        <v>5</v>
      </c>
      <c r="N506" s="14"/>
      <c r="O506" s="13">
        <v>4</v>
      </c>
      <c r="P506" s="13">
        <v>3</v>
      </c>
      <c r="Q506" s="13"/>
      <c r="R506" s="13"/>
      <c r="S506" s="19"/>
    </row>
    <row r="507" spans="1:19" ht="12.75">
      <c r="A507" s="12"/>
      <c r="B507" s="27">
        <f>E507/COUNT(F506:AW506)</f>
        <v>0</v>
      </c>
      <c r="C507" s="28">
        <f>E507/COUNTA(F506:AX506)</f>
        <v>0</v>
      </c>
      <c r="D507" s="14">
        <v>1</v>
      </c>
      <c r="E507" s="14">
        <f>COUNTIF(F506:AZ506,D507)</f>
        <v>0</v>
      </c>
      <c r="F507" s="14"/>
      <c r="G507" s="14"/>
      <c r="H507" s="14"/>
      <c r="I507" s="14"/>
      <c r="J507" s="14"/>
      <c r="K507" s="14"/>
      <c r="L507" s="14"/>
      <c r="M507" s="14"/>
      <c r="N507" s="14"/>
      <c r="O507" s="13"/>
      <c r="P507" s="13"/>
      <c r="Q507" s="13"/>
      <c r="R507" s="13"/>
      <c r="S507" s="19"/>
    </row>
    <row r="508" spans="1:19" ht="12.75">
      <c r="A508" s="12"/>
      <c r="B508" s="27">
        <f>E508/COUNT(F506:AW506)</f>
        <v>0</v>
      </c>
      <c r="C508" s="28">
        <f>E508/COUNTA(F506:AX506)</f>
        <v>0</v>
      </c>
      <c r="D508" s="14">
        <v>2</v>
      </c>
      <c r="E508" s="14">
        <f>COUNTIF(F506:AZ506,D508)</f>
        <v>0</v>
      </c>
      <c r="F508" s="14"/>
      <c r="G508" s="14"/>
      <c r="H508" s="14"/>
      <c r="I508" s="14"/>
      <c r="J508" s="14"/>
      <c r="K508" s="14"/>
      <c r="L508" s="14"/>
      <c r="M508" s="14"/>
      <c r="N508" s="14"/>
      <c r="O508" s="13"/>
      <c r="P508" s="13"/>
      <c r="Q508" s="13"/>
      <c r="R508" s="13"/>
      <c r="S508" s="19"/>
    </row>
    <row r="509" spans="1:19" ht="12.75">
      <c r="A509" s="12"/>
      <c r="B509" s="27">
        <f>E509/COUNT(F506:AW506)</f>
        <v>0.6</v>
      </c>
      <c r="C509" s="28">
        <f>E509/COUNTA(F506:AX506)</f>
        <v>0.5</v>
      </c>
      <c r="D509" s="14">
        <v>3</v>
      </c>
      <c r="E509" s="14">
        <f>COUNTIF(F506:AZ506,D509)</f>
        <v>3</v>
      </c>
      <c r="F509" s="14"/>
      <c r="G509" s="14"/>
      <c r="H509" s="14"/>
      <c r="I509" s="14"/>
      <c r="J509" s="14"/>
      <c r="K509" s="14"/>
      <c r="L509" s="14"/>
      <c r="M509" s="14"/>
      <c r="N509" s="14"/>
      <c r="O509" s="13"/>
      <c r="P509" s="13"/>
      <c r="Q509" s="13"/>
      <c r="R509" s="13"/>
      <c r="S509" s="19"/>
    </row>
    <row r="510" spans="1:19" ht="12.75">
      <c r="A510" s="12"/>
      <c r="B510" s="27">
        <f>E510/COUNT(F506:AW506)</f>
        <v>0.2</v>
      </c>
      <c r="C510" s="28">
        <f>E510/COUNTA(F506:AX506)</f>
        <v>0.16666666666666666</v>
      </c>
      <c r="D510" s="14">
        <v>4</v>
      </c>
      <c r="E510" s="14">
        <f>COUNTIF(F506:AZ506,D510)</f>
        <v>1</v>
      </c>
      <c r="F510" s="14"/>
      <c r="G510" s="14"/>
      <c r="H510" s="14"/>
      <c r="I510" s="14"/>
      <c r="J510" s="14"/>
      <c r="K510" s="14"/>
      <c r="L510" s="14"/>
      <c r="M510" s="14"/>
      <c r="N510" s="14"/>
      <c r="O510" s="13"/>
      <c r="P510" s="13"/>
      <c r="Q510" s="13"/>
      <c r="R510" s="13"/>
      <c r="S510" s="19"/>
    </row>
    <row r="511" spans="1:19" ht="12.75">
      <c r="A511" s="12"/>
      <c r="B511" s="27">
        <f>E511/COUNT(F506:AW506)</f>
        <v>0.2</v>
      </c>
      <c r="C511" s="28">
        <f>E511/COUNTA(F506:AX506)</f>
        <v>0.16666666666666666</v>
      </c>
      <c r="D511" s="14">
        <v>5</v>
      </c>
      <c r="E511" s="14">
        <f>COUNTIF(F506:AZ506,D511)</f>
        <v>1</v>
      </c>
      <c r="F511" s="14"/>
      <c r="G511" s="14"/>
      <c r="H511" s="14"/>
      <c r="I511" s="14"/>
      <c r="J511" s="14"/>
      <c r="K511" s="14"/>
      <c r="L511" s="14"/>
      <c r="M511" s="14"/>
      <c r="N511" s="14"/>
      <c r="O511" s="13"/>
      <c r="P511" s="13"/>
      <c r="Q511" s="13"/>
      <c r="R511" s="13"/>
      <c r="S511" s="19"/>
    </row>
    <row r="512" spans="1:19" ht="12.75">
      <c r="A512" s="12"/>
      <c r="B512" s="27">
        <f>E512/COUNT(F506:AW506)</f>
        <v>0.2</v>
      </c>
      <c r="C512" s="28">
        <f>E512/COUNTA(F506:AX506)</f>
        <v>0.16666666666666666</v>
      </c>
      <c r="D512" s="14" t="s">
        <v>144</v>
      </c>
      <c r="E512" s="14">
        <f>COUNTIF(F506:AZ506,D512)</f>
        <v>1</v>
      </c>
      <c r="F512" s="14"/>
      <c r="G512" s="14"/>
      <c r="H512" s="14"/>
      <c r="I512" s="14"/>
      <c r="J512" s="14"/>
      <c r="K512" s="14"/>
      <c r="L512" s="14"/>
      <c r="M512" s="14"/>
      <c r="N512" s="14"/>
      <c r="O512" s="13"/>
      <c r="P512" s="13"/>
      <c r="Q512" s="13"/>
      <c r="R512" s="13"/>
      <c r="S512" s="19"/>
    </row>
    <row r="513" spans="1:19" ht="45">
      <c r="A513" s="12" t="s">
        <v>49</v>
      </c>
      <c r="B513" s="13" t="s">
        <v>50</v>
      </c>
      <c r="C513" s="14">
        <v>39</v>
      </c>
      <c r="D513" s="14" t="s">
        <v>143</v>
      </c>
      <c r="E513" s="14" t="s">
        <v>131</v>
      </c>
      <c r="F513" s="14" t="s">
        <v>144</v>
      </c>
      <c r="G513" s="14">
        <v>4</v>
      </c>
      <c r="H513" s="14">
        <v>4</v>
      </c>
      <c r="I513" s="14"/>
      <c r="J513" s="14"/>
      <c r="K513" s="14"/>
      <c r="L513" s="14"/>
      <c r="M513" s="14">
        <v>4</v>
      </c>
      <c r="N513" s="14"/>
      <c r="O513" s="13">
        <v>4</v>
      </c>
      <c r="P513" s="13">
        <v>3</v>
      </c>
      <c r="Q513" s="13"/>
      <c r="R513" s="13"/>
      <c r="S513" s="19"/>
    </row>
    <row r="514" spans="1:19" ht="12.75">
      <c r="A514" s="12"/>
      <c r="B514" s="27">
        <f>E514/COUNT(F513:AW513)</f>
        <v>0</v>
      </c>
      <c r="C514" s="28">
        <f>E514/COUNTA(F513:AX513)</f>
        <v>0</v>
      </c>
      <c r="D514" s="14">
        <v>1</v>
      </c>
      <c r="E514" s="14">
        <f>COUNTIF(F513:AZ513,D514)</f>
        <v>0</v>
      </c>
      <c r="F514" s="14"/>
      <c r="G514" s="14"/>
      <c r="H514" s="14"/>
      <c r="I514" s="14"/>
      <c r="J514" s="14"/>
      <c r="K514" s="14"/>
      <c r="L514" s="14"/>
      <c r="M514" s="14"/>
      <c r="N514" s="14"/>
      <c r="O514" s="13"/>
      <c r="P514" s="13"/>
      <c r="Q514" s="13"/>
      <c r="R514" s="13"/>
      <c r="S514" s="19"/>
    </row>
    <row r="515" spans="1:19" ht="12.75">
      <c r="A515" s="12"/>
      <c r="B515" s="27">
        <f>E515/COUNT(F513:AW513)</f>
        <v>0</v>
      </c>
      <c r="C515" s="28">
        <f>E515/COUNTA(F513:AX513)</f>
        <v>0</v>
      </c>
      <c r="D515" s="14">
        <v>2</v>
      </c>
      <c r="E515" s="14">
        <f>COUNTIF(F513:AZ513,D515)</f>
        <v>0</v>
      </c>
      <c r="F515" s="14"/>
      <c r="G515" s="14"/>
      <c r="H515" s="14"/>
      <c r="I515" s="14"/>
      <c r="J515" s="14"/>
      <c r="K515" s="14"/>
      <c r="L515" s="14"/>
      <c r="M515" s="14"/>
      <c r="N515" s="14"/>
      <c r="O515" s="13"/>
      <c r="P515" s="13"/>
      <c r="Q515" s="13"/>
      <c r="R515" s="13"/>
      <c r="S515" s="19"/>
    </row>
    <row r="516" spans="1:19" ht="12.75">
      <c r="A516" s="12"/>
      <c r="B516" s="27">
        <f>E516/COUNT(F513:AW513)</f>
        <v>0.2</v>
      </c>
      <c r="C516" s="28">
        <f>E516/COUNTA(F513:AX513)</f>
        <v>0.16666666666666666</v>
      </c>
      <c r="D516" s="14">
        <v>3</v>
      </c>
      <c r="E516" s="14">
        <f>COUNTIF(F513:AZ513,D516)</f>
        <v>1</v>
      </c>
      <c r="F516" s="14"/>
      <c r="G516" s="14"/>
      <c r="H516" s="14"/>
      <c r="I516" s="14"/>
      <c r="J516" s="14"/>
      <c r="K516" s="14"/>
      <c r="L516" s="14"/>
      <c r="M516" s="14"/>
      <c r="N516" s="14"/>
      <c r="O516" s="13"/>
      <c r="P516" s="13"/>
      <c r="Q516" s="13"/>
      <c r="R516" s="13"/>
      <c r="S516" s="19"/>
    </row>
    <row r="517" spans="1:19" ht="12.75">
      <c r="A517" s="12"/>
      <c r="B517" s="27">
        <f>E517/COUNT(F513:AW513)</f>
        <v>0.8</v>
      </c>
      <c r="C517" s="28">
        <f>E517/COUNTA(F513:AX513)</f>
        <v>0.6666666666666666</v>
      </c>
      <c r="D517" s="14">
        <v>4</v>
      </c>
      <c r="E517" s="14">
        <f>COUNTIF(F513:AZ513,D517)</f>
        <v>4</v>
      </c>
      <c r="F517" s="14"/>
      <c r="G517" s="14"/>
      <c r="H517" s="14"/>
      <c r="I517" s="14"/>
      <c r="J517" s="14"/>
      <c r="K517" s="14"/>
      <c r="L517" s="14"/>
      <c r="M517" s="14"/>
      <c r="N517" s="14"/>
      <c r="O517" s="13"/>
      <c r="P517" s="13"/>
      <c r="Q517" s="13"/>
      <c r="R517" s="13"/>
      <c r="S517" s="19"/>
    </row>
    <row r="518" spans="1:19" ht="12.75">
      <c r="A518" s="12"/>
      <c r="B518" s="27">
        <f>E518/COUNT(F513:AW513)</f>
        <v>0</v>
      </c>
      <c r="C518" s="28">
        <f>E518/COUNTA(F513:AX513)</f>
        <v>0</v>
      </c>
      <c r="D518" s="14">
        <v>5</v>
      </c>
      <c r="E518" s="14">
        <f>COUNTIF(F513:AZ513,D518)</f>
        <v>0</v>
      </c>
      <c r="F518" s="14"/>
      <c r="G518" s="14"/>
      <c r="H518" s="14"/>
      <c r="I518" s="14"/>
      <c r="J518" s="14"/>
      <c r="K518" s="14"/>
      <c r="L518" s="14"/>
      <c r="M518" s="14"/>
      <c r="N518" s="14"/>
      <c r="O518" s="13"/>
      <c r="P518" s="13"/>
      <c r="Q518" s="13"/>
      <c r="R518" s="13"/>
      <c r="S518" s="19"/>
    </row>
    <row r="519" spans="1:19" ht="12.75">
      <c r="A519" s="12"/>
      <c r="B519" s="27">
        <f>E519/COUNT(F513:AW513)</f>
        <v>0.2</v>
      </c>
      <c r="C519" s="28">
        <f>E519/COUNTA(F513:AX513)</f>
        <v>0.16666666666666666</v>
      </c>
      <c r="D519" s="14" t="s">
        <v>144</v>
      </c>
      <c r="E519" s="14">
        <f>COUNTIF(F513:AZ513,D519)</f>
        <v>1</v>
      </c>
      <c r="F519" s="14"/>
      <c r="G519" s="14"/>
      <c r="H519" s="14"/>
      <c r="I519" s="14"/>
      <c r="J519" s="14"/>
      <c r="K519" s="14"/>
      <c r="L519" s="14"/>
      <c r="M519" s="14"/>
      <c r="N519" s="14"/>
      <c r="O519" s="13"/>
      <c r="P519" s="13"/>
      <c r="Q519" s="13"/>
      <c r="R519" s="13"/>
      <c r="S519" s="19"/>
    </row>
    <row r="520" spans="1:19" ht="22.5">
      <c r="A520" s="12"/>
      <c r="B520" s="13" t="s">
        <v>51</v>
      </c>
      <c r="C520" s="14"/>
      <c r="D520" s="14" t="s">
        <v>143</v>
      </c>
      <c r="E520" s="14" t="s">
        <v>133</v>
      </c>
      <c r="F520" s="14" t="s">
        <v>144</v>
      </c>
      <c r="G520" s="14">
        <v>4</v>
      </c>
      <c r="H520" s="14">
        <v>3</v>
      </c>
      <c r="I520" s="14"/>
      <c r="J520" s="14"/>
      <c r="K520" s="14"/>
      <c r="L520" s="14"/>
      <c r="M520" s="14">
        <v>5</v>
      </c>
      <c r="N520" s="14"/>
      <c r="O520" s="13">
        <v>4</v>
      </c>
      <c r="P520" s="13">
        <v>2</v>
      </c>
      <c r="Q520" s="13"/>
      <c r="R520" s="13"/>
      <c r="S520" s="19"/>
    </row>
    <row r="521" spans="1:19" ht="12.75">
      <c r="A521" s="12"/>
      <c r="B521" s="27">
        <f>E521/COUNT(F520:AW520)</f>
        <v>0</v>
      </c>
      <c r="C521" s="28">
        <f>E521/COUNTA(F520:AX520)</f>
        <v>0</v>
      </c>
      <c r="D521" s="14">
        <v>1</v>
      </c>
      <c r="E521" s="14">
        <f>COUNTIF(F520:AZ520,D521)</f>
        <v>0</v>
      </c>
      <c r="F521" s="14"/>
      <c r="G521" s="14"/>
      <c r="H521" s="14"/>
      <c r="I521" s="14"/>
      <c r="J521" s="14"/>
      <c r="K521" s="14"/>
      <c r="L521" s="14"/>
      <c r="M521" s="14"/>
      <c r="N521" s="14"/>
      <c r="O521" s="13"/>
      <c r="P521" s="13"/>
      <c r="Q521" s="13"/>
      <c r="R521" s="13"/>
      <c r="S521" s="19"/>
    </row>
    <row r="522" spans="1:19" ht="12.75">
      <c r="A522" s="12"/>
      <c r="B522" s="27">
        <f>E522/COUNT(F520:AW520)</f>
        <v>0.2</v>
      </c>
      <c r="C522" s="28">
        <f>E522/COUNTA(F520:AX520)</f>
        <v>0.16666666666666666</v>
      </c>
      <c r="D522" s="14">
        <v>2</v>
      </c>
      <c r="E522" s="14">
        <f>COUNTIF(F520:AZ520,D522)</f>
        <v>1</v>
      </c>
      <c r="F522" s="14"/>
      <c r="G522" s="14"/>
      <c r="H522" s="14"/>
      <c r="I522" s="14"/>
      <c r="J522" s="14"/>
      <c r="K522" s="14"/>
      <c r="L522" s="14"/>
      <c r="M522" s="14"/>
      <c r="N522" s="14"/>
      <c r="O522" s="13"/>
      <c r="P522" s="13"/>
      <c r="Q522" s="13"/>
      <c r="R522" s="13"/>
      <c r="S522" s="19"/>
    </row>
    <row r="523" spans="1:19" ht="12.75">
      <c r="A523" s="12"/>
      <c r="B523" s="27">
        <f>E523/COUNT(F520:AW520)</f>
        <v>0.2</v>
      </c>
      <c r="C523" s="28">
        <f>E523/COUNTA(F520:AX520)</f>
        <v>0.16666666666666666</v>
      </c>
      <c r="D523" s="14">
        <v>3</v>
      </c>
      <c r="E523" s="14">
        <f>COUNTIF(F520:AZ520,D523)</f>
        <v>1</v>
      </c>
      <c r="F523" s="14"/>
      <c r="G523" s="14"/>
      <c r="H523" s="14"/>
      <c r="I523" s="14"/>
      <c r="J523" s="14"/>
      <c r="K523" s="14"/>
      <c r="L523" s="14"/>
      <c r="M523" s="14"/>
      <c r="N523" s="14"/>
      <c r="O523" s="13"/>
      <c r="P523" s="13"/>
      <c r="Q523" s="13"/>
      <c r="R523" s="13"/>
      <c r="S523" s="19"/>
    </row>
    <row r="524" spans="1:19" ht="12.75">
      <c r="A524" s="12"/>
      <c r="B524" s="27">
        <f>E524/COUNT(F520:AW520)</f>
        <v>0.4</v>
      </c>
      <c r="C524" s="28">
        <f>E524/COUNTA(F520:AX520)</f>
        <v>0.3333333333333333</v>
      </c>
      <c r="D524" s="14">
        <v>4</v>
      </c>
      <c r="E524" s="14">
        <f>COUNTIF(F520:AZ520,D524)</f>
        <v>2</v>
      </c>
      <c r="F524" s="14"/>
      <c r="G524" s="14"/>
      <c r="H524" s="14"/>
      <c r="I524" s="14"/>
      <c r="J524" s="14"/>
      <c r="K524" s="14"/>
      <c r="L524" s="14"/>
      <c r="M524" s="14"/>
      <c r="N524" s="14"/>
      <c r="O524" s="13"/>
      <c r="P524" s="13"/>
      <c r="Q524" s="13"/>
      <c r="R524" s="13"/>
      <c r="S524" s="19"/>
    </row>
    <row r="525" spans="1:19" ht="12.75">
      <c r="A525" s="12"/>
      <c r="B525" s="27">
        <f>E525/COUNT(F520:AW520)</f>
        <v>0.2</v>
      </c>
      <c r="C525" s="28">
        <f>E525/COUNTA(F520:AX520)</f>
        <v>0.16666666666666666</v>
      </c>
      <c r="D525" s="14">
        <v>5</v>
      </c>
      <c r="E525" s="14">
        <f>COUNTIF(F520:AZ520,D525)</f>
        <v>1</v>
      </c>
      <c r="F525" s="14"/>
      <c r="G525" s="14"/>
      <c r="H525" s="14"/>
      <c r="I525" s="14"/>
      <c r="J525" s="14"/>
      <c r="K525" s="14"/>
      <c r="L525" s="14"/>
      <c r="M525" s="14"/>
      <c r="N525" s="14"/>
      <c r="O525" s="13"/>
      <c r="P525" s="13"/>
      <c r="Q525" s="13"/>
      <c r="R525" s="13"/>
      <c r="S525" s="19"/>
    </row>
    <row r="526" spans="1:19" ht="12.75">
      <c r="A526" s="12"/>
      <c r="B526" s="27">
        <f>E526/COUNT(F520:AW520)</f>
        <v>0.2</v>
      </c>
      <c r="C526" s="28">
        <f>E526/COUNTA(F520:AX520)</f>
        <v>0.16666666666666666</v>
      </c>
      <c r="D526" s="14" t="s">
        <v>144</v>
      </c>
      <c r="E526" s="14">
        <f>COUNTIF(F520:AZ520,D526)</f>
        <v>1</v>
      </c>
      <c r="F526" s="14"/>
      <c r="G526" s="14"/>
      <c r="H526" s="14"/>
      <c r="I526" s="14"/>
      <c r="J526" s="14"/>
      <c r="K526" s="14"/>
      <c r="L526" s="14"/>
      <c r="M526" s="14"/>
      <c r="N526" s="14"/>
      <c r="O526" s="13"/>
      <c r="P526" s="13"/>
      <c r="Q526" s="13"/>
      <c r="R526" s="13"/>
      <c r="S526" s="19"/>
    </row>
    <row r="527" spans="1:19" ht="22.5">
      <c r="A527" s="12"/>
      <c r="B527" s="13" t="s">
        <v>52</v>
      </c>
      <c r="C527" s="14"/>
      <c r="D527" s="14" t="s">
        <v>143</v>
      </c>
      <c r="E527" s="14" t="s">
        <v>135</v>
      </c>
      <c r="F527" s="14" t="s">
        <v>144</v>
      </c>
      <c r="G527" s="14">
        <v>5</v>
      </c>
      <c r="H527" s="14">
        <v>3</v>
      </c>
      <c r="I527" s="14"/>
      <c r="J527" s="14"/>
      <c r="K527" s="14"/>
      <c r="L527" s="14"/>
      <c r="M527" s="14">
        <v>4</v>
      </c>
      <c r="N527" s="14"/>
      <c r="O527" s="13">
        <v>4</v>
      </c>
      <c r="P527" s="13">
        <v>2</v>
      </c>
      <c r="Q527" s="13"/>
      <c r="R527" s="13"/>
      <c r="S527" s="19"/>
    </row>
    <row r="528" spans="1:19" ht="12.75">
      <c r="A528" s="12"/>
      <c r="B528" s="27">
        <f>E528/COUNT(F527:AW527)</f>
        <v>0</v>
      </c>
      <c r="C528" s="28">
        <f>E528/COUNTA(F527:AX527)</f>
        <v>0</v>
      </c>
      <c r="D528" s="14">
        <v>1</v>
      </c>
      <c r="E528" s="14">
        <f>COUNTIF(F527:AZ527,D528)</f>
        <v>0</v>
      </c>
      <c r="F528" s="14"/>
      <c r="G528" s="14"/>
      <c r="H528" s="14"/>
      <c r="I528" s="14"/>
      <c r="J528" s="14"/>
      <c r="K528" s="14"/>
      <c r="L528" s="14"/>
      <c r="M528" s="14"/>
      <c r="N528" s="14"/>
      <c r="O528" s="13"/>
      <c r="P528" s="13"/>
      <c r="Q528" s="13"/>
      <c r="R528" s="13"/>
      <c r="S528" s="19"/>
    </row>
    <row r="529" spans="1:19" ht="12.75">
      <c r="A529" s="12"/>
      <c r="B529" s="27">
        <f>E529/COUNT(F527:AW527)</f>
        <v>0.2</v>
      </c>
      <c r="C529" s="28">
        <f>E529/COUNTA(F527:AX527)</f>
        <v>0.16666666666666666</v>
      </c>
      <c r="D529" s="14">
        <v>2</v>
      </c>
      <c r="E529" s="14">
        <f>COUNTIF(F527:AZ527,D529)</f>
        <v>1</v>
      </c>
      <c r="F529" s="14"/>
      <c r="G529" s="14"/>
      <c r="H529" s="14"/>
      <c r="I529" s="14"/>
      <c r="J529" s="14"/>
      <c r="K529" s="14"/>
      <c r="L529" s="14"/>
      <c r="M529" s="14"/>
      <c r="N529" s="14"/>
      <c r="O529" s="13"/>
      <c r="P529" s="13"/>
      <c r="Q529" s="13"/>
      <c r="R529" s="13"/>
      <c r="S529" s="19"/>
    </row>
    <row r="530" spans="1:19" ht="12.75">
      <c r="A530" s="12"/>
      <c r="B530" s="27">
        <f>E530/COUNT(F527:AW527)</f>
        <v>0.2</v>
      </c>
      <c r="C530" s="28">
        <f>E530/COUNTA(F527:AX527)</f>
        <v>0.16666666666666666</v>
      </c>
      <c r="D530" s="14">
        <v>3</v>
      </c>
      <c r="E530" s="14">
        <f>COUNTIF(F527:AZ527,D530)</f>
        <v>1</v>
      </c>
      <c r="F530" s="14"/>
      <c r="G530" s="14"/>
      <c r="H530" s="14"/>
      <c r="I530" s="14"/>
      <c r="J530" s="14"/>
      <c r="K530" s="14"/>
      <c r="L530" s="14"/>
      <c r="M530" s="14"/>
      <c r="N530" s="14"/>
      <c r="O530" s="13"/>
      <c r="P530" s="13"/>
      <c r="Q530" s="13"/>
      <c r="R530" s="13"/>
      <c r="S530" s="19"/>
    </row>
    <row r="531" spans="1:19" ht="12.75">
      <c r="A531" s="12"/>
      <c r="B531" s="27">
        <f>E531/COUNT(F527:AW527)</f>
        <v>0.4</v>
      </c>
      <c r="C531" s="28">
        <f>E531/COUNTA(F527:AX527)</f>
        <v>0.3333333333333333</v>
      </c>
      <c r="D531" s="14">
        <v>4</v>
      </c>
      <c r="E531" s="14">
        <f>COUNTIF(F527:AZ527,D531)</f>
        <v>2</v>
      </c>
      <c r="F531" s="14"/>
      <c r="G531" s="14"/>
      <c r="H531" s="14"/>
      <c r="I531" s="14"/>
      <c r="J531" s="14"/>
      <c r="K531" s="14"/>
      <c r="L531" s="14"/>
      <c r="M531" s="14"/>
      <c r="N531" s="14"/>
      <c r="O531" s="13"/>
      <c r="P531" s="13"/>
      <c r="Q531" s="13"/>
      <c r="R531" s="13"/>
      <c r="S531" s="19"/>
    </row>
    <row r="532" spans="1:19" ht="12.75">
      <c r="A532" s="12"/>
      <c r="B532" s="27">
        <f>E532/COUNT(F527:AW527)</f>
        <v>0.2</v>
      </c>
      <c r="C532" s="28">
        <f>E532/COUNTA(F527:AX527)</f>
        <v>0.16666666666666666</v>
      </c>
      <c r="D532" s="14">
        <v>5</v>
      </c>
      <c r="E532" s="14">
        <f>COUNTIF(F527:AZ527,D532)</f>
        <v>1</v>
      </c>
      <c r="F532" s="14"/>
      <c r="G532" s="14"/>
      <c r="H532" s="14"/>
      <c r="I532" s="14"/>
      <c r="J532" s="14"/>
      <c r="K532" s="14"/>
      <c r="L532" s="14"/>
      <c r="M532" s="14"/>
      <c r="N532" s="14"/>
      <c r="O532" s="13"/>
      <c r="P532" s="13"/>
      <c r="Q532" s="13"/>
      <c r="R532" s="13"/>
      <c r="S532" s="19"/>
    </row>
    <row r="533" spans="1:19" ht="12.75">
      <c r="A533" s="12"/>
      <c r="B533" s="27">
        <f>E533/COUNT(F527:AW527)</f>
        <v>0.2</v>
      </c>
      <c r="C533" s="28">
        <f>E533/COUNTA(F527:AX527)</f>
        <v>0.16666666666666666</v>
      </c>
      <c r="D533" s="14" t="s">
        <v>144</v>
      </c>
      <c r="E533" s="14">
        <f>COUNTIF(F527:AZ527,D533)</f>
        <v>1</v>
      </c>
      <c r="F533" s="14"/>
      <c r="G533" s="14"/>
      <c r="H533" s="14"/>
      <c r="I533" s="14"/>
      <c r="J533" s="14"/>
      <c r="K533" s="14"/>
      <c r="L533" s="14"/>
      <c r="M533" s="14"/>
      <c r="N533" s="14"/>
      <c r="O533" s="13"/>
      <c r="P533" s="13"/>
      <c r="Q533" s="13"/>
      <c r="R533" s="13"/>
      <c r="S533" s="19"/>
    </row>
    <row r="534" spans="1:19" ht="12.75">
      <c r="A534" s="12"/>
      <c r="B534" s="13" t="s">
        <v>53</v>
      </c>
      <c r="C534" s="14"/>
      <c r="D534" s="14" t="s">
        <v>143</v>
      </c>
      <c r="E534" s="14" t="s">
        <v>137</v>
      </c>
      <c r="F534" s="14" t="s">
        <v>144</v>
      </c>
      <c r="G534" s="14">
        <v>4</v>
      </c>
      <c r="H534" s="14" t="s">
        <v>144</v>
      </c>
      <c r="I534" s="14"/>
      <c r="J534" s="14"/>
      <c r="K534" s="14"/>
      <c r="L534" s="14"/>
      <c r="M534" s="14">
        <v>5</v>
      </c>
      <c r="N534" s="14"/>
      <c r="O534" s="13">
        <v>4</v>
      </c>
      <c r="P534" s="13">
        <v>3</v>
      </c>
      <c r="Q534" s="13"/>
      <c r="R534" s="13"/>
      <c r="S534" s="19"/>
    </row>
    <row r="535" spans="1:19" ht="12.75">
      <c r="A535" s="12"/>
      <c r="B535" s="27">
        <f>E535/COUNT(F534:AW534)</f>
        <v>0</v>
      </c>
      <c r="C535" s="28">
        <f>E535/COUNTA(F534:AX534)</f>
        <v>0</v>
      </c>
      <c r="D535" s="14">
        <v>1</v>
      </c>
      <c r="E535" s="14">
        <f>COUNTIF(F534:AZ534,D535)</f>
        <v>0</v>
      </c>
      <c r="F535" s="14"/>
      <c r="G535" s="14"/>
      <c r="H535" s="14"/>
      <c r="I535" s="14"/>
      <c r="J535" s="14"/>
      <c r="K535" s="14"/>
      <c r="L535" s="14"/>
      <c r="M535" s="14"/>
      <c r="N535" s="14"/>
      <c r="O535" s="13"/>
      <c r="P535" s="13"/>
      <c r="Q535" s="13"/>
      <c r="R535" s="13"/>
      <c r="S535" s="19"/>
    </row>
    <row r="536" spans="1:19" ht="12.75">
      <c r="A536" s="12"/>
      <c r="B536" s="27">
        <f>E536/COUNT(F534:AW534)</f>
        <v>0</v>
      </c>
      <c r="C536" s="28">
        <f>E536/COUNTA(F534:AX534)</f>
        <v>0</v>
      </c>
      <c r="D536" s="14">
        <v>2</v>
      </c>
      <c r="E536" s="14">
        <f>COUNTIF(F534:AZ534,D536)</f>
        <v>0</v>
      </c>
      <c r="F536" s="14"/>
      <c r="G536" s="14"/>
      <c r="H536" s="14"/>
      <c r="I536" s="14"/>
      <c r="J536" s="14"/>
      <c r="K536" s="14"/>
      <c r="L536" s="14"/>
      <c r="M536" s="14"/>
      <c r="N536" s="14"/>
      <c r="O536" s="13"/>
      <c r="P536" s="13"/>
      <c r="Q536" s="13"/>
      <c r="R536" s="13"/>
      <c r="S536" s="19"/>
    </row>
    <row r="537" spans="1:19" ht="12.75">
      <c r="A537" s="12"/>
      <c r="B537" s="27">
        <f>E537/COUNT(F534:AW534)</f>
        <v>0.25</v>
      </c>
      <c r="C537" s="28">
        <f>E537/COUNTA(F534:AX534)</f>
        <v>0.16666666666666666</v>
      </c>
      <c r="D537" s="14">
        <v>3</v>
      </c>
      <c r="E537" s="14">
        <f>COUNTIF(F534:AZ534,D537)</f>
        <v>1</v>
      </c>
      <c r="F537" s="14"/>
      <c r="G537" s="14"/>
      <c r="H537" s="14"/>
      <c r="I537" s="14"/>
      <c r="J537" s="14"/>
      <c r="K537" s="14"/>
      <c r="L537" s="14"/>
      <c r="M537" s="14"/>
      <c r="N537" s="14"/>
      <c r="O537" s="13"/>
      <c r="P537" s="13"/>
      <c r="Q537" s="13"/>
      <c r="R537" s="13"/>
      <c r="S537" s="19"/>
    </row>
    <row r="538" spans="1:19" ht="12.75">
      <c r="A538" s="12"/>
      <c r="B538" s="27">
        <f>E538/COUNT(F534:AW534)</f>
        <v>0.5</v>
      </c>
      <c r="C538" s="28">
        <f>E538/COUNTA(F534:AX534)</f>
        <v>0.3333333333333333</v>
      </c>
      <c r="D538" s="14">
        <v>4</v>
      </c>
      <c r="E538" s="14">
        <f>COUNTIF(F534:AZ534,D538)</f>
        <v>2</v>
      </c>
      <c r="F538" s="14"/>
      <c r="G538" s="14"/>
      <c r="H538" s="14"/>
      <c r="I538" s="14"/>
      <c r="J538" s="14"/>
      <c r="K538" s="14"/>
      <c r="L538" s="14"/>
      <c r="M538" s="14"/>
      <c r="N538" s="14"/>
      <c r="O538" s="13"/>
      <c r="P538" s="13"/>
      <c r="Q538" s="13"/>
      <c r="R538" s="13"/>
      <c r="S538" s="19"/>
    </row>
    <row r="539" spans="1:19" ht="12.75">
      <c r="A539" s="12"/>
      <c r="B539" s="27">
        <f>E539/COUNT(F534:AW534)</f>
        <v>0.25</v>
      </c>
      <c r="C539" s="28">
        <f>E539/COUNTA(F534:AX534)</f>
        <v>0.16666666666666666</v>
      </c>
      <c r="D539" s="14">
        <v>5</v>
      </c>
      <c r="E539" s="14">
        <f>COUNTIF(F534:AZ534,D539)</f>
        <v>1</v>
      </c>
      <c r="F539" s="14"/>
      <c r="G539" s="14"/>
      <c r="H539" s="14"/>
      <c r="I539" s="14"/>
      <c r="J539" s="14"/>
      <c r="K539" s="14"/>
      <c r="L539" s="14"/>
      <c r="M539" s="14"/>
      <c r="N539" s="14"/>
      <c r="O539" s="13"/>
      <c r="P539" s="13"/>
      <c r="Q539" s="13"/>
      <c r="R539" s="13"/>
      <c r="S539" s="19"/>
    </row>
    <row r="540" spans="1:19" ht="12.75">
      <c r="A540" s="12"/>
      <c r="B540" s="27">
        <f>E540/COUNT(F534:AW534)</f>
        <v>0.5</v>
      </c>
      <c r="C540" s="28">
        <f>E540/COUNTA(F534:AX534)</f>
        <v>0.3333333333333333</v>
      </c>
      <c r="D540" s="14" t="s">
        <v>144</v>
      </c>
      <c r="E540" s="14">
        <f>COUNTIF(F534:AZ534,D540)</f>
        <v>2</v>
      </c>
      <c r="F540" s="14"/>
      <c r="G540" s="14"/>
      <c r="H540" s="14"/>
      <c r="I540" s="14"/>
      <c r="J540" s="14"/>
      <c r="K540" s="14"/>
      <c r="L540" s="14"/>
      <c r="M540" s="14"/>
      <c r="N540" s="14"/>
      <c r="O540" s="13"/>
      <c r="P540" s="13"/>
      <c r="Q540" s="13"/>
      <c r="R540" s="13"/>
      <c r="S540" s="19"/>
    </row>
    <row r="541" spans="1:19" ht="12.75">
      <c r="A541" s="12"/>
      <c r="B541" s="13" t="s">
        <v>54</v>
      </c>
      <c r="C541" s="14"/>
      <c r="D541" s="14" t="s">
        <v>143</v>
      </c>
      <c r="E541" s="14" t="s">
        <v>139</v>
      </c>
      <c r="F541" s="14" t="s">
        <v>144</v>
      </c>
      <c r="G541" s="14">
        <v>3</v>
      </c>
      <c r="H541" s="14">
        <v>4</v>
      </c>
      <c r="I541" s="14"/>
      <c r="J541" s="14"/>
      <c r="K541" s="14"/>
      <c r="L541" s="14"/>
      <c r="M541" s="14">
        <v>5</v>
      </c>
      <c r="N541" s="14"/>
      <c r="O541" s="13">
        <v>4</v>
      </c>
      <c r="P541" s="13">
        <v>3</v>
      </c>
      <c r="Q541" s="13"/>
      <c r="R541" s="13"/>
      <c r="S541" s="19"/>
    </row>
    <row r="542" spans="1:19" ht="12.75">
      <c r="A542" s="12"/>
      <c r="B542" s="27">
        <f>E542/COUNT(F541:AW541)</f>
        <v>0</v>
      </c>
      <c r="C542" s="28">
        <f>E542/COUNTA(F541:AX541)</f>
        <v>0</v>
      </c>
      <c r="D542" s="14">
        <v>1</v>
      </c>
      <c r="E542" s="14">
        <f>COUNTIF(F541:AZ541,D542)</f>
        <v>0</v>
      </c>
      <c r="F542" s="14"/>
      <c r="G542" s="14"/>
      <c r="H542" s="14"/>
      <c r="I542" s="14"/>
      <c r="J542" s="14"/>
      <c r="K542" s="14"/>
      <c r="L542" s="14"/>
      <c r="M542" s="14"/>
      <c r="N542" s="14"/>
      <c r="O542" s="13"/>
      <c r="P542" s="13"/>
      <c r="Q542" s="13"/>
      <c r="R542" s="13"/>
      <c r="S542" s="19"/>
    </row>
    <row r="543" spans="1:19" ht="12.75">
      <c r="A543" s="12"/>
      <c r="B543" s="27">
        <f>E543/COUNT(F541:AW541)</f>
        <v>0</v>
      </c>
      <c r="C543" s="28">
        <f>E543/COUNTA(F541:AX541)</f>
        <v>0</v>
      </c>
      <c r="D543" s="14">
        <v>2</v>
      </c>
      <c r="E543" s="14">
        <f>COUNTIF(F541:AZ541,D543)</f>
        <v>0</v>
      </c>
      <c r="F543" s="14"/>
      <c r="G543" s="14"/>
      <c r="H543" s="14"/>
      <c r="I543" s="14"/>
      <c r="J543" s="14"/>
      <c r="K543" s="14"/>
      <c r="L543" s="14"/>
      <c r="M543" s="14"/>
      <c r="N543" s="14"/>
      <c r="O543" s="13"/>
      <c r="P543" s="13"/>
      <c r="Q543" s="13"/>
      <c r="R543" s="13"/>
      <c r="S543" s="19"/>
    </row>
    <row r="544" spans="1:19" ht="12.75">
      <c r="A544" s="12"/>
      <c r="B544" s="27">
        <f>E544/COUNT(F541:AW541)</f>
        <v>0.4</v>
      </c>
      <c r="C544" s="28">
        <f>E544/COUNTA(F541:AX541)</f>
        <v>0.3333333333333333</v>
      </c>
      <c r="D544" s="14">
        <v>3</v>
      </c>
      <c r="E544" s="14">
        <f>COUNTIF(F541:AZ541,D544)</f>
        <v>2</v>
      </c>
      <c r="F544" s="14"/>
      <c r="G544" s="14"/>
      <c r="H544" s="14"/>
      <c r="I544" s="14"/>
      <c r="J544" s="14"/>
      <c r="K544" s="14"/>
      <c r="L544" s="14"/>
      <c r="M544" s="14"/>
      <c r="N544" s="14"/>
      <c r="O544" s="13"/>
      <c r="P544" s="13"/>
      <c r="Q544" s="13"/>
      <c r="R544" s="13"/>
      <c r="S544" s="19"/>
    </row>
    <row r="545" spans="1:19" ht="12.75">
      <c r="A545" s="12"/>
      <c r="B545" s="27">
        <f>E545/COUNT(F541:AW541)</f>
        <v>0.4</v>
      </c>
      <c r="C545" s="28">
        <f>E545/COUNTA(F541:AX541)</f>
        <v>0.3333333333333333</v>
      </c>
      <c r="D545" s="14">
        <v>4</v>
      </c>
      <c r="E545" s="14">
        <f>COUNTIF(F541:AZ541,D545)</f>
        <v>2</v>
      </c>
      <c r="F545" s="14"/>
      <c r="G545" s="14"/>
      <c r="H545" s="14"/>
      <c r="I545" s="14"/>
      <c r="J545" s="14"/>
      <c r="K545" s="14"/>
      <c r="L545" s="14"/>
      <c r="M545" s="14"/>
      <c r="N545" s="14"/>
      <c r="O545" s="13"/>
      <c r="P545" s="13"/>
      <c r="Q545" s="13"/>
      <c r="R545" s="13"/>
      <c r="S545" s="19"/>
    </row>
    <row r="546" spans="1:19" ht="12.75">
      <c r="A546" s="12"/>
      <c r="B546" s="27">
        <f>E546/COUNT(F541:AW541)</f>
        <v>0.2</v>
      </c>
      <c r="C546" s="28">
        <f>E546/COUNTA(F541:AX541)</f>
        <v>0.16666666666666666</v>
      </c>
      <c r="D546" s="14">
        <v>5</v>
      </c>
      <c r="E546" s="14">
        <f>COUNTIF(F541:AZ541,D546)</f>
        <v>1</v>
      </c>
      <c r="F546" s="14"/>
      <c r="G546" s="14"/>
      <c r="H546" s="14"/>
      <c r="I546" s="14"/>
      <c r="J546" s="14"/>
      <c r="K546" s="14"/>
      <c r="L546" s="14"/>
      <c r="M546" s="14"/>
      <c r="N546" s="14"/>
      <c r="O546" s="13"/>
      <c r="P546" s="13"/>
      <c r="Q546" s="13"/>
      <c r="R546" s="13"/>
      <c r="S546" s="19"/>
    </row>
    <row r="547" spans="1:19" ht="12.75">
      <c r="A547" s="12"/>
      <c r="B547" s="27">
        <f>E547/COUNT(F541:AW541)</f>
        <v>0.2</v>
      </c>
      <c r="C547" s="28">
        <f>E547/COUNTA(F541:AX541)</f>
        <v>0.16666666666666666</v>
      </c>
      <c r="D547" s="14" t="s">
        <v>144</v>
      </c>
      <c r="E547" s="14">
        <f>COUNTIF(F541:AZ541,D547)</f>
        <v>1</v>
      </c>
      <c r="F547" s="14"/>
      <c r="G547" s="14"/>
      <c r="H547" s="14"/>
      <c r="I547" s="14"/>
      <c r="J547" s="14"/>
      <c r="K547" s="14"/>
      <c r="L547" s="14"/>
      <c r="M547" s="14"/>
      <c r="N547" s="14"/>
      <c r="O547" s="13"/>
      <c r="P547" s="13"/>
      <c r="Q547" s="13"/>
      <c r="R547" s="13"/>
      <c r="S547" s="19"/>
    </row>
    <row r="548" spans="1:19" ht="12.75">
      <c r="A548" s="12"/>
      <c r="B548" s="13" t="s">
        <v>55</v>
      </c>
      <c r="C548" s="14"/>
      <c r="D548" s="14" t="s">
        <v>143</v>
      </c>
      <c r="E548" s="14" t="s">
        <v>141</v>
      </c>
      <c r="F548" s="14" t="s">
        <v>144</v>
      </c>
      <c r="G548" s="14">
        <v>4</v>
      </c>
      <c r="H548" s="14">
        <v>4</v>
      </c>
      <c r="I548" s="14"/>
      <c r="J548" s="14"/>
      <c r="K548" s="14"/>
      <c r="L548" s="14"/>
      <c r="M548" s="14">
        <v>5</v>
      </c>
      <c r="N548" s="14"/>
      <c r="O548" s="13">
        <v>4</v>
      </c>
      <c r="P548" s="13">
        <v>2</v>
      </c>
      <c r="Q548" s="13"/>
      <c r="R548" s="13"/>
      <c r="S548" s="19"/>
    </row>
    <row r="549" spans="1:19" ht="12.75">
      <c r="A549" s="12"/>
      <c r="B549" s="27">
        <f>E549/COUNT(F548:AW548)</f>
        <v>0</v>
      </c>
      <c r="C549" s="28">
        <f>E549/COUNTA(F548:AX548)</f>
        <v>0</v>
      </c>
      <c r="D549" s="14">
        <v>1</v>
      </c>
      <c r="E549" s="14">
        <f>COUNTIF(F548:AZ548,D549)</f>
        <v>0</v>
      </c>
      <c r="F549" s="14"/>
      <c r="G549" s="14"/>
      <c r="H549" s="14"/>
      <c r="I549" s="14"/>
      <c r="J549" s="14"/>
      <c r="K549" s="14"/>
      <c r="L549" s="14"/>
      <c r="M549" s="14"/>
      <c r="N549" s="14"/>
      <c r="O549" s="13"/>
      <c r="P549" s="13"/>
      <c r="Q549" s="13"/>
      <c r="R549" s="13"/>
      <c r="S549" s="19"/>
    </row>
    <row r="550" spans="1:19" ht="12.75">
      <c r="A550" s="12"/>
      <c r="B550" s="27">
        <f>E550/COUNT(F548:AW548)</f>
        <v>0.2</v>
      </c>
      <c r="C550" s="28">
        <f>E550/COUNTA(F548:AX548)</f>
        <v>0.16666666666666666</v>
      </c>
      <c r="D550" s="14">
        <v>2</v>
      </c>
      <c r="E550" s="14">
        <f>COUNTIF(F548:AZ548,D550)</f>
        <v>1</v>
      </c>
      <c r="F550" s="14"/>
      <c r="G550" s="14"/>
      <c r="H550" s="14"/>
      <c r="I550" s="14"/>
      <c r="J550" s="14"/>
      <c r="K550" s="14"/>
      <c r="L550" s="14"/>
      <c r="M550" s="14"/>
      <c r="N550" s="14"/>
      <c r="O550" s="13"/>
      <c r="P550" s="13"/>
      <c r="Q550" s="13"/>
      <c r="R550" s="13"/>
      <c r="S550" s="19"/>
    </row>
    <row r="551" spans="1:19" ht="12.75">
      <c r="A551" s="12"/>
      <c r="B551" s="27">
        <f>E551/COUNT(F548:AW548)</f>
        <v>0</v>
      </c>
      <c r="C551" s="28">
        <f>E551/COUNTA(F548:AX548)</f>
        <v>0</v>
      </c>
      <c r="D551" s="14">
        <v>3</v>
      </c>
      <c r="E551" s="14">
        <f>COUNTIF(F548:AZ548,D551)</f>
        <v>0</v>
      </c>
      <c r="F551" s="14"/>
      <c r="G551" s="14"/>
      <c r="H551" s="14"/>
      <c r="I551" s="14"/>
      <c r="J551" s="14"/>
      <c r="K551" s="14"/>
      <c r="L551" s="14"/>
      <c r="M551" s="14"/>
      <c r="N551" s="14"/>
      <c r="O551" s="13"/>
      <c r="P551" s="13"/>
      <c r="Q551" s="13"/>
      <c r="R551" s="13"/>
      <c r="S551" s="19"/>
    </row>
    <row r="552" spans="1:19" ht="12.75">
      <c r="A552" s="12"/>
      <c r="B552" s="27">
        <f>E552/COUNT(F548:AW548)</f>
        <v>0.6</v>
      </c>
      <c r="C552" s="28">
        <f>E552/COUNTA(F548:AX548)</f>
        <v>0.5</v>
      </c>
      <c r="D552" s="14">
        <v>4</v>
      </c>
      <c r="E552" s="14">
        <f>COUNTIF(F548:AZ548,D552)</f>
        <v>3</v>
      </c>
      <c r="F552" s="14"/>
      <c r="G552" s="14"/>
      <c r="H552" s="14"/>
      <c r="I552" s="14"/>
      <c r="J552" s="14"/>
      <c r="K552" s="14"/>
      <c r="L552" s="14"/>
      <c r="M552" s="14"/>
      <c r="N552" s="14"/>
      <c r="O552" s="13"/>
      <c r="P552" s="13"/>
      <c r="Q552" s="13"/>
      <c r="R552" s="13"/>
      <c r="S552" s="19"/>
    </row>
    <row r="553" spans="1:19" ht="12.75">
      <c r="A553" s="12"/>
      <c r="B553" s="27">
        <f>E553/COUNT(F548:AW548)</f>
        <v>0.2</v>
      </c>
      <c r="C553" s="28">
        <f>E553/COUNTA(F548:AX548)</f>
        <v>0.16666666666666666</v>
      </c>
      <c r="D553" s="14">
        <v>5</v>
      </c>
      <c r="E553" s="14">
        <f>COUNTIF(F548:AZ548,D553)</f>
        <v>1</v>
      </c>
      <c r="F553" s="14"/>
      <c r="G553" s="14"/>
      <c r="H553" s="14"/>
      <c r="I553" s="14"/>
      <c r="J553" s="14"/>
      <c r="K553" s="14"/>
      <c r="L553" s="14"/>
      <c r="M553" s="14"/>
      <c r="N553" s="14"/>
      <c r="O553" s="13"/>
      <c r="P553" s="13"/>
      <c r="Q553" s="13"/>
      <c r="R553" s="13"/>
      <c r="S553" s="19"/>
    </row>
    <row r="554" spans="1:19" ht="12.75">
      <c r="A554" s="12"/>
      <c r="B554" s="27">
        <f>E554/COUNT(F548:AW548)</f>
        <v>0.2</v>
      </c>
      <c r="C554" s="28">
        <f>E554/COUNTA(F548:AX548)</f>
        <v>0.16666666666666666</v>
      </c>
      <c r="D554" s="14" t="s">
        <v>144</v>
      </c>
      <c r="E554" s="14">
        <f>COUNTIF(F548:AZ548,D554)</f>
        <v>1</v>
      </c>
      <c r="F554" s="14"/>
      <c r="G554" s="14"/>
      <c r="H554" s="14"/>
      <c r="I554" s="14"/>
      <c r="J554" s="14"/>
      <c r="K554" s="14"/>
      <c r="L554" s="14"/>
      <c r="M554" s="14"/>
      <c r="N554" s="14"/>
      <c r="O554" s="13"/>
      <c r="P554" s="13"/>
      <c r="Q554" s="13"/>
      <c r="R554" s="13"/>
      <c r="S554" s="19"/>
    </row>
    <row r="555" spans="1:19" ht="45">
      <c r="A555" s="12" t="s">
        <v>56</v>
      </c>
      <c r="B555" s="13" t="s">
        <v>57</v>
      </c>
      <c r="C555" s="14">
        <v>40</v>
      </c>
      <c r="D555" s="14" t="s">
        <v>143</v>
      </c>
      <c r="E555" s="14" t="s">
        <v>131</v>
      </c>
      <c r="F555" s="14"/>
      <c r="G555" s="14">
        <v>3</v>
      </c>
      <c r="H555" s="14" t="s">
        <v>144</v>
      </c>
      <c r="I555" s="14"/>
      <c r="J555" s="14"/>
      <c r="K555" s="14"/>
      <c r="L555" s="14"/>
      <c r="M555" s="14">
        <v>5</v>
      </c>
      <c r="N555" s="14"/>
      <c r="O555" s="13">
        <v>3</v>
      </c>
      <c r="P555" s="13">
        <v>3</v>
      </c>
      <c r="Q555" s="13"/>
      <c r="R555" s="13"/>
      <c r="S555" s="19"/>
    </row>
    <row r="556" spans="1:19" ht="12.75">
      <c r="A556" s="12"/>
      <c r="B556" s="27">
        <f>E556/COUNT(F555:AW555)</f>
        <v>0</v>
      </c>
      <c r="C556" s="28">
        <f>E556/COUNTA(F555:AX555)</f>
        <v>0</v>
      </c>
      <c r="D556" s="14">
        <v>1</v>
      </c>
      <c r="E556" s="14">
        <f>COUNTIF(F555:AZ555,D556)</f>
        <v>0</v>
      </c>
      <c r="F556" s="14"/>
      <c r="G556" s="14"/>
      <c r="H556" s="14"/>
      <c r="I556" s="14"/>
      <c r="J556" s="14"/>
      <c r="K556" s="14"/>
      <c r="L556" s="14"/>
      <c r="M556" s="14"/>
      <c r="N556" s="14"/>
      <c r="O556" s="13"/>
      <c r="P556" s="13"/>
      <c r="Q556" s="13"/>
      <c r="R556" s="13"/>
      <c r="S556" s="19"/>
    </row>
    <row r="557" spans="1:19" ht="12.75">
      <c r="A557" s="12"/>
      <c r="B557" s="27">
        <f>E557/COUNT(F555:AW555)</f>
        <v>0</v>
      </c>
      <c r="C557" s="28">
        <f>E557/COUNTA(F555:AX555)</f>
        <v>0</v>
      </c>
      <c r="D557" s="14">
        <v>2</v>
      </c>
      <c r="E557" s="14">
        <f>COUNTIF(F555:AZ555,D557)</f>
        <v>0</v>
      </c>
      <c r="F557" s="14"/>
      <c r="G557" s="14"/>
      <c r="H557" s="14"/>
      <c r="I557" s="14"/>
      <c r="J557" s="14"/>
      <c r="K557" s="14"/>
      <c r="L557" s="14"/>
      <c r="M557" s="14"/>
      <c r="N557" s="14"/>
      <c r="O557" s="13"/>
      <c r="P557" s="13"/>
      <c r="Q557" s="13"/>
      <c r="R557" s="13"/>
      <c r="S557" s="19"/>
    </row>
    <row r="558" spans="1:19" ht="12.75">
      <c r="A558" s="12"/>
      <c r="B558" s="27">
        <f>E558/COUNT(F555:AW555)</f>
        <v>0.75</v>
      </c>
      <c r="C558" s="28">
        <f>E558/COUNTA(F555:AX555)</f>
        <v>0.6</v>
      </c>
      <c r="D558" s="14">
        <v>3</v>
      </c>
      <c r="E558" s="14">
        <f>COUNTIF(F555:AZ555,D558)</f>
        <v>3</v>
      </c>
      <c r="F558" s="14"/>
      <c r="G558" s="14"/>
      <c r="H558" s="14"/>
      <c r="I558" s="14"/>
      <c r="J558" s="14"/>
      <c r="K558" s="14"/>
      <c r="L558" s="14"/>
      <c r="M558" s="14"/>
      <c r="N558" s="14"/>
      <c r="O558" s="13"/>
      <c r="P558" s="13"/>
      <c r="Q558" s="13"/>
      <c r="R558" s="13"/>
      <c r="S558" s="19"/>
    </row>
    <row r="559" spans="1:19" ht="12.75">
      <c r="A559" s="12"/>
      <c r="B559" s="27">
        <f>E559/COUNT(F555:AW555)</f>
        <v>0</v>
      </c>
      <c r="C559" s="28">
        <f>E559/COUNTA(F555:AX555)</f>
        <v>0</v>
      </c>
      <c r="D559" s="14">
        <v>4</v>
      </c>
      <c r="E559" s="14">
        <f>COUNTIF(F555:AZ555,D559)</f>
        <v>0</v>
      </c>
      <c r="F559" s="14"/>
      <c r="G559" s="14"/>
      <c r="H559" s="14"/>
      <c r="I559" s="14"/>
      <c r="J559" s="14"/>
      <c r="K559" s="14"/>
      <c r="L559" s="14"/>
      <c r="M559" s="14"/>
      <c r="N559" s="14"/>
      <c r="O559" s="13"/>
      <c r="P559" s="13"/>
      <c r="Q559" s="13"/>
      <c r="R559" s="13"/>
      <c r="S559" s="19"/>
    </row>
    <row r="560" spans="1:19" ht="12.75">
      <c r="A560" s="12"/>
      <c r="B560" s="27">
        <f>E560/COUNT(F555:AW555)</f>
        <v>0.25</v>
      </c>
      <c r="C560" s="28">
        <f>E560/COUNTA(F555:AX555)</f>
        <v>0.2</v>
      </c>
      <c r="D560" s="14">
        <v>5</v>
      </c>
      <c r="E560" s="14">
        <f>COUNTIF(F555:AZ555,D560)</f>
        <v>1</v>
      </c>
      <c r="F560" s="14"/>
      <c r="G560" s="14"/>
      <c r="H560" s="14"/>
      <c r="I560" s="14"/>
      <c r="J560" s="14"/>
      <c r="K560" s="14"/>
      <c r="L560" s="14"/>
      <c r="M560" s="14"/>
      <c r="N560" s="14"/>
      <c r="O560" s="13"/>
      <c r="P560" s="13"/>
      <c r="Q560" s="13"/>
      <c r="R560" s="13"/>
      <c r="S560" s="19"/>
    </row>
    <row r="561" spans="1:19" ht="12.75">
      <c r="A561" s="12"/>
      <c r="B561" s="27">
        <f>E561/COUNT(F555:AW555)</f>
        <v>0.25</v>
      </c>
      <c r="C561" s="28">
        <f>E561/COUNTA(F555:AX555)</f>
        <v>0.2</v>
      </c>
      <c r="D561" s="14" t="s">
        <v>144</v>
      </c>
      <c r="E561" s="14">
        <f>COUNTIF(F555:AZ555,D561)</f>
        <v>1</v>
      </c>
      <c r="F561" s="14"/>
      <c r="G561" s="14"/>
      <c r="H561" s="14"/>
      <c r="I561" s="14"/>
      <c r="J561" s="14"/>
      <c r="K561" s="14"/>
      <c r="L561" s="14"/>
      <c r="M561" s="14"/>
      <c r="N561" s="14"/>
      <c r="O561" s="13"/>
      <c r="P561" s="13"/>
      <c r="Q561" s="13"/>
      <c r="R561" s="13"/>
      <c r="S561" s="19"/>
    </row>
    <row r="562" spans="1:19" ht="22.5">
      <c r="A562" s="12"/>
      <c r="B562" s="13" t="s">
        <v>58</v>
      </c>
      <c r="C562" s="14"/>
      <c r="D562" s="14" t="s">
        <v>143</v>
      </c>
      <c r="E562" s="14" t="s">
        <v>133</v>
      </c>
      <c r="F562" s="14"/>
      <c r="G562" s="14">
        <v>4</v>
      </c>
      <c r="H562" s="14">
        <v>4</v>
      </c>
      <c r="I562" s="14"/>
      <c r="J562" s="14"/>
      <c r="K562" s="14"/>
      <c r="L562" s="14"/>
      <c r="M562" s="14">
        <v>5</v>
      </c>
      <c r="N562" s="14"/>
      <c r="O562" s="13">
        <v>3</v>
      </c>
      <c r="P562" s="13">
        <v>3</v>
      </c>
      <c r="Q562" s="13"/>
      <c r="R562" s="13"/>
      <c r="S562" s="19"/>
    </row>
    <row r="563" spans="1:19" ht="12.75">
      <c r="A563" s="12"/>
      <c r="B563" s="27">
        <f>E563/COUNT(F562:AW562)</f>
        <v>0</v>
      </c>
      <c r="C563" s="28">
        <f>E563/COUNTA(F562:AX562)</f>
        <v>0</v>
      </c>
      <c r="D563" s="14">
        <v>1</v>
      </c>
      <c r="E563" s="14">
        <f>COUNTIF(F562:AZ562,D563)</f>
        <v>0</v>
      </c>
      <c r="F563" s="14"/>
      <c r="G563" s="14"/>
      <c r="H563" s="14"/>
      <c r="I563" s="14"/>
      <c r="J563" s="14"/>
      <c r="K563" s="14"/>
      <c r="L563" s="14"/>
      <c r="M563" s="14"/>
      <c r="N563" s="14"/>
      <c r="O563" s="13"/>
      <c r="P563" s="13"/>
      <c r="Q563" s="13"/>
      <c r="R563" s="13"/>
      <c r="S563" s="19"/>
    </row>
    <row r="564" spans="1:19" ht="12.75">
      <c r="A564" s="12"/>
      <c r="B564" s="27">
        <f>E564/COUNT(F562:AW562)</f>
        <v>0</v>
      </c>
      <c r="C564" s="28">
        <f>E564/COUNTA(F562:AX562)</f>
        <v>0</v>
      </c>
      <c r="D564" s="14">
        <v>2</v>
      </c>
      <c r="E564" s="14">
        <f>COUNTIF(F562:AZ562,D564)</f>
        <v>0</v>
      </c>
      <c r="F564" s="14"/>
      <c r="G564" s="14"/>
      <c r="H564" s="14"/>
      <c r="I564" s="14"/>
      <c r="J564" s="14"/>
      <c r="K564" s="14"/>
      <c r="L564" s="14"/>
      <c r="M564" s="14"/>
      <c r="N564" s="14"/>
      <c r="O564" s="13"/>
      <c r="P564" s="13"/>
      <c r="Q564" s="13"/>
      <c r="R564" s="13"/>
      <c r="S564" s="19"/>
    </row>
    <row r="565" spans="1:19" ht="12.75">
      <c r="A565" s="12"/>
      <c r="B565" s="27">
        <f>E565/COUNT(F562:AW562)</f>
        <v>0.4</v>
      </c>
      <c r="C565" s="28">
        <f>E565/COUNTA(F562:AX562)</f>
        <v>0.4</v>
      </c>
      <c r="D565" s="14">
        <v>3</v>
      </c>
      <c r="E565" s="14">
        <f>COUNTIF(F562:AZ562,D565)</f>
        <v>2</v>
      </c>
      <c r="F565" s="14"/>
      <c r="G565" s="14"/>
      <c r="H565" s="14"/>
      <c r="I565" s="14"/>
      <c r="J565" s="14"/>
      <c r="K565" s="14"/>
      <c r="L565" s="14"/>
      <c r="M565" s="14"/>
      <c r="N565" s="14"/>
      <c r="O565" s="13"/>
      <c r="P565" s="13"/>
      <c r="Q565" s="13"/>
      <c r="R565" s="13"/>
      <c r="S565" s="19"/>
    </row>
    <row r="566" spans="1:19" ht="12.75">
      <c r="A566" s="12"/>
      <c r="B566" s="27">
        <f>E566/COUNT(F562:AW562)</f>
        <v>0.4</v>
      </c>
      <c r="C566" s="28">
        <f>E566/COUNTA(F562:AX562)</f>
        <v>0.4</v>
      </c>
      <c r="D566" s="14">
        <v>4</v>
      </c>
      <c r="E566" s="14">
        <f>COUNTIF(F562:AZ562,D566)</f>
        <v>2</v>
      </c>
      <c r="F566" s="14"/>
      <c r="G566" s="14"/>
      <c r="H566" s="14"/>
      <c r="I566" s="14"/>
      <c r="J566" s="14"/>
      <c r="K566" s="14"/>
      <c r="L566" s="14"/>
      <c r="M566" s="14"/>
      <c r="N566" s="14"/>
      <c r="O566" s="13"/>
      <c r="P566" s="13"/>
      <c r="Q566" s="13"/>
      <c r="R566" s="13"/>
      <c r="S566" s="19"/>
    </row>
    <row r="567" spans="1:19" ht="12.75">
      <c r="A567" s="12"/>
      <c r="B567" s="27">
        <f>E567/COUNT(F562:AW562)</f>
        <v>0.2</v>
      </c>
      <c r="C567" s="28">
        <f>E567/COUNTA(F562:AX562)</f>
        <v>0.2</v>
      </c>
      <c r="D567" s="14">
        <v>5</v>
      </c>
      <c r="E567" s="14">
        <f>COUNTIF(F562:AZ562,D567)</f>
        <v>1</v>
      </c>
      <c r="F567" s="14"/>
      <c r="G567" s="14"/>
      <c r="H567" s="14"/>
      <c r="I567" s="14"/>
      <c r="J567" s="14"/>
      <c r="K567" s="14"/>
      <c r="L567" s="14"/>
      <c r="M567" s="14"/>
      <c r="N567" s="14"/>
      <c r="O567" s="13"/>
      <c r="P567" s="13"/>
      <c r="Q567" s="13"/>
      <c r="R567" s="13"/>
      <c r="S567" s="19"/>
    </row>
    <row r="568" spans="1:19" ht="12.75">
      <c r="A568" s="12"/>
      <c r="B568" s="27">
        <f>E568/COUNT(F562:AW562)</f>
        <v>0</v>
      </c>
      <c r="C568" s="28">
        <f>E568/COUNTA(F562:AX562)</f>
        <v>0</v>
      </c>
      <c r="D568" s="14" t="s">
        <v>144</v>
      </c>
      <c r="E568" s="14">
        <f>COUNTIF(F562:AZ562,D568)</f>
        <v>0</v>
      </c>
      <c r="F568" s="14"/>
      <c r="G568" s="14"/>
      <c r="H568" s="14"/>
      <c r="I568" s="14"/>
      <c r="J568" s="14"/>
      <c r="K568" s="14"/>
      <c r="L568" s="14"/>
      <c r="M568" s="14"/>
      <c r="N568" s="14"/>
      <c r="O568" s="13"/>
      <c r="P568" s="13"/>
      <c r="Q568" s="13"/>
      <c r="R568" s="13"/>
      <c r="S568" s="19"/>
    </row>
    <row r="569" spans="1:19" ht="33.75">
      <c r="A569" s="12"/>
      <c r="B569" s="13" t="s">
        <v>59</v>
      </c>
      <c r="C569" s="14"/>
      <c r="D569" s="14" t="s">
        <v>143</v>
      </c>
      <c r="E569" s="14" t="s">
        <v>135</v>
      </c>
      <c r="F569" s="14"/>
      <c r="G569" s="14">
        <v>4</v>
      </c>
      <c r="H569" s="14">
        <v>4</v>
      </c>
      <c r="I569" s="14"/>
      <c r="J569" s="14"/>
      <c r="K569" s="14"/>
      <c r="L569" s="14"/>
      <c r="M569" s="14">
        <v>5</v>
      </c>
      <c r="N569" s="14"/>
      <c r="O569" s="13">
        <v>2</v>
      </c>
      <c r="P569" s="13">
        <v>3</v>
      </c>
      <c r="Q569" s="13"/>
      <c r="R569" s="13"/>
      <c r="S569" s="19"/>
    </row>
    <row r="570" spans="1:19" ht="12.75">
      <c r="A570" s="12"/>
      <c r="B570" s="27">
        <f>E570/COUNT(F569:AW569)</f>
        <v>0</v>
      </c>
      <c r="C570" s="28">
        <f>E570/COUNTA(F569:AX569)</f>
        <v>0</v>
      </c>
      <c r="D570" s="14">
        <v>1</v>
      </c>
      <c r="E570" s="14">
        <f>COUNTIF(F569:AZ569,D570)</f>
        <v>0</v>
      </c>
      <c r="F570" s="14"/>
      <c r="G570" s="14"/>
      <c r="H570" s="14"/>
      <c r="I570" s="14"/>
      <c r="J570" s="14"/>
      <c r="K570" s="14"/>
      <c r="L570" s="14"/>
      <c r="M570" s="14"/>
      <c r="N570" s="14"/>
      <c r="O570" s="13"/>
      <c r="P570" s="13"/>
      <c r="Q570" s="13"/>
      <c r="R570" s="13"/>
      <c r="S570" s="19"/>
    </row>
    <row r="571" spans="1:19" ht="12.75">
      <c r="A571" s="12"/>
      <c r="B571" s="27">
        <f>E571/COUNT(F569:AW569)</f>
        <v>0.2</v>
      </c>
      <c r="C571" s="28">
        <f>E571/COUNTA(F569:AX569)</f>
        <v>0.2</v>
      </c>
      <c r="D571" s="14">
        <v>2</v>
      </c>
      <c r="E571" s="14">
        <f>COUNTIF(F569:AZ569,D571)</f>
        <v>1</v>
      </c>
      <c r="F571" s="14"/>
      <c r="G571" s="14"/>
      <c r="H571" s="14"/>
      <c r="I571" s="14"/>
      <c r="J571" s="14"/>
      <c r="K571" s="14"/>
      <c r="L571" s="14"/>
      <c r="M571" s="14"/>
      <c r="N571" s="14"/>
      <c r="O571" s="13"/>
      <c r="P571" s="13"/>
      <c r="Q571" s="13"/>
      <c r="R571" s="13"/>
      <c r="S571" s="19"/>
    </row>
    <row r="572" spans="1:19" ht="12.75">
      <c r="A572" s="12"/>
      <c r="B572" s="27">
        <f>E572/COUNT(F569:AW569)</f>
        <v>0.2</v>
      </c>
      <c r="C572" s="28">
        <f>E572/COUNTA(F569:AX569)</f>
        <v>0.2</v>
      </c>
      <c r="D572" s="14">
        <v>3</v>
      </c>
      <c r="E572" s="14">
        <f>COUNTIF(F569:AZ569,D572)</f>
        <v>1</v>
      </c>
      <c r="F572" s="14"/>
      <c r="G572" s="14"/>
      <c r="H572" s="14"/>
      <c r="I572" s="14"/>
      <c r="J572" s="14"/>
      <c r="K572" s="14"/>
      <c r="L572" s="14"/>
      <c r="M572" s="14"/>
      <c r="N572" s="14"/>
      <c r="O572" s="13"/>
      <c r="P572" s="13"/>
      <c r="Q572" s="13"/>
      <c r="R572" s="13"/>
      <c r="S572" s="19"/>
    </row>
    <row r="573" spans="1:19" ht="12.75">
      <c r="A573" s="12"/>
      <c r="B573" s="27">
        <f>E573/COUNT(F569:AW569)</f>
        <v>0.4</v>
      </c>
      <c r="C573" s="28">
        <f>E573/COUNTA(F569:AX569)</f>
        <v>0.4</v>
      </c>
      <c r="D573" s="14">
        <v>4</v>
      </c>
      <c r="E573" s="14">
        <f>COUNTIF(F569:AZ569,D573)</f>
        <v>2</v>
      </c>
      <c r="F573" s="14"/>
      <c r="G573" s="14"/>
      <c r="H573" s="14"/>
      <c r="I573" s="14"/>
      <c r="J573" s="14"/>
      <c r="K573" s="14"/>
      <c r="L573" s="14"/>
      <c r="M573" s="14"/>
      <c r="N573" s="14"/>
      <c r="O573" s="13"/>
      <c r="P573" s="13"/>
      <c r="Q573" s="13"/>
      <c r="R573" s="13"/>
      <c r="S573" s="19"/>
    </row>
    <row r="574" spans="1:19" ht="12.75">
      <c r="A574" s="12"/>
      <c r="B574" s="27">
        <f>E574/COUNT(F569:AW569)</f>
        <v>0.2</v>
      </c>
      <c r="C574" s="28">
        <f>E574/COUNTA(F569:AX569)</f>
        <v>0.2</v>
      </c>
      <c r="D574" s="14">
        <v>5</v>
      </c>
      <c r="E574" s="14">
        <f>COUNTIF(F569:AZ569,D574)</f>
        <v>1</v>
      </c>
      <c r="F574" s="14"/>
      <c r="G574" s="14"/>
      <c r="H574" s="14"/>
      <c r="I574" s="14"/>
      <c r="J574" s="14"/>
      <c r="K574" s="14"/>
      <c r="L574" s="14"/>
      <c r="M574" s="14"/>
      <c r="N574" s="14"/>
      <c r="O574" s="13"/>
      <c r="P574" s="13"/>
      <c r="Q574" s="13"/>
      <c r="R574" s="13"/>
      <c r="S574" s="19"/>
    </row>
    <row r="575" spans="1:19" ht="12.75">
      <c r="A575" s="12"/>
      <c r="B575" s="27">
        <f>E575/COUNT(F569:AW569)</f>
        <v>0</v>
      </c>
      <c r="C575" s="28">
        <f>E575/COUNTA(F569:AX569)</f>
        <v>0</v>
      </c>
      <c r="D575" s="14" t="s">
        <v>144</v>
      </c>
      <c r="E575" s="14">
        <f>COUNTIF(F569:AZ569,D575)</f>
        <v>0</v>
      </c>
      <c r="F575" s="14"/>
      <c r="G575" s="14"/>
      <c r="H575" s="14"/>
      <c r="I575" s="14"/>
      <c r="J575" s="14"/>
      <c r="K575" s="14"/>
      <c r="L575" s="14"/>
      <c r="M575" s="14"/>
      <c r="N575" s="14"/>
      <c r="O575" s="13"/>
      <c r="P575" s="13"/>
      <c r="Q575" s="13"/>
      <c r="R575" s="13"/>
      <c r="S575" s="19"/>
    </row>
    <row r="576" spans="1:19" ht="33.75" customHeight="1">
      <c r="A576" s="12"/>
      <c r="B576" s="13" t="s">
        <v>60</v>
      </c>
      <c r="C576" s="14"/>
      <c r="D576" s="14" t="s">
        <v>143</v>
      </c>
      <c r="E576" s="14" t="s">
        <v>137</v>
      </c>
      <c r="F576" s="14"/>
      <c r="G576" s="14">
        <v>4</v>
      </c>
      <c r="H576" s="14">
        <v>3</v>
      </c>
      <c r="I576" s="14"/>
      <c r="J576" s="14"/>
      <c r="K576" s="14"/>
      <c r="L576" s="14"/>
      <c r="M576" s="14">
        <v>5</v>
      </c>
      <c r="N576" s="14"/>
      <c r="O576" s="13">
        <v>2</v>
      </c>
      <c r="P576" s="13">
        <v>3</v>
      </c>
      <c r="Q576" s="13"/>
      <c r="R576" s="13"/>
      <c r="S576" s="19"/>
    </row>
    <row r="577" spans="1:19" ht="33.75" customHeight="1">
      <c r="A577" s="12"/>
      <c r="B577" s="27">
        <f>E577/COUNT(F576:AW576)</f>
        <v>0</v>
      </c>
      <c r="C577" s="28">
        <f>E577/COUNTA(F576:AX576)</f>
        <v>0</v>
      </c>
      <c r="D577" s="14">
        <v>1</v>
      </c>
      <c r="E577" s="14">
        <f>COUNTIF(F576:AZ576,D577)</f>
        <v>0</v>
      </c>
      <c r="F577" s="14"/>
      <c r="G577" s="14"/>
      <c r="H577" s="14"/>
      <c r="I577" s="14"/>
      <c r="J577" s="14"/>
      <c r="K577" s="14"/>
      <c r="L577" s="14"/>
      <c r="M577" s="14"/>
      <c r="N577" s="14"/>
      <c r="O577" s="13"/>
      <c r="P577" s="13"/>
      <c r="Q577" s="13"/>
      <c r="R577" s="13"/>
      <c r="S577" s="19"/>
    </row>
    <row r="578" spans="1:19" ht="33.75" customHeight="1">
      <c r="A578" s="12"/>
      <c r="B578" s="27">
        <f>E578/COUNT(F576:AW576)</f>
        <v>0.2</v>
      </c>
      <c r="C578" s="28">
        <f>E578/COUNTA(F576:AX576)</f>
        <v>0.2</v>
      </c>
      <c r="D578" s="14">
        <v>2</v>
      </c>
      <c r="E578" s="14">
        <f>COUNTIF(F576:AZ576,D578)</f>
        <v>1</v>
      </c>
      <c r="F578" s="14"/>
      <c r="G578" s="14"/>
      <c r="H578" s="14"/>
      <c r="I578" s="14"/>
      <c r="J578" s="14"/>
      <c r="K578" s="14"/>
      <c r="L578" s="14"/>
      <c r="M578" s="14"/>
      <c r="N578" s="14"/>
      <c r="O578" s="13"/>
      <c r="P578" s="13"/>
      <c r="Q578" s="13"/>
      <c r="R578" s="13"/>
      <c r="S578" s="19"/>
    </row>
    <row r="579" spans="1:19" ht="33.75" customHeight="1">
      <c r="A579" s="12"/>
      <c r="B579" s="27">
        <f>E579/COUNT(F576:AW576)</f>
        <v>0.4</v>
      </c>
      <c r="C579" s="28">
        <f>E579/COUNTA(F576:AX576)</f>
        <v>0.4</v>
      </c>
      <c r="D579" s="14">
        <v>3</v>
      </c>
      <c r="E579" s="14">
        <f>COUNTIF(F576:AZ576,D579)</f>
        <v>2</v>
      </c>
      <c r="F579" s="14"/>
      <c r="G579" s="14"/>
      <c r="H579" s="14"/>
      <c r="I579" s="14"/>
      <c r="J579" s="14"/>
      <c r="K579" s="14"/>
      <c r="L579" s="14"/>
      <c r="M579" s="14"/>
      <c r="N579" s="14"/>
      <c r="O579" s="13"/>
      <c r="P579" s="13"/>
      <c r="Q579" s="13"/>
      <c r="R579" s="13"/>
      <c r="S579" s="19"/>
    </row>
    <row r="580" spans="1:19" ht="33.75" customHeight="1">
      <c r="A580" s="12"/>
      <c r="B580" s="27">
        <f>E580/COUNT(F576:AW576)</f>
        <v>0.2</v>
      </c>
      <c r="C580" s="28">
        <f>E580/COUNTA(F576:AX576)</f>
        <v>0.2</v>
      </c>
      <c r="D580" s="14">
        <v>4</v>
      </c>
      <c r="E580" s="14">
        <f>COUNTIF(F576:AZ576,D580)</f>
        <v>1</v>
      </c>
      <c r="F580" s="14"/>
      <c r="G580" s="14"/>
      <c r="H580" s="14"/>
      <c r="I580" s="14"/>
      <c r="J580" s="14"/>
      <c r="K580" s="14"/>
      <c r="L580" s="14"/>
      <c r="M580" s="14"/>
      <c r="N580" s="14"/>
      <c r="O580" s="13"/>
      <c r="P580" s="13"/>
      <c r="Q580" s="13"/>
      <c r="R580" s="13"/>
      <c r="S580" s="19"/>
    </row>
    <row r="581" spans="1:19" ht="33.75" customHeight="1">
      <c r="A581" s="12"/>
      <c r="B581" s="27">
        <f>E581/COUNT(F576:AW576)</f>
        <v>0.2</v>
      </c>
      <c r="C581" s="28">
        <f>E581/COUNTA(F576:AX576)</f>
        <v>0.2</v>
      </c>
      <c r="D581" s="14">
        <v>5</v>
      </c>
      <c r="E581" s="14">
        <f>COUNTIF(F576:AZ576,D581)</f>
        <v>1</v>
      </c>
      <c r="F581" s="14"/>
      <c r="G581" s="14"/>
      <c r="H581" s="14"/>
      <c r="I581" s="14"/>
      <c r="J581" s="14"/>
      <c r="K581" s="14"/>
      <c r="L581" s="14"/>
      <c r="M581" s="14"/>
      <c r="N581" s="14"/>
      <c r="O581" s="13"/>
      <c r="P581" s="13"/>
      <c r="Q581" s="13"/>
      <c r="R581" s="13"/>
      <c r="S581" s="19"/>
    </row>
    <row r="582" spans="1:19" ht="33.75" customHeight="1">
      <c r="A582" s="12"/>
      <c r="B582" s="27">
        <f>E582/COUNT(F576:AW576)</f>
        <v>0</v>
      </c>
      <c r="C582" s="28">
        <f>E582/COUNTA(F576:AX576)</f>
        <v>0</v>
      </c>
      <c r="D582" s="14" t="s">
        <v>144</v>
      </c>
      <c r="E582" s="14">
        <f>COUNTIF(F576:AZ576,D582)</f>
        <v>0</v>
      </c>
      <c r="F582" s="14"/>
      <c r="G582" s="14"/>
      <c r="H582" s="14"/>
      <c r="I582" s="14"/>
      <c r="J582" s="14"/>
      <c r="K582" s="14"/>
      <c r="L582" s="14"/>
      <c r="M582" s="14"/>
      <c r="N582" s="14"/>
      <c r="O582" s="13"/>
      <c r="P582" s="13"/>
      <c r="Q582" s="13"/>
      <c r="R582" s="13"/>
      <c r="S582" s="19"/>
    </row>
    <row r="583" spans="1:19" ht="23.25" customHeight="1">
      <c r="A583" s="12"/>
      <c r="B583" s="13" t="s">
        <v>61</v>
      </c>
      <c r="C583" s="14"/>
      <c r="D583" s="14" t="s">
        <v>143</v>
      </c>
      <c r="E583" s="14" t="s">
        <v>139</v>
      </c>
      <c r="F583" s="14"/>
      <c r="G583" s="14">
        <v>3</v>
      </c>
      <c r="H583" s="14">
        <v>3</v>
      </c>
      <c r="I583" s="14"/>
      <c r="J583" s="14"/>
      <c r="K583" s="14"/>
      <c r="L583" s="14"/>
      <c r="M583" s="14">
        <v>5</v>
      </c>
      <c r="N583" s="14"/>
      <c r="O583" s="13">
        <v>3</v>
      </c>
      <c r="P583" s="13">
        <v>3</v>
      </c>
      <c r="Q583" s="13"/>
      <c r="R583" s="13"/>
      <c r="S583" s="19"/>
    </row>
    <row r="584" spans="1:19" ht="23.25" customHeight="1">
      <c r="A584" s="12"/>
      <c r="B584" s="27">
        <f>E584/COUNT(F583:AW583)</f>
        <v>0</v>
      </c>
      <c r="C584" s="28">
        <f>E584/COUNTA(F583:AX583)</f>
        <v>0</v>
      </c>
      <c r="D584" s="14">
        <v>1</v>
      </c>
      <c r="E584" s="14">
        <f>COUNTIF(F583:AZ583,D584)</f>
        <v>0</v>
      </c>
      <c r="F584" s="14"/>
      <c r="G584" s="14"/>
      <c r="H584" s="14"/>
      <c r="I584" s="14"/>
      <c r="J584" s="14"/>
      <c r="K584" s="14"/>
      <c r="L584" s="14"/>
      <c r="M584" s="14"/>
      <c r="N584" s="14"/>
      <c r="O584" s="13"/>
      <c r="P584" s="13"/>
      <c r="Q584" s="13"/>
      <c r="R584" s="13"/>
      <c r="S584" s="19"/>
    </row>
    <row r="585" spans="1:19" ht="23.25" customHeight="1">
      <c r="A585" s="12"/>
      <c r="B585" s="27">
        <f>E585/COUNT(F583:AW583)</f>
        <v>0</v>
      </c>
      <c r="C585" s="28">
        <f>E585/COUNTA(F583:AX583)</f>
        <v>0</v>
      </c>
      <c r="D585" s="14">
        <v>2</v>
      </c>
      <c r="E585" s="14">
        <f>COUNTIF(F583:AZ583,D585)</f>
        <v>0</v>
      </c>
      <c r="F585" s="14"/>
      <c r="G585" s="14"/>
      <c r="H585" s="14"/>
      <c r="I585" s="14"/>
      <c r="J585" s="14"/>
      <c r="K585" s="14"/>
      <c r="L585" s="14"/>
      <c r="M585" s="14"/>
      <c r="N585" s="14"/>
      <c r="O585" s="13"/>
      <c r="P585" s="13"/>
      <c r="Q585" s="13"/>
      <c r="R585" s="13"/>
      <c r="S585" s="19"/>
    </row>
    <row r="586" spans="1:19" ht="23.25" customHeight="1">
      <c r="A586" s="12"/>
      <c r="B586" s="27">
        <f>E586/COUNT(F583:AW583)</f>
        <v>0.8</v>
      </c>
      <c r="C586" s="28">
        <f>E586/COUNTA(F583:AX583)</f>
        <v>0.8</v>
      </c>
      <c r="D586" s="14">
        <v>3</v>
      </c>
      <c r="E586" s="14">
        <f>COUNTIF(F583:AZ583,D586)</f>
        <v>4</v>
      </c>
      <c r="F586" s="14"/>
      <c r="G586" s="14"/>
      <c r="H586" s="14"/>
      <c r="I586" s="14"/>
      <c r="J586" s="14"/>
      <c r="K586" s="14"/>
      <c r="L586" s="14"/>
      <c r="M586" s="14"/>
      <c r="N586" s="14"/>
      <c r="O586" s="13"/>
      <c r="P586" s="13"/>
      <c r="Q586" s="13"/>
      <c r="R586" s="13"/>
      <c r="S586" s="19"/>
    </row>
    <row r="587" spans="1:19" ht="23.25" customHeight="1">
      <c r="A587" s="12"/>
      <c r="B587" s="27">
        <f>E587/COUNT(F583:AW583)</f>
        <v>0</v>
      </c>
      <c r="C587" s="28">
        <f>E587/COUNTA(F583:AX583)</f>
        <v>0</v>
      </c>
      <c r="D587" s="14">
        <v>4</v>
      </c>
      <c r="E587" s="14">
        <f>COUNTIF(F583:AZ583,D587)</f>
        <v>0</v>
      </c>
      <c r="F587" s="14"/>
      <c r="G587" s="14"/>
      <c r="H587" s="14"/>
      <c r="I587" s="14"/>
      <c r="J587" s="14"/>
      <c r="K587" s="14"/>
      <c r="L587" s="14"/>
      <c r="M587" s="14"/>
      <c r="N587" s="14"/>
      <c r="O587" s="13"/>
      <c r="P587" s="13"/>
      <c r="Q587" s="13"/>
      <c r="R587" s="13"/>
      <c r="S587" s="19"/>
    </row>
    <row r="588" spans="1:19" ht="23.25" customHeight="1">
      <c r="A588" s="12"/>
      <c r="B588" s="27">
        <f>E588/COUNT(F583:AW583)</f>
        <v>0.2</v>
      </c>
      <c r="C588" s="28">
        <f>E588/COUNTA(F583:AX583)</f>
        <v>0.2</v>
      </c>
      <c r="D588" s="14">
        <v>5</v>
      </c>
      <c r="E588" s="14">
        <f>COUNTIF(F583:AZ583,D588)</f>
        <v>1</v>
      </c>
      <c r="F588" s="14"/>
      <c r="G588" s="14"/>
      <c r="H588" s="14"/>
      <c r="I588" s="14"/>
      <c r="J588" s="14"/>
      <c r="K588" s="14"/>
      <c r="L588" s="14"/>
      <c r="M588" s="14"/>
      <c r="N588" s="14"/>
      <c r="O588" s="13"/>
      <c r="P588" s="13"/>
      <c r="Q588" s="13"/>
      <c r="R588" s="13"/>
      <c r="S588" s="19"/>
    </row>
    <row r="589" spans="1:19" ht="23.25" customHeight="1">
      <c r="A589" s="12"/>
      <c r="B589" s="27">
        <f>E589/COUNT(F583:AW583)</f>
        <v>0</v>
      </c>
      <c r="C589" s="28">
        <f>E589/COUNTA(F583:AX583)</f>
        <v>0</v>
      </c>
      <c r="D589" s="14" t="s">
        <v>144</v>
      </c>
      <c r="E589" s="14">
        <f>COUNTIF(F583:AZ583,D589)</f>
        <v>0</v>
      </c>
      <c r="F589" s="14"/>
      <c r="G589" s="14"/>
      <c r="H589" s="14"/>
      <c r="I589" s="14"/>
      <c r="J589" s="14"/>
      <c r="K589" s="14"/>
      <c r="L589" s="14"/>
      <c r="M589" s="14"/>
      <c r="N589" s="14"/>
      <c r="O589" s="13"/>
      <c r="P589" s="13"/>
      <c r="Q589" s="13"/>
      <c r="R589" s="13"/>
      <c r="S589" s="19"/>
    </row>
    <row r="590" spans="1:19" ht="67.5">
      <c r="A590" s="12" t="s">
        <v>103</v>
      </c>
      <c r="B590" s="13" t="s">
        <v>104</v>
      </c>
      <c r="C590" s="14">
        <v>48</v>
      </c>
      <c r="D590" s="14" t="s">
        <v>143</v>
      </c>
      <c r="E590" s="14" t="s">
        <v>131</v>
      </c>
      <c r="F590" s="14">
        <v>5</v>
      </c>
      <c r="G590" s="14">
        <v>5</v>
      </c>
      <c r="H590" s="14">
        <v>5</v>
      </c>
      <c r="I590" s="14"/>
      <c r="J590" s="14"/>
      <c r="K590" s="14"/>
      <c r="L590" s="14"/>
      <c r="M590" s="14">
        <v>5</v>
      </c>
      <c r="N590" s="14"/>
      <c r="O590" s="13">
        <v>1</v>
      </c>
      <c r="P590" s="13">
        <v>5</v>
      </c>
      <c r="Q590" s="13"/>
      <c r="R590" s="13"/>
      <c r="S590" s="19"/>
    </row>
    <row r="591" spans="1:19" ht="12.75">
      <c r="A591" s="12"/>
      <c r="B591" s="27">
        <f>E591/COUNT(F590:AW590)</f>
        <v>0.16666666666666666</v>
      </c>
      <c r="C591" s="28">
        <f>E591/COUNTA(F590:AX590)</f>
        <v>0.16666666666666666</v>
      </c>
      <c r="D591" s="14">
        <v>1</v>
      </c>
      <c r="E591" s="14">
        <f>COUNTIF(F590:AZ590,D591)</f>
        <v>1</v>
      </c>
      <c r="F591" s="14"/>
      <c r="G591" s="14"/>
      <c r="H591" s="14"/>
      <c r="I591" s="14"/>
      <c r="J591" s="14"/>
      <c r="K591" s="14"/>
      <c r="L591" s="14"/>
      <c r="M591" s="14"/>
      <c r="N591" s="14"/>
      <c r="O591" s="13"/>
      <c r="P591" s="13"/>
      <c r="Q591" s="13"/>
      <c r="R591" s="13"/>
      <c r="S591" s="19"/>
    </row>
    <row r="592" spans="1:19" ht="12.75">
      <c r="A592" s="12"/>
      <c r="B592" s="27">
        <f>E592/COUNT(F590:AW590)</f>
        <v>0</v>
      </c>
      <c r="C592" s="28">
        <f>E592/COUNTA(F590:AX590)</f>
        <v>0</v>
      </c>
      <c r="D592" s="14">
        <v>2</v>
      </c>
      <c r="E592" s="14">
        <f>COUNTIF(F590:AZ590,D592)</f>
        <v>0</v>
      </c>
      <c r="F592" s="14"/>
      <c r="G592" s="14"/>
      <c r="H592" s="14"/>
      <c r="I592" s="14"/>
      <c r="J592" s="14"/>
      <c r="K592" s="14"/>
      <c r="L592" s="14"/>
      <c r="M592" s="14"/>
      <c r="N592" s="14"/>
      <c r="O592" s="13"/>
      <c r="P592" s="13"/>
      <c r="Q592" s="13"/>
      <c r="R592" s="13"/>
      <c r="S592" s="19"/>
    </row>
    <row r="593" spans="1:19" ht="12.75">
      <c r="A593" s="12"/>
      <c r="B593" s="27">
        <f>E593/COUNT(F590:AW590)</f>
        <v>0</v>
      </c>
      <c r="C593" s="28">
        <f>E593/COUNTA(F590:AX590)</f>
        <v>0</v>
      </c>
      <c r="D593" s="14">
        <v>3</v>
      </c>
      <c r="E593" s="14">
        <f>COUNTIF(F590:AZ590,D593)</f>
        <v>0</v>
      </c>
      <c r="F593" s="14"/>
      <c r="G593" s="14"/>
      <c r="H593" s="14"/>
      <c r="I593" s="14"/>
      <c r="J593" s="14"/>
      <c r="K593" s="14"/>
      <c r="L593" s="14"/>
      <c r="M593" s="14"/>
      <c r="N593" s="14"/>
      <c r="O593" s="13"/>
      <c r="P593" s="13"/>
      <c r="Q593" s="13"/>
      <c r="R593" s="13"/>
      <c r="S593" s="19"/>
    </row>
    <row r="594" spans="1:19" ht="12.75">
      <c r="A594" s="12"/>
      <c r="B594" s="27">
        <f>E594/COUNT(F590:AW590)</f>
        <v>0</v>
      </c>
      <c r="C594" s="28">
        <f>E594/COUNTA(F590:AX590)</f>
        <v>0</v>
      </c>
      <c r="D594" s="14">
        <v>4</v>
      </c>
      <c r="E594" s="14">
        <f>COUNTIF(F590:AZ590,D594)</f>
        <v>0</v>
      </c>
      <c r="F594" s="14"/>
      <c r="G594" s="14"/>
      <c r="H594" s="14"/>
      <c r="I594" s="14"/>
      <c r="J594" s="14"/>
      <c r="K594" s="14"/>
      <c r="L594" s="14"/>
      <c r="M594" s="14"/>
      <c r="N594" s="14"/>
      <c r="O594" s="13"/>
      <c r="P594" s="13"/>
      <c r="Q594" s="13"/>
      <c r="R594" s="13"/>
      <c r="S594" s="19"/>
    </row>
    <row r="595" spans="1:19" ht="12.75">
      <c r="A595" s="12"/>
      <c r="B595" s="27">
        <f>E595/COUNT(F590:AW590)</f>
        <v>0.8333333333333334</v>
      </c>
      <c r="C595" s="28">
        <f>E595/COUNTA(F590:AX590)</f>
        <v>0.8333333333333334</v>
      </c>
      <c r="D595" s="14">
        <v>5</v>
      </c>
      <c r="E595" s="14">
        <f>COUNTIF(F590:AZ590,D595)</f>
        <v>5</v>
      </c>
      <c r="F595" s="14"/>
      <c r="G595" s="14"/>
      <c r="H595" s="14"/>
      <c r="I595" s="14"/>
      <c r="J595" s="14"/>
      <c r="K595" s="14"/>
      <c r="L595" s="14"/>
      <c r="M595" s="14"/>
      <c r="N595" s="14"/>
      <c r="O595" s="13"/>
      <c r="P595" s="13"/>
      <c r="Q595" s="13"/>
      <c r="R595" s="13"/>
      <c r="S595" s="19"/>
    </row>
    <row r="596" spans="1:19" ht="12.75">
      <c r="A596" s="12"/>
      <c r="B596" s="27">
        <f>E596/COUNT(F590:AW590)</f>
        <v>0</v>
      </c>
      <c r="C596" s="28">
        <f>E596/COUNTA(F590:AX590)</f>
        <v>0</v>
      </c>
      <c r="D596" s="14" t="s">
        <v>144</v>
      </c>
      <c r="E596" s="14">
        <f>COUNTIF(F590:AZ590,D596)</f>
        <v>0</v>
      </c>
      <c r="F596" s="14"/>
      <c r="G596" s="14"/>
      <c r="H596" s="14"/>
      <c r="I596" s="14"/>
      <c r="J596" s="14"/>
      <c r="K596" s="14"/>
      <c r="L596" s="14"/>
      <c r="M596" s="14"/>
      <c r="N596" s="14"/>
      <c r="O596" s="13"/>
      <c r="P596" s="13"/>
      <c r="Q596" s="13"/>
      <c r="R596" s="13"/>
      <c r="S596" s="19"/>
    </row>
    <row r="597" spans="1:19" ht="12.75">
      <c r="A597" s="12"/>
      <c r="B597" s="13" t="s">
        <v>105</v>
      </c>
      <c r="C597" s="14"/>
      <c r="D597" s="14" t="s">
        <v>143</v>
      </c>
      <c r="E597" s="14" t="s">
        <v>133</v>
      </c>
      <c r="F597" s="14">
        <v>5</v>
      </c>
      <c r="G597" s="14">
        <v>2</v>
      </c>
      <c r="H597" s="14">
        <v>4</v>
      </c>
      <c r="I597" s="14"/>
      <c r="J597" s="14"/>
      <c r="K597" s="14"/>
      <c r="L597" s="14"/>
      <c r="M597" s="14">
        <v>5</v>
      </c>
      <c r="N597" s="14"/>
      <c r="O597" s="13">
        <v>2</v>
      </c>
      <c r="P597" s="13">
        <v>1</v>
      </c>
      <c r="Q597" s="13"/>
      <c r="R597" s="13"/>
      <c r="S597" s="19"/>
    </row>
    <row r="598" spans="1:19" ht="12.75">
      <c r="A598" s="12"/>
      <c r="B598" s="27">
        <f>E598/COUNT(F597:AW597)</f>
        <v>0.16666666666666666</v>
      </c>
      <c r="C598" s="28">
        <f>E598/COUNTA(F597:AX597)</f>
        <v>0.16666666666666666</v>
      </c>
      <c r="D598" s="14">
        <v>1</v>
      </c>
      <c r="E598" s="14">
        <f>COUNTIF(F597:AZ597,D598)</f>
        <v>1</v>
      </c>
      <c r="F598" s="14"/>
      <c r="G598" s="14"/>
      <c r="H598" s="14"/>
      <c r="I598" s="14"/>
      <c r="J598" s="14"/>
      <c r="K598" s="14"/>
      <c r="L598" s="14"/>
      <c r="M598" s="14"/>
      <c r="N598" s="14"/>
      <c r="O598" s="13"/>
      <c r="P598" s="13"/>
      <c r="Q598" s="13"/>
      <c r="R598" s="13"/>
      <c r="S598" s="19"/>
    </row>
    <row r="599" spans="1:19" ht="12.75">
      <c r="A599" s="12"/>
      <c r="B599" s="27">
        <f>E599/COUNT(F597:AW597)</f>
        <v>0.3333333333333333</v>
      </c>
      <c r="C599" s="28">
        <f>E599/COUNTA(F597:AX597)</f>
        <v>0.3333333333333333</v>
      </c>
      <c r="D599" s="14">
        <v>2</v>
      </c>
      <c r="E599" s="14">
        <f>COUNTIF(F597:AZ597,D599)</f>
        <v>2</v>
      </c>
      <c r="F599" s="14"/>
      <c r="G599" s="14"/>
      <c r="H599" s="14"/>
      <c r="I599" s="14"/>
      <c r="J599" s="14"/>
      <c r="K599" s="14"/>
      <c r="L599" s="14"/>
      <c r="M599" s="14"/>
      <c r="N599" s="14"/>
      <c r="O599" s="13"/>
      <c r="P599" s="13"/>
      <c r="Q599" s="13"/>
      <c r="R599" s="13"/>
      <c r="S599" s="19"/>
    </row>
    <row r="600" spans="1:19" ht="12.75">
      <c r="A600" s="12"/>
      <c r="B600" s="27">
        <f>E600/COUNT(F597:AW597)</f>
        <v>0</v>
      </c>
      <c r="C600" s="28">
        <f>E600/COUNTA(F597:AX597)</f>
        <v>0</v>
      </c>
      <c r="D600" s="14">
        <v>3</v>
      </c>
      <c r="E600" s="14">
        <f>COUNTIF(F597:AZ597,D600)</f>
        <v>0</v>
      </c>
      <c r="F600" s="14"/>
      <c r="G600" s="14"/>
      <c r="H600" s="14"/>
      <c r="I600" s="14"/>
      <c r="J600" s="14"/>
      <c r="K600" s="14"/>
      <c r="L600" s="14"/>
      <c r="M600" s="14"/>
      <c r="N600" s="14"/>
      <c r="O600" s="13"/>
      <c r="P600" s="13"/>
      <c r="Q600" s="13"/>
      <c r="R600" s="13"/>
      <c r="S600" s="19"/>
    </row>
    <row r="601" spans="1:19" ht="12.75">
      <c r="A601" s="12"/>
      <c r="B601" s="27">
        <f>E601/COUNT(F597:AW597)</f>
        <v>0.16666666666666666</v>
      </c>
      <c r="C601" s="28">
        <f>E601/COUNTA(F597:AX597)</f>
        <v>0.16666666666666666</v>
      </c>
      <c r="D601" s="14">
        <v>4</v>
      </c>
      <c r="E601" s="14">
        <f>COUNTIF(F597:AZ597,D601)</f>
        <v>1</v>
      </c>
      <c r="F601" s="14"/>
      <c r="G601" s="14"/>
      <c r="H601" s="14"/>
      <c r="I601" s="14"/>
      <c r="J601" s="14"/>
      <c r="K601" s="14"/>
      <c r="L601" s="14"/>
      <c r="M601" s="14"/>
      <c r="N601" s="14"/>
      <c r="O601" s="13"/>
      <c r="P601" s="13"/>
      <c r="Q601" s="13"/>
      <c r="R601" s="13"/>
      <c r="S601" s="19"/>
    </row>
    <row r="602" spans="1:19" ht="12.75">
      <c r="A602" s="12"/>
      <c r="B602" s="27">
        <f>E602/COUNT(F597:AW597)</f>
        <v>0.3333333333333333</v>
      </c>
      <c r="C602" s="28">
        <f>E602/COUNTA(F597:AX597)</f>
        <v>0.3333333333333333</v>
      </c>
      <c r="D602" s="14">
        <v>5</v>
      </c>
      <c r="E602" s="14">
        <f>COUNTIF(F597:AZ597,D602)</f>
        <v>2</v>
      </c>
      <c r="F602" s="14"/>
      <c r="G602" s="14"/>
      <c r="H602" s="14"/>
      <c r="I602" s="14"/>
      <c r="J602" s="14"/>
      <c r="K602" s="14"/>
      <c r="L602" s="14"/>
      <c r="M602" s="14"/>
      <c r="N602" s="14"/>
      <c r="O602" s="13"/>
      <c r="P602" s="13"/>
      <c r="Q602" s="13"/>
      <c r="R602" s="13"/>
      <c r="S602" s="19"/>
    </row>
    <row r="603" spans="1:19" ht="12.75">
      <c r="A603" s="12"/>
      <c r="B603" s="27">
        <f>E603/COUNT(F597:AW597)</f>
        <v>0</v>
      </c>
      <c r="C603" s="28">
        <f>E603/COUNTA(F597:AX597)</f>
        <v>0</v>
      </c>
      <c r="D603" s="14" t="s">
        <v>144</v>
      </c>
      <c r="E603" s="14">
        <f>COUNTIF(F597:AZ597,D603)</f>
        <v>0</v>
      </c>
      <c r="F603" s="14"/>
      <c r="G603" s="14"/>
      <c r="H603" s="14"/>
      <c r="I603" s="14"/>
      <c r="J603" s="14"/>
      <c r="K603" s="14"/>
      <c r="L603" s="14"/>
      <c r="M603" s="14"/>
      <c r="N603" s="14"/>
      <c r="O603" s="13"/>
      <c r="P603" s="13"/>
      <c r="Q603" s="13"/>
      <c r="R603" s="13"/>
      <c r="S603" s="19"/>
    </row>
    <row r="604" spans="1:19" ht="12.75">
      <c r="A604" s="12"/>
      <c r="B604" s="13" t="s">
        <v>106</v>
      </c>
      <c r="C604" s="14"/>
      <c r="D604" s="14" t="s">
        <v>143</v>
      </c>
      <c r="E604" s="14" t="s">
        <v>135</v>
      </c>
      <c r="F604" s="14">
        <v>5</v>
      </c>
      <c r="G604" s="14">
        <v>4</v>
      </c>
      <c r="H604" s="14">
        <v>2</v>
      </c>
      <c r="I604" s="14"/>
      <c r="J604" s="14"/>
      <c r="K604" s="14"/>
      <c r="L604" s="14"/>
      <c r="M604" s="14">
        <v>5</v>
      </c>
      <c r="N604" s="14"/>
      <c r="O604" s="13">
        <v>3</v>
      </c>
      <c r="P604" s="13">
        <v>5</v>
      </c>
      <c r="Q604" s="13"/>
      <c r="R604" s="13"/>
      <c r="S604" s="19"/>
    </row>
    <row r="605" spans="1:19" ht="12.75">
      <c r="A605" s="12"/>
      <c r="B605" s="27">
        <f>E605/COUNT(F604:AW604)</f>
        <v>0</v>
      </c>
      <c r="C605" s="28">
        <f>E605/COUNTA(F604:AX604)</f>
        <v>0</v>
      </c>
      <c r="D605" s="14">
        <v>1</v>
      </c>
      <c r="E605" s="14">
        <f>COUNTIF(F604:AZ604,D605)</f>
        <v>0</v>
      </c>
      <c r="F605" s="14"/>
      <c r="G605" s="14"/>
      <c r="H605" s="14"/>
      <c r="I605" s="14"/>
      <c r="J605" s="14"/>
      <c r="K605" s="14"/>
      <c r="L605" s="14"/>
      <c r="M605" s="14"/>
      <c r="N605" s="14"/>
      <c r="O605" s="13"/>
      <c r="P605" s="13"/>
      <c r="Q605" s="13"/>
      <c r="R605" s="13"/>
      <c r="S605" s="19"/>
    </row>
    <row r="606" spans="1:19" ht="12.75">
      <c r="A606" s="12"/>
      <c r="B606" s="27">
        <f>E606/COUNT(F604:AW604)</f>
        <v>0.16666666666666666</v>
      </c>
      <c r="C606" s="28">
        <f>E606/COUNTA(F604:AX604)</f>
        <v>0.16666666666666666</v>
      </c>
      <c r="D606" s="14">
        <v>2</v>
      </c>
      <c r="E606" s="14">
        <f>COUNTIF(F604:AZ604,D606)</f>
        <v>1</v>
      </c>
      <c r="F606" s="14"/>
      <c r="G606" s="14"/>
      <c r="H606" s="14"/>
      <c r="I606" s="14"/>
      <c r="J606" s="14"/>
      <c r="K606" s="14"/>
      <c r="L606" s="14"/>
      <c r="M606" s="14"/>
      <c r="N606" s="14"/>
      <c r="O606" s="13"/>
      <c r="P606" s="13"/>
      <c r="Q606" s="13"/>
      <c r="R606" s="13"/>
      <c r="S606" s="19"/>
    </row>
    <row r="607" spans="1:19" ht="12.75">
      <c r="A607" s="12"/>
      <c r="B607" s="27">
        <f>E607/COUNT(F604:AW604)</f>
        <v>0.16666666666666666</v>
      </c>
      <c r="C607" s="28">
        <f>E607/COUNTA(F604:AX604)</f>
        <v>0.16666666666666666</v>
      </c>
      <c r="D607" s="14">
        <v>3</v>
      </c>
      <c r="E607" s="14">
        <f>COUNTIF(F604:AZ604,D607)</f>
        <v>1</v>
      </c>
      <c r="F607" s="14"/>
      <c r="G607" s="14"/>
      <c r="H607" s="14"/>
      <c r="I607" s="14"/>
      <c r="J607" s="14"/>
      <c r="K607" s="14"/>
      <c r="L607" s="14"/>
      <c r="M607" s="14"/>
      <c r="N607" s="14"/>
      <c r="O607" s="13"/>
      <c r="P607" s="13"/>
      <c r="Q607" s="13"/>
      <c r="R607" s="13"/>
      <c r="S607" s="19"/>
    </row>
    <row r="608" spans="1:19" ht="12.75">
      <c r="A608" s="12"/>
      <c r="B608" s="27">
        <f>E608/COUNT(F604:AW604)</f>
        <v>0.16666666666666666</v>
      </c>
      <c r="C608" s="28">
        <f>E608/COUNTA(F604:AX604)</f>
        <v>0.16666666666666666</v>
      </c>
      <c r="D608" s="14">
        <v>4</v>
      </c>
      <c r="E608" s="14">
        <f>COUNTIF(F604:AZ604,D608)</f>
        <v>1</v>
      </c>
      <c r="F608" s="14"/>
      <c r="G608" s="14"/>
      <c r="H608" s="14"/>
      <c r="I608" s="14"/>
      <c r="J608" s="14"/>
      <c r="K608" s="14"/>
      <c r="L608" s="14"/>
      <c r="M608" s="14"/>
      <c r="N608" s="14"/>
      <c r="O608" s="13"/>
      <c r="P608" s="13"/>
      <c r="Q608" s="13"/>
      <c r="R608" s="13"/>
      <c r="S608" s="19"/>
    </row>
    <row r="609" spans="1:19" ht="12.75">
      <c r="A609" s="12"/>
      <c r="B609" s="27">
        <f>E609/COUNT(F604:AW604)</f>
        <v>0.5</v>
      </c>
      <c r="C609" s="28">
        <f>E609/COUNTA(F604:AX604)</f>
        <v>0.5</v>
      </c>
      <c r="D609" s="14">
        <v>5</v>
      </c>
      <c r="E609" s="14">
        <f>COUNTIF(F604:AZ604,D609)</f>
        <v>3</v>
      </c>
      <c r="F609" s="14"/>
      <c r="G609" s="14"/>
      <c r="H609" s="14"/>
      <c r="I609" s="14"/>
      <c r="J609" s="14"/>
      <c r="K609" s="14"/>
      <c r="L609" s="14"/>
      <c r="M609" s="14"/>
      <c r="N609" s="14"/>
      <c r="O609" s="13"/>
      <c r="P609" s="13"/>
      <c r="Q609" s="13"/>
      <c r="R609" s="13"/>
      <c r="S609" s="19"/>
    </row>
    <row r="610" spans="1:19" ht="12.75">
      <c r="A610" s="12"/>
      <c r="B610" s="27">
        <f>E610/COUNT(F604:AW604)</f>
        <v>0</v>
      </c>
      <c r="C610" s="28">
        <f>E610/COUNTA(F604:AX604)</f>
        <v>0</v>
      </c>
      <c r="D610" s="14" t="s">
        <v>144</v>
      </c>
      <c r="E610" s="14">
        <f>COUNTIF(F604:AZ604,D610)</f>
        <v>0</v>
      </c>
      <c r="F610" s="14"/>
      <c r="G610" s="14"/>
      <c r="H610" s="14"/>
      <c r="I610" s="14"/>
      <c r="J610" s="14"/>
      <c r="K610" s="14"/>
      <c r="L610" s="14"/>
      <c r="M610" s="14"/>
      <c r="N610" s="14"/>
      <c r="O610" s="13"/>
      <c r="P610" s="13"/>
      <c r="Q610" s="13"/>
      <c r="R610" s="13"/>
      <c r="S610" s="19"/>
    </row>
    <row r="611" spans="1:19" ht="22.5">
      <c r="A611" s="12"/>
      <c r="B611" s="13" t="s">
        <v>107</v>
      </c>
      <c r="C611" s="14"/>
      <c r="D611" s="14" t="s">
        <v>143</v>
      </c>
      <c r="E611" s="14" t="s">
        <v>137</v>
      </c>
      <c r="F611" s="14">
        <v>3</v>
      </c>
      <c r="G611" s="14">
        <v>2</v>
      </c>
      <c r="H611" s="14">
        <v>3</v>
      </c>
      <c r="I611" s="14"/>
      <c r="J611" s="14"/>
      <c r="K611" s="14"/>
      <c r="L611" s="14"/>
      <c r="M611" s="14">
        <v>3</v>
      </c>
      <c r="N611" s="14"/>
      <c r="O611" s="13">
        <v>4</v>
      </c>
      <c r="P611" s="13">
        <v>3</v>
      </c>
      <c r="Q611" s="13"/>
      <c r="R611" s="13"/>
      <c r="S611" s="19"/>
    </row>
    <row r="612" spans="1:19" ht="12.75">
      <c r="A612" s="12"/>
      <c r="B612" s="27">
        <f>E612/COUNT(F611:AW611)</f>
        <v>0</v>
      </c>
      <c r="C612" s="28">
        <f>E612/COUNTA(F611:AX611)</f>
        <v>0</v>
      </c>
      <c r="D612" s="14">
        <v>1</v>
      </c>
      <c r="E612" s="14">
        <f>COUNTIF(F611:AZ611,D612)</f>
        <v>0</v>
      </c>
      <c r="F612" s="14"/>
      <c r="G612" s="14"/>
      <c r="H612" s="14"/>
      <c r="I612" s="14"/>
      <c r="J612" s="14"/>
      <c r="K612" s="14"/>
      <c r="L612" s="14"/>
      <c r="M612" s="14"/>
      <c r="N612" s="14"/>
      <c r="O612" s="13"/>
      <c r="P612" s="13"/>
      <c r="Q612" s="13"/>
      <c r="R612" s="13"/>
      <c r="S612" s="19"/>
    </row>
    <row r="613" spans="1:19" ht="12.75">
      <c r="A613" s="12"/>
      <c r="B613" s="27">
        <f>E613/COUNT(F611:AW611)</f>
        <v>0.16666666666666666</v>
      </c>
      <c r="C613" s="28">
        <f>E613/COUNTA(F611:AX611)</f>
        <v>0.16666666666666666</v>
      </c>
      <c r="D613" s="14">
        <v>2</v>
      </c>
      <c r="E613" s="14">
        <f>COUNTIF(F611:AZ611,D613)</f>
        <v>1</v>
      </c>
      <c r="F613" s="14"/>
      <c r="G613" s="14"/>
      <c r="H613" s="14"/>
      <c r="I613" s="14"/>
      <c r="J613" s="14"/>
      <c r="K613" s="14"/>
      <c r="L613" s="14"/>
      <c r="M613" s="14"/>
      <c r="N613" s="14"/>
      <c r="O613" s="13"/>
      <c r="P613" s="13"/>
      <c r="Q613" s="13"/>
      <c r="R613" s="13"/>
      <c r="S613" s="19"/>
    </row>
    <row r="614" spans="1:19" ht="12.75">
      <c r="A614" s="12"/>
      <c r="B614" s="27">
        <f>E614/COUNT(F611:AW611)</f>
        <v>0.6666666666666666</v>
      </c>
      <c r="C614" s="28">
        <f>E614/COUNTA(F611:AX611)</f>
        <v>0.6666666666666666</v>
      </c>
      <c r="D614" s="14">
        <v>3</v>
      </c>
      <c r="E614" s="14">
        <f>COUNTIF(F611:AZ611,D614)</f>
        <v>4</v>
      </c>
      <c r="F614" s="14"/>
      <c r="G614" s="14"/>
      <c r="H614" s="14"/>
      <c r="I614" s="14"/>
      <c r="J614" s="14"/>
      <c r="K614" s="14"/>
      <c r="L614" s="14"/>
      <c r="M614" s="14"/>
      <c r="N614" s="14"/>
      <c r="O614" s="13"/>
      <c r="P614" s="13"/>
      <c r="Q614" s="13"/>
      <c r="R614" s="13"/>
      <c r="S614" s="19"/>
    </row>
    <row r="615" spans="1:19" ht="12.75">
      <c r="A615" s="12"/>
      <c r="B615" s="27">
        <f>E615/COUNT(F611:AW611)</f>
        <v>0.16666666666666666</v>
      </c>
      <c r="C615" s="28">
        <f>E615/COUNTA(F611:AX611)</f>
        <v>0.16666666666666666</v>
      </c>
      <c r="D615" s="14">
        <v>4</v>
      </c>
      <c r="E615" s="14">
        <f>COUNTIF(F611:AZ611,D615)</f>
        <v>1</v>
      </c>
      <c r="F615" s="14"/>
      <c r="G615" s="14"/>
      <c r="H615" s="14"/>
      <c r="I615" s="14"/>
      <c r="J615" s="14"/>
      <c r="K615" s="14"/>
      <c r="L615" s="14"/>
      <c r="M615" s="14"/>
      <c r="N615" s="14"/>
      <c r="O615" s="13"/>
      <c r="P615" s="13"/>
      <c r="Q615" s="13"/>
      <c r="R615" s="13"/>
      <c r="S615" s="19"/>
    </row>
    <row r="616" spans="1:19" ht="12.75">
      <c r="A616" s="12"/>
      <c r="B616" s="27">
        <f>E616/COUNT(F611:AW611)</f>
        <v>0</v>
      </c>
      <c r="C616" s="28">
        <f>E616/COUNTA(F611:AX611)</f>
        <v>0</v>
      </c>
      <c r="D616" s="14">
        <v>5</v>
      </c>
      <c r="E616" s="14">
        <f>COUNTIF(F611:AZ611,D616)</f>
        <v>0</v>
      </c>
      <c r="F616" s="14"/>
      <c r="G616" s="14"/>
      <c r="H616" s="14"/>
      <c r="I616" s="14"/>
      <c r="J616" s="14"/>
      <c r="K616" s="14"/>
      <c r="L616" s="14"/>
      <c r="M616" s="14"/>
      <c r="N616" s="14"/>
      <c r="O616" s="13"/>
      <c r="P616" s="13"/>
      <c r="Q616" s="13"/>
      <c r="R616" s="13"/>
      <c r="S616" s="19"/>
    </row>
    <row r="617" spans="1:19" ht="12.75">
      <c r="A617" s="12"/>
      <c r="B617" s="27">
        <f>E617/COUNT(F611:AW611)</f>
        <v>0</v>
      </c>
      <c r="C617" s="28">
        <f>E617/COUNTA(F611:AX611)</f>
        <v>0</v>
      </c>
      <c r="D617" s="14" t="s">
        <v>144</v>
      </c>
      <c r="E617" s="14">
        <f>COUNTIF(F611:AZ611,D617)</f>
        <v>0</v>
      </c>
      <c r="F617" s="14"/>
      <c r="G617" s="14"/>
      <c r="H617" s="14"/>
      <c r="I617" s="14"/>
      <c r="J617" s="14"/>
      <c r="K617" s="14"/>
      <c r="L617" s="14"/>
      <c r="M617" s="14"/>
      <c r="N617" s="14"/>
      <c r="O617" s="13"/>
      <c r="P617" s="13"/>
      <c r="Q617" s="13"/>
      <c r="R617" s="13"/>
      <c r="S617" s="19"/>
    </row>
    <row r="618" spans="1:19" ht="22.5">
      <c r="A618" s="12"/>
      <c r="B618" s="13" t="s">
        <v>108</v>
      </c>
      <c r="C618" s="14"/>
      <c r="D618" s="14" t="s">
        <v>143</v>
      </c>
      <c r="E618" s="14" t="s">
        <v>139</v>
      </c>
      <c r="F618" s="14">
        <v>2</v>
      </c>
      <c r="G618" s="14">
        <v>3</v>
      </c>
      <c r="H618" s="14">
        <v>3</v>
      </c>
      <c r="I618" s="14"/>
      <c r="J618" s="14"/>
      <c r="K618" s="14"/>
      <c r="L618" s="14"/>
      <c r="M618" s="14"/>
      <c r="N618" s="14"/>
      <c r="O618" s="13">
        <v>3</v>
      </c>
      <c r="P618" s="13">
        <v>5</v>
      </c>
      <c r="Q618" s="13"/>
      <c r="R618" s="13"/>
      <c r="S618" s="19"/>
    </row>
    <row r="619" spans="1:19" ht="12.75">
      <c r="A619" s="12"/>
      <c r="B619" s="27">
        <f>E619/COUNT(F618:AW618)</f>
        <v>0</v>
      </c>
      <c r="C619" s="28">
        <f>E619/COUNTA(F618:AX618)</f>
        <v>0</v>
      </c>
      <c r="D619" s="14">
        <v>1</v>
      </c>
      <c r="E619" s="14">
        <f>COUNTIF(F618:AZ618,D619)</f>
        <v>0</v>
      </c>
      <c r="F619" s="14"/>
      <c r="G619" s="14"/>
      <c r="H619" s="14"/>
      <c r="I619" s="14"/>
      <c r="J619" s="14"/>
      <c r="K619" s="14"/>
      <c r="L619" s="14"/>
      <c r="M619" s="14"/>
      <c r="N619" s="14"/>
      <c r="O619" s="13"/>
      <c r="P619" s="13"/>
      <c r="Q619" s="13"/>
      <c r="R619" s="13"/>
      <c r="S619" s="19"/>
    </row>
    <row r="620" spans="1:19" ht="12.75">
      <c r="A620" s="12"/>
      <c r="B620" s="27">
        <f>E620/COUNT(F618:AW618)</f>
        <v>0.2</v>
      </c>
      <c r="C620" s="28">
        <f>E620/COUNTA(F618:AX618)</f>
        <v>0.2</v>
      </c>
      <c r="D620" s="14">
        <v>2</v>
      </c>
      <c r="E620" s="14">
        <f>COUNTIF(F618:AZ618,D620)</f>
        <v>1</v>
      </c>
      <c r="F620" s="14"/>
      <c r="G620" s="14"/>
      <c r="H620" s="14"/>
      <c r="I620" s="14"/>
      <c r="J620" s="14"/>
      <c r="K620" s="14"/>
      <c r="L620" s="14"/>
      <c r="M620" s="14"/>
      <c r="N620" s="14"/>
      <c r="O620" s="13"/>
      <c r="P620" s="13"/>
      <c r="Q620" s="13"/>
      <c r="R620" s="13"/>
      <c r="S620" s="19"/>
    </row>
    <row r="621" spans="1:19" ht="12.75">
      <c r="A621" s="12"/>
      <c r="B621" s="27">
        <f>E621/COUNT(F618:AW618)</f>
        <v>0.6</v>
      </c>
      <c r="C621" s="28">
        <f>E621/COUNTA(F618:AX618)</f>
        <v>0.6</v>
      </c>
      <c r="D621" s="14">
        <v>3</v>
      </c>
      <c r="E621" s="14">
        <f>COUNTIF(F618:AZ618,D621)</f>
        <v>3</v>
      </c>
      <c r="F621" s="14"/>
      <c r="G621" s="14"/>
      <c r="H621" s="14"/>
      <c r="I621" s="14"/>
      <c r="J621" s="14"/>
      <c r="K621" s="14"/>
      <c r="L621" s="14"/>
      <c r="M621" s="14"/>
      <c r="N621" s="14"/>
      <c r="O621" s="13"/>
      <c r="P621" s="13"/>
      <c r="Q621" s="13"/>
      <c r="R621" s="13"/>
      <c r="S621" s="19"/>
    </row>
    <row r="622" spans="1:19" ht="12.75">
      <c r="A622" s="12"/>
      <c r="B622" s="27">
        <f>E622/COUNT(F618:AW618)</f>
        <v>0</v>
      </c>
      <c r="C622" s="28">
        <f>E622/COUNTA(F618:AX618)</f>
        <v>0</v>
      </c>
      <c r="D622" s="14">
        <v>4</v>
      </c>
      <c r="E622" s="14">
        <f>COUNTIF(F618:AZ618,D622)</f>
        <v>0</v>
      </c>
      <c r="F622" s="14"/>
      <c r="G622" s="14"/>
      <c r="H622" s="14"/>
      <c r="I622" s="14"/>
      <c r="J622" s="14"/>
      <c r="K622" s="14"/>
      <c r="L622" s="14"/>
      <c r="M622" s="14"/>
      <c r="N622" s="14"/>
      <c r="O622" s="13"/>
      <c r="P622" s="13"/>
      <c r="Q622" s="13"/>
      <c r="R622" s="13"/>
      <c r="S622" s="19"/>
    </row>
    <row r="623" spans="1:19" ht="12.75">
      <c r="A623" s="12"/>
      <c r="B623" s="27">
        <f>E623/COUNT(F618:AW618)</f>
        <v>0.2</v>
      </c>
      <c r="C623" s="28">
        <f>E623/COUNTA(F618:AX618)</f>
        <v>0.2</v>
      </c>
      <c r="D623" s="14">
        <v>5</v>
      </c>
      <c r="E623" s="14">
        <f>COUNTIF(F618:AZ618,D623)</f>
        <v>1</v>
      </c>
      <c r="F623" s="14"/>
      <c r="G623" s="14"/>
      <c r="H623" s="14"/>
      <c r="I623" s="14"/>
      <c r="J623" s="14"/>
      <c r="K623" s="14"/>
      <c r="L623" s="14"/>
      <c r="M623" s="14"/>
      <c r="N623" s="14"/>
      <c r="O623" s="13"/>
      <c r="P623" s="13"/>
      <c r="Q623" s="13"/>
      <c r="R623" s="13"/>
      <c r="S623" s="19"/>
    </row>
    <row r="624" spans="1:19" ht="12.75">
      <c r="A624" s="12"/>
      <c r="B624" s="27">
        <f>E624/COUNT(F618:AW618)</f>
        <v>0</v>
      </c>
      <c r="C624" s="28">
        <f>E624/COUNTA(F618:AX618)</f>
        <v>0</v>
      </c>
      <c r="D624" s="14" t="s">
        <v>144</v>
      </c>
      <c r="E624" s="14">
        <f>COUNTIF(F618:AZ618,D624)</f>
        <v>0</v>
      </c>
      <c r="F624" s="14"/>
      <c r="G624" s="14"/>
      <c r="H624" s="14"/>
      <c r="I624" s="14"/>
      <c r="J624" s="14"/>
      <c r="K624" s="14"/>
      <c r="L624" s="14"/>
      <c r="M624" s="14"/>
      <c r="N624" s="14"/>
      <c r="O624" s="13"/>
      <c r="P624" s="13"/>
      <c r="Q624" s="13"/>
      <c r="R624" s="13"/>
      <c r="S624" s="19"/>
    </row>
    <row r="625" spans="1:19" ht="22.5">
      <c r="A625" s="12"/>
      <c r="B625" s="13" t="s">
        <v>109</v>
      </c>
      <c r="C625" s="14"/>
      <c r="D625" s="14" t="s">
        <v>143</v>
      </c>
      <c r="E625" s="14" t="s">
        <v>141</v>
      </c>
      <c r="F625" s="14">
        <v>1</v>
      </c>
      <c r="G625" s="14">
        <v>4</v>
      </c>
      <c r="H625" s="14">
        <v>2</v>
      </c>
      <c r="I625" s="14"/>
      <c r="J625" s="14"/>
      <c r="K625" s="14"/>
      <c r="L625" s="14"/>
      <c r="M625" s="14">
        <v>5</v>
      </c>
      <c r="N625" s="14"/>
      <c r="O625" s="13">
        <v>3</v>
      </c>
      <c r="P625" s="13">
        <v>5</v>
      </c>
      <c r="Q625" s="13"/>
      <c r="R625" s="13"/>
      <c r="S625" s="19"/>
    </row>
    <row r="626" spans="1:19" ht="12.75">
      <c r="A626" s="12"/>
      <c r="B626" s="27">
        <f>E626/COUNT(F625:AW625)</f>
        <v>0.16666666666666666</v>
      </c>
      <c r="C626" s="28">
        <f>E626/COUNTA(F625:AX625)</f>
        <v>0.16666666666666666</v>
      </c>
      <c r="D626" s="14">
        <v>1</v>
      </c>
      <c r="E626" s="14">
        <f>COUNTIF(F625:AZ625,D626)</f>
        <v>1</v>
      </c>
      <c r="F626" s="14"/>
      <c r="G626" s="14"/>
      <c r="H626" s="14"/>
      <c r="I626" s="14"/>
      <c r="J626" s="14"/>
      <c r="K626" s="14"/>
      <c r="L626" s="14"/>
      <c r="M626" s="14"/>
      <c r="N626" s="14"/>
      <c r="O626" s="13"/>
      <c r="P626" s="13"/>
      <c r="Q626" s="13"/>
      <c r="R626" s="13"/>
      <c r="S626" s="19"/>
    </row>
    <row r="627" spans="1:19" ht="12.75">
      <c r="A627" s="12"/>
      <c r="B627" s="27">
        <f>E627/COUNT(F625:AW625)</f>
        <v>0.16666666666666666</v>
      </c>
      <c r="C627" s="28">
        <f>E627/COUNTA(F625:AX625)</f>
        <v>0.16666666666666666</v>
      </c>
      <c r="D627" s="14">
        <v>2</v>
      </c>
      <c r="E627" s="14">
        <f>COUNTIF(F625:AZ625,D627)</f>
        <v>1</v>
      </c>
      <c r="F627" s="14"/>
      <c r="G627" s="14"/>
      <c r="H627" s="14"/>
      <c r="I627" s="14"/>
      <c r="J627" s="14"/>
      <c r="K627" s="14"/>
      <c r="L627" s="14"/>
      <c r="M627" s="14"/>
      <c r="N627" s="14"/>
      <c r="O627" s="13"/>
      <c r="P627" s="13"/>
      <c r="Q627" s="13"/>
      <c r="R627" s="13"/>
      <c r="S627" s="19"/>
    </row>
    <row r="628" spans="1:19" ht="12.75">
      <c r="A628" s="12"/>
      <c r="B628" s="27">
        <f>E628/COUNT(F625:AW625)</f>
        <v>0.16666666666666666</v>
      </c>
      <c r="C628" s="28">
        <f>E628/COUNTA(F625:AX625)</f>
        <v>0.16666666666666666</v>
      </c>
      <c r="D628" s="14">
        <v>3</v>
      </c>
      <c r="E628" s="14">
        <f>COUNTIF(F625:AZ625,D628)</f>
        <v>1</v>
      </c>
      <c r="F628" s="14"/>
      <c r="G628" s="14"/>
      <c r="H628" s="14"/>
      <c r="I628" s="14"/>
      <c r="J628" s="14"/>
      <c r="K628" s="14"/>
      <c r="L628" s="14"/>
      <c r="M628" s="14"/>
      <c r="N628" s="14"/>
      <c r="O628" s="13"/>
      <c r="P628" s="13"/>
      <c r="Q628" s="13"/>
      <c r="R628" s="13"/>
      <c r="S628" s="19"/>
    </row>
    <row r="629" spans="1:19" ht="12.75">
      <c r="A629" s="12"/>
      <c r="B629" s="27">
        <f>E629/COUNT(F625:AW625)</f>
        <v>0.16666666666666666</v>
      </c>
      <c r="C629" s="28">
        <f>E629/COUNTA(F625:AX625)</f>
        <v>0.16666666666666666</v>
      </c>
      <c r="D629" s="14">
        <v>4</v>
      </c>
      <c r="E629" s="14">
        <f>COUNTIF(F625:AZ625,D629)</f>
        <v>1</v>
      </c>
      <c r="F629" s="14"/>
      <c r="G629" s="14"/>
      <c r="H629" s="14"/>
      <c r="I629" s="14"/>
      <c r="J629" s="14"/>
      <c r="K629" s="14"/>
      <c r="L629" s="14"/>
      <c r="M629" s="14"/>
      <c r="N629" s="14"/>
      <c r="O629" s="13"/>
      <c r="P629" s="13"/>
      <c r="Q629" s="13"/>
      <c r="R629" s="13"/>
      <c r="S629" s="19"/>
    </row>
    <row r="630" spans="1:19" ht="12.75">
      <c r="A630" s="12"/>
      <c r="B630" s="27">
        <f>E630/COUNT(F625:AW625)</f>
        <v>0.3333333333333333</v>
      </c>
      <c r="C630" s="28">
        <f>E630/COUNTA(F625:AX625)</f>
        <v>0.3333333333333333</v>
      </c>
      <c r="D630" s="14">
        <v>5</v>
      </c>
      <c r="E630" s="14">
        <f>COUNTIF(F625:AZ625,D630)</f>
        <v>2</v>
      </c>
      <c r="F630" s="14"/>
      <c r="G630" s="14"/>
      <c r="H630" s="14"/>
      <c r="I630" s="14"/>
      <c r="J630" s="14"/>
      <c r="K630" s="14"/>
      <c r="L630" s="14"/>
      <c r="M630" s="14"/>
      <c r="N630" s="14"/>
      <c r="O630" s="13"/>
      <c r="P630" s="13"/>
      <c r="Q630" s="13"/>
      <c r="R630" s="13"/>
      <c r="S630" s="19"/>
    </row>
    <row r="631" spans="1:19" ht="12.75">
      <c r="A631" s="12"/>
      <c r="B631" s="27">
        <f>E631/COUNT(F625:AW625)</f>
        <v>0</v>
      </c>
      <c r="C631" s="28">
        <f>E631/COUNTA(F625:AX625)</f>
        <v>0</v>
      </c>
      <c r="D631" s="14" t="s">
        <v>144</v>
      </c>
      <c r="E631" s="14">
        <f>COUNTIF(F625:AZ625,D631)</f>
        <v>0</v>
      </c>
      <c r="F631" s="14"/>
      <c r="G631" s="14"/>
      <c r="H631" s="14"/>
      <c r="I631" s="14"/>
      <c r="J631" s="14"/>
      <c r="K631" s="14"/>
      <c r="L631" s="14"/>
      <c r="M631" s="14"/>
      <c r="N631" s="14"/>
      <c r="O631" s="13"/>
      <c r="P631" s="13"/>
      <c r="Q631" s="13"/>
      <c r="R631" s="13"/>
      <c r="S631" s="19"/>
    </row>
    <row r="632" spans="1:19" ht="33.75">
      <c r="A632" s="12"/>
      <c r="B632" s="13" t="s">
        <v>110</v>
      </c>
      <c r="C632" s="14"/>
      <c r="D632" s="14" t="s">
        <v>143</v>
      </c>
      <c r="E632" s="14" t="s">
        <v>158</v>
      </c>
      <c r="F632" s="14" t="s">
        <v>144</v>
      </c>
      <c r="G632" s="14">
        <v>1</v>
      </c>
      <c r="H632" s="14">
        <v>1</v>
      </c>
      <c r="I632" s="14"/>
      <c r="J632" s="14"/>
      <c r="K632" s="14"/>
      <c r="L632" s="14"/>
      <c r="M632" s="14">
        <v>2</v>
      </c>
      <c r="N632" s="14"/>
      <c r="O632" s="13">
        <v>1</v>
      </c>
      <c r="P632" s="13">
        <v>1</v>
      </c>
      <c r="Q632" s="13"/>
      <c r="R632" s="13"/>
      <c r="S632" s="19"/>
    </row>
    <row r="633" spans="1:19" ht="12.75">
      <c r="A633" s="12"/>
      <c r="B633" s="27">
        <f>E633/COUNT(F632:AW632)</f>
        <v>0.8</v>
      </c>
      <c r="C633" s="28">
        <f>E633/COUNTA(F632:AX632)</f>
        <v>0.6666666666666666</v>
      </c>
      <c r="D633" s="14">
        <v>1</v>
      </c>
      <c r="E633" s="14">
        <f>COUNTIF(F632:AZ632,D633)</f>
        <v>4</v>
      </c>
      <c r="F633" s="14"/>
      <c r="G633" s="14"/>
      <c r="H633" s="14"/>
      <c r="I633" s="14"/>
      <c r="J633" s="14"/>
      <c r="K633" s="14"/>
      <c r="L633" s="14"/>
      <c r="M633" s="14"/>
      <c r="N633" s="14"/>
      <c r="O633" s="13"/>
      <c r="P633" s="13"/>
      <c r="Q633" s="13"/>
      <c r="R633" s="13"/>
      <c r="S633" s="19"/>
    </row>
    <row r="634" spans="1:19" ht="12.75">
      <c r="A634" s="12"/>
      <c r="B634" s="27">
        <f>E634/COUNT(F632:AW632)</f>
        <v>0.2</v>
      </c>
      <c r="C634" s="28">
        <f>E634/COUNTA(F632:AX632)</f>
        <v>0.16666666666666666</v>
      </c>
      <c r="D634" s="14">
        <v>2</v>
      </c>
      <c r="E634" s="14">
        <f>COUNTIF(F632:AZ632,D634)</f>
        <v>1</v>
      </c>
      <c r="F634" s="14"/>
      <c r="G634" s="14"/>
      <c r="H634" s="14"/>
      <c r="I634" s="14"/>
      <c r="J634" s="14"/>
      <c r="K634" s="14"/>
      <c r="L634" s="14"/>
      <c r="M634" s="14"/>
      <c r="N634" s="14"/>
      <c r="O634" s="13"/>
      <c r="P634" s="13"/>
      <c r="Q634" s="13"/>
      <c r="R634" s="13"/>
      <c r="S634" s="19"/>
    </row>
    <row r="635" spans="1:19" ht="12.75">
      <c r="A635" s="12"/>
      <c r="B635" s="27">
        <f>E635/COUNT(F632:AW632)</f>
        <v>0</v>
      </c>
      <c r="C635" s="28">
        <f>E635/COUNTA(F632:AX632)</f>
        <v>0</v>
      </c>
      <c r="D635" s="14">
        <v>3</v>
      </c>
      <c r="E635" s="14">
        <f>COUNTIF(F632:AZ632,D635)</f>
        <v>0</v>
      </c>
      <c r="F635" s="14"/>
      <c r="G635" s="14"/>
      <c r="H635" s="14"/>
      <c r="I635" s="14"/>
      <c r="J635" s="14"/>
      <c r="K635" s="14"/>
      <c r="L635" s="14"/>
      <c r="M635" s="14"/>
      <c r="N635" s="14"/>
      <c r="O635" s="13"/>
      <c r="P635" s="13"/>
      <c r="Q635" s="13"/>
      <c r="R635" s="13"/>
      <c r="S635" s="19"/>
    </row>
    <row r="636" spans="1:19" ht="12.75">
      <c r="A636" s="12"/>
      <c r="B636" s="27">
        <f>E636/COUNT(F632:AW632)</f>
        <v>0</v>
      </c>
      <c r="C636" s="28">
        <f>E636/COUNTA(F632:AX632)</f>
        <v>0</v>
      </c>
      <c r="D636" s="14">
        <v>4</v>
      </c>
      <c r="E636" s="14">
        <f>COUNTIF(F632:AZ632,D636)</f>
        <v>0</v>
      </c>
      <c r="F636" s="14"/>
      <c r="G636" s="14"/>
      <c r="H636" s="14"/>
      <c r="I636" s="14"/>
      <c r="J636" s="14"/>
      <c r="K636" s="14"/>
      <c r="L636" s="14"/>
      <c r="M636" s="14"/>
      <c r="N636" s="14"/>
      <c r="O636" s="13"/>
      <c r="P636" s="13"/>
      <c r="Q636" s="13"/>
      <c r="R636" s="13"/>
      <c r="S636" s="19"/>
    </row>
    <row r="637" spans="1:19" ht="12.75">
      <c r="A637" s="12"/>
      <c r="B637" s="27">
        <f>E637/COUNT(F632:AW632)</f>
        <v>0</v>
      </c>
      <c r="C637" s="28">
        <f>E637/COUNTA(F632:AX632)</f>
        <v>0</v>
      </c>
      <c r="D637" s="14">
        <v>5</v>
      </c>
      <c r="E637" s="14">
        <f>COUNTIF(F632:AZ632,D637)</f>
        <v>0</v>
      </c>
      <c r="F637" s="14"/>
      <c r="G637" s="14"/>
      <c r="H637" s="14"/>
      <c r="I637" s="14"/>
      <c r="J637" s="14"/>
      <c r="K637" s="14"/>
      <c r="L637" s="14"/>
      <c r="M637" s="14"/>
      <c r="N637" s="14"/>
      <c r="O637" s="13"/>
      <c r="P637" s="13"/>
      <c r="Q637" s="13"/>
      <c r="R637" s="13"/>
      <c r="S637" s="19"/>
    </row>
    <row r="638" spans="1:19" ht="12.75">
      <c r="A638" s="12"/>
      <c r="B638" s="27">
        <f>E638/COUNT(F632:AW632)</f>
        <v>0.2</v>
      </c>
      <c r="C638" s="28">
        <f>E638/COUNTA(F632:AX632)</f>
        <v>0.16666666666666666</v>
      </c>
      <c r="D638" s="14" t="s">
        <v>144</v>
      </c>
      <c r="E638" s="14">
        <f>COUNTIF(F632:AZ632,D638)</f>
        <v>1</v>
      </c>
      <c r="F638" s="14"/>
      <c r="G638" s="14"/>
      <c r="H638" s="14"/>
      <c r="I638" s="14"/>
      <c r="J638" s="14"/>
      <c r="K638" s="14"/>
      <c r="L638" s="14"/>
      <c r="M638" s="14"/>
      <c r="N638" s="14"/>
      <c r="O638" s="13"/>
      <c r="P638" s="13"/>
      <c r="Q638" s="13"/>
      <c r="R638" s="13"/>
      <c r="S638" s="19"/>
    </row>
    <row r="639" spans="1:19" ht="12.75">
      <c r="A639" s="12"/>
      <c r="B639" s="13" t="s">
        <v>111</v>
      </c>
      <c r="C639" s="14"/>
      <c r="D639" s="14" t="s">
        <v>143</v>
      </c>
      <c r="E639" s="14" t="s">
        <v>162</v>
      </c>
      <c r="F639" s="14">
        <v>1</v>
      </c>
      <c r="G639" s="14">
        <v>5</v>
      </c>
      <c r="H639" s="14">
        <v>2</v>
      </c>
      <c r="I639" s="14"/>
      <c r="J639" s="14"/>
      <c r="K639" s="14"/>
      <c r="L639" s="14"/>
      <c r="M639" s="14">
        <v>2</v>
      </c>
      <c r="N639" s="14"/>
      <c r="O639" s="13">
        <v>4</v>
      </c>
      <c r="P639" s="13">
        <v>3</v>
      </c>
      <c r="Q639" s="13"/>
      <c r="R639" s="13"/>
      <c r="S639" s="19"/>
    </row>
    <row r="640" spans="1:19" ht="12.75">
      <c r="A640" s="12"/>
      <c r="B640" s="27">
        <f>E640/COUNT(F639:AW639)</f>
        <v>0.16666666666666666</v>
      </c>
      <c r="C640" s="28">
        <f>E640/COUNTA(F639:AX639)</f>
        <v>0.16666666666666666</v>
      </c>
      <c r="D640" s="14">
        <v>1</v>
      </c>
      <c r="E640" s="14">
        <f>COUNTIF(F639:AZ639,D640)</f>
        <v>1</v>
      </c>
      <c r="F640" s="14"/>
      <c r="G640" s="14"/>
      <c r="H640" s="14"/>
      <c r="I640" s="14"/>
      <c r="J640" s="14"/>
      <c r="K640" s="14"/>
      <c r="L640" s="14"/>
      <c r="M640" s="14"/>
      <c r="N640" s="14"/>
      <c r="O640" s="13"/>
      <c r="P640" s="13"/>
      <c r="Q640" s="13"/>
      <c r="R640" s="13"/>
      <c r="S640" s="19"/>
    </row>
    <row r="641" spans="1:19" ht="12.75">
      <c r="A641" s="12"/>
      <c r="B641" s="27">
        <f>E641/COUNT(F639:AW639)</f>
        <v>0.3333333333333333</v>
      </c>
      <c r="C641" s="28">
        <f>E641/COUNTA(F639:AX639)</f>
        <v>0.3333333333333333</v>
      </c>
      <c r="D641" s="14">
        <v>2</v>
      </c>
      <c r="E641" s="14">
        <f>COUNTIF(F639:AZ639,D641)</f>
        <v>2</v>
      </c>
      <c r="F641" s="14"/>
      <c r="G641" s="14"/>
      <c r="H641" s="14"/>
      <c r="I641" s="14"/>
      <c r="J641" s="14"/>
      <c r="K641" s="14"/>
      <c r="L641" s="14"/>
      <c r="M641" s="14"/>
      <c r="N641" s="14"/>
      <c r="O641" s="13"/>
      <c r="P641" s="13"/>
      <c r="Q641" s="13"/>
      <c r="R641" s="13"/>
      <c r="S641" s="19"/>
    </row>
    <row r="642" spans="1:19" ht="12.75">
      <c r="A642" s="12"/>
      <c r="B642" s="27">
        <f>E642/COUNT(F639:AW639)</f>
        <v>0.16666666666666666</v>
      </c>
      <c r="C642" s="28">
        <f>E642/COUNTA(F639:AX639)</f>
        <v>0.16666666666666666</v>
      </c>
      <c r="D642" s="14">
        <v>3</v>
      </c>
      <c r="E642" s="14">
        <f>COUNTIF(F639:AZ639,D642)</f>
        <v>1</v>
      </c>
      <c r="F642" s="14"/>
      <c r="G642" s="14"/>
      <c r="H642" s="14"/>
      <c r="I642" s="14"/>
      <c r="J642" s="14"/>
      <c r="K642" s="14"/>
      <c r="L642" s="14"/>
      <c r="M642" s="14"/>
      <c r="N642" s="14"/>
      <c r="O642" s="13"/>
      <c r="P642" s="13"/>
      <c r="Q642" s="13"/>
      <c r="R642" s="13"/>
      <c r="S642" s="19"/>
    </row>
    <row r="643" spans="1:19" ht="12.75">
      <c r="A643" s="12"/>
      <c r="B643" s="27">
        <f>E643/COUNT(F639:AW639)</f>
        <v>0.16666666666666666</v>
      </c>
      <c r="C643" s="28">
        <f>E643/COUNTA(F639:AX639)</f>
        <v>0.16666666666666666</v>
      </c>
      <c r="D643" s="14">
        <v>4</v>
      </c>
      <c r="E643" s="14">
        <f>COUNTIF(F639:AZ639,D643)</f>
        <v>1</v>
      </c>
      <c r="F643" s="14"/>
      <c r="G643" s="14"/>
      <c r="H643" s="14"/>
      <c r="I643" s="14"/>
      <c r="J643" s="14"/>
      <c r="K643" s="14"/>
      <c r="L643" s="14"/>
      <c r="M643" s="14"/>
      <c r="N643" s="14"/>
      <c r="O643" s="13"/>
      <c r="P643" s="13"/>
      <c r="Q643" s="13"/>
      <c r="R643" s="13"/>
      <c r="S643" s="19"/>
    </row>
    <row r="644" spans="1:19" ht="12.75">
      <c r="A644" s="12"/>
      <c r="B644" s="27">
        <f>E644/COUNT(F639:AW639)</f>
        <v>0.16666666666666666</v>
      </c>
      <c r="C644" s="28">
        <f>E644/COUNTA(F639:AX639)</f>
        <v>0.16666666666666666</v>
      </c>
      <c r="D644" s="14">
        <v>5</v>
      </c>
      <c r="E644" s="14">
        <f>COUNTIF(F639:AZ639,D644)</f>
        <v>1</v>
      </c>
      <c r="F644" s="14"/>
      <c r="G644" s="14"/>
      <c r="H644" s="14"/>
      <c r="I644" s="14"/>
      <c r="J644" s="14"/>
      <c r="K644" s="14"/>
      <c r="L644" s="14"/>
      <c r="M644" s="14"/>
      <c r="N644" s="14"/>
      <c r="O644" s="13"/>
      <c r="P644" s="13"/>
      <c r="Q644" s="13"/>
      <c r="R644" s="13"/>
      <c r="S644" s="19"/>
    </row>
    <row r="645" spans="1:19" ht="12.75">
      <c r="A645" s="12"/>
      <c r="B645" s="27">
        <f>E645/COUNT(F639:AW639)</f>
        <v>0</v>
      </c>
      <c r="C645" s="28">
        <f>E645/COUNTA(F639:AX639)</f>
        <v>0</v>
      </c>
      <c r="D645" s="14" t="s">
        <v>144</v>
      </c>
      <c r="E645" s="14">
        <f>COUNTIF(F639:AZ639,D645)</f>
        <v>0</v>
      </c>
      <c r="F645" s="14"/>
      <c r="G645" s="14"/>
      <c r="H645" s="14"/>
      <c r="I645" s="14"/>
      <c r="J645" s="14"/>
      <c r="K645" s="14"/>
      <c r="L645" s="14"/>
      <c r="M645" s="14"/>
      <c r="N645" s="14"/>
      <c r="O645" s="13"/>
      <c r="P645" s="13"/>
      <c r="Q645" s="13"/>
      <c r="R645" s="13"/>
      <c r="S645" s="19"/>
    </row>
    <row r="646" spans="1:19" ht="45">
      <c r="A646" s="12"/>
      <c r="B646" s="13" t="s">
        <v>112</v>
      </c>
      <c r="C646" s="14"/>
      <c r="D646" s="14" t="s">
        <v>143</v>
      </c>
      <c r="E646" s="14" t="s">
        <v>180</v>
      </c>
      <c r="F646" s="14">
        <v>1</v>
      </c>
      <c r="G646" s="14">
        <v>1</v>
      </c>
      <c r="H646" s="14">
        <v>1</v>
      </c>
      <c r="I646" s="14"/>
      <c r="J646" s="14"/>
      <c r="K646" s="14"/>
      <c r="L646" s="14"/>
      <c r="M646" s="14">
        <v>2</v>
      </c>
      <c r="N646" s="14"/>
      <c r="O646" s="13">
        <v>4</v>
      </c>
      <c r="P646" s="13">
        <v>1</v>
      </c>
      <c r="Q646" s="13"/>
      <c r="R646" s="13"/>
      <c r="S646" s="19"/>
    </row>
    <row r="647" spans="2:5" ht="11.25">
      <c r="B647" s="27">
        <f>E647/COUNT(F646:AW646)</f>
        <v>0.6666666666666666</v>
      </c>
      <c r="C647" s="28">
        <f>E647/COUNTA(F646:AX646)</f>
        <v>0.6666666666666666</v>
      </c>
      <c r="D647" s="14">
        <v>1</v>
      </c>
      <c r="E647" s="14">
        <f>COUNTIF(F646:AZ646,D647)</f>
        <v>4</v>
      </c>
    </row>
    <row r="648" spans="2:5" ht="11.25">
      <c r="B648" s="27">
        <f>E648/COUNT(F646:AW646)</f>
        <v>0.16666666666666666</v>
      </c>
      <c r="C648" s="28">
        <f>E648/COUNTA(F646:AX646)</f>
        <v>0.16666666666666666</v>
      </c>
      <c r="D648" s="14">
        <v>2</v>
      </c>
      <c r="E648" s="14">
        <f>COUNTIF(F646:AZ646,D648)</f>
        <v>1</v>
      </c>
    </row>
    <row r="649" spans="2:5" ht="11.25">
      <c r="B649" s="27">
        <f>E649/COUNT(F646:AW646)</f>
        <v>0</v>
      </c>
      <c r="C649" s="28">
        <f>E649/COUNTA(F646:AX646)</f>
        <v>0</v>
      </c>
      <c r="D649" s="14">
        <v>3</v>
      </c>
      <c r="E649" s="14">
        <f>COUNTIF(F646:AZ646,D649)</f>
        <v>0</v>
      </c>
    </row>
    <row r="650" spans="2:5" ht="11.25">
      <c r="B650" s="27">
        <f>E650/COUNT(F646:AW646)</f>
        <v>0.16666666666666666</v>
      </c>
      <c r="C650" s="28">
        <f>E650/COUNTA(F646:AX646)</f>
        <v>0.16666666666666666</v>
      </c>
      <c r="D650" s="14">
        <v>4</v>
      </c>
      <c r="E650" s="14">
        <f>COUNTIF(F646:AZ646,D650)</f>
        <v>1</v>
      </c>
    </row>
    <row r="651" spans="2:5" ht="11.25">
      <c r="B651" s="27">
        <f>E651/COUNT(F646:AW646)</f>
        <v>0</v>
      </c>
      <c r="C651" s="28">
        <f>E651/COUNTA(F646:AX646)</f>
        <v>0</v>
      </c>
      <c r="D651" s="14">
        <v>5</v>
      </c>
      <c r="E651" s="14">
        <f>COUNTIF(F646:AZ646,D651)</f>
        <v>0</v>
      </c>
    </row>
    <row r="652" spans="2:5" ht="11.25">
      <c r="B652" s="27">
        <f>E652/COUNT(F646:AW646)</f>
        <v>0</v>
      </c>
      <c r="C652" s="28">
        <f>E652/COUNTA(F646:AX646)</f>
        <v>0</v>
      </c>
      <c r="D652" s="14" t="s">
        <v>144</v>
      </c>
      <c r="E652" s="14">
        <f>COUNTIF(F646:AZ646,D652)</f>
        <v>0</v>
      </c>
    </row>
  </sheetData>
  <conditionalFormatting sqref="F655:F65536">
    <cfRule type="cellIs" priority="1" dxfId="0" operator="between" stopIfTrue="1">
      <formula>0.85</formula>
      <formula>1</formula>
    </cfRule>
    <cfRule type="cellIs" priority="2" dxfId="1" operator="between" stopIfTrue="1">
      <formula>0.001</formula>
      <formula>0.15</formula>
    </cfRule>
  </conditionalFormatting>
  <conditionalFormatting sqref="F1:F654">
    <cfRule type="cellIs" priority="3" dxfId="0" operator="between" stopIfTrue="1">
      <formula>0.85</formula>
      <formula>1</formula>
    </cfRule>
    <cfRule type="cellIs" priority="4" dxfId="1" operator="between" stopIfTrue="1">
      <formula>0.001</formula>
      <formula>0.15</formula>
    </cfRule>
    <cfRule type="cellIs" priority="5" dxfId="4" operator="between" stopIfTrue="1">
      <formula>0.3</formula>
      <formula>0.85</formula>
    </cfRule>
  </conditionalFormatting>
  <conditionalFormatting sqref="E1:E65536">
    <cfRule type="cellIs" priority="6" dxfId="9" operator="between" stopIfTrue="1">
      <formula>"b"</formula>
      <formula>"z"</formula>
    </cfRule>
    <cfRule type="cellIs" priority="7" dxfId="3" operator="equal" stopIfTrue="1">
      <formula>"a"</formula>
    </cfRule>
  </conditionalFormatting>
  <conditionalFormatting sqref="B1:C65536">
    <cfRule type="cellIs" priority="8" dxfId="10" operator="between" stopIfTrue="1">
      <formula>0.4</formula>
      <formula>1</formula>
    </cfRule>
    <cfRule type="cellIs" priority="9" dxfId="11" operator="between" stopIfTrue="1">
      <formula>0.01</formula>
      <formula>0.05</formula>
    </cfRule>
  </conditionalFormatting>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S190"/>
  <sheetViews>
    <sheetView tabSelected="1" workbookViewId="0" topLeftCell="A73">
      <selection activeCell="F103" sqref="F103"/>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4" width="9.140625" style="20" customWidth="1"/>
    <col min="15" max="16" width="9.140625" style="23" customWidth="1"/>
    <col min="17" max="16384" width="9.140625" style="20" customWidth="1"/>
  </cols>
  <sheetData>
    <row r="1" spans="1:19" s="11" customFormat="1" ht="12.75">
      <c r="A1" s="1" t="s">
        <v>115</v>
      </c>
      <c r="B1" s="2" t="s">
        <v>116</v>
      </c>
      <c r="C1" s="3" t="s">
        <v>117</v>
      </c>
      <c r="D1" s="3" t="s">
        <v>118</v>
      </c>
      <c r="E1" s="3" t="s">
        <v>119</v>
      </c>
      <c r="F1" s="8">
        <v>120</v>
      </c>
      <c r="G1" s="8">
        <v>126</v>
      </c>
      <c r="H1" s="8">
        <v>132</v>
      </c>
      <c r="I1" s="8">
        <v>142</v>
      </c>
      <c r="J1" s="8">
        <v>156</v>
      </c>
      <c r="K1" s="8">
        <v>166</v>
      </c>
      <c r="L1" s="8">
        <v>178</v>
      </c>
      <c r="M1" s="8">
        <v>181</v>
      </c>
      <c r="N1" s="8">
        <v>223</v>
      </c>
      <c r="O1" s="9">
        <v>229</v>
      </c>
      <c r="P1" s="9">
        <v>235</v>
      </c>
      <c r="Q1" s="9">
        <v>248</v>
      </c>
      <c r="R1" s="9">
        <v>251</v>
      </c>
      <c r="S1" s="10">
        <v>20</v>
      </c>
    </row>
    <row r="2" spans="1:19" ht="56.25">
      <c r="A2" s="12" t="s">
        <v>203</v>
      </c>
      <c r="B2" s="13"/>
      <c r="C2" s="14">
        <v>13</v>
      </c>
      <c r="D2" s="14" t="s">
        <v>204</v>
      </c>
      <c r="E2" s="14"/>
      <c r="F2" s="14">
        <v>3</v>
      </c>
      <c r="G2" s="14">
        <v>4</v>
      </c>
      <c r="H2" s="14">
        <v>4</v>
      </c>
      <c r="I2" s="14">
        <v>5</v>
      </c>
      <c r="J2" s="14">
        <v>2</v>
      </c>
      <c r="K2" s="14">
        <v>3</v>
      </c>
      <c r="L2" s="14">
        <v>2</v>
      </c>
      <c r="M2" s="14">
        <v>5</v>
      </c>
      <c r="N2" s="14"/>
      <c r="O2" s="13">
        <v>4</v>
      </c>
      <c r="P2" s="13">
        <v>4</v>
      </c>
      <c r="Q2" s="13">
        <v>4</v>
      </c>
      <c r="R2" s="13">
        <v>5</v>
      </c>
      <c r="S2" s="19">
        <v>4</v>
      </c>
    </row>
    <row r="3" spans="1:19" ht="12.75">
      <c r="A3" s="12"/>
      <c r="B3" s="13"/>
      <c r="C3" s="14"/>
      <c r="D3" s="14">
        <v>1</v>
      </c>
      <c r="E3" s="14">
        <f>COUNTIF(F2:AZ2,D3)</f>
        <v>0</v>
      </c>
      <c r="F3" s="14"/>
      <c r="G3" s="14"/>
      <c r="H3" s="14"/>
      <c r="I3" s="14"/>
      <c r="J3" s="14"/>
      <c r="K3" s="14"/>
      <c r="L3" s="14"/>
      <c r="M3" s="14"/>
      <c r="N3" s="14"/>
      <c r="O3" s="13"/>
      <c r="P3" s="13"/>
      <c r="Q3" s="13"/>
      <c r="R3" s="13"/>
      <c r="S3" s="19"/>
    </row>
    <row r="4" spans="1:19" ht="12.75">
      <c r="A4" s="12"/>
      <c r="B4" s="13"/>
      <c r="C4" s="14"/>
      <c r="D4" s="14">
        <v>2</v>
      </c>
      <c r="E4" s="14">
        <f>COUNTIF(F2:AZ2,D4)</f>
        <v>2</v>
      </c>
      <c r="F4" s="14"/>
      <c r="G4" s="14"/>
      <c r="H4" s="14"/>
      <c r="I4" s="14"/>
      <c r="J4" s="14"/>
      <c r="K4" s="14"/>
      <c r="L4" s="14"/>
      <c r="M4" s="14"/>
      <c r="N4" s="14"/>
      <c r="O4" s="13"/>
      <c r="P4" s="13"/>
      <c r="Q4" s="13"/>
      <c r="R4" s="13"/>
      <c r="S4" s="19"/>
    </row>
    <row r="5" spans="1:19" ht="12.75">
      <c r="A5" s="12"/>
      <c r="B5" s="13"/>
      <c r="C5" s="14"/>
      <c r="D5" s="14">
        <v>3</v>
      </c>
      <c r="E5" s="14">
        <f>COUNTIF(F2:AZ2,D5)</f>
        <v>2</v>
      </c>
      <c r="F5" s="14"/>
      <c r="G5" s="14"/>
      <c r="H5" s="14"/>
      <c r="I5" s="14"/>
      <c r="J5" s="14"/>
      <c r="K5" s="14"/>
      <c r="L5" s="14"/>
      <c r="M5" s="14"/>
      <c r="N5" s="14"/>
      <c r="O5" s="13"/>
      <c r="P5" s="13"/>
      <c r="Q5" s="13"/>
      <c r="R5" s="13"/>
      <c r="S5" s="19"/>
    </row>
    <row r="6" spans="1:19" ht="12.75">
      <c r="A6" s="12"/>
      <c r="B6" s="13"/>
      <c r="C6" s="14"/>
      <c r="D6" s="14">
        <v>4</v>
      </c>
      <c r="E6" s="14">
        <f>COUNTIF(F2:AZ2,D6)</f>
        <v>6</v>
      </c>
      <c r="F6" s="14"/>
      <c r="G6" s="14"/>
      <c r="H6" s="14"/>
      <c r="I6" s="14"/>
      <c r="J6" s="14"/>
      <c r="K6" s="14"/>
      <c r="L6" s="14"/>
      <c r="M6" s="14"/>
      <c r="N6" s="14"/>
      <c r="O6" s="13"/>
      <c r="P6" s="13"/>
      <c r="Q6" s="13"/>
      <c r="R6" s="13"/>
      <c r="S6" s="19"/>
    </row>
    <row r="7" spans="1:19" ht="12.75">
      <c r="A7" s="12"/>
      <c r="B7" s="13"/>
      <c r="C7" s="14"/>
      <c r="D7" s="14">
        <v>5</v>
      </c>
      <c r="E7" s="14">
        <f>COUNTIF(F2:AZ2,D7)</f>
        <v>3</v>
      </c>
      <c r="F7" s="14"/>
      <c r="G7" s="14"/>
      <c r="H7" s="14"/>
      <c r="I7" s="14"/>
      <c r="J7" s="14"/>
      <c r="K7" s="14"/>
      <c r="L7" s="14"/>
      <c r="M7" s="14"/>
      <c r="N7" s="14"/>
      <c r="O7" s="13"/>
      <c r="P7" s="13"/>
      <c r="Q7" s="13"/>
      <c r="R7" s="13"/>
      <c r="S7" s="19"/>
    </row>
    <row r="8" spans="1:19" ht="12.75">
      <c r="A8" s="12"/>
      <c r="B8" s="13"/>
      <c r="C8" s="14"/>
      <c r="D8" s="14" t="s">
        <v>144</v>
      </c>
      <c r="E8" s="14">
        <f>COUNTIF(F2:AZ2,D8)</f>
        <v>0</v>
      </c>
      <c r="F8" s="14"/>
      <c r="G8" s="14"/>
      <c r="H8" s="14"/>
      <c r="I8" s="14"/>
      <c r="J8" s="14"/>
      <c r="K8" s="14"/>
      <c r="L8" s="14"/>
      <c r="M8" s="14"/>
      <c r="N8" s="14"/>
      <c r="O8" s="13"/>
      <c r="P8" s="13"/>
      <c r="Q8" s="13"/>
      <c r="R8" s="13"/>
      <c r="S8" s="19"/>
    </row>
    <row r="9" spans="1:19" ht="22.5">
      <c r="A9" s="12" t="s">
        <v>205</v>
      </c>
      <c r="B9" s="13"/>
      <c r="C9" s="14">
        <v>14</v>
      </c>
      <c r="D9" s="14" t="s">
        <v>204</v>
      </c>
      <c r="E9" s="14"/>
      <c r="F9" s="14">
        <v>3</v>
      </c>
      <c r="G9" s="14">
        <v>4</v>
      </c>
      <c r="H9" s="14" t="s">
        <v>144</v>
      </c>
      <c r="I9" s="14">
        <v>4</v>
      </c>
      <c r="J9" s="14">
        <v>3</v>
      </c>
      <c r="K9" s="14" t="s">
        <v>144</v>
      </c>
      <c r="L9" s="14">
        <v>1</v>
      </c>
      <c r="M9" s="14">
        <v>4</v>
      </c>
      <c r="N9" s="14"/>
      <c r="O9" s="13">
        <v>1</v>
      </c>
      <c r="P9" s="13">
        <v>2</v>
      </c>
      <c r="Q9" s="13">
        <v>1</v>
      </c>
      <c r="R9" s="13">
        <v>2</v>
      </c>
      <c r="S9" s="19">
        <v>1</v>
      </c>
    </row>
    <row r="10" spans="1:19" ht="12.75">
      <c r="A10" s="12"/>
      <c r="B10" s="13"/>
      <c r="C10" s="14"/>
      <c r="D10" s="14">
        <v>1</v>
      </c>
      <c r="E10" s="14">
        <f>COUNTIF(F9:AZ9,D10)</f>
        <v>4</v>
      </c>
      <c r="F10" s="14"/>
      <c r="G10" s="14"/>
      <c r="H10" s="14"/>
      <c r="I10" s="14"/>
      <c r="J10" s="14"/>
      <c r="K10" s="14"/>
      <c r="L10" s="14"/>
      <c r="M10" s="14"/>
      <c r="N10" s="14"/>
      <c r="O10" s="13"/>
      <c r="P10" s="13"/>
      <c r="Q10" s="13"/>
      <c r="R10" s="13"/>
      <c r="S10" s="19"/>
    </row>
    <row r="11" spans="1:19" ht="12.75">
      <c r="A11" s="12"/>
      <c r="B11" s="13"/>
      <c r="C11" s="14"/>
      <c r="D11" s="14">
        <v>2</v>
      </c>
      <c r="E11" s="14">
        <f>COUNTIF(F9:AZ9,D11)</f>
        <v>2</v>
      </c>
      <c r="F11" s="14"/>
      <c r="G11" s="14"/>
      <c r="H11" s="14"/>
      <c r="I11" s="14"/>
      <c r="J11" s="14"/>
      <c r="K11" s="14"/>
      <c r="L11" s="14"/>
      <c r="M11" s="14"/>
      <c r="N11" s="14"/>
      <c r="O11" s="13"/>
      <c r="P11" s="13"/>
      <c r="Q11" s="13"/>
      <c r="R11" s="13"/>
      <c r="S11" s="19"/>
    </row>
    <row r="12" spans="1:19" ht="12.75">
      <c r="A12" s="12"/>
      <c r="B12" s="13"/>
      <c r="C12" s="14"/>
      <c r="D12" s="14">
        <v>3</v>
      </c>
      <c r="E12" s="14">
        <f>COUNTIF(F9:AZ9,D12)</f>
        <v>2</v>
      </c>
      <c r="F12" s="14"/>
      <c r="G12" s="14"/>
      <c r="H12" s="14"/>
      <c r="I12" s="14"/>
      <c r="J12" s="14"/>
      <c r="K12" s="14"/>
      <c r="L12" s="14"/>
      <c r="M12" s="14"/>
      <c r="N12" s="14"/>
      <c r="O12" s="13"/>
      <c r="P12" s="13"/>
      <c r="Q12" s="13"/>
      <c r="R12" s="13"/>
      <c r="S12" s="19"/>
    </row>
    <row r="13" spans="1:19" ht="12.75">
      <c r="A13" s="12"/>
      <c r="B13" s="13"/>
      <c r="C13" s="14"/>
      <c r="D13" s="14">
        <v>4</v>
      </c>
      <c r="E13" s="14">
        <f>COUNTIF(F9:AZ9,D13)</f>
        <v>3</v>
      </c>
      <c r="F13" s="14"/>
      <c r="G13" s="14"/>
      <c r="H13" s="14"/>
      <c r="I13" s="14"/>
      <c r="J13" s="14"/>
      <c r="K13" s="14"/>
      <c r="L13" s="14"/>
      <c r="M13" s="14"/>
      <c r="N13" s="14"/>
      <c r="O13" s="13"/>
      <c r="P13" s="13"/>
      <c r="Q13" s="13"/>
      <c r="R13" s="13"/>
      <c r="S13" s="19"/>
    </row>
    <row r="14" spans="1:19" ht="12.75">
      <c r="A14" s="12"/>
      <c r="B14" s="13"/>
      <c r="C14" s="14"/>
      <c r="D14" s="14">
        <v>5</v>
      </c>
      <c r="E14" s="14">
        <f>COUNTIF(F9:AZ9,D14)</f>
        <v>0</v>
      </c>
      <c r="F14" s="14"/>
      <c r="G14" s="14"/>
      <c r="H14" s="14"/>
      <c r="I14" s="14"/>
      <c r="J14" s="14"/>
      <c r="K14" s="14"/>
      <c r="L14" s="14"/>
      <c r="M14" s="14"/>
      <c r="N14" s="14"/>
      <c r="O14" s="13"/>
      <c r="P14" s="13"/>
      <c r="Q14" s="13"/>
      <c r="R14" s="13"/>
      <c r="S14" s="19"/>
    </row>
    <row r="15" spans="1:19" ht="12.75">
      <c r="A15" s="12"/>
      <c r="B15" s="13"/>
      <c r="C15" s="14"/>
      <c r="D15" s="14" t="s">
        <v>144</v>
      </c>
      <c r="E15" s="14">
        <f>COUNTIF(F9:AZ9,D15)</f>
        <v>2</v>
      </c>
      <c r="F15" s="14"/>
      <c r="G15" s="14"/>
      <c r="H15" s="14"/>
      <c r="I15" s="14"/>
      <c r="J15" s="14"/>
      <c r="K15" s="14"/>
      <c r="L15" s="14"/>
      <c r="M15" s="14"/>
      <c r="N15" s="14"/>
      <c r="O15" s="13"/>
      <c r="P15" s="13"/>
      <c r="Q15" s="13"/>
      <c r="R15" s="13"/>
      <c r="S15" s="19"/>
    </row>
    <row r="16" spans="1:19" ht="22.5">
      <c r="A16" s="12" t="s">
        <v>206</v>
      </c>
      <c r="B16" s="13"/>
      <c r="C16" s="14">
        <v>15</v>
      </c>
      <c r="D16" s="14" t="s">
        <v>204</v>
      </c>
      <c r="E16" s="14"/>
      <c r="F16" s="14">
        <v>4</v>
      </c>
      <c r="G16" s="14">
        <v>5</v>
      </c>
      <c r="H16" s="14">
        <v>2</v>
      </c>
      <c r="I16" s="14">
        <v>2</v>
      </c>
      <c r="J16" s="14">
        <v>5</v>
      </c>
      <c r="K16" s="14">
        <v>5</v>
      </c>
      <c r="L16" s="14">
        <v>5</v>
      </c>
      <c r="M16" s="14">
        <v>4</v>
      </c>
      <c r="N16" s="14"/>
      <c r="O16" s="13">
        <v>5</v>
      </c>
      <c r="P16" s="13">
        <v>4</v>
      </c>
      <c r="Q16" s="13">
        <v>5</v>
      </c>
      <c r="R16" s="13">
        <v>2</v>
      </c>
      <c r="S16" s="19">
        <v>4</v>
      </c>
    </row>
    <row r="17" spans="1:19" ht="12.75">
      <c r="A17" s="12"/>
      <c r="B17" s="13"/>
      <c r="C17" s="14"/>
      <c r="D17" s="14">
        <v>1</v>
      </c>
      <c r="E17" s="14">
        <f>COUNTIF(F16:AZ16,D17)</f>
        <v>0</v>
      </c>
      <c r="F17" s="14"/>
      <c r="G17" s="14"/>
      <c r="H17" s="14"/>
      <c r="I17" s="14"/>
      <c r="J17" s="14"/>
      <c r="K17" s="14"/>
      <c r="L17" s="14"/>
      <c r="M17" s="14"/>
      <c r="N17" s="14"/>
      <c r="O17" s="13"/>
      <c r="P17" s="13"/>
      <c r="Q17" s="13"/>
      <c r="R17" s="13"/>
      <c r="S17" s="19"/>
    </row>
    <row r="18" spans="1:19" ht="12.75">
      <c r="A18" s="12"/>
      <c r="B18" s="13"/>
      <c r="C18" s="14"/>
      <c r="D18" s="14">
        <v>2</v>
      </c>
      <c r="E18" s="14">
        <f>COUNTIF(F16:AZ16,D18)</f>
        <v>3</v>
      </c>
      <c r="F18" s="14"/>
      <c r="G18" s="14"/>
      <c r="H18" s="14"/>
      <c r="I18" s="14"/>
      <c r="J18" s="14"/>
      <c r="K18" s="14"/>
      <c r="L18" s="14"/>
      <c r="M18" s="14"/>
      <c r="N18" s="14"/>
      <c r="O18" s="13"/>
      <c r="P18" s="13"/>
      <c r="Q18" s="13"/>
      <c r="R18" s="13"/>
      <c r="S18" s="19"/>
    </row>
    <row r="19" spans="1:19" ht="12.75">
      <c r="A19" s="12"/>
      <c r="B19" s="13"/>
      <c r="C19" s="14"/>
      <c r="D19" s="14">
        <v>3</v>
      </c>
      <c r="E19" s="14">
        <f>COUNTIF(F16:AZ16,D19)</f>
        <v>0</v>
      </c>
      <c r="F19" s="14"/>
      <c r="G19" s="14"/>
      <c r="H19" s="14"/>
      <c r="I19" s="14"/>
      <c r="J19" s="14"/>
      <c r="K19" s="14"/>
      <c r="L19" s="14"/>
      <c r="M19" s="14"/>
      <c r="N19" s="14"/>
      <c r="O19" s="13"/>
      <c r="P19" s="13"/>
      <c r="Q19" s="13"/>
      <c r="R19" s="13"/>
      <c r="S19" s="19"/>
    </row>
    <row r="20" spans="1:19" ht="12.75">
      <c r="A20" s="12"/>
      <c r="B20" s="13"/>
      <c r="C20" s="14"/>
      <c r="D20" s="14">
        <v>4</v>
      </c>
      <c r="E20" s="14">
        <f>COUNTIF(F16:AZ16,D20)</f>
        <v>4</v>
      </c>
      <c r="F20" s="14"/>
      <c r="G20" s="14"/>
      <c r="H20" s="14"/>
      <c r="I20" s="14"/>
      <c r="J20" s="14"/>
      <c r="K20" s="14"/>
      <c r="L20" s="14"/>
      <c r="M20" s="14"/>
      <c r="N20" s="14"/>
      <c r="O20" s="13"/>
      <c r="P20" s="13"/>
      <c r="Q20" s="13"/>
      <c r="R20" s="13"/>
      <c r="S20" s="19"/>
    </row>
    <row r="21" spans="1:19" ht="12.75">
      <c r="A21" s="12"/>
      <c r="B21" s="13"/>
      <c r="C21" s="14"/>
      <c r="D21" s="14">
        <v>5</v>
      </c>
      <c r="E21" s="14">
        <f>COUNTIF(F16:AZ16,D21)</f>
        <v>6</v>
      </c>
      <c r="F21" s="14"/>
      <c r="G21" s="14"/>
      <c r="H21" s="14"/>
      <c r="I21" s="14"/>
      <c r="J21" s="14"/>
      <c r="K21" s="14"/>
      <c r="L21" s="14"/>
      <c r="M21" s="14"/>
      <c r="N21" s="14"/>
      <c r="O21" s="13"/>
      <c r="P21" s="13"/>
      <c r="Q21" s="13"/>
      <c r="R21" s="13"/>
      <c r="S21" s="19"/>
    </row>
    <row r="22" spans="1:19" ht="12.75">
      <c r="A22" s="12"/>
      <c r="B22" s="13"/>
      <c r="C22" s="14"/>
      <c r="D22" s="14" t="s">
        <v>144</v>
      </c>
      <c r="E22" s="14">
        <f>COUNTIF(F16:AZ16,D22)</f>
        <v>0</v>
      </c>
      <c r="F22" s="14"/>
      <c r="G22" s="14"/>
      <c r="H22" s="14"/>
      <c r="I22" s="14"/>
      <c r="J22" s="14"/>
      <c r="K22" s="14"/>
      <c r="L22" s="14"/>
      <c r="M22" s="14"/>
      <c r="N22" s="14"/>
      <c r="O22" s="13"/>
      <c r="P22" s="13"/>
      <c r="Q22" s="13"/>
      <c r="R22" s="13"/>
      <c r="S22" s="19"/>
    </row>
    <row r="23" spans="1:19" ht="22.5">
      <c r="A23" s="12" t="s">
        <v>207</v>
      </c>
      <c r="B23" s="13"/>
      <c r="C23" s="14">
        <v>16</v>
      </c>
      <c r="D23" s="14" t="s">
        <v>204</v>
      </c>
      <c r="E23" s="14"/>
      <c r="F23" s="14">
        <v>4</v>
      </c>
      <c r="G23" s="14">
        <v>3</v>
      </c>
      <c r="H23" s="14">
        <v>4</v>
      </c>
      <c r="I23" s="14">
        <v>2</v>
      </c>
      <c r="J23" s="14">
        <v>4</v>
      </c>
      <c r="K23" s="14">
        <v>5</v>
      </c>
      <c r="L23" s="14">
        <v>4</v>
      </c>
      <c r="M23" s="14">
        <v>2</v>
      </c>
      <c r="N23" s="14"/>
      <c r="O23" s="13">
        <v>5</v>
      </c>
      <c r="P23" s="13">
        <v>4</v>
      </c>
      <c r="Q23" s="13">
        <v>4</v>
      </c>
      <c r="R23" s="13">
        <v>2</v>
      </c>
      <c r="S23" s="19">
        <v>4</v>
      </c>
    </row>
    <row r="24" spans="1:19" ht="12.75">
      <c r="A24" s="12"/>
      <c r="B24" s="13"/>
      <c r="C24" s="14"/>
      <c r="D24" s="14">
        <v>1</v>
      </c>
      <c r="E24" s="14">
        <f>COUNTIF(F23:AZ23,D24)</f>
        <v>0</v>
      </c>
      <c r="F24" s="14"/>
      <c r="G24" s="14"/>
      <c r="H24" s="14"/>
      <c r="I24" s="14"/>
      <c r="J24" s="14"/>
      <c r="K24" s="14"/>
      <c r="L24" s="14"/>
      <c r="M24" s="14"/>
      <c r="N24" s="14"/>
      <c r="O24" s="13"/>
      <c r="P24" s="13"/>
      <c r="Q24" s="13"/>
      <c r="R24" s="13"/>
      <c r="S24" s="19"/>
    </row>
    <row r="25" spans="1:19" ht="12.75">
      <c r="A25" s="12"/>
      <c r="B25" s="13"/>
      <c r="C25" s="14"/>
      <c r="D25" s="14">
        <v>2</v>
      </c>
      <c r="E25" s="14">
        <f>COUNTIF(F23:AZ23,D25)</f>
        <v>3</v>
      </c>
      <c r="F25" s="14"/>
      <c r="G25" s="14"/>
      <c r="H25" s="14"/>
      <c r="I25" s="14"/>
      <c r="J25" s="14"/>
      <c r="K25" s="14"/>
      <c r="L25" s="14"/>
      <c r="M25" s="14"/>
      <c r="N25" s="14"/>
      <c r="O25" s="13"/>
      <c r="P25" s="13"/>
      <c r="Q25" s="13"/>
      <c r="R25" s="13"/>
      <c r="S25" s="19"/>
    </row>
    <row r="26" spans="1:19" ht="12.75">
      <c r="A26" s="12"/>
      <c r="B26" s="13"/>
      <c r="C26" s="14"/>
      <c r="D26" s="14">
        <v>3</v>
      </c>
      <c r="E26" s="14">
        <f>COUNTIF(F23:AZ23,D26)</f>
        <v>1</v>
      </c>
      <c r="F26" s="14"/>
      <c r="G26" s="14"/>
      <c r="H26" s="14"/>
      <c r="I26" s="14"/>
      <c r="J26" s="14"/>
      <c r="K26" s="14"/>
      <c r="L26" s="14"/>
      <c r="M26" s="14"/>
      <c r="N26" s="14"/>
      <c r="O26" s="13"/>
      <c r="P26" s="13"/>
      <c r="Q26" s="13"/>
      <c r="R26" s="13"/>
      <c r="S26" s="19"/>
    </row>
    <row r="27" spans="1:19" ht="12.75">
      <c r="A27" s="12"/>
      <c r="B27" s="13"/>
      <c r="C27" s="14"/>
      <c r="D27" s="14">
        <v>4</v>
      </c>
      <c r="E27" s="14">
        <f>COUNTIF(F23:AZ23,D27)</f>
        <v>7</v>
      </c>
      <c r="F27" s="14"/>
      <c r="G27" s="14"/>
      <c r="H27" s="14"/>
      <c r="I27" s="14"/>
      <c r="J27" s="14"/>
      <c r="K27" s="14"/>
      <c r="L27" s="14"/>
      <c r="M27" s="14"/>
      <c r="N27" s="14"/>
      <c r="O27" s="13"/>
      <c r="P27" s="13"/>
      <c r="Q27" s="13"/>
      <c r="R27" s="13"/>
      <c r="S27" s="19"/>
    </row>
    <row r="28" spans="1:19" ht="12.75">
      <c r="A28" s="12"/>
      <c r="B28" s="13"/>
      <c r="C28" s="14"/>
      <c r="D28" s="14">
        <v>5</v>
      </c>
      <c r="E28" s="14">
        <f>COUNTIF(F23:AZ23,D28)</f>
        <v>2</v>
      </c>
      <c r="F28" s="14"/>
      <c r="G28" s="14"/>
      <c r="H28" s="14"/>
      <c r="I28" s="14"/>
      <c r="J28" s="14"/>
      <c r="K28" s="14"/>
      <c r="L28" s="14"/>
      <c r="M28" s="14"/>
      <c r="N28" s="14"/>
      <c r="O28" s="13"/>
      <c r="P28" s="13"/>
      <c r="Q28" s="13"/>
      <c r="R28" s="13"/>
      <c r="S28" s="19"/>
    </row>
    <row r="29" spans="1:19" ht="12.75">
      <c r="A29" s="12"/>
      <c r="B29" s="13"/>
      <c r="C29" s="14"/>
      <c r="D29" s="14" t="s">
        <v>144</v>
      </c>
      <c r="E29" s="14">
        <f>COUNTIF(F23:AZ23,D29)</f>
        <v>0</v>
      </c>
      <c r="F29" s="14"/>
      <c r="G29" s="14"/>
      <c r="H29" s="14"/>
      <c r="I29" s="14"/>
      <c r="J29" s="14"/>
      <c r="K29" s="14"/>
      <c r="L29" s="14"/>
      <c r="M29" s="14"/>
      <c r="N29" s="14"/>
      <c r="O29" s="13"/>
      <c r="P29" s="13"/>
      <c r="Q29" s="13"/>
      <c r="R29" s="13"/>
      <c r="S29" s="19"/>
    </row>
    <row r="30" spans="1:19" ht="33.75">
      <c r="A30" s="12" t="s">
        <v>208</v>
      </c>
      <c r="B30" s="13"/>
      <c r="C30" s="14">
        <v>17</v>
      </c>
      <c r="D30" s="14" t="s">
        <v>204</v>
      </c>
      <c r="E30" s="14"/>
      <c r="F30" s="14">
        <v>1</v>
      </c>
      <c r="G30" s="14">
        <v>1</v>
      </c>
      <c r="H30" s="14">
        <v>3</v>
      </c>
      <c r="I30" s="14">
        <v>2</v>
      </c>
      <c r="J30" s="14">
        <v>4</v>
      </c>
      <c r="K30" s="14">
        <v>3</v>
      </c>
      <c r="L30" s="14">
        <v>2</v>
      </c>
      <c r="M30" s="14">
        <v>2</v>
      </c>
      <c r="N30" s="14"/>
      <c r="O30" s="13">
        <v>4</v>
      </c>
      <c r="P30" s="13">
        <v>2</v>
      </c>
      <c r="Q30" s="13">
        <v>5</v>
      </c>
      <c r="R30" s="13">
        <v>2</v>
      </c>
      <c r="S30" s="19">
        <v>4</v>
      </c>
    </row>
    <row r="31" spans="1:19" ht="12.75">
      <c r="A31" s="12"/>
      <c r="B31" s="13"/>
      <c r="C31" s="14"/>
      <c r="D31" s="14">
        <v>1</v>
      </c>
      <c r="E31" s="14">
        <f>COUNTIF(F30:AZ30,D31)</f>
        <v>2</v>
      </c>
      <c r="F31" s="14"/>
      <c r="G31" s="14"/>
      <c r="H31" s="14"/>
      <c r="I31" s="14"/>
      <c r="J31" s="14"/>
      <c r="K31" s="14"/>
      <c r="L31" s="14"/>
      <c r="M31" s="14"/>
      <c r="N31" s="14"/>
      <c r="O31" s="13"/>
      <c r="P31" s="13"/>
      <c r="Q31" s="13"/>
      <c r="R31" s="13"/>
      <c r="S31" s="19"/>
    </row>
    <row r="32" spans="1:19" ht="12.75">
      <c r="A32" s="12"/>
      <c r="B32" s="13"/>
      <c r="C32" s="14"/>
      <c r="D32" s="14">
        <v>2</v>
      </c>
      <c r="E32" s="14">
        <f>COUNTIF(F30:AZ30,D32)</f>
        <v>5</v>
      </c>
      <c r="F32" s="14"/>
      <c r="G32" s="14"/>
      <c r="H32" s="14"/>
      <c r="I32" s="14"/>
      <c r="J32" s="14"/>
      <c r="K32" s="14"/>
      <c r="L32" s="14"/>
      <c r="M32" s="14"/>
      <c r="N32" s="14"/>
      <c r="O32" s="13"/>
      <c r="P32" s="13"/>
      <c r="Q32" s="13"/>
      <c r="R32" s="13"/>
      <c r="S32" s="19"/>
    </row>
    <row r="33" spans="1:19" ht="12.75">
      <c r="A33" s="12"/>
      <c r="B33" s="13"/>
      <c r="C33" s="14"/>
      <c r="D33" s="14">
        <v>3</v>
      </c>
      <c r="E33" s="14">
        <f>COUNTIF(F30:AZ30,D33)</f>
        <v>2</v>
      </c>
      <c r="F33" s="14"/>
      <c r="G33" s="14"/>
      <c r="H33" s="14"/>
      <c r="I33" s="14"/>
      <c r="J33" s="14"/>
      <c r="K33" s="14"/>
      <c r="L33" s="14"/>
      <c r="M33" s="14"/>
      <c r="N33" s="14"/>
      <c r="O33" s="13"/>
      <c r="P33" s="13"/>
      <c r="Q33" s="13"/>
      <c r="R33" s="13"/>
      <c r="S33" s="19"/>
    </row>
    <row r="34" spans="1:19" ht="12.75">
      <c r="A34" s="12"/>
      <c r="B34" s="13"/>
      <c r="C34" s="14"/>
      <c r="D34" s="14">
        <v>4</v>
      </c>
      <c r="E34" s="14">
        <f>COUNTIF(F30:AZ30,D34)</f>
        <v>3</v>
      </c>
      <c r="F34" s="14"/>
      <c r="G34" s="14"/>
      <c r="H34" s="14"/>
      <c r="I34" s="14"/>
      <c r="J34" s="14"/>
      <c r="K34" s="14"/>
      <c r="L34" s="14"/>
      <c r="M34" s="14"/>
      <c r="N34" s="14"/>
      <c r="O34" s="13"/>
      <c r="P34" s="13"/>
      <c r="Q34" s="13"/>
      <c r="R34" s="13"/>
      <c r="S34" s="19"/>
    </row>
    <row r="35" spans="1:19" ht="12.75">
      <c r="A35" s="12"/>
      <c r="B35" s="13"/>
      <c r="C35" s="14"/>
      <c r="D35" s="14">
        <v>5</v>
      </c>
      <c r="E35" s="14">
        <f>COUNTIF(F30:AZ30,D35)</f>
        <v>1</v>
      </c>
      <c r="F35" s="14"/>
      <c r="G35" s="14"/>
      <c r="H35" s="14"/>
      <c r="I35" s="14"/>
      <c r="J35" s="14"/>
      <c r="K35" s="14"/>
      <c r="L35" s="14"/>
      <c r="M35" s="14"/>
      <c r="N35" s="14"/>
      <c r="O35" s="13"/>
      <c r="P35" s="13"/>
      <c r="Q35" s="13"/>
      <c r="R35" s="13"/>
      <c r="S35" s="19"/>
    </row>
    <row r="36" spans="1:19" ht="12.75">
      <c r="A36" s="12"/>
      <c r="B36" s="13"/>
      <c r="C36" s="14"/>
      <c r="D36" s="14" t="s">
        <v>144</v>
      </c>
      <c r="E36" s="14">
        <f>COUNTIF(F30:AZ30,D36)</f>
        <v>0</v>
      </c>
      <c r="F36" s="14"/>
      <c r="G36" s="14"/>
      <c r="H36" s="14"/>
      <c r="I36" s="14"/>
      <c r="J36" s="14"/>
      <c r="K36" s="14"/>
      <c r="L36" s="14"/>
      <c r="M36" s="14"/>
      <c r="N36" s="14"/>
      <c r="O36" s="13"/>
      <c r="P36" s="13"/>
      <c r="Q36" s="13"/>
      <c r="R36" s="13"/>
      <c r="S36" s="19"/>
    </row>
    <row r="37" spans="1:19" ht="22.5">
      <c r="A37" s="12" t="s">
        <v>209</v>
      </c>
      <c r="B37" s="13"/>
      <c r="C37" s="14">
        <v>18</v>
      </c>
      <c r="D37" s="14" t="s">
        <v>204</v>
      </c>
      <c r="E37" s="14"/>
      <c r="F37" s="14">
        <v>5</v>
      </c>
      <c r="G37" s="14">
        <v>1</v>
      </c>
      <c r="H37" s="14">
        <v>2</v>
      </c>
      <c r="I37" s="14">
        <v>2</v>
      </c>
      <c r="J37" s="14">
        <v>2</v>
      </c>
      <c r="K37" s="14" t="s">
        <v>144</v>
      </c>
      <c r="L37" s="14" t="s">
        <v>144</v>
      </c>
      <c r="M37" s="14">
        <v>3</v>
      </c>
      <c r="N37" s="14"/>
      <c r="O37" s="13">
        <v>3</v>
      </c>
      <c r="P37" s="13">
        <v>3</v>
      </c>
      <c r="Q37" s="13">
        <v>2</v>
      </c>
      <c r="R37" s="13">
        <v>3</v>
      </c>
      <c r="S37" s="19">
        <v>4</v>
      </c>
    </row>
    <row r="38" spans="1:19" ht="12.75">
      <c r="A38" s="12"/>
      <c r="B38" s="13"/>
      <c r="C38" s="14"/>
      <c r="D38" s="14">
        <v>1</v>
      </c>
      <c r="E38" s="14">
        <f>COUNTIF(F37:AZ37,D38)</f>
        <v>1</v>
      </c>
      <c r="F38" s="14"/>
      <c r="G38" s="14"/>
      <c r="H38" s="14"/>
      <c r="I38" s="14"/>
      <c r="J38" s="14"/>
      <c r="K38" s="14"/>
      <c r="L38" s="14"/>
      <c r="M38" s="14"/>
      <c r="N38" s="14"/>
      <c r="O38" s="13"/>
      <c r="P38" s="13"/>
      <c r="Q38" s="13"/>
      <c r="R38" s="13"/>
      <c r="S38" s="19"/>
    </row>
    <row r="39" spans="1:19" ht="12.75">
      <c r="A39" s="12"/>
      <c r="B39" s="13"/>
      <c r="C39" s="14"/>
      <c r="D39" s="14">
        <v>2</v>
      </c>
      <c r="E39" s="14">
        <f>COUNTIF(F37:AZ37,D39)</f>
        <v>4</v>
      </c>
      <c r="F39" s="14"/>
      <c r="G39" s="14"/>
      <c r="H39" s="14"/>
      <c r="I39" s="14"/>
      <c r="J39" s="14"/>
      <c r="K39" s="14"/>
      <c r="L39" s="14"/>
      <c r="M39" s="14"/>
      <c r="N39" s="14"/>
      <c r="O39" s="13"/>
      <c r="P39" s="13"/>
      <c r="Q39" s="13"/>
      <c r="R39" s="13"/>
      <c r="S39" s="19"/>
    </row>
    <row r="40" spans="1:19" ht="12.75">
      <c r="A40" s="12"/>
      <c r="B40" s="13"/>
      <c r="C40" s="14"/>
      <c r="D40" s="14">
        <v>3</v>
      </c>
      <c r="E40" s="14">
        <f>COUNTIF(F37:AZ37,D40)</f>
        <v>4</v>
      </c>
      <c r="F40" s="14"/>
      <c r="G40" s="14"/>
      <c r="H40" s="14"/>
      <c r="I40" s="14"/>
      <c r="J40" s="14"/>
      <c r="K40" s="14"/>
      <c r="L40" s="14"/>
      <c r="M40" s="14"/>
      <c r="N40" s="14"/>
      <c r="O40" s="13"/>
      <c r="P40" s="13"/>
      <c r="Q40" s="13"/>
      <c r="R40" s="13"/>
      <c r="S40" s="19"/>
    </row>
    <row r="41" spans="1:19" ht="12.75">
      <c r="A41" s="12"/>
      <c r="B41" s="13"/>
      <c r="C41" s="14"/>
      <c r="D41" s="14">
        <v>4</v>
      </c>
      <c r="E41" s="14">
        <f>COUNTIF(F37:AZ37,D41)</f>
        <v>1</v>
      </c>
      <c r="F41" s="14"/>
      <c r="G41" s="14"/>
      <c r="H41" s="14"/>
      <c r="I41" s="14"/>
      <c r="J41" s="14"/>
      <c r="K41" s="14"/>
      <c r="L41" s="14"/>
      <c r="M41" s="14"/>
      <c r="N41" s="14"/>
      <c r="O41" s="13"/>
      <c r="P41" s="13"/>
      <c r="Q41" s="13"/>
      <c r="R41" s="13"/>
      <c r="S41" s="19"/>
    </row>
    <row r="42" spans="1:19" ht="12.75">
      <c r="A42" s="12"/>
      <c r="B42" s="13"/>
      <c r="C42" s="14"/>
      <c r="D42" s="14">
        <v>5</v>
      </c>
      <c r="E42" s="14">
        <f>COUNTIF(F37:AZ37,D42)</f>
        <v>1</v>
      </c>
      <c r="F42" s="14"/>
      <c r="G42" s="14"/>
      <c r="H42" s="14"/>
      <c r="I42" s="14"/>
      <c r="J42" s="14"/>
      <c r="K42" s="14"/>
      <c r="L42" s="14"/>
      <c r="M42" s="14"/>
      <c r="N42" s="14"/>
      <c r="O42" s="13"/>
      <c r="P42" s="13"/>
      <c r="Q42" s="13"/>
      <c r="R42" s="13"/>
      <c r="S42" s="19"/>
    </row>
    <row r="43" spans="1:19" ht="12.75">
      <c r="A43" s="12"/>
      <c r="B43" s="13"/>
      <c r="C43" s="14"/>
      <c r="D43" s="14" t="s">
        <v>144</v>
      </c>
      <c r="E43" s="14">
        <f>COUNTIF(F37:AZ37,D43)</f>
        <v>2</v>
      </c>
      <c r="F43" s="14"/>
      <c r="G43" s="14"/>
      <c r="H43" s="14"/>
      <c r="I43" s="14"/>
      <c r="J43" s="14"/>
      <c r="K43" s="14"/>
      <c r="L43" s="14"/>
      <c r="M43" s="14"/>
      <c r="N43" s="14"/>
      <c r="O43" s="13"/>
      <c r="P43" s="13"/>
      <c r="Q43" s="13"/>
      <c r="R43" s="13"/>
      <c r="S43" s="19"/>
    </row>
    <row r="44" spans="1:19" ht="22.5">
      <c r="A44" s="12" t="s">
        <v>210</v>
      </c>
      <c r="B44" s="13"/>
      <c r="C44" s="14">
        <v>19</v>
      </c>
      <c r="D44" s="14" t="s">
        <v>204</v>
      </c>
      <c r="E44" s="14"/>
      <c r="F44" s="14">
        <v>1</v>
      </c>
      <c r="G44" s="14">
        <v>5</v>
      </c>
      <c r="H44" s="14">
        <v>4</v>
      </c>
      <c r="I44" s="14">
        <v>4</v>
      </c>
      <c r="J44" s="14">
        <v>3</v>
      </c>
      <c r="K44" s="14" t="s">
        <v>144</v>
      </c>
      <c r="L44" s="14" t="s">
        <v>144</v>
      </c>
      <c r="M44" s="14">
        <v>4</v>
      </c>
      <c r="N44" s="14"/>
      <c r="O44" s="13">
        <v>4</v>
      </c>
      <c r="P44" s="13">
        <v>3</v>
      </c>
      <c r="Q44" s="13">
        <v>4</v>
      </c>
      <c r="R44" s="13">
        <v>3</v>
      </c>
      <c r="S44" s="19">
        <v>4</v>
      </c>
    </row>
    <row r="45" spans="1:19" ht="12.75">
      <c r="A45" s="12"/>
      <c r="B45" s="13"/>
      <c r="C45" s="14"/>
      <c r="D45" s="14">
        <v>1</v>
      </c>
      <c r="E45" s="14">
        <f>COUNTIF(F44:AZ44,D45)</f>
        <v>1</v>
      </c>
      <c r="F45" s="14"/>
      <c r="G45" s="14"/>
      <c r="H45" s="14"/>
      <c r="I45" s="14"/>
      <c r="J45" s="14"/>
      <c r="K45" s="14"/>
      <c r="L45" s="14"/>
      <c r="M45" s="14"/>
      <c r="N45" s="14"/>
      <c r="O45" s="13"/>
      <c r="P45" s="13"/>
      <c r="Q45" s="13"/>
      <c r="R45" s="13"/>
      <c r="S45" s="19"/>
    </row>
    <row r="46" spans="1:19" ht="12.75">
      <c r="A46" s="12"/>
      <c r="B46" s="13"/>
      <c r="C46" s="14"/>
      <c r="D46" s="14">
        <v>2</v>
      </c>
      <c r="E46" s="14">
        <f>COUNTIF(F44:AZ44,D46)</f>
        <v>0</v>
      </c>
      <c r="F46" s="14"/>
      <c r="G46" s="14"/>
      <c r="H46" s="14"/>
      <c r="I46" s="14"/>
      <c r="J46" s="14"/>
      <c r="K46" s="14"/>
      <c r="L46" s="14"/>
      <c r="M46" s="14"/>
      <c r="N46" s="14"/>
      <c r="O46" s="13"/>
      <c r="P46" s="13"/>
      <c r="Q46" s="13"/>
      <c r="R46" s="13"/>
      <c r="S46" s="19"/>
    </row>
    <row r="47" spans="1:19" ht="12.75">
      <c r="A47" s="12"/>
      <c r="B47" s="13"/>
      <c r="C47" s="14"/>
      <c r="D47" s="14">
        <v>3</v>
      </c>
      <c r="E47" s="14">
        <f>COUNTIF(F44:AZ44,D47)</f>
        <v>3</v>
      </c>
      <c r="F47" s="14"/>
      <c r="G47" s="14"/>
      <c r="H47" s="14"/>
      <c r="I47" s="14"/>
      <c r="J47" s="14"/>
      <c r="K47" s="14"/>
      <c r="L47" s="14"/>
      <c r="M47" s="14"/>
      <c r="N47" s="14"/>
      <c r="O47" s="13"/>
      <c r="P47" s="13"/>
      <c r="Q47" s="13"/>
      <c r="R47" s="13"/>
      <c r="S47" s="19"/>
    </row>
    <row r="48" spans="1:19" ht="12.75">
      <c r="A48" s="12"/>
      <c r="B48" s="13"/>
      <c r="C48" s="14"/>
      <c r="D48" s="14">
        <v>4</v>
      </c>
      <c r="E48" s="14">
        <f>COUNTIF(F44:AZ44,D48)</f>
        <v>6</v>
      </c>
      <c r="F48" s="14"/>
      <c r="G48" s="14"/>
      <c r="H48" s="14"/>
      <c r="I48" s="14"/>
      <c r="J48" s="14"/>
      <c r="K48" s="14"/>
      <c r="L48" s="14"/>
      <c r="M48" s="14"/>
      <c r="N48" s="14"/>
      <c r="O48" s="13"/>
      <c r="P48" s="13"/>
      <c r="Q48" s="13"/>
      <c r="R48" s="13"/>
      <c r="S48" s="19"/>
    </row>
    <row r="49" spans="1:19" ht="12.75">
      <c r="A49" s="12"/>
      <c r="B49" s="13"/>
      <c r="C49" s="14"/>
      <c r="D49" s="14">
        <v>5</v>
      </c>
      <c r="E49" s="14">
        <f>COUNTIF(F44:AZ44,D49)</f>
        <v>1</v>
      </c>
      <c r="F49" s="14"/>
      <c r="G49" s="14"/>
      <c r="H49" s="14"/>
      <c r="I49" s="14"/>
      <c r="J49" s="14"/>
      <c r="K49" s="14"/>
      <c r="L49" s="14"/>
      <c r="M49" s="14"/>
      <c r="N49" s="14"/>
      <c r="O49" s="13"/>
      <c r="P49" s="13"/>
      <c r="Q49" s="13"/>
      <c r="R49" s="13"/>
      <c r="S49" s="19"/>
    </row>
    <row r="50" spans="1:19" ht="12.75">
      <c r="A50" s="12"/>
      <c r="B50" s="13"/>
      <c r="C50" s="14"/>
      <c r="D50" s="14" t="s">
        <v>144</v>
      </c>
      <c r="E50" s="14">
        <f>COUNTIF(F44:AZ44,D50)</f>
        <v>2</v>
      </c>
      <c r="F50" s="14"/>
      <c r="G50" s="14"/>
      <c r="H50" s="14"/>
      <c r="I50" s="14"/>
      <c r="J50" s="14"/>
      <c r="K50" s="14"/>
      <c r="L50" s="14"/>
      <c r="M50" s="14"/>
      <c r="N50" s="14"/>
      <c r="O50" s="13"/>
      <c r="P50" s="13"/>
      <c r="Q50" s="13"/>
      <c r="R50" s="13"/>
      <c r="S50" s="19"/>
    </row>
    <row r="51" spans="1:19" ht="22.5">
      <c r="A51" s="12" t="s">
        <v>211</v>
      </c>
      <c r="B51" s="13"/>
      <c r="C51" s="14">
        <v>20</v>
      </c>
      <c r="D51" s="14" t="s">
        <v>204</v>
      </c>
      <c r="E51" s="14"/>
      <c r="F51" s="14">
        <v>5</v>
      </c>
      <c r="G51" s="14">
        <v>4</v>
      </c>
      <c r="H51" s="14">
        <v>4</v>
      </c>
      <c r="I51" s="14">
        <v>5</v>
      </c>
      <c r="J51" s="14">
        <v>4</v>
      </c>
      <c r="K51" s="14" t="s">
        <v>144</v>
      </c>
      <c r="L51" s="14"/>
      <c r="M51" s="14">
        <v>4</v>
      </c>
      <c r="N51" s="14"/>
      <c r="O51" s="13">
        <v>4</v>
      </c>
      <c r="P51" s="13">
        <v>2</v>
      </c>
      <c r="Q51" s="13">
        <v>2</v>
      </c>
      <c r="R51" s="13">
        <v>2</v>
      </c>
      <c r="S51" s="19">
        <v>4</v>
      </c>
    </row>
    <row r="52" spans="1:19" ht="12.75">
      <c r="A52" s="12"/>
      <c r="B52" s="13"/>
      <c r="C52" s="14"/>
      <c r="D52" s="14">
        <v>1</v>
      </c>
      <c r="E52" s="14">
        <f>COUNTIF(F51:AZ51,D52)</f>
        <v>0</v>
      </c>
      <c r="F52" s="14"/>
      <c r="G52" s="14"/>
      <c r="H52" s="14"/>
      <c r="I52" s="14"/>
      <c r="J52" s="14"/>
      <c r="K52" s="14"/>
      <c r="L52" s="14"/>
      <c r="M52" s="14"/>
      <c r="N52" s="14"/>
      <c r="O52" s="13"/>
      <c r="P52" s="13"/>
      <c r="Q52" s="13"/>
      <c r="R52" s="13"/>
      <c r="S52" s="19"/>
    </row>
    <row r="53" spans="1:19" ht="12.75">
      <c r="A53" s="12"/>
      <c r="B53" s="13"/>
      <c r="C53" s="14"/>
      <c r="D53" s="14">
        <v>2</v>
      </c>
      <c r="E53" s="14">
        <f>COUNTIF(F51:AZ51,D53)</f>
        <v>3</v>
      </c>
      <c r="F53" s="14"/>
      <c r="G53" s="14"/>
      <c r="H53" s="14"/>
      <c r="I53" s="14"/>
      <c r="J53" s="14"/>
      <c r="K53" s="14"/>
      <c r="L53" s="14"/>
      <c r="M53" s="14"/>
      <c r="N53" s="14"/>
      <c r="O53" s="13"/>
      <c r="P53" s="13"/>
      <c r="Q53" s="13"/>
      <c r="R53" s="13"/>
      <c r="S53" s="19"/>
    </row>
    <row r="54" spans="1:19" ht="12.75">
      <c r="A54" s="12"/>
      <c r="B54" s="13"/>
      <c r="C54" s="14"/>
      <c r="D54" s="14">
        <v>3</v>
      </c>
      <c r="E54" s="14">
        <f>COUNTIF(F51:AZ51,D54)</f>
        <v>0</v>
      </c>
      <c r="F54" s="14"/>
      <c r="G54" s="14"/>
      <c r="H54" s="14"/>
      <c r="I54" s="14"/>
      <c r="J54" s="14"/>
      <c r="K54" s="14"/>
      <c r="L54" s="14"/>
      <c r="M54" s="14"/>
      <c r="N54" s="14"/>
      <c r="O54" s="13"/>
      <c r="P54" s="13"/>
      <c r="Q54" s="13"/>
      <c r="R54" s="13"/>
      <c r="S54" s="19"/>
    </row>
    <row r="55" spans="1:19" ht="12.75">
      <c r="A55" s="12"/>
      <c r="B55" s="13"/>
      <c r="C55" s="14"/>
      <c r="D55" s="14">
        <v>4</v>
      </c>
      <c r="E55" s="14">
        <f>COUNTIF(F51:AZ51,D55)</f>
        <v>6</v>
      </c>
      <c r="F55" s="14"/>
      <c r="G55" s="14"/>
      <c r="H55" s="14"/>
      <c r="I55" s="14"/>
      <c r="J55" s="14"/>
      <c r="K55" s="14"/>
      <c r="L55" s="14"/>
      <c r="M55" s="14"/>
      <c r="N55" s="14"/>
      <c r="O55" s="13"/>
      <c r="P55" s="13"/>
      <c r="Q55" s="13"/>
      <c r="R55" s="13"/>
      <c r="S55" s="19"/>
    </row>
    <row r="56" spans="1:19" ht="12.75">
      <c r="A56" s="12"/>
      <c r="B56" s="13"/>
      <c r="C56" s="14"/>
      <c r="D56" s="14">
        <v>5</v>
      </c>
      <c r="E56" s="14">
        <f>COUNTIF(F51:AZ51,D56)</f>
        <v>2</v>
      </c>
      <c r="F56" s="14"/>
      <c r="G56" s="14"/>
      <c r="H56" s="14"/>
      <c r="I56" s="14"/>
      <c r="J56" s="14"/>
      <c r="K56" s="14"/>
      <c r="L56" s="14"/>
      <c r="M56" s="14"/>
      <c r="N56" s="14"/>
      <c r="O56" s="13"/>
      <c r="P56" s="13"/>
      <c r="Q56" s="13"/>
      <c r="R56" s="13"/>
      <c r="S56" s="19"/>
    </row>
    <row r="57" spans="1:19" ht="12.75">
      <c r="A57" s="12"/>
      <c r="B57" s="13"/>
      <c r="C57" s="14"/>
      <c r="D57" s="14" t="s">
        <v>144</v>
      </c>
      <c r="E57" s="14">
        <f>COUNTIF(F51:AZ51,D57)</f>
        <v>1</v>
      </c>
      <c r="F57" s="14"/>
      <c r="G57" s="14"/>
      <c r="H57" s="14"/>
      <c r="I57" s="14"/>
      <c r="J57" s="14"/>
      <c r="K57" s="14"/>
      <c r="L57" s="14"/>
      <c r="M57" s="14"/>
      <c r="N57" s="14"/>
      <c r="O57" s="13"/>
      <c r="P57" s="13"/>
      <c r="Q57" s="13"/>
      <c r="R57" s="13"/>
      <c r="S57" s="19"/>
    </row>
    <row r="58" spans="1:19" ht="33.75">
      <c r="A58" s="12" t="s">
        <v>212</v>
      </c>
      <c r="B58" s="13"/>
      <c r="C58" s="14">
        <v>21</v>
      </c>
      <c r="D58" s="14" t="s">
        <v>204</v>
      </c>
      <c r="E58" s="14"/>
      <c r="F58" s="14">
        <v>4</v>
      </c>
      <c r="G58" s="14">
        <v>3</v>
      </c>
      <c r="H58" s="14">
        <v>5</v>
      </c>
      <c r="I58" s="14">
        <v>2</v>
      </c>
      <c r="J58" s="14">
        <v>3</v>
      </c>
      <c r="K58" s="14">
        <v>3</v>
      </c>
      <c r="L58" s="14">
        <v>5</v>
      </c>
      <c r="M58" s="14">
        <v>4</v>
      </c>
      <c r="N58" s="14"/>
      <c r="O58" s="13">
        <v>2</v>
      </c>
      <c r="P58" s="13">
        <v>4</v>
      </c>
      <c r="Q58" s="13">
        <v>4</v>
      </c>
      <c r="R58" s="13">
        <v>2</v>
      </c>
      <c r="S58" s="19">
        <v>4</v>
      </c>
    </row>
    <row r="59" spans="1:19" ht="12.75">
      <c r="A59" s="12"/>
      <c r="B59" s="13"/>
      <c r="C59" s="14"/>
      <c r="D59" s="14">
        <v>1</v>
      </c>
      <c r="E59" s="14">
        <f>COUNTIF(F58:AZ58,D59)</f>
        <v>0</v>
      </c>
      <c r="F59" s="14"/>
      <c r="G59" s="14"/>
      <c r="H59" s="14"/>
      <c r="I59" s="14"/>
      <c r="J59" s="14"/>
      <c r="K59" s="14"/>
      <c r="L59" s="14"/>
      <c r="M59" s="14"/>
      <c r="N59" s="14"/>
      <c r="O59" s="13"/>
      <c r="P59" s="13"/>
      <c r="Q59" s="13"/>
      <c r="R59" s="13"/>
      <c r="S59" s="19"/>
    </row>
    <row r="60" spans="1:19" ht="12.75">
      <c r="A60" s="12"/>
      <c r="B60" s="13"/>
      <c r="C60" s="14"/>
      <c r="D60" s="14">
        <v>2</v>
      </c>
      <c r="E60" s="14">
        <f>COUNTIF(F58:AZ58,D60)</f>
        <v>3</v>
      </c>
      <c r="F60" s="14"/>
      <c r="G60" s="14"/>
      <c r="H60" s="14"/>
      <c r="I60" s="14"/>
      <c r="J60" s="14"/>
      <c r="K60" s="14"/>
      <c r="L60" s="14"/>
      <c r="M60" s="14"/>
      <c r="N60" s="14"/>
      <c r="O60" s="13"/>
      <c r="P60" s="13"/>
      <c r="Q60" s="13"/>
      <c r="R60" s="13"/>
      <c r="S60" s="19"/>
    </row>
    <row r="61" spans="1:19" ht="12.75">
      <c r="A61" s="12"/>
      <c r="B61" s="13"/>
      <c r="C61" s="14"/>
      <c r="D61" s="14">
        <v>3</v>
      </c>
      <c r="E61" s="14">
        <f>COUNTIF(F58:AZ58,D61)</f>
        <v>3</v>
      </c>
      <c r="F61" s="14"/>
      <c r="G61" s="14"/>
      <c r="H61" s="14"/>
      <c r="I61" s="14"/>
      <c r="J61" s="14"/>
      <c r="K61" s="14"/>
      <c r="L61" s="14"/>
      <c r="M61" s="14"/>
      <c r="N61" s="14"/>
      <c r="O61" s="13"/>
      <c r="P61" s="13"/>
      <c r="Q61" s="13"/>
      <c r="R61" s="13"/>
      <c r="S61" s="19"/>
    </row>
    <row r="62" spans="1:19" ht="12.75">
      <c r="A62" s="12"/>
      <c r="B62" s="13"/>
      <c r="C62" s="14"/>
      <c r="D62" s="14">
        <v>4</v>
      </c>
      <c r="E62" s="14">
        <f>COUNTIF(F58:AZ58,D62)</f>
        <v>5</v>
      </c>
      <c r="F62" s="14"/>
      <c r="G62" s="14"/>
      <c r="H62" s="14"/>
      <c r="I62" s="14"/>
      <c r="J62" s="14"/>
      <c r="K62" s="14"/>
      <c r="L62" s="14"/>
      <c r="M62" s="14"/>
      <c r="N62" s="14"/>
      <c r="O62" s="13"/>
      <c r="P62" s="13"/>
      <c r="Q62" s="13"/>
      <c r="R62" s="13"/>
      <c r="S62" s="19"/>
    </row>
    <row r="63" spans="1:19" ht="12.75">
      <c r="A63" s="12"/>
      <c r="B63" s="13"/>
      <c r="C63" s="14"/>
      <c r="D63" s="14">
        <v>5</v>
      </c>
      <c r="E63" s="14">
        <f>COUNTIF(F58:AZ58,D63)</f>
        <v>2</v>
      </c>
      <c r="F63" s="14"/>
      <c r="G63" s="14"/>
      <c r="H63" s="14"/>
      <c r="I63" s="14"/>
      <c r="J63" s="14"/>
      <c r="K63" s="14"/>
      <c r="L63" s="14"/>
      <c r="M63" s="14"/>
      <c r="N63" s="14"/>
      <c r="O63" s="13"/>
      <c r="P63" s="13"/>
      <c r="Q63" s="13"/>
      <c r="R63" s="13"/>
      <c r="S63" s="19"/>
    </row>
    <row r="64" spans="1:19" ht="12.75">
      <c r="A64" s="12"/>
      <c r="B64" s="13"/>
      <c r="C64" s="14"/>
      <c r="D64" s="14" t="s">
        <v>144</v>
      </c>
      <c r="E64" s="14">
        <f>COUNTIF(F58:AZ58,D64)</f>
        <v>0</v>
      </c>
      <c r="F64" s="14"/>
      <c r="G64" s="14"/>
      <c r="H64" s="14"/>
      <c r="I64" s="14"/>
      <c r="J64" s="14"/>
      <c r="K64" s="14"/>
      <c r="L64" s="14"/>
      <c r="M64" s="14"/>
      <c r="N64" s="14"/>
      <c r="O64" s="13"/>
      <c r="P64" s="13"/>
      <c r="Q64" s="13"/>
      <c r="R64" s="13"/>
      <c r="S64" s="19"/>
    </row>
    <row r="65" spans="1:19" ht="33.75">
      <c r="A65" s="12" t="s">
        <v>213</v>
      </c>
      <c r="B65" s="13"/>
      <c r="C65" s="14">
        <v>22</v>
      </c>
      <c r="D65" s="14" t="s">
        <v>204</v>
      </c>
      <c r="E65" s="14"/>
      <c r="F65" s="14">
        <v>5</v>
      </c>
      <c r="G65" s="14">
        <v>5</v>
      </c>
      <c r="H65" s="14">
        <v>1</v>
      </c>
      <c r="I65" s="14">
        <v>2</v>
      </c>
      <c r="J65" s="14">
        <v>4</v>
      </c>
      <c r="K65" s="14">
        <v>4</v>
      </c>
      <c r="L65" s="14">
        <v>2</v>
      </c>
      <c r="M65" s="14">
        <v>2</v>
      </c>
      <c r="N65" s="14"/>
      <c r="O65" s="13">
        <v>4</v>
      </c>
      <c r="P65" s="13">
        <v>2</v>
      </c>
      <c r="Q65" s="13">
        <v>2</v>
      </c>
      <c r="R65" s="13">
        <v>4</v>
      </c>
      <c r="S65" s="19">
        <v>4</v>
      </c>
    </row>
    <row r="66" spans="1:19" ht="12.75">
      <c r="A66" s="12"/>
      <c r="B66" s="13"/>
      <c r="C66" s="14"/>
      <c r="D66" s="14">
        <v>1</v>
      </c>
      <c r="E66" s="14">
        <f>COUNTIF(F65:AZ65,D66)</f>
        <v>1</v>
      </c>
      <c r="F66" s="14"/>
      <c r="G66" s="14"/>
      <c r="H66" s="14"/>
      <c r="I66" s="14"/>
      <c r="J66" s="14"/>
      <c r="K66" s="14"/>
      <c r="L66" s="14"/>
      <c r="M66" s="14"/>
      <c r="N66" s="14"/>
      <c r="O66" s="13"/>
      <c r="P66" s="13"/>
      <c r="Q66" s="13"/>
      <c r="R66" s="13"/>
      <c r="S66" s="19"/>
    </row>
    <row r="67" spans="1:19" ht="12.75">
      <c r="A67" s="12"/>
      <c r="B67" s="13"/>
      <c r="C67" s="14"/>
      <c r="D67" s="14">
        <v>2</v>
      </c>
      <c r="E67" s="14">
        <f>COUNTIF(F65:AZ65,D67)</f>
        <v>5</v>
      </c>
      <c r="F67" s="14">
        <f>(E67+E66)*100/F68</f>
        <v>46.15384615384615</v>
      </c>
      <c r="G67" s="14"/>
      <c r="H67" s="14"/>
      <c r="I67" s="14"/>
      <c r="J67" s="14"/>
      <c r="K67" s="14"/>
      <c r="L67" s="14"/>
      <c r="M67" s="14"/>
      <c r="N67" s="14"/>
      <c r="O67" s="13"/>
      <c r="P67" s="13"/>
      <c r="Q67" s="13"/>
      <c r="R67" s="13"/>
      <c r="S67" s="19"/>
    </row>
    <row r="68" spans="1:19" ht="12.75">
      <c r="A68" s="12"/>
      <c r="B68" s="13"/>
      <c r="C68" s="14"/>
      <c r="D68" s="14">
        <v>3</v>
      </c>
      <c r="E68" s="14">
        <f>COUNTIF(F65:AZ65,D68)</f>
        <v>0</v>
      </c>
      <c r="F68" s="14">
        <f>SUM(E66:E71)</f>
        <v>13</v>
      </c>
      <c r="G68" s="14"/>
      <c r="H68" s="14"/>
      <c r="I68" s="14"/>
      <c r="J68" s="14"/>
      <c r="K68" s="14"/>
      <c r="L68" s="14"/>
      <c r="M68" s="14"/>
      <c r="N68" s="14"/>
      <c r="O68" s="13"/>
      <c r="P68" s="13"/>
      <c r="Q68" s="13"/>
      <c r="R68" s="13"/>
      <c r="S68" s="19"/>
    </row>
    <row r="69" spans="1:19" ht="12.75">
      <c r="A69" s="12"/>
      <c r="B69" s="13"/>
      <c r="C69" s="14"/>
      <c r="D69" s="14">
        <v>4</v>
      </c>
      <c r="E69" s="14">
        <f>COUNTIF(F65:AZ65,D69)</f>
        <v>5</v>
      </c>
      <c r="F69" s="14">
        <f>(E69+E70)*100/F68</f>
        <v>53.84615384615385</v>
      </c>
      <c r="G69" s="14"/>
      <c r="H69" s="14"/>
      <c r="I69" s="14"/>
      <c r="J69" s="14"/>
      <c r="K69" s="14"/>
      <c r="L69" s="14"/>
      <c r="M69" s="14"/>
      <c r="N69" s="14"/>
      <c r="O69" s="13"/>
      <c r="P69" s="13"/>
      <c r="Q69" s="13"/>
      <c r="R69" s="13"/>
      <c r="S69" s="19"/>
    </row>
    <row r="70" spans="1:19" ht="12.75">
      <c r="A70" s="12"/>
      <c r="B70" s="13"/>
      <c r="C70" s="14"/>
      <c r="D70" s="14">
        <v>5</v>
      </c>
      <c r="E70" s="14">
        <f>COUNTIF(F65:AZ65,D70)</f>
        <v>2</v>
      </c>
      <c r="F70" s="14"/>
      <c r="G70" s="14"/>
      <c r="H70" s="14"/>
      <c r="I70" s="14"/>
      <c r="J70" s="14"/>
      <c r="K70" s="14"/>
      <c r="L70" s="14"/>
      <c r="M70" s="14"/>
      <c r="N70" s="14"/>
      <c r="O70" s="13"/>
      <c r="P70" s="13"/>
      <c r="Q70" s="13"/>
      <c r="R70" s="13"/>
      <c r="S70" s="19"/>
    </row>
    <row r="71" spans="1:19" ht="12.75">
      <c r="A71" s="12"/>
      <c r="B71" s="13"/>
      <c r="C71" s="14"/>
      <c r="D71" s="14" t="s">
        <v>144</v>
      </c>
      <c r="E71" s="14">
        <f>COUNTIF(F65:AZ65,D71)</f>
        <v>0</v>
      </c>
      <c r="F71" s="14"/>
      <c r="G71" s="14"/>
      <c r="H71" s="14"/>
      <c r="I71" s="14"/>
      <c r="J71" s="14"/>
      <c r="K71" s="14"/>
      <c r="L71" s="14"/>
      <c r="M71" s="14"/>
      <c r="N71" s="14"/>
      <c r="O71" s="13"/>
      <c r="P71" s="13"/>
      <c r="Q71" s="13"/>
      <c r="R71" s="13"/>
      <c r="S71" s="19"/>
    </row>
    <row r="72" spans="1:19" ht="33.75">
      <c r="A72" s="12" t="s">
        <v>214</v>
      </c>
      <c r="B72" s="13"/>
      <c r="C72" s="14">
        <v>23</v>
      </c>
      <c r="D72" s="14" t="s">
        <v>204</v>
      </c>
      <c r="E72" s="14"/>
      <c r="F72" s="14">
        <v>5</v>
      </c>
      <c r="G72" s="14">
        <v>4</v>
      </c>
      <c r="H72" s="14">
        <v>5</v>
      </c>
      <c r="I72" s="14">
        <v>4</v>
      </c>
      <c r="J72" s="14">
        <v>4</v>
      </c>
      <c r="K72" s="14">
        <v>5</v>
      </c>
      <c r="L72" s="14">
        <v>1</v>
      </c>
      <c r="M72" s="14">
        <v>2</v>
      </c>
      <c r="N72" s="14"/>
      <c r="O72" s="13">
        <v>3</v>
      </c>
      <c r="P72" s="13">
        <v>2</v>
      </c>
      <c r="Q72" s="13">
        <v>1</v>
      </c>
      <c r="R72" s="13">
        <v>2</v>
      </c>
      <c r="S72" s="19">
        <v>4</v>
      </c>
    </row>
    <row r="73" spans="1:19" ht="12.75">
      <c r="A73" s="12"/>
      <c r="B73" s="13"/>
      <c r="C73" s="14"/>
      <c r="D73" s="14">
        <v>1</v>
      </c>
      <c r="E73" s="14">
        <f>COUNTIF(F72:AZ72,D73)</f>
        <v>2</v>
      </c>
      <c r="F73" s="14"/>
      <c r="G73" s="14"/>
      <c r="H73" s="14"/>
      <c r="I73" s="14"/>
      <c r="J73" s="14"/>
      <c r="K73" s="14"/>
      <c r="L73" s="14"/>
      <c r="M73" s="14"/>
      <c r="N73" s="14"/>
      <c r="O73" s="13"/>
      <c r="P73" s="13"/>
      <c r="Q73" s="13"/>
      <c r="R73" s="13"/>
      <c r="S73" s="19"/>
    </row>
    <row r="74" spans="1:19" ht="12.75">
      <c r="A74" s="12"/>
      <c r="B74" s="13"/>
      <c r="C74" s="14"/>
      <c r="D74" s="14">
        <v>2</v>
      </c>
      <c r="E74" s="14">
        <f>COUNTIF(F72:AZ72,D74)</f>
        <v>3</v>
      </c>
      <c r="F74" s="14"/>
      <c r="G74" s="14"/>
      <c r="H74" s="14"/>
      <c r="I74" s="14"/>
      <c r="J74" s="14"/>
      <c r="K74" s="14"/>
      <c r="L74" s="14"/>
      <c r="M74" s="14"/>
      <c r="N74" s="14"/>
      <c r="O74" s="13"/>
      <c r="P74" s="13"/>
      <c r="Q74" s="13"/>
      <c r="R74" s="13"/>
      <c r="S74" s="19"/>
    </row>
    <row r="75" spans="1:19" ht="12.75">
      <c r="A75" s="12"/>
      <c r="B75" s="13"/>
      <c r="C75" s="14"/>
      <c r="D75" s="14">
        <v>3</v>
      </c>
      <c r="E75" s="14">
        <f>COUNTIF(F72:AZ72,D75)</f>
        <v>1</v>
      </c>
      <c r="F75" s="14"/>
      <c r="G75" s="14"/>
      <c r="H75" s="14"/>
      <c r="I75" s="14"/>
      <c r="J75" s="14"/>
      <c r="K75" s="14"/>
      <c r="L75" s="14"/>
      <c r="M75" s="14"/>
      <c r="N75" s="14"/>
      <c r="O75" s="13"/>
      <c r="P75" s="13"/>
      <c r="Q75" s="13"/>
      <c r="R75" s="13"/>
      <c r="S75" s="19"/>
    </row>
    <row r="76" spans="1:19" ht="12.75">
      <c r="A76" s="12"/>
      <c r="B76" s="13"/>
      <c r="C76" s="14"/>
      <c r="D76" s="14">
        <v>4</v>
      </c>
      <c r="E76" s="14">
        <f>COUNTIF(F72:AZ72,D76)</f>
        <v>4</v>
      </c>
      <c r="F76" s="14"/>
      <c r="G76" s="14"/>
      <c r="H76" s="14"/>
      <c r="I76" s="14"/>
      <c r="J76" s="14"/>
      <c r="K76" s="14"/>
      <c r="L76" s="14"/>
      <c r="M76" s="14"/>
      <c r="N76" s="14"/>
      <c r="O76" s="13"/>
      <c r="P76" s="13"/>
      <c r="Q76" s="13"/>
      <c r="R76" s="13"/>
      <c r="S76" s="19"/>
    </row>
    <row r="77" spans="1:19" ht="12.75">
      <c r="A77" s="12"/>
      <c r="B77" s="13"/>
      <c r="C77" s="14"/>
      <c r="D77" s="14">
        <v>5</v>
      </c>
      <c r="E77" s="14">
        <f>COUNTIF(F72:AZ72,D77)</f>
        <v>3</v>
      </c>
      <c r="F77" s="14"/>
      <c r="G77" s="14"/>
      <c r="H77" s="14"/>
      <c r="I77" s="14"/>
      <c r="J77" s="14"/>
      <c r="K77" s="14"/>
      <c r="L77" s="14"/>
      <c r="M77" s="14"/>
      <c r="N77" s="14"/>
      <c r="O77" s="13"/>
      <c r="P77" s="13"/>
      <c r="Q77" s="13"/>
      <c r="R77" s="13"/>
      <c r="S77" s="19"/>
    </row>
    <row r="78" spans="1:19" ht="12.75">
      <c r="A78" s="12"/>
      <c r="B78" s="13"/>
      <c r="C78" s="14"/>
      <c r="D78" s="14" t="s">
        <v>144</v>
      </c>
      <c r="E78" s="14">
        <f>COUNTIF(F72:AZ72,D78)</f>
        <v>0</v>
      </c>
      <c r="F78" s="14"/>
      <c r="G78" s="14"/>
      <c r="H78" s="14"/>
      <c r="I78" s="14"/>
      <c r="J78" s="14"/>
      <c r="K78" s="14"/>
      <c r="L78" s="14"/>
      <c r="M78" s="14"/>
      <c r="N78" s="14"/>
      <c r="O78" s="13"/>
      <c r="P78" s="13"/>
      <c r="Q78" s="13"/>
      <c r="R78" s="13"/>
      <c r="S78" s="19"/>
    </row>
    <row r="79" spans="1:19" ht="33.75">
      <c r="A79" s="12" t="s">
        <v>215</v>
      </c>
      <c r="B79" s="13"/>
      <c r="C79" s="14">
        <v>24</v>
      </c>
      <c r="D79" s="14" t="s">
        <v>204</v>
      </c>
      <c r="E79" s="14"/>
      <c r="F79" s="14">
        <v>5</v>
      </c>
      <c r="G79" s="14">
        <v>4</v>
      </c>
      <c r="H79" s="14">
        <v>4</v>
      </c>
      <c r="I79" s="14">
        <v>4</v>
      </c>
      <c r="J79" s="14">
        <v>4</v>
      </c>
      <c r="K79" s="14">
        <v>5</v>
      </c>
      <c r="L79" s="14">
        <v>5</v>
      </c>
      <c r="M79" s="14">
        <v>1</v>
      </c>
      <c r="N79" s="14"/>
      <c r="O79" s="13">
        <v>4</v>
      </c>
      <c r="P79" s="13">
        <v>2</v>
      </c>
      <c r="Q79" s="13">
        <v>2</v>
      </c>
      <c r="R79" s="13">
        <v>3</v>
      </c>
      <c r="S79" s="19">
        <v>4</v>
      </c>
    </row>
    <row r="80" spans="1:19" ht="12.75">
      <c r="A80" s="12"/>
      <c r="B80" s="13"/>
      <c r="C80" s="14"/>
      <c r="D80" s="14">
        <v>1</v>
      </c>
      <c r="E80" s="14">
        <f>COUNTIF(F79:AZ79,D80)</f>
        <v>1</v>
      </c>
      <c r="F80" s="14"/>
      <c r="G80" s="14"/>
      <c r="H80" s="14"/>
      <c r="I80" s="14"/>
      <c r="J80" s="14"/>
      <c r="K80" s="14"/>
      <c r="L80" s="14"/>
      <c r="M80" s="14"/>
      <c r="N80" s="14"/>
      <c r="O80" s="13"/>
      <c r="P80" s="13"/>
      <c r="Q80" s="13"/>
      <c r="R80" s="13"/>
      <c r="S80" s="19"/>
    </row>
    <row r="81" spans="1:19" ht="12.75">
      <c r="A81" s="12"/>
      <c r="B81" s="13"/>
      <c r="C81" s="14"/>
      <c r="D81" s="14">
        <v>2</v>
      </c>
      <c r="E81" s="14">
        <f>COUNTIF(F79:AZ79,D81)</f>
        <v>2</v>
      </c>
      <c r="F81" s="14"/>
      <c r="G81" s="14"/>
      <c r="H81" s="14"/>
      <c r="I81" s="14"/>
      <c r="J81" s="14"/>
      <c r="K81" s="14"/>
      <c r="L81" s="14"/>
      <c r="M81" s="14"/>
      <c r="N81" s="14"/>
      <c r="O81" s="13"/>
      <c r="P81" s="13"/>
      <c r="Q81" s="13"/>
      <c r="R81" s="13"/>
      <c r="S81" s="19"/>
    </row>
    <row r="82" spans="1:19" ht="12.75">
      <c r="A82" s="12"/>
      <c r="B82" s="13"/>
      <c r="C82" s="14"/>
      <c r="D82" s="14">
        <v>3</v>
      </c>
      <c r="E82" s="14">
        <f>COUNTIF(F79:AZ79,D82)</f>
        <v>1</v>
      </c>
      <c r="F82" s="14"/>
      <c r="G82" s="14"/>
      <c r="H82" s="14"/>
      <c r="I82" s="14"/>
      <c r="J82" s="14"/>
      <c r="K82" s="14"/>
      <c r="L82" s="14"/>
      <c r="M82" s="14"/>
      <c r="N82" s="14"/>
      <c r="O82" s="13"/>
      <c r="P82" s="13"/>
      <c r="Q82" s="13"/>
      <c r="R82" s="13"/>
      <c r="S82" s="19"/>
    </row>
    <row r="83" spans="1:19" ht="12.75">
      <c r="A83" s="12"/>
      <c r="B83" s="13"/>
      <c r="C83" s="14"/>
      <c r="D83" s="14">
        <v>4</v>
      </c>
      <c r="E83" s="14">
        <f>COUNTIF(F79:AZ79,D83)</f>
        <v>6</v>
      </c>
      <c r="F83" s="14"/>
      <c r="G83" s="14"/>
      <c r="H83" s="14"/>
      <c r="I83" s="14"/>
      <c r="J83" s="14"/>
      <c r="K83" s="14"/>
      <c r="L83" s="14"/>
      <c r="M83" s="14"/>
      <c r="N83" s="14"/>
      <c r="O83" s="13"/>
      <c r="P83" s="13"/>
      <c r="Q83" s="13"/>
      <c r="R83" s="13"/>
      <c r="S83" s="19"/>
    </row>
    <row r="84" spans="1:19" ht="12.75">
      <c r="A84" s="12"/>
      <c r="B84" s="13"/>
      <c r="C84" s="14"/>
      <c r="D84" s="14">
        <v>5</v>
      </c>
      <c r="E84" s="14">
        <f>COUNTIF(F79:AZ79,D84)</f>
        <v>3</v>
      </c>
      <c r="F84" s="14"/>
      <c r="G84" s="14"/>
      <c r="H84" s="14"/>
      <c r="I84" s="14"/>
      <c r="J84" s="14"/>
      <c r="K84" s="14"/>
      <c r="L84" s="14"/>
      <c r="M84" s="14"/>
      <c r="N84" s="14"/>
      <c r="O84" s="13"/>
      <c r="P84" s="13"/>
      <c r="Q84" s="13"/>
      <c r="R84" s="13"/>
      <c r="S84" s="19"/>
    </row>
    <row r="85" spans="1:19" ht="12.75">
      <c r="A85" s="12"/>
      <c r="B85" s="13"/>
      <c r="C85" s="14"/>
      <c r="D85" s="14" t="s">
        <v>144</v>
      </c>
      <c r="E85" s="14">
        <f>COUNTIF(F79:AZ79,D85)</f>
        <v>0</v>
      </c>
      <c r="F85" s="14"/>
      <c r="G85" s="14"/>
      <c r="H85" s="14"/>
      <c r="I85" s="14"/>
      <c r="J85" s="14"/>
      <c r="K85" s="14"/>
      <c r="L85" s="14"/>
      <c r="M85" s="14"/>
      <c r="N85" s="14"/>
      <c r="O85" s="13"/>
      <c r="P85" s="13"/>
      <c r="Q85" s="13"/>
      <c r="R85" s="13"/>
      <c r="S85" s="19"/>
    </row>
    <row r="86" spans="1:19" ht="33.75">
      <c r="A86" s="12" t="s">
        <v>216</v>
      </c>
      <c r="B86" s="13"/>
      <c r="C86" s="14">
        <v>25</v>
      </c>
      <c r="D86" s="14" t="s">
        <v>204</v>
      </c>
      <c r="E86" s="14"/>
      <c r="F86" s="14">
        <v>4</v>
      </c>
      <c r="G86" s="14">
        <v>5</v>
      </c>
      <c r="H86" s="14">
        <v>2</v>
      </c>
      <c r="I86" s="14">
        <v>5</v>
      </c>
      <c r="J86" s="14">
        <v>5</v>
      </c>
      <c r="K86" s="14">
        <v>5</v>
      </c>
      <c r="L86" s="14">
        <v>4</v>
      </c>
      <c r="M86" s="14">
        <v>2</v>
      </c>
      <c r="N86" s="14"/>
      <c r="O86" s="13">
        <v>5</v>
      </c>
      <c r="P86" s="13">
        <v>3</v>
      </c>
      <c r="Q86" s="13">
        <v>4</v>
      </c>
      <c r="R86" s="13">
        <v>3</v>
      </c>
      <c r="S86" s="19">
        <v>4</v>
      </c>
    </row>
    <row r="87" spans="1:19" ht="12.75">
      <c r="A87" s="12"/>
      <c r="B87" s="13"/>
      <c r="C87" s="14"/>
      <c r="D87" s="14">
        <v>1</v>
      </c>
      <c r="E87" s="14">
        <f>COUNTIF(F86:AZ86,D87)</f>
        <v>0</v>
      </c>
      <c r="F87" s="14"/>
      <c r="G87" s="14"/>
      <c r="H87" s="14"/>
      <c r="I87" s="14"/>
      <c r="J87" s="14"/>
      <c r="K87" s="14"/>
      <c r="L87" s="14"/>
      <c r="M87" s="14"/>
      <c r="N87" s="14"/>
      <c r="O87" s="13"/>
      <c r="P87" s="13"/>
      <c r="Q87" s="13"/>
      <c r="R87" s="13"/>
      <c r="S87" s="19"/>
    </row>
    <row r="88" spans="1:19" ht="12.75">
      <c r="A88" s="12"/>
      <c r="B88" s="13"/>
      <c r="C88" s="14"/>
      <c r="D88" s="14">
        <v>2</v>
      </c>
      <c r="E88" s="14">
        <f>COUNTIF(F86:AZ86,D88)</f>
        <v>2</v>
      </c>
      <c r="F88" s="14"/>
      <c r="G88" s="14"/>
      <c r="H88" s="14"/>
      <c r="I88" s="14"/>
      <c r="J88" s="14"/>
      <c r="K88" s="14"/>
      <c r="L88" s="14"/>
      <c r="M88" s="14"/>
      <c r="N88" s="14"/>
      <c r="O88" s="13"/>
      <c r="P88" s="13"/>
      <c r="Q88" s="13"/>
      <c r="R88" s="13"/>
      <c r="S88" s="19"/>
    </row>
    <row r="89" spans="1:19" ht="12.75">
      <c r="A89" s="12"/>
      <c r="B89" s="13"/>
      <c r="C89" s="14"/>
      <c r="D89" s="14">
        <v>3</v>
      </c>
      <c r="E89" s="14">
        <f>COUNTIF(F86:AZ86,D89)</f>
        <v>2</v>
      </c>
      <c r="F89" s="14"/>
      <c r="G89" s="14"/>
      <c r="H89" s="14"/>
      <c r="I89" s="14"/>
      <c r="J89" s="14"/>
      <c r="K89" s="14"/>
      <c r="L89" s="14"/>
      <c r="M89" s="14"/>
      <c r="N89" s="14"/>
      <c r="O89" s="13"/>
      <c r="P89" s="13"/>
      <c r="Q89" s="13"/>
      <c r="R89" s="13"/>
      <c r="S89" s="19"/>
    </row>
    <row r="90" spans="1:19" ht="12.75">
      <c r="A90" s="12"/>
      <c r="B90" s="13"/>
      <c r="C90" s="14"/>
      <c r="D90" s="14">
        <v>4</v>
      </c>
      <c r="E90" s="14">
        <f>COUNTIF(F86:AZ86,D90)</f>
        <v>4</v>
      </c>
      <c r="F90" s="14"/>
      <c r="G90" s="14"/>
      <c r="H90" s="14"/>
      <c r="I90" s="14"/>
      <c r="J90" s="14"/>
      <c r="K90" s="14"/>
      <c r="L90" s="14"/>
      <c r="M90" s="14"/>
      <c r="N90" s="14"/>
      <c r="O90" s="13"/>
      <c r="P90" s="13"/>
      <c r="Q90" s="13"/>
      <c r="R90" s="13"/>
      <c r="S90" s="19"/>
    </row>
    <row r="91" spans="1:19" ht="12.75">
      <c r="A91" s="12"/>
      <c r="B91" s="13"/>
      <c r="C91" s="14"/>
      <c r="D91" s="14">
        <v>5</v>
      </c>
      <c r="E91" s="14">
        <f>COUNTIF(F86:AZ86,D91)</f>
        <v>5</v>
      </c>
      <c r="F91" s="14"/>
      <c r="G91" s="14"/>
      <c r="H91" s="14"/>
      <c r="I91" s="14"/>
      <c r="J91" s="14"/>
      <c r="K91" s="14"/>
      <c r="L91" s="14"/>
      <c r="M91" s="14"/>
      <c r="N91" s="14"/>
      <c r="O91" s="13"/>
      <c r="P91" s="13"/>
      <c r="Q91" s="13"/>
      <c r="R91" s="13"/>
      <c r="S91" s="19"/>
    </row>
    <row r="92" spans="1:19" ht="12.75">
      <c r="A92" s="12"/>
      <c r="B92" s="13"/>
      <c r="C92" s="14"/>
      <c r="D92" s="14" t="s">
        <v>144</v>
      </c>
      <c r="E92" s="14">
        <f>COUNTIF(F86:AZ86,D92)</f>
        <v>0</v>
      </c>
      <c r="F92" s="14"/>
      <c r="G92" s="14"/>
      <c r="H92" s="14"/>
      <c r="I92" s="14"/>
      <c r="J92" s="14"/>
      <c r="K92" s="14"/>
      <c r="L92" s="14"/>
      <c r="M92" s="14"/>
      <c r="N92" s="14"/>
      <c r="O92" s="13"/>
      <c r="P92" s="13"/>
      <c r="Q92" s="13"/>
      <c r="R92" s="13"/>
      <c r="S92" s="19"/>
    </row>
    <row r="93" spans="1:19" ht="33.75">
      <c r="A93" s="12" t="s">
        <v>217</v>
      </c>
      <c r="B93" s="13"/>
      <c r="C93" s="14">
        <v>26</v>
      </c>
      <c r="D93" s="14" t="s">
        <v>204</v>
      </c>
      <c r="E93" s="14"/>
      <c r="F93" s="14">
        <v>3</v>
      </c>
      <c r="G93" s="14">
        <v>4</v>
      </c>
      <c r="H93" s="14">
        <v>1</v>
      </c>
      <c r="I93" s="14">
        <v>4</v>
      </c>
      <c r="J93" s="14">
        <v>2</v>
      </c>
      <c r="K93" s="14">
        <v>4</v>
      </c>
      <c r="L93" s="14">
        <v>2</v>
      </c>
      <c r="M93" s="14">
        <v>4</v>
      </c>
      <c r="N93" s="14"/>
      <c r="O93" s="13">
        <v>2</v>
      </c>
      <c r="P93" s="13">
        <v>4</v>
      </c>
      <c r="Q93" s="13" t="s">
        <v>144</v>
      </c>
      <c r="R93" s="13">
        <v>3</v>
      </c>
      <c r="S93" s="19">
        <v>4</v>
      </c>
    </row>
    <row r="94" spans="1:19" ht="12.75">
      <c r="A94" s="12"/>
      <c r="B94" s="13"/>
      <c r="C94" s="14"/>
      <c r="D94" s="14">
        <v>1</v>
      </c>
      <c r="E94" s="14">
        <f>COUNTIF(F93:AZ93,D94)</f>
        <v>1</v>
      </c>
      <c r="F94" s="14"/>
      <c r="G94" s="14"/>
      <c r="H94" s="14"/>
      <c r="I94" s="14"/>
      <c r="J94" s="14"/>
      <c r="K94" s="14"/>
      <c r="L94" s="14"/>
      <c r="M94" s="14"/>
      <c r="N94" s="14"/>
      <c r="O94" s="13"/>
      <c r="P94" s="13"/>
      <c r="Q94" s="13"/>
      <c r="R94" s="13"/>
      <c r="S94" s="19"/>
    </row>
    <row r="95" spans="1:19" ht="12.75">
      <c r="A95" s="12"/>
      <c r="B95" s="13"/>
      <c r="C95" s="14"/>
      <c r="D95" s="14">
        <v>2</v>
      </c>
      <c r="E95" s="14">
        <f>COUNTIF(F93:AZ93,D95)</f>
        <v>3</v>
      </c>
      <c r="F95" s="14"/>
      <c r="G95" s="14"/>
      <c r="H95" s="14"/>
      <c r="I95" s="14"/>
      <c r="J95" s="14"/>
      <c r="K95" s="14"/>
      <c r="L95" s="14"/>
      <c r="M95" s="14"/>
      <c r="N95" s="14"/>
      <c r="O95" s="13"/>
      <c r="P95" s="13"/>
      <c r="Q95" s="13"/>
      <c r="R95" s="13"/>
      <c r="S95" s="19"/>
    </row>
    <row r="96" spans="1:19" ht="12.75">
      <c r="A96" s="12"/>
      <c r="B96" s="13"/>
      <c r="C96" s="14"/>
      <c r="D96" s="14">
        <v>3</v>
      </c>
      <c r="E96" s="14">
        <f>COUNTIF(F93:AZ93,D96)</f>
        <v>2</v>
      </c>
      <c r="F96" s="14"/>
      <c r="G96" s="14"/>
      <c r="H96" s="14"/>
      <c r="I96" s="14"/>
      <c r="J96" s="14"/>
      <c r="K96" s="14"/>
      <c r="L96" s="14"/>
      <c r="M96" s="14"/>
      <c r="N96" s="14"/>
      <c r="O96" s="13"/>
      <c r="P96" s="13"/>
      <c r="Q96" s="13"/>
      <c r="R96" s="13"/>
      <c r="S96" s="19"/>
    </row>
    <row r="97" spans="1:19" ht="12.75">
      <c r="A97" s="12"/>
      <c r="B97" s="13"/>
      <c r="C97" s="14"/>
      <c r="D97" s="14">
        <v>4</v>
      </c>
      <c r="E97" s="14">
        <f>COUNTIF(F93:AZ93,D97)</f>
        <v>6</v>
      </c>
      <c r="F97" s="14"/>
      <c r="G97" s="14"/>
      <c r="H97" s="14"/>
      <c r="I97" s="14"/>
      <c r="J97" s="14"/>
      <c r="K97" s="14"/>
      <c r="L97" s="14"/>
      <c r="M97" s="14"/>
      <c r="N97" s="14"/>
      <c r="O97" s="13"/>
      <c r="P97" s="13"/>
      <c r="Q97" s="13"/>
      <c r="R97" s="13"/>
      <c r="S97" s="19"/>
    </row>
    <row r="98" spans="1:19" ht="12.75">
      <c r="A98" s="12"/>
      <c r="B98" s="13"/>
      <c r="C98" s="14"/>
      <c r="D98" s="14">
        <v>5</v>
      </c>
      <c r="E98" s="14">
        <f>COUNTIF(F93:AZ93,D98)</f>
        <v>0</v>
      </c>
      <c r="F98" s="14"/>
      <c r="G98" s="14"/>
      <c r="H98" s="14"/>
      <c r="I98" s="14"/>
      <c r="J98" s="14"/>
      <c r="K98" s="14"/>
      <c r="L98" s="14"/>
      <c r="M98" s="14"/>
      <c r="N98" s="14"/>
      <c r="O98" s="13"/>
      <c r="P98" s="13"/>
      <c r="Q98" s="13"/>
      <c r="R98" s="13"/>
      <c r="S98" s="19"/>
    </row>
    <row r="99" spans="1:19" ht="12.75">
      <c r="A99" s="12"/>
      <c r="B99" s="13"/>
      <c r="C99" s="14"/>
      <c r="D99" s="14" t="s">
        <v>144</v>
      </c>
      <c r="E99" s="14">
        <f>COUNTIF(F93:AZ93,D99)</f>
        <v>1</v>
      </c>
      <c r="F99" s="14"/>
      <c r="G99" s="14"/>
      <c r="H99" s="14"/>
      <c r="I99" s="14"/>
      <c r="J99" s="14"/>
      <c r="K99" s="14"/>
      <c r="L99" s="14"/>
      <c r="M99" s="14"/>
      <c r="N99" s="14"/>
      <c r="O99" s="13"/>
      <c r="P99" s="13"/>
      <c r="Q99" s="13"/>
      <c r="R99" s="13"/>
      <c r="S99" s="19"/>
    </row>
    <row r="100" spans="1:19" ht="45">
      <c r="A100" s="12" t="s">
        <v>218</v>
      </c>
      <c r="B100" s="13"/>
      <c r="C100" s="14">
        <v>27</v>
      </c>
      <c r="D100" s="14" t="s">
        <v>204</v>
      </c>
      <c r="E100" s="14"/>
      <c r="F100" s="14">
        <v>5</v>
      </c>
      <c r="G100" s="14">
        <v>4</v>
      </c>
      <c r="H100" s="14">
        <v>4</v>
      </c>
      <c r="I100" s="14">
        <v>2</v>
      </c>
      <c r="J100" s="14">
        <v>3</v>
      </c>
      <c r="K100" s="14">
        <v>4</v>
      </c>
      <c r="L100" s="14">
        <v>5</v>
      </c>
      <c r="M100" s="14">
        <v>5</v>
      </c>
      <c r="N100" s="14"/>
      <c r="O100" s="13">
        <v>5</v>
      </c>
      <c r="P100" s="13">
        <v>4</v>
      </c>
      <c r="Q100" s="13">
        <v>1</v>
      </c>
      <c r="R100" s="13">
        <v>2</v>
      </c>
      <c r="S100" s="19">
        <v>4</v>
      </c>
    </row>
    <row r="101" spans="1:19" ht="12.75">
      <c r="A101" s="12"/>
      <c r="B101" s="13"/>
      <c r="C101" s="14"/>
      <c r="D101" s="14">
        <v>1</v>
      </c>
      <c r="E101" s="14">
        <f>COUNTIF(F100:AZ100,D101)</f>
        <v>1</v>
      </c>
      <c r="F101" s="14"/>
      <c r="G101" s="14"/>
      <c r="H101" s="14"/>
      <c r="I101" s="14"/>
      <c r="J101" s="14"/>
      <c r="K101" s="14"/>
      <c r="L101" s="14"/>
      <c r="M101" s="14"/>
      <c r="N101" s="14"/>
      <c r="O101" s="13"/>
      <c r="P101" s="13"/>
      <c r="Q101" s="13"/>
      <c r="R101" s="13"/>
      <c r="S101" s="19"/>
    </row>
    <row r="102" spans="1:19" ht="12.75">
      <c r="A102" s="12"/>
      <c r="B102" s="13"/>
      <c r="C102" s="14"/>
      <c r="D102" s="14">
        <v>2</v>
      </c>
      <c r="E102" s="14">
        <f>COUNTIF(F100:AZ100,D102)</f>
        <v>2</v>
      </c>
      <c r="F102" s="14">
        <f>100*(E102+E101)/F103</f>
        <v>23.076923076923077</v>
      </c>
      <c r="G102" s="14"/>
      <c r="H102" s="14"/>
      <c r="I102" s="14"/>
      <c r="J102" s="14"/>
      <c r="K102" s="14"/>
      <c r="L102" s="14"/>
      <c r="M102" s="14"/>
      <c r="N102" s="14"/>
      <c r="O102" s="13"/>
      <c r="P102" s="13"/>
      <c r="Q102" s="13"/>
      <c r="R102" s="13"/>
      <c r="S102" s="19"/>
    </row>
    <row r="103" spans="1:19" ht="12.75">
      <c r="A103" s="12"/>
      <c r="B103" s="13"/>
      <c r="C103" s="14"/>
      <c r="D103" s="14">
        <v>3</v>
      </c>
      <c r="E103" s="14">
        <f>COUNTIF(F100:AZ100,D103)</f>
        <v>1</v>
      </c>
      <c r="F103" s="14">
        <f>SUM(E101:E105)</f>
        <v>13</v>
      </c>
      <c r="G103" s="14"/>
      <c r="H103" s="14"/>
      <c r="I103" s="14"/>
      <c r="J103" s="14"/>
      <c r="K103" s="14"/>
      <c r="L103" s="14"/>
      <c r="M103" s="14"/>
      <c r="N103" s="14"/>
      <c r="O103" s="13"/>
      <c r="P103" s="13"/>
      <c r="Q103" s="13"/>
      <c r="R103" s="13"/>
      <c r="S103" s="19"/>
    </row>
    <row r="104" spans="1:19" ht="12.75">
      <c r="A104" s="12"/>
      <c r="B104" s="13"/>
      <c r="C104" s="14"/>
      <c r="D104" s="14">
        <v>4</v>
      </c>
      <c r="E104" s="14">
        <f>COUNTIF(F100:AZ100,D104)</f>
        <v>5</v>
      </c>
      <c r="F104" s="14">
        <f>100*(E104+E105)/F103</f>
        <v>69.23076923076923</v>
      </c>
      <c r="G104" s="14"/>
      <c r="H104" s="14"/>
      <c r="I104" s="14"/>
      <c r="J104" s="14"/>
      <c r="K104" s="14"/>
      <c r="L104" s="14"/>
      <c r="M104" s="14"/>
      <c r="N104" s="14"/>
      <c r="O104" s="13"/>
      <c r="P104" s="13"/>
      <c r="Q104" s="13"/>
      <c r="R104" s="13"/>
      <c r="S104" s="19"/>
    </row>
    <row r="105" spans="1:19" ht="12.75">
      <c r="A105" s="12"/>
      <c r="B105" s="13"/>
      <c r="C105" s="14"/>
      <c r="D105" s="14">
        <v>5</v>
      </c>
      <c r="E105" s="14">
        <f>COUNTIF(F100:AZ100,D105)</f>
        <v>4</v>
      </c>
      <c r="F105" s="14"/>
      <c r="G105" s="14"/>
      <c r="H105" s="14"/>
      <c r="I105" s="14"/>
      <c r="J105" s="14"/>
      <c r="K105" s="14"/>
      <c r="L105" s="14"/>
      <c r="M105" s="14"/>
      <c r="N105" s="14"/>
      <c r="O105" s="13"/>
      <c r="P105" s="13"/>
      <c r="Q105" s="13"/>
      <c r="R105" s="13"/>
      <c r="S105" s="19"/>
    </row>
    <row r="106" spans="1:19" ht="12.75">
      <c r="A106" s="12"/>
      <c r="B106" s="13"/>
      <c r="C106" s="14"/>
      <c r="D106" s="14" t="s">
        <v>144</v>
      </c>
      <c r="E106" s="14">
        <f>COUNTIF(F100:AZ100,D106)</f>
        <v>0</v>
      </c>
      <c r="F106" s="14"/>
      <c r="G106" s="14"/>
      <c r="H106" s="14"/>
      <c r="I106" s="14"/>
      <c r="J106" s="14"/>
      <c r="K106" s="14"/>
      <c r="L106" s="14"/>
      <c r="M106" s="14"/>
      <c r="N106" s="14"/>
      <c r="O106" s="13"/>
      <c r="P106" s="13"/>
      <c r="Q106" s="13"/>
      <c r="R106" s="13"/>
      <c r="S106" s="19"/>
    </row>
    <row r="107" spans="1:19" ht="33.75">
      <c r="A107" s="12" t="s">
        <v>38</v>
      </c>
      <c r="B107" s="13"/>
      <c r="C107" s="14">
        <v>28</v>
      </c>
      <c r="D107" s="14" t="s">
        <v>204</v>
      </c>
      <c r="E107" s="14"/>
      <c r="F107" s="14">
        <v>2</v>
      </c>
      <c r="G107" s="14">
        <v>5</v>
      </c>
      <c r="H107" s="14">
        <v>1</v>
      </c>
      <c r="I107" s="14">
        <v>1</v>
      </c>
      <c r="J107" s="14">
        <v>2</v>
      </c>
      <c r="K107" s="14">
        <v>5</v>
      </c>
      <c r="L107" s="14">
        <v>1</v>
      </c>
      <c r="M107" s="14">
        <v>5</v>
      </c>
      <c r="N107" s="14"/>
      <c r="O107" s="13">
        <v>4</v>
      </c>
      <c r="P107" s="13">
        <v>3</v>
      </c>
      <c r="Q107" s="13">
        <v>1</v>
      </c>
      <c r="R107" s="13">
        <v>2</v>
      </c>
      <c r="S107" s="19">
        <v>4</v>
      </c>
    </row>
    <row r="108" spans="1:19" ht="12.75">
      <c r="A108" s="12"/>
      <c r="B108" s="13"/>
      <c r="C108" s="14"/>
      <c r="D108" s="14">
        <v>1</v>
      </c>
      <c r="E108" s="14">
        <f>COUNTIF(F107:AZ107,D108)</f>
        <v>4</v>
      </c>
      <c r="F108" s="14"/>
      <c r="G108" s="14"/>
      <c r="H108" s="14"/>
      <c r="I108" s="14"/>
      <c r="J108" s="14"/>
      <c r="K108" s="14"/>
      <c r="L108" s="14"/>
      <c r="M108" s="14"/>
      <c r="N108" s="14"/>
      <c r="O108" s="13"/>
      <c r="P108" s="13"/>
      <c r="Q108" s="13"/>
      <c r="R108" s="13"/>
      <c r="S108" s="19"/>
    </row>
    <row r="109" spans="1:19" ht="12.75">
      <c r="A109" s="12"/>
      <c r="B109" s="13"/>
      <c r="C109" s="14"/>
      <c r="D109" s="14">
        <v>2</v>
      </c>
      <c r="E109" s="14">
        <f>COUNTIF(F107:AZ107,D109)</f>
        <v>3</v>
      </c>
      <c r="F109" s="14"/>
      <c r="G109" s="14"/>
      <c r="H109" s="14"/>
      <c r="I109" s="14"/>
      <c r="J109" s="14"/>
      <c r="K109" s="14"/>
      <c r="L109" s="14"/>
      <c r="M109" s="14"/>
      <c r="N109" s="14"/>
      <c r="O109" s="13"/>
      <c r="P109" s="13"/>
      <c r="Q109" s="13"/>
      <c r="R109" s="13"/>
      <c r="S109" s="19"/>
    </row>
    <row r="110" spans="1:19" ht="12.75">
      <c r="A110" s="12"/>
      <c r="B110" s="13"/>
      <c r="C110" s="14"/>
      <c r="D110" s="14">
        <v>3</v>
      </c>
      <c r="E110" s="14">
        <f>COUNTIF(F107:AZ107,D110)</f>
        <v>1</v>
      </c>
      <c r="F110" s="14"/>
      <c r="G110" s="14"/>
      <c r="H110" s="14"/>
      <c r="I110" s="14"/>
      <c r="J110" s="14"/>
      <c r="K110" s="14"/>
      <c r="L110" s="14"/>
      <c r="M110" s="14"/>
      <c r="N110" s="14"/>
      <c r="O110" s="13"/>
      <c r="P110" s="13"/>
      <c r="Q110" s="13"/>
      <c r="R110" s="13"/>
      <c r="S110" s="19"/>
    </row>
    <row r="111" spans="1:19" ht="12.75">
      <c r="A111" s="12"/>
      <c r="B111" s="13"/>
      <c r="C111" s="14"/>
      <c r="D111" s="14">
        <v>4</v>
      </c>
      <c r="E111" s="14">
        <f>COUNTIF(F107:AZ107,D111)</f>
        <v>2</v>
      </c>
      <c r="F111" s="14"/>
      <c r="G111" s="14"/>
      <c r="H111" s="14"/>
      <c r="I111" s="14"/>
      <c r="J111" s="14"/>
      <c r="K111" s="14"/>
      <c r="L111" s="14"/>
      <c r="M111" s="14"/>
      <c r="N111" s="14"/>
      <c r="O111" s="13"/>
      <c r="P111" s="13"/>
      <c r="Q111" s="13"/>
      <c r="R111" s="13"/>
      <c r="S111" s="19"/>
    </row>
    <row r="112" spans="1:19" ht="12.75">
      <c r="A112" s="12"/>
      <c r="B112" s="13"/>
      <c r="C112" s="14"/>
      <c r="D112" s="14">
        <v>5</v>
      </c>
      <c r="E112" s="14">
        <f>COUNTIF(F107:AZ107,D112)</f>
        <v>3</v>
      </c>
      <c r="F112" s="14"/>
      <c r="G112" s="14"/>
      <c r="H112" s="14"/>
      <c r="I112" s="14"/>
      <c r="J112" s="14"/>
      <c r="K112" s="14"/>
      <c r="L112" s="14"/>
      <c r="M112" s="14"/>
      <c r="N112" s="14"/>
      <c r="O112" s="13"/>
      <c r="P112" s="13"/>
      <c r="Q112" s="13"/>
      <c r="R112" s="13"/>
      <c r="S112" s="19"/>
    </row>
    <row r="113" spans="1:19" ht="12.75">
      <c r="A113" s="12"/>
      <c r="B113" s="13"/>
      <c r="C113" s="14"/>
      <c r="D113" s="14" t="s">
        <v>144</v>
      </c>
      <c r="E113" s="14">
        <f>COUNTIF(F107:AZ107,D113)</f>
        <v>0</v>
      </c>
      <c r="F113" s="14"/>
      <c r="G113" s="14"/>
      <c r="H113" s="14"/>
      <c r="I113" s="14"/>
      <c r="J113" s="14"/>
      <c r="K113" s="14"/>
      <c r="L113" s="14"/>
      <c r="M113" s="14"/>
      <c r="N113" s="14"/>
      <c r="O113" s="13"/>
      <c r="P113" s="13"/>
      <c r="Q113" s="13"/>
      <c r="R113" s="13"/>
      <c r="S113" s="19"/>
    </row>
    <row r="114" spans="1:19" ht="56.25">
      <c r="A114" s="12" t="s">
        <v>39</v>
      </c>
      <c r="B114" s="13"/>
      <c r="C114" s="14">
        <v>29</v>
      </c>
      <c r="D114" s="14" t="s">
        <v>204</v>
      </c>
      <c r="E114" s="14"/>
      <c r="F114" s="14">
        <v>5</v>
      </c>
      <c r="G114" s="14">
        <v>3</v>
      </c>
      <c r="H114" s="14">
        <v>5</v>
      </c>
      <c r="I114" s="14">
        <v>5</v>
      </c>
      <c r="J114" s="14">
        <v>5</v>
      </c>
      <c r="K114" s="14">
        <v>5</v>
      </c>
      <c r="L114" s="14">
        <v>1</v>
      </c>
      <c r="M114" s="14" t="s">
        <v>144</v>
      </c>
      <c r="N114" s="14"/>
      <c r="O114" s="13">
        <v>5</v>
      </c>
      <c r="P114" s="13">
        <v>4</v>
      </c>
      <c r="Q114" s="13" t="s">
        <v>144</v>
      </c>
      <c r="R114" s="13" t="s">
        <v>144</v>
      </c>
      <c r="S114" s="19">
        <v>2</v>
      </c>
    </row>
    <row r="115" spans="1:19" ht="12.75">
      <c r="A115" s="12"/>
      <c r="B115" s="13"/>
      <c r="C115" s="14"/>
      <c r="D115" s="14">
        <v>1</v>
      </c>
      <c r="E115" s="14">
        <f>COUNTIF(F114:AZ114,D115)</f>
        <v>1</v>
      </c>
      <c r="F115" s="14"/>
      <c r="G115" s="14"/>
      <c r="H115" s="14"/>
      <c r="I115" s="14"/>
      <c r="J115" s="14"/>
      <c r="K115" s="14"/>
      <c r="L115" s="14"/>
      <c r="M115" s="14"/>
      <c r="N115" s="14"/>
      <c r="O115" s="13"/>
      <c r="P115" s="13"/>
      <c r="Q115" s="13"/>
      <c r="R115" s="13"/>
      <c r="S115" s="19"/>
    </row>
    <row r="116" spans="1:19" ht="12.75">
      <c r="A116" s="12"/>
      <c r="B116" s="13"/>
      <c r="C116" s="14"/>
      <c r="D116" s="14">
        <v>2</v>
      </c>
      <c r="E116" s="14">
        <f>COUNTIF(F114:AZ114,D116)</f>
        <v>1</v>
      </c>
      <c r="F116" s="14"/>
      <c r="G116" s="14"/>
      <c r="H116" s="14"/>
      <c r="I116" s="14"/>
      <c r="J116" s="14"/>
      <c r="K116" s="14"/>
      <c r="L116" s="14"/>
      <c r="M116" s="14"/>
      <c r="N116" s="14"/>
      <c r="O116" s="13"/>
      <c r="P116" s="13"/>
      <c r="Q116" s="13"/>
      <c r="R116" s="13"/>
      <c r="S116" s="19"/>
    </row>
    <row r="117" spans="1:19" ht="12.75">
      <c r="A117" s="12"/>
      <c r="B117" s="13"/>
      <c r="C117" s="14"/>
      <c r="D117" s="14">
        <v>3</v>
      </c>
      <c r="E117" s="14">
        <f>COUNTIF(F114:AZ114,D117)</f>
        <v>1</v>
      </c>
      <c r="F117" s="14"/>
      <c r="G117" s="14"/>
      <c r="H117" s="14"/>
      <c r="I117" s="14"/>
      <c r="J117" s="14"/>
      <c r="K117" s="14"/>
      <c r="L117" s="14"/>
      <c r="M117" s="14"/>
      <c r="N117" s="14"/>
      <c r="O117" s="13"/>
      <c r="P117" s="13"/>
      <c r="Q117" s="13"/>
      <c r="R117" s="13"/>
      <c r="S117" s="19"/>
    </row>
    <row r="118" spans="1:19" ht="12.75">
      <c r="A118" s="12"/>
      <c r="B118" s="13"/>
      <c r="C118" s="14"/>
      <c r="D118" s="14">
        <v>4</v>
      </c>
      <c r="E118" s="14">
        <f>COUNTIF(F114:AZ114,D118)</f>
        <v>1</v>
      </c>
      <c r="F118" s="14"/>
      <c r="G118" s="14"/>
      <c r="H118" s="14"/>
      <c r="I118" s="14"/>
      <c r="J118" s="14"/>
      <c r="K118" s="14"/>
      <c r="L118" s="14"/>
      <c r="M118" s="14"/>
      <c r="N118" s="14"/>
      <c r="O118" s="13"/>
      <c r="P118" s="13"/>
      <c r="Q118" s="13"/>
      <c r="R118" s="13"/>
      <c r="S118" s="19"/>
    </row>
    <row r="119" spans="1:19" ht="12.75">
      <c r="A119" s="12"/>
      <c r="B119" s="13"/>
      <c r="C119" s="14"/>
      <c r="D119" s="14">
        <v>5</v>
      </c>
      <c r="E119" s="14">
        <f>COUNTIF(F114:AZ114,D119)</f>
        <v>6</v>
      </c>
      <c r="F119" s="14"/>
      <c r="G119" s="14"/>
      <c r="H119" s="14"/>
      <c r="I119" s="14"/>
      <c r="J119" s="14"/>
      <c r="K119" s="14"/>
      <c r="L119" s="14"/>
      <c r="M119" s="14"/>
      <c r="N119" s="14"/>
      <c r="O119" s="13"/>
      <c r="P119" s="13"/>
      <c r="Q119" s="13"/>
      <c r="R119" s="13"/>
      <c r="S119" s="19"/>
    </row>
    <row r="120" spans="1:19" ht="12.75">
      <c r="A120" s="12"/>
      <c r="B120" s="13"/>
      <c r="C120" s="14"/>
      <c r="D120" s="14" t="s">
        <v>144</v>
      </c>
      <c r="E120" s="14">
        <f>COUNTIF(F114:AZ114,D120)</f>
        <v>3</v>
      </c>
      <c r="F120" s="14"/>
      <c r="G120" s="14"/>
      <c r="H120" s="14"/>
      <c r="I120" s="14"/>
      <c r="J120" s="14"/>
      <c r="K120" s="14"/>
      <c r="L120" s="14"/>
      <c r="M120" s="14"/>
      <c r="N120" s="14"/>
      <c r="O120" s="13"/>
      <c r="P120" s="13"/>
      <c r="Q120" s="13"/>
      <c r="R120" s="13"/>
      <c r="S120" s="19"/>
    </row>
    <row r="121" spans="1:19" ht="33.75">
      <c r="A121" s="12" t="s">
        <v>40</v>
      </c>
      <c r="B121" s="13"/>
      <c r="C121" s="14">
        <v>30</v>
      </c>
      <c r="D121" s="14" t="s">
        <v>204</v>
      </c>
      <c r="E121" s="14"/>
      <c r="F121" s="14">
        <v>5</v>
      </c>
      <c r="G121" s="14">
        <v>4</v>
      </c>
      <c r="H121" s="14">
        <v>5</v>
      </c>
      <c r="I121" s="14">
        <v>4</v>
      </c>
      <c r="J121" s="14">
        <v>5</v>
      </c>
      <c r="K121" s="14">
        <v>5</v>
      </c>
      <c r="L121" s="14">
        <v>1</v>
      </c>
      <c r="M121" s="14" t="s">
        <v>144</v>
      </c>
      <c r="N121" s="14"/>
      <c r="O121" s="13">
        <v>5</v>
      </c>
      <c r="P121" s="13" t="s">
        <v>144</v>
      </c>
      <c r="Q121" s="13">
        <v>4</v>
      </c>
      <c r="R121" s="13">
        <v>2</v>
      </c>
      <c r="S121" s="19">
        <v>3</v>
      </c>
    </row>
    <row r="122" spans="1:19" ht="12.75">
      <c r="A122" s="12"/>
      <c r="B122" s="13"/>
      <c r="C122" s="14"/>
      <c r="D122" s="14">
        <v>1</v>
      </c>
      <c r="E122" s="14">
        <f>COUNTIF(F121:AZ121,D122)</f>
        <v>1</v>
      </c>
      <c r="F122" s="14"/>
      <c r="G122" s="14"/>
      <c r="H122" s="14"/>
      <c r="I122" s="14"/>
      <c r="J122" s="14"/>
      <c r="K122" s="14"/>
      <c r="L122" s="14"/>
      <c r="M122" s="14"/>
      <c r="N122" s="14"/>
      <c r="O122" s="13"/>
      <c r="P122" s="13"/>
      <c r="Q122" s="13"/>
      <c r="R122" s="13"/>
      <c r="S122" s="19"/>
    </row>
    <row r="123" spans="1:19" ht="12.75">
      <c r="A123" s="12"/>
      <c r="B123" s="13"/>
      <c r="C123" s="14"/>
      <c r="D123" s="14">
        <v>2</v>
      </c>
      <c r="E123" s="14">
        <f>COUNTIF(F121:AZ121,D123)</f>
        <v>1</v>
      </c>
      <c r="F123" s="14"/>
      <c r="G123" s="14"/>
      <c r="H123" s="14"/>
      <c r="I123" s="14"/>
      <c r="J123" s="14"/>
      <c r="K123" s="14"/>
      <c r="L123" s="14"/>
      <c r="M123" s="14"/>
      <c r="N123" s="14"/>
      <c r="O123" s="13"/>
      <c r="P123" s="13"/>
      <c r="Q123" s="13"/>
      <c r="R123" s="13"/>
      <c r="S123" s="19"/>
    </row>
    <row r="124" spans="1:19" ht="12.75">
      <c r="A124" s="12"/>
      <c r="B124" s="13"/>
      <c r="C124" s="14"/>
      <c r="D124" s="14">
        <v>3</v>
      </c>
      <c r="E124" s="14">
        <f>COUNTIF(F121:AZ121,D124)</f>
        <v>1</v>
      </c>
      <c r="F124" s="14"/>
      <c r="G124" s="14"/>
      <c r="H124" s="14"/>
      <c r="I124" s="14"/>
      <c r="J124" s="14"/>
      <c r="K124" s="14"/>
      <c r="L124" s="14"/>
      <c r="M124" s="14"/>
      <c r="N124" s="14"/>
      <c r="O124" s="13"/>
      <c r="P124" s="13"/>
      <c r="Q124" s="13"/>
      <c r="R124" s="13"/>
      <c r="S124" s="19"/>
    </row>
    <row r="125" spans="1:19" ht="12.75">
      <c r="A125" s="12"/>
      <c r="B125" s="13"/>
      <c r="C125" s="14"/>
      <c r="D125" s="14">
        <v>4</v>
      </c>
      <c r="E125" s="14">
        <f>COUNTIF(F121:AZ121,D125)</f>
        <v>3</v>
      </c>
      <c r="F125" s="14"/>
      <c r="G125" s="14"/>
      <c r="H125" s="14"/>
      <c r="I125" s="14"/>
      <c r="J125" s="14"/>
      <c r="K125" s="14"/>
      <c r="L125" s="14"/>
      <c r="M125" s="14"/>
      <c r="N125" s="14"/>
      <c r="O125" s="13"/>
      <c r="P125" s="13"/>
      <c r="Q125" s="13"/>
      <c r="R125" s="13"/>
      <c r="S125" s="19"/>
    </row>
    <row r="126" spans="1:19" ht="12.75">
      <c r="A126" s="12"/>
      <c r="B126" s="13"/>
      <c r="C126" s="14"/>
      <c r="D126" s="14">
        <v>5</v>
      </c>
      <c r="E126" s="14">
        <f>COUNTIF(F121:AZ121,D126)</f>
        <v>5</v>
      </c>
      <c r="F126" s="14"/>
      <c r="G126" s="14"/>
      <c r="H126" s="14"/>
      <c r="I126" s="14"/>
      <c r="J126" s="14"/>
      <c r="K126" s="14"/>
      <c r="L126" s="14"/>
      <c r="M126" s="14"/>
      <c r="N126" s="14"/>
      <c r="O126" s="13"/>
      <c r="P126" s="13"/>
      <c r="Q126" s="13"/>
      <c r="R126" s="13"/>
      <c r="S126" s="19"/>
    </row>
    <row r="127" spans="1:19" ht="12.75">
      <c r="A127" s="12"/>
      <c r="B127" s="13"/>
      <c r="C127" s="14"/>
      <c r="D127" s="14" t="s">
        <v>144</v>
      </c>
      <c r="E127" s="14">
        <f>COUNTIF(F121:AZ121,D127)</f>
        <v>2</v>
      </c>
      <c r="F127" s="14"/>
      <c r="G127" s="14"/>
      <c r="H127" s="14"/>
      <c r="I127" s="14"/>
      <c r="J127" s="14"/>
      <c r="K127" s="14"/>
      <c r="L127" s="14"/>
      <c r="M127" s="14"/>
      <c r="N127" s="14"/>
      <c r="O127" s="13"/>
      <c r="P127" s="13"/>
      <c r="Q127" s="13"/>
      <c r="R127" s="13"/>
      <c r="S127" s="19"/>
    </row>
    <row r="128" spans="1:19" ht="33.75">
      <c r="A128" s="12" t="s">
        <v>41</v>
      </c>
      <c r="B128" s="13"/>
      <c r="C128" s="14">
        <v>31</v>
      </c>
      <c r="D128" s="14" t="s">
        <v>204</v>
      </c>
      <c r="E128" s="14"/>
      <c r="F128" s="14">
        <v>4</v>
      </c>
      <c r="G128" s="14">
        <v>4</v>
      </c>
      <c r="H128" s="14">
        <v>3</v>
      </c>
      <c r="I128" s="14">
        <v>4</v>
      </c>
      <c r="J128" s="14">
        <v>3</v>
      </c>
      <c r="K128" s="14">
        <v>3</v>
      </c>
      <c r="L128" s="14">
        <v>4</v>
      </c>
      <c r="M128" s="14">
        <v>5</v>
      </c>
      <c r="N128" s="14"/>
      <c r="O128" s="13">
        <v>4</v>
      </c>
      <c r="P128" s="13">
        <v>5</v>
      </c>
      <c r="Q128" s="13">
        <v>4</v>
      </c>
      <c r="R128" s="13"/>
      <c r="S128" s="19">
        <v>5</v>
      </c>
    </row>
    <row r="129" spans="1:19" ht="12.75">
      <c r="A129" s="12"/>
      <c r="B129" s="13"/>
      <c r="C129" s="14"/>
      <c r="D129" s="14">
        <v>1</v>
      </c>
      <c r="E129" s="14">
        <f>COUNTIF(F128:AZ128,D129)</f>
        <v>0</v>
      </c>
      <c r="F129" s="14"/>
      <c r="G129" s="14"/>
      <c r="H129" s="14"/>
      <c r="I129" s="14"/>
      <c r="J129" s="14"/>
      <c r="K129" s="14"/>
      <c r="L129" s="14"/>
      <c r="M129" s="14"/>
      <c r="N129" s="14"/>
      <c r="O129" s="13"/>
      <c r="P129" s="13"/>
      <c r="Q129" s="13"/>
      <c r="R129" s="13"/>
      <c r="S129" s="19"/>
    </row>
    <row r="130" spans="1:19" ht="12.75">
      <c r="A130" s="12"/>
      <c r="B130" s="13"/>
      <c r="C130" s="14"/>
      <c r="D130" s="14">
        <v>2</v>
      </c>
      <c r="E130" s="14">
        <f>COUNTIF(F128:AZ128,D130)</f>
        <v>0</v>
      </c>
      <c r="F130" s="14"/>
      <c r="G130" s="14"/>
      <c r="H130" s="14"/>
      <c r="I130" s="14"/>
      <c r="J130" s="14"/>
      <c r="K130" s="14"/>
      <c r="L130" s="14"/>
      <c r="M130" s="14"/>
      <c r="N130" s="14"/>
      <c r="O130" s="13"/>
      <c r="P130" s="13"/>
      <c r="Q130" s="13"/>
      <c r="R130" s="13"/>
      <c r="S130" s="19"/>
    </row>
    <row r="131" spans="1:19" ht="12.75">
      <c r="A131" s="12"/>
      <c r="B131" s="13"/>
      <c r="C131" s="14"/>
      <c r="D131" s="14">
        <v>3</v>
      </c>
      <c r="E131" s="14">
        <f>COUNTIF(F128:AZ128,D131)</f>
        <v>3</v>
      </c>
      <c r="F131" s="14"/>
      <c r="G131" s="14"/>
      <c r="H131" s="14"/>
      <c r="I131" s="14"/>
      <c r="J131" s="14"/>
      <c r="K131" s="14"/>
      <c r="L131" s="14"/>
      <c r="M131" s="14"/>
      <c r="N131" s="14"/>
      <c r="O131" s="13"/>
      <c r="P131" s="13"/>
      <c r="Q131" s="13"/>
      <c r="R131" s="13"/>
      <c r="S131" s="19"/>
    </row>
    <row r="132" spans="1:19" ht="12.75">
      <c r="A132" s="12"/>
      <c r="B132" s="13"/>
      <c r="C132" s="14"/>
      <c r="D132" s="14">
        <v>4</v>
      </c>
      <c r="E132" s="14">
        <f>COUNTIF(F128:AZ128,D132)</f>
        <v>6</v>
      </c>
      <c r="F132" s="14"/>
      <c r="G132" s="14"/>
      <c r="H132" s="14"/>
      <c r="I132" s="14"/>
      <c r="J132" s="14"/>
      <c r="K132" s="14"/>
      <c r="L132" s="14"/>
      <c r="M132" s="14"/>
      <c r="N132" s="14"/>
      <c r="O132" s="13"/>
      <c r="P132" s="13"/>
      <c r="Q132" s="13"/>
      <c r="R132" s="13"/>
      <c r="S132" s="19"/>
    </row>
    <row r="133" spans="1:19" ht="12.75">
      <c r="A133" s="12"/>
      <c r="B133" s="13"/>
      <c r="C133" s="14"/>
      <c r="D133" s="14">
        <v>5</v>
      </c>
      <c r="E133" s="14">
        <f>COUNTIF(F128:AZ128,D133)</f>
        <v>3</v>
      </c>
      <c r="F133" s="14"/>
      <c r="G133" s="14"/>
      <c r="H133" s="14"/>
      <c r="I133" s="14"/>
      <c r="J133" s="14"/>
      <c r="K133" s="14"/>
      <c r="L133" s="14"/>
      <c r="M133" s="14"/>
      <c r="N133" s="14"/>
      <c r="O133" s="13"/>
      <c r="P133" s="13"/>
      <c r="Q133" s="13"/>
      <c r="R133" s="13"/>
      <c r="S133" s="19"/>
    </row>
    <row r="134" spans="1:19" ht="12.75">
      <c r="A134" s="12"/>
      <c r="B134" s="13"/>
      <c r="C134" s="14"/>
      <c r="D134" s="14" t="s">
        <v>144</v>
      </c>
      <c r="E134" s="14">
        <f>COUNTIF(F128:AZ128,D134)</f>
        <v>0</v>
      </c>
      <c r="F134" s="14"/>
      <c r="G134" s="14"/>
      <c r="H134" s="14"/>
      <c r="I134" s="14"/>
      <c r="J134" s="14"/>
      <c r="K134" s="14"/>
      <c r="L134" s="14"/>
      <c r="M134" s="14"/>
      <c r="N134" s="14"/>
      <c r="O134" s="13"/>
      <c r="P134" s="13"/>
      <c r="Q134" s="13"/>
      <c r="R134" s="13"/>
      <c r="S134" s="19"/>
    </row>
    <row r="135" spans="1:19" ht="33.75">
      <c r="A135" s="12" t="s">
        <v>42</v>
      </c>
      <c r="B135" s="13"/>
      <c r="C135" s="14">
        <v>32</v>
      </c>
      <c r="D135" s="14" t="s">
        <v>204</v>
      </c>
      <c r="E135" s="14"/>
      <c r="F135" s="14">
        <v>5</v>
      </c>
      <c r="G135" s="14">
        <v>4</v>
      </c>
      <c r="H135" s="14">
        <v>5</v>
      </c>
      <c r="I135" s="14">
        <v>2</v>
      </c>
      <c r="J135" s="14">
        <v>4</v>
      </c>
      <c r="K135" s="14">
        <v>5</v>
      </c>
      <c r="L135" s="14">
        <v>4</v>
      </c>
      <c r="M135" s="14">
        <v>4</v>
      </c>
      <c r="N135" s="14"/>
      <c r="O135" s="13">
        <v>4</v>
      </c>
      <c r="P135" s="13">
        <v>5</v>
      </c>
      <c r="Q135" s="13">
        <v>2</v>
      </c>
      <c r="R135" s="13">
        <v>4</v>
      </c>
      <c r="S135" s="19">
        <v>3</v>
      </c>
    </row>
    <row r="136" spans="1:19" ht="12.75">
      <c r="A136" s="12"/>
      <c r="B136" s="13"/>
      <c r="C136" s="14"/>
      <c r="D136" s="14">
        <v>1</v>
      </c>
      <c r="E136" s="14">
        <f>COUNTIF(F135:AZ135,D136)</f>
        <v>0</v>
      </c>
      <c r="F136" s="14"/>
      <c r="G136" s="14"/>
      <c r="H136" s="14"/>
      <c r="I136" s="14"/>
      <c r="J136" s="14"/>
      <c r="K136" s="14"/>
      <c r="L136" s="14"/>
      <c r="M136" s="14"/>
      <c r="N136" s="14"/>
      <c r="O136" s="13"/>
      <c r="P136" s="13"/>
      <c r="Q136" s="13"/>
      <c r="R136" s="13"/>
      <c r="S136" s="19"/>
    </row>
    <row r="137" spans="1:19" ht="12.75">
      <c r="A137" s="12"/>
      <c r="B137" s="13"/>
      <c r="C137" s="14"/>
      <c r="D137" s="14">
        <v>2</v>
      </c>
      <c r="E137" s="14">
        <f>COUNTIF(F135:AZ135,D137)</f>
        <v>2</v>
      </c>
      <c r="F137" s="14"/>
      <c r="G137" s="14"/>
      <c r="H137" s="14"/>
      <c r="I137" s="14"/>
      <c r="J137" s="14"/>
      <c r="K137" s="14"/>
      <c r="L137" s="14"/>
      <c r="M137" s="14"/>
      <c r="N137" s="14"/>
      <c r="O137" s="13"/>
      <c r="P137" s="13"/>
      <c r="Q137" s="13"/>
      <c r="R137" s="13"/>
      <c r="S137" s="19"/>
    </row>
    <row r="138" spans="1:19" ht="12.75">
      <c r="A138" s="12"/>
      <c r="B138" s="13"/>
      <c r="C138" s="14"/>
      <c r="D138" s="14">
        <v>3</v>
      </c>
      <c r="E138" s="14">
        <f>COUNTIF(F135:AZ135,D138)</f>
        <v>1</v>
      </c>
      <c r="F138" s="14"/>
      <c r="G138" s="14"/>
      <c r="H138" s="14"/>
      <c r="I138" s="14"/>
      <c r="J138" s="14"/>
      <c r="K138" s="14"/>
      <c r="L138" s="14"/>
      <c r="M138" s="14"/>
      <c r="N138" s="14"/>
      <c r="O138" s="13"/>
      <c r="P138" s="13"/>
      <c r="Q138" s="13"/>
      <c r="R138" s="13"/>
      <c r="S138" s="19"/>
    </row>
    <row r="139" spans="1:19" ht="12.75">
      <c r="A139" s="12"/>
      <c r="B139" s="13"/>
      <c r="C139" s="14"/>
      <c r="D139" s="14">
        <v>4</v>
      </c>
      <c r="E139" s="14">
        <f>COUNTIF(F135:AZ135,D139)</f>
        <v>6</v>
      </c>
      <c r="F139" s="14"/>
      <c r="G139" s="14"/>
      <c r="H139" s="14"/>
      <c r="I139" s="14"/>
      <c r="J139" s="14"/>
      <c r="K139" s="14"/>
      <c r="L139" s="14"/>
      <c r="M139" s="14"/>
      <c r="N139" s="14"/>
      <c r="O139" s="13"/>
      <c r="P139" s="13"/>
      <c r="Q139" s="13"/>
      <c r="R139" s="13"/>
      <c r="S139" s="19"/>
    </row>
    <row r="140" spans="1:19" ht="12.75">
      <c r="A140" s="12"/>
      <c r="B140" s="13"/>
      <c r="C140" s="14"/>
      <c r="D140" s="14">
        <v>5</v>
      </c>
      <c r="E140" s="14">
        <f>COUNTIF(F135:AZ135,D140)</f>
        <v>4</v>
      </c>
      <c r="F140" s="14"/>
      <c r="G140" s="14"/>
      <c r="H140" s="14"/>
      <c r="I140" s="14"/>
      <c r="J140" s="14"/>
      <c r="K140" s="14"/>
      <c r="L140" s="14"/>
      <c r="M140" s="14"/>
      <c r="N140" s="14"/>
      <c r="O140" s="13"/>
      <c r="P140" s="13"/>
      <c r="Q140" s="13"/>
      <c r="R140" s="13"/>
      <c r="S140" s="19"/>
    </row>
    <row r="141" spans="1:19" ht="12.75">
      <c r="A141" s="12"/>
      <c r="B141" s="13"/>
      <c r="C141" s="14"/>
      <c r="D141" s="14" t="s">
        <v>144</v>
      </c>
      <c r="E141" s="14">
        <f>COUNTIF(F135:AZ135,D141)</f>
        <v>0</v>
      </c>
      <c r="F141" s="14"/>
      <c r="G141" s="14"/>
      <c r="H141" s="14"/>
      <c r="I141" s="14"/>
      <c r="J141" s="14"/>
      <c r="K141" s="14"/>
      <c r="L141" s="14"/>
      <c r="M141" s="14"/>
      <c r="N141" s="14"/>
      <c r="O141" s="13"/>
      <c r="P141" s="13"/>
      <c r="Q141" s="13"/>
      <c r="R141" s="13"/>
      <c r="S141" s="19"/>
    </row>
    <row r="142" spans="1:19" ht="22.5">
      <c r="A142" s="12" t="s">
        <v>43</v>
      </c>
      <c r="B142" s="13"/>
      <c r="C142" s="14">
        <v>33</v>
      </c>
      <c r="D142" s="14" t="s">
        <v>204</v>
      </c>
      <c r="E142" s="14"/>
      <c r="F142" s="14" t="s">
        <v>144</v>
      </c>
      <c r="G142" s="14">
        <v>2</v>
      </c>
      <c r="H142" s="14">
        <v>1</v>
      </c>
      <c r="I142" s="14">
        <v>1</v>
      </c>
      <c r="J142" s="14">
        <v>1</v>
      </c>
      <c r="K142" s="14">
        <v>5</v>
      </c>
      <c r="L142" s="14">
        <v>1</v>
      </c>
      <c r="M142" s="14">
        <v>1</v>
      </c>
      <c r="N142" s="14"/>
      <c r="O142" s="13">
        <v>1</v>
      </c>
      <c r="P142" s="13">
        <v>5</v>
      </c>
      <c r="Q142" s="13">
        <v>4</v>
      </c>
      <c r="R142" s="13">
        <v>4</v>
      </c>
      <c r="S142" s="19">
        <v>4</v>
      </c>
    </row>
    <row r="143" spans="1:19" ht="12.75">
      <c r="A143" s="12"/>
      <c r="B143" s="13"/>
      <c r="C143" s="14"/>
      <c r="D143" s="14">
        <v>1</v>
      </c>
      <c r="E143" s="14">
        <f>COUNTIF(F142:AZ142,D143)</f>
        <v>6</v>
      </c>
      <c r="F143" s="14"/>
      <c r="G143" s="14"/>
      <c r="H143" s="14"/>
      <c r="I143" s="14"/>
      <c r="J143" s="14"/>
      <c r="K143" s="14"/>
      <c r="L143" s="14"/>
      <c r="M143" s="14"/>
      <c r="N143" s="14"/>
      <c r="O143" s="13"/>
      <c r="P143" s="13"/>
      <c r="Q143" s="13"/>
      <c r="R143" s="13"/>
      <c r="S143" s="19"/>
    </row>
    <row r="144" spans="1:19" ht="12.75">
      <c r="A144" s="12"/>
      <c r="B144" s="13"/>
      <c r="C144" s="14"/>
      <c r="D144" s="14">
        <v>2</v>
      </c>
      <c r="E144" s="14">
        <f>COUNTIF(F142:AZ142,D144)</f>
        <v>1</v>
      </c>
      <c r="F144" s="14"/>
      <c r="G144" s="14"/>
      <c r="H144" s="14"/>
      <c r="I144" s="14"/>
      <c r="J144" s="14"/>
      <c r="K144" s="14"/>
      <c r="L144" s="14"/>
      <c r="M144" s="14"/>
      <c r="N144" s="14"/>
      <c r="O144" s="13"/>
      <c r="P144" s="13"/>
      <c r="Q144" s="13"/>
      <c r="R144" s="13"/>
      <c r="S144" s="19"/>
    </row>
    <row r="145" spans="1:19" ht="12.75">
      <c r="A145" s="12"/>
      <c r="B145" s="13"/>
      <c r="C145" s="14"/>
      <c r="D145" s="14">
        <v>3</v>
      </c>
      <c r="E145" s="14">
        <f>COUNTIF(F142:AZ142,D145)</f>
        <v>0</v>
      </c>
      <c r="F145" s="14"/>
      <c r="G145" s="14"/>
      <c r="H145" s="14"/>
      <c r="I145" s="14"/>
      <c r="J145" s="14"/>
      <c r="K145" s="14"/>
      <c r="L145" s="14"/>
      <c r="M145" s="14"/>
      <c r="N145" s="14"/>
      <c r="O145" s="13"/>
      <c r="P145" s="13"/>
      <c r="Q145" s="13"/>
      <c r="R145" s="13"/>
      <c r="S145" s="19"/>
    </row>
    <row r="146" spans="1:19" ht="12.75">
      <c r="A146" s="12"/>
      <c r="B146" s="13"/>
      <c r="C146" s="14"/>
      <c r="D146" s="14">
        <v>4</v>
      </c>
      <c r="E146" s="14">
        <f>COUNTIF(F142:AZ142,D146)</f>
        <v>3</v>
      </c>
      <c r="F146" s="14"/>
      <c r="G146" s="14"/>
      <c r="H146" s="14"/>
      <c r="I146" s="14"/>
      <c r="J146" s="14"/>
      <c r="K146" s="14"/>
      <c r="L146" s="14"/>
      <c r="M146" s="14"/>
      <c r="N146" s="14"/>
      <c r="O146" s="13"/>
      <c r="P146" s="13"/>
      <c r="Q146" s="13"/>
      <c r="R146" s="13"/>
      <c r="S146" s="19"/>
    </row>
    <row r="147" spans="1:19" ht="12.75">
      <c r="A147" s="12"/>
      <c r="B147" s="13"/>
      <c r="C147" s="14"/>
      <c r="D147" s="14">
        <v>5</v>
      </c>
      <c r="E147" s="14">
        <f>COUNTIF(F142:AZ142,D147)</f>
        <v>2</v>
      </c>
      <c r="F147" s="14"/>
      <c r="G147" s="14"/>
      <c r="H147" s="14"/>
      <c r="I147" s="14"/>
      <c r="J147" s="14"/>
      <c r="K147" s="14"/>
      <c r="L147" s="14"/>
      <c r="M147" s="14"/>
      <c r="N147" s="14"/>
      <c r="O147" s="13"/>
      <c r="P147" s="13"/>
      <c r="Q147" s="13"/>
      <c r="R147" s="13"/>
      <c r="S147" s="19"/>
    </row>
    <row r="148" spans="1:19" ht="12.75">
      <c r="A148" s="12"/>
      <c r="B148" s="13"/>
      <c r="C148" s="14"/>
      <c r="D148" s="14" t="s">
        <v>144</v>
      </c>
      <c r="E148" s="14">
        <f>COUNTIF(F142:AZ142,D148)</f>
        <v>1</v>
      </c>
      <c r="F148" s="14"/>
      <c r="G148" s="14"/>
      <c r="H148" s="14"/>
      <c r="I148" s="14"/>
      <c r="J148" s="14"/>
      <c r="K148" s="14"/>
      <c r="L148" s="14"/>
      <c r="M148" s="14"/>
      <c r="N148" s="14"/>
      <c r="O148" s="13"/>
      <c r="P148" s="13"/>
      <c r="Q148" s="13"/>
      <c r="R148" s="13"/>
      <c r="S148" s="19"/>
    </row>
    <row r="149" spans="1:19" ht="56.25">
      <c r="A149" s="12" t="s">
        <v>44</v>
      </c>
      <c r="B149" s="13"/>
      <c r="C149" s="14">
        <v>34</v>
      </c>
      <c r="D149" s="14" t="s">
        <v>204</v>
      </c>
      <c r="E149" s="14"/>
      <c r="F149" s="14">
        <v>3</v>
      </c>
      <c r="G149" s="14">
        <v>4</v>
      </c>
      <c r="H149" s="14">
        <v>2</v>
      </c>
      <c r="I149" s="14">
        <v>2</v>
      </c>
      <c r="J149" s="14">
        <v>4</v>
      </c>
      <c r="K149" s="14" t="s">
        <v>144</v>
      </c>
      <c r="L149" s="14">
        <v>1</v>
      </c>
      <c r="M149" s="14">
        <v>5</v>
      </c>
      <c r="N149" s="14"/>
      <c r="O149" s="13">
        <v>4</v>
      </c>
      <c r="P149" s="13">
        <v>4</v>
      </c>
      <c r="Q149" s="13">
        <v>2</v>
      </c>
      <c r="R149" s="13">
        <v>4</v>
      </c>
      <c r="S149" s="19">
        <v>4</v>
      </c>
    </row>
    <row r="150" spans="1:19" ht="12.75">
      <c r="A150" s="12"/>
      <c r="B150" s="13"/>
      <c r="C150" s="14"/>
      <c r="D150" s="14">
        <v>1</v>
      </c>
      <c r="E150" s="14">
        <f>COUNTIF(F149:AZ149,D150)</f>
        <v>1</v>
      </c>
      <c r="F150" s="14"/>
      <c r="G150" s="14"/>
      <c r="H150" s="14"/>
      <c r="I150" s="14"/>
      <c r="J150" s="14"/>
      <c r="K150" s="14"/>
      <c r="L150" s="14"/>
      <c r="M150" s="14"/>
      <c r="N150" s="14"/>
      <c r="O150" s="13"/>
      <c r="P150" s="13"/>
      <c r="Q150" s="13"/>
      <c r="R150" s="13"/>
      <c r="S150" s="19"/>
    </row>
    <row r="151" spans="1:19" ht="12.75">
      <c r="A151" s="12"/>
      <c r="B151" s="13"/>
      <c r="C151" s="14"/>
      <c r="D151" s="14">
        <v>2</v>
      </c>
      <c r="E151" s="14">
        <f>COUNTIF(F149:AZ149,D151)</f>
        <v>3</v>
      </c>
      <c r="F151" s="14"/>
      <c r="G151" s="14"/>
      <c r="H151" s="14"/>
      <c r="I151" s="14"/>
      <c r="J151" s="14"/>
      <c r="K151" s="14"/>
      <c r="L151" s="14"/>
      <c r="M151" s="14"/>
      <c r="N151" s="14"/>
      <c r="O151" s="13"/>
      <c r="P151" s="13"/>
      <c r="Q151" s="13"/>
      <c r="R151" s="13"/>
      <c r="S151" s="19"/>
    </row>
    <row r="152" spans="1:19" ht="12.75">
      <c r="A152" s="12"/>
      <c r="B152" s="13"/>
      <c r="C152" s="14"/>
      <c r="D152" s="14">
        <v>3</v>
      </c>
      <c r="E152" s="14">
        <f>COUNTIF(F149:AZ149,D152)</f>
        <v>1</v>
      </c>
      <c r="F152" s="14"/>
      <c r="G152" s="14"/>
      <c r="H152" s="14"/>
      <c r="I152" s="14"/>
      <c r="J152" s="14"/>
      <c r="K152" s="14"/>
      <c r="L152" s="14"/>
      <c r="M152" s="14"/>
      <c r="N152" s="14"/>
      <c r="O152" s="13"/>
      <c r="P152" s="13"/>
      <c r="Q152" s="13"/>
      <c r="R152" s="13"/>
      <c r="S152" s="19"/>
    </row>
    <row r="153" spans="1:19" ht="12.75">
      <c r="A153" s="12"/>
      <c r="B153" s="13"/>
      <c r="C153" s="14"/>
      <c r="D153" s="14">
        <v>4</v>
      </c>
      <c r="E153" s="14">
        <f>COUNTIF(F149:AZ149,D153)</f>
        <v>6</v>
      </c>
      <c r="F153" s="14"/>
      <c r="G153" s="14"/>
      <c r="H153" s="14"/>
      <c r="I153" s="14"/>
      <c r="J153" s="14"/>
      <c r="K153" s="14"/>
      <c r="L153" s="14"/>
      <c r="M153" s="14"/>
      <c r="N153" s="14"/>
      <c r="O153" s="13"/>
      <c r="P153" s="13"/>
      <c r="Q153" s="13"/>
      <c r="R153" s="13"/>
      <c r="S153" s="19"/>
    </row>
    <row r="154" spans="1:19" ht="12.75">
      <c r="A154" s="12"/>
      <c r="B154" s="13"/>
      <c r="C154" s="14"/>
      <c r="D154" s="14">
        <v>5</v>
      </c>
      <c r="E154" s="14">
        <f>COUNTIF(F149:AZ149,D154)</f>
        <v>1</v>
      </c>
      <c r="F154" s="14"/>
      <c r="G154" s="14"/>
      <c r="H154" s="14"/>
      <c r="I154" s="14"/>
      <c r="J154" s="14"/>
      <c r="K154" s="14"/>
      <c r="L154" s="14"/>
      <c r="M154" s="14"/>
      <c r="N154" s="14"/>
      <c r="O154" s="13"/>
      <c r="P154" s="13"/>
      <c r="Q154" s="13"/>
      <c r="R154" s="13"/>
      <c r="S154" s="19"/>
    </row>
    <row r="155" spans="1:19" ht="12.75">
      <c r="A155" s="12"/>
      <c r="B155" s="13"/>
      <c r="C155" s="14"/>
      <c r="D155" s="14" t="s">
        <v>144</v>
      </c>
      <c r="E155" s="14">
        <f>COUNTIF(F149:AZ149,D155)</f>
        <v>1</v>
      </c>
      <c r="F155" s="14"/>
      <c r="G155" s="14"/>
      <c r="H155" s="14"/>
      <c r="I155" s="14"/>
      <c r="J155" s="14"/>
      <c r="K155" s="14"/>
      <c r="L155" s="14"/>
      <c r="M155" s="14"/>
      <c r="N155" s="14"/>
      <c r="O155" s="13"/>
      <c r="P155" s="13"/>
      <c r="Q155" s="13"/>
      <c r="R155" s="13"/>
      <c r="S155" s="19"/>
    </row>
    <row r="156" spans="1:19" ht="22.5">
      <c r="A156" s="12" t="s">
        <v>45</v>
      </c>
      <c r="B156" s="13"/>
      <c r="C156" s="14">
        <v>35</v>
      </c>
      <c r="D156" s="14" t="s">
        <v>204</v>
      </c>
      <c r="E156" s="14"/>
      <c r="F156" s="14">
        <v>4</v>
      </c>
      <c r="G156" s="14">
        <v>1</v>
      </c>
      <c r="H156" s="14">
        <v>3</v>
      </c>
      <c r="I156" s="14">
        <v>5</v>
      </c>
      <c r="J156" s="14">
        <v>4</v>
      </c>
      <c r="K156" s="14">
        <v>4</v>
      </c>
      <c r="L156" s="14">
        <v>4</v>
      </c>
      <c r="M156" s="14">
        <v>2</v>
      </c>
      <c r="N156" s="14"/>
      <c r="O156" s="13">
        <v>4</v>
      </c>
      <c r="P156" s="13">
        <v>4</v>
      </c>
      <c r="Q156" s="13">
        <v>2</v>
      </c>
      <c r="R156" s="13">
        <v>4</v>
      </c>
      <c r="S156" s="19">
        <v>5</v>
      </c>
    </row>
    <row r="157" spans="1:19" ht="12.75">
      <c r="A157" s="12"/>
      <c r="B157" s="13"/>
      <c r="C157" s="14"/>
      <c r="D157" s="14">
        <v>1</v>
      </c>
      <c r="E157" s="14">
        <f>COUNTIF(F156:AZ156,D157)</f>
        <v>1</v>
      </c>
      <c r="F157" s="14"/>
      <c r="G157" s="14"/>
      <c r="H157" s="14"/>
      <c r="I157" s="14"/>
      <c r="J157" s="14"/>
      <c r="K157" s="14"/>
      <c r="L157" s="14"/>
      <c r="M157" s="14"/>
      <c r="N157" s="14"/>
      <c r="O157" s="13"/>
      <c r="P157" s="13"/>
      <c r="Q157" s="13"/>
      <c r="R157" s="13"/>
      <c r="S157" s="19"/>
    </row>
    <row r="158" spans="1:19" ht="12.75">
      <c r="A158" s="12"/>
      <c r="B158" s="13"/>
      <c r="C158" s="14"/>
      <c r="D158" s="14">
        <v>2</v>
      </c>
      <c r="E158" s="14">
        <f>COUNTIF(F156:AZ156,D158)</f>
        <v>2</v>
      </c>
      <c r="F158" s="14"/>
      <c r="G158" s="14"/>
      <c r="H158" s="14"/>
      <c r="I158" s="14"/>
      <c r="J158" s="14"/>
      <c r="K158" s="14"/>
      <c r="L158" s="14"/>
      <c r="M158" s="14"/>
      <c r="N158" s="14"/>
      <c r="O158" s="13"/>
      <c r="P158" s="13"/>
      <c r="Q158" s="13"/>
      <c r="R158" s="13"/>
      <c r="S158" s="19"/>
    </row>
    <row r="159" spans="1:19" ht="12.75">
      <c r="A159" s="12"/>
      <c r="B159" s="13"/>
      <c r="C159" s="14"/>
      <c r="D159" s="14">
        <v>3</v>
      </c>
      <c r="E159" s="14">
        <f>COUNTIF(F156:AZ156,D159)</f>
        <v>1</v>
      </c>
      <c r="F159" s="14"/>
      <c r="G159" s="14"/>
      <c r="H159" s="14"/>
      <c r="I159" s="14"/>
      <c r="J159" s="14"/>
      <c r="K159" s="14"/>
      <c r="L159" s="14"/>
      <c r="M159" s="14"/>
      <c r="N159" s="14"/>
      <c r="O159" s="13"/>
      <c r="P159" s="13"/>
      <c r="Q159" s="13"/>
      <c r="R159" s="13"/>
      <c r="S159" s="19"/>
    </row>
    <row r="160" spans="1:19" ht="12.75">
      <c r="A160" s="12"/>
      <c r="B160" s="13"/>
      <c r="C160" s="14"/>
      <c r="D160" s="14">
        <v>4</v>
      </c>
      <c r="E160" s="14">
        <f>COUNTIF(F156:AZ156,D160)</f>
        <v>7</v>
      </c>
      <c r="F160" s="14"/>
      <c r="G160" s="14"/>
      <c r="H160" s="14"/>
      <c r="I160" s="14"/>
      <c r="J160" s="14"/>
      <c r="K160" s="14"/>
      <c r="L160" s="14"/>
      <c r="M160" s="14"/>
      <c r="N160" s="14"/>
      <c r="O160" s="13"/>
      <c r="P160" s="13"/>
      <c r="Q160" s="13"/>
      <c r="R160" s="13"/>
      <c r="S160" s="19"/>
    </row>
    <row r="161" spans="1:19" ht="12.75">
      <c r="A161" s="12"/>
      <c r="B161" s="13"/>
      <c r="C161" s="14"/>
      <c r="D161" s="14">
        <v>5</v>
      </c>
      <c r="E161" s="14">
        <f>COUNTIF(F156:AZ156,D161)</f>
        <v>2</v>
      </c>
      <c r="F161" s="14"/>
      <c r="G161" s="14"/>
      <c r="H161" s="14"/>
      <c r="I161" s="14"/>
      <c r="J161" s="14"/>
      <c r="K161" s="14"/>
      <c r="L161" s="14"/>
      <c r="M161" s="14"/>
      <c r="N161" s="14"/>
      <c r="O161" s="13"/>
      <c r="P161" s="13"/>
      <c r="Q161" s="13"/>
      <c r="R161" s="13"/>
      <c r="S161" s="19"/>
    </row>
    <row r="162" spans="1:19" ht="12.75">
      <c r="A162" s="12"/>
      <c r="B162" s="13"/>
      <c r="C162" s="14"/>
      <c r="D162" s="14" t="s">
        <v>144</v>
      </c>
      <c r="E162" s="14">
        <f>COUNTIF(F156:AZ156,D162)</f>
        <v>0</v>
      </c>
      <c r="F162" s="14"/>
      <c r="G162" s="14"/>
      <c r="H162" s="14"/>
      <c r="I162" s="14"/>
      <c r="J162" s="14"/>
      <c r="K162" s="14"/>
      <c r="L162" s="14"/>
      <c r="M162" s="14"/>
      <c r="N162" s="14"/>
      <c r="O162" s="13"/>
      <c r="P162" s="13"/>
      <c r="Q162" s="13"/>
      <c r="R162" s="13"/>
      <c r="S162" s="19"/>
    </row>
    <row r="164" ht="11.25">
      <c r="E164" s="14">
        <f>COUNTIF(F163:AZ163,D164)</f>
        <v>0</v>
      </c>
    </row>
    <row r="165" ht="11.25">
      <c r="E165" s="14">
        <f>COUNTIF(F163:AZ163,D165)</f>
        <v>0</v>
      </c>
    </row>
    <row r="166" ht="11.25">
      <c r="E166" s="14">
        <f>COUNTIF(F163:AZ163,D166)</f>
        <v>0</v>
      </c>
    </row>
    <row r="167" ht="11.25">
      <c r="E167" s="14">
        <f>COUNTIF(F163:AZ163,D167)</f>
        <v>0</v>
      </c>
    </row>
    <row r="168" ht="11.25">
      <c r="E168" s="14">
        <f>COUNTIF(F163:AZ163,D168)</f>
        <v>0</v>
      </c>
    </row>
    <row r="169" ht="11.25">
      <c r="E169" s="14">
        <f>COUNTIF(F163:AZ163,D169)</f>
        <v>0</v>
      </c>
    </row>
    <row r="171" ht="11.25">
      <c r="E171" s="14">
        <f>COUNTIF(F170:AZ170,D171)</f>
        <v>0</v>
      </c>
    </row>
    <row r="172" ht="11.25">
      <c r="E172" s="14">
        <f>COUNTIF(F170:AZ170,D172)</f>
        <v>0</v>
      </c>
    </row>
    <row r="173" ht="11.25">
      <c r="E173" s="14">
        <f>COUNTIF(F170:AZ170,D173)</f>
        <v>0</v>
      </c>
    </row>
    <row r="174" ht="11.25">
      <c r="E174" s="14">
        <f>COUNTIF(F170:AZ170,D174)</f>
        <v>0</v>
      </c>
    </row>
    <row r="175" ht="11.25">
      <c r="E175" s="14">
        <f>COUNTIF(F170:AZ170,D175)</f>
        <v>0</v>
      </c>
    </row>
    <row r="176" ht="11.25">
      <c r="E176" s="14">
        <f>COUNTIF(F170:AZ170,D176)</f>
        <v>0</v>
      </c>
    </row>
    <row r="178" ht="11.25">
      <c r="E178" s="14">
        <f>COUNTIF(F177:AZ177,D178)</f>
        <v>0</v>
      </c>
    </row>
    <row r="179" ht="11.25">
      <c r="E179" s="14">
        <f>COUNTIF(F177:AZ177,D179)</f>
        <v>0</v>
      </c>
    </row>
    <row r="180" ht="11.25">
      <c r="E180" s="14">
        <f>COUNTIF(F177:AZ177,D180)</f>
        <v>0</v>
      </c>
    </row>
    <row r="181" ht="11.25">
      <c r="E181" s="14">
        <f>COUNTIF(F177:AZ177,D181)</f>
        <v>0</v>
      </c>
    </row>
    <row r="182" ht="11.25">
      <c r="E182" s="14">
        <f>COUNTIF(F177:AZ177,D182)</f>
        <v>0</v>
      </c>
    </row>
    <row r="183" ht="11.25">
      <c r="E183" s="14">
        <f>COUNTIF(F177:AZ177,D183)</f>
        <v>0</v>
      </c>
    </row>
    <row r="185" ht="11.25">
      <c r="E185" s="14">
        <f>COUNTIF(F184:AZ184,D185)</f>
        <v>0</v>
      </c>
    </row>
    <row r="186" ht="11.25">
      <c r="E186" s="14">
        <f>COUNTIF(F184:AZ184,D186)</f>
        <v>0</v>
      </c>
    </row>
    <row r="187" ht="11.25">
      <c r="E187" s="14">
        <f>COUNTIF(F184:AZ184,D187)</f>
        <v>0</v>
      </c>
    </row>
    <row r="188" ht="11.25">
      <c r="E188" s="14">
        <f>COUNTIF(F184:AZ184,D188)</f>
        <v>0</v>
      </c>
    </row>
    <row r="189" ht="11.25">
      <c r="E189" s="14">
        <f>COUNTIF(F184:AZ184,D189)</f>
        <v>0</v>
      </c>
    </row>
    <row r="190" ht="11.25">
      <c r="E190" s="14">
        <f>COUNTIF(F184:AZ184,D190)</f>
        <v>0</v>
      </c>
    </row>
  </sheetData>
  <conditionalFormatting sqref="E1:E65536">
    <cfRule type="cellIs" priority="1" dxfId="5" operator="between" stopIfTrue="1">
      <formula>"b"</formula>
      <formula>"z"</formula>
    </cfRule>
    <cfRule type="cellIs" priority="2" dxfId="3" operator="equal" stopIfTrue="1">
      <formula>"a"</formula>
    </cfRule>
  </conditionalFormatting>
  <conditionalFormatting sqref="F163:F65536">
    <cfRule type="cellIs" priority="3" dxfId="0" operator="between" stopIfTrue="1">
      <formula>0.85</formula>
      <formula>1</formula>
    </cfRule>
    <cfRule type="cellIs" priority="4" dxfId="1" operator="between" stopIfTrue="1">
      <formula>0.001</formula>
      <formula>0.15</formula>
    </cfRule>
  </conditionalFormatting>
  <conditionalFormatting sqref="F1:F162">
    <cfRule type="cellIs" priority="5" dxfId="0" operator="between" stopIfTrue="1">
      <formula>0.85</formula>
      <formula>1</formula>
    </cfRule>
    <cfRule type="cellIs" priority="6" dxfId="1" operator="between" stopIfTrue="1">
      <formula>0.001</formula>
      <formula>0.15</formula>
    </cfRule>
    <cfRule type="cellIs" priority="7" dxfId="4" operator="between" stopIfTrue="1">
      <formula>0.3</formula>
      <formula>0.85</formula>
    </cfRule>
  </conditionalFormatting>
  <conditionalFormatting sqref="D1:D65536">
    <cfRule type="cellIs" priority="8" dxfId="3" operator="equal" stopIfTrue="1">
      <formula>"opinion"</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C2:AF39"/>
  <sheetViews>
    <sheetView workbookViewId="0" topLeftCell="A27">
      <selection activeCell="H34" sqref="H34:AF39"/>
    </sheetView>
  </sheetViews>
  <sheetFormatPr defaultColWidth="9.140625" defaultRowHeight="12.75"/>
  <sheetData>
    <row r="2" spans="4:18" ht="12.75">
      <c r="D2" t="s">
        <v>265</v>
      </c>
      <c r="E2" t="s">
        <v>78</v>
      </c>
      <c r="F2" t="s">
        <v>266</v>
      </c>
      <c r="G2" t="s">
        <v>267</v>
      </c>
      <c r="H2" t="s">
        <v>268</v>
      </c>
      <c r="I2" t="s">
        <v>70</v>
      </c>
      <c r="M2" t="s">
        <v>265</v>
      </c>
      <c r="N2" t="s">
        <v>78</v>
      </c>
      <c r="O2" t="s">
        <v>266</v>
      </c>
      <c r="P2" t="s">
        <v>267</v>
      </c>
      <c r="Q2" t="s">
        <v>268</v>
      </c>
      <c r="R2" t="s">
        <v>70</v>
      </c>
    </row>
    <row r="3" spans="3:18" ht="12.75">
      <c r="C3" t="s">
        <v>129</v>
      </c>
      <c r="D3">
        <v>2</v>
      </c>
      <c r="E3">
        <v>4</v>
      </c>
      <c r="F3">
        <v>0</v>
      </c>
      <c r="G3">
        <v>0</v>
      </c>
      <c r="H3">
        <v>0</v>
      </c>
      <c r="I3">
        <v>0</v>
      </c>
      <c r="L3" t="s">
        <v>129</v>
      </c>
      <c r="M3" s="29">
        <f aca="true" t="shared" si="0" ref="M3:M8">D3/SUM(D3:I3)*100</f>
        <v>33.33333333333333</v>
      </c>
      <c r="N3" s="29">
        <f aca="true" t="shared" si="1" ref="N3:N8">E3/SUM(D3:I3)*100</f>
        <v>66.66666666666666</v>
      </c>
      <c r="O3" s="29">
        <f aca="true" t="shared" si="2" ref="O3:O8">F3/SUM(D3:I3)*100</f>
        <v>0</v>
      </c>
      <c r="P3" s="29">
        <f aca="true" t="shared" si="3" ref="P3:P8">G3/SUM(D3:I3)*100</f>
        <v>0</v>
      </c>
      <c r="Q3" s="29">
        <f aca="true" t="shared" si="4" ref="Q3:Q8">H3/SUM(D3:I3)*100</f>
        <v>0</v>
      </c>
      <c r="R3" s="29">
        <f aca="true" t="shared" si="5" ref="R3:R8">I3/SUM(D3:I3)*100</f>
        <v>0</v>
      </c>
    </row>
    <row r="4" spans="3:18" ht="12.75">
      <c r="C4" t="s">
        <v>132</v>
      </c>
      <c r="D4">
        <v>0</v>
      </c>
      <c r="E4">
        <v>2</v>
      </c>
      <c r="F4">
        <v>1</v>
      </c>
      <c r="G4">
        <v>0</v>
      </c>
      <c r="H4">
        <v>1</v>
      </c>
      <c r="I4">
        <v>2</v>
      </c>
      <c r="L4" t="s">
        <v>132</v>
      </c>
      <c r="M4" s="29">
        <f t="shared" si="0"/>
        <v>0</v>
      </c>
      <c r="N4" s="29">
        <f t="shared" si="1"/>
        <v>33.33333333333333</v>
      </c>
      <c r="O4" s="29">
        <f t="shared" si="2"/>
        <v>16.666666666666664</v>
      </c>
      <c r="P4" s="29">
        <f t="shared" si="3"/>
        <v>0</v>
      </c>
      <c r="Q4" s="29">
        <f t="shared" si="4"/>
        <v>16.666666666666664</v>
      </c>
      <c r="R4" s="29">
        <f t="shared" si="5"/>
        <v>33.33333333333333</v>
      </c>
    </row>
    <row r="5" spans="3:18" ht="12.75">
      <c r="C5" t="s">
        <v>134</v>
      </c>
      <c r="D5">
        <v>0</v>
      </c>
      <c r="E5">
        <v>0</v>
      </c>
      <c r="F5">
        <v>4</v>
      </c>
      <c r="G5">
        <v>1</v>
      </c>
      <c r="H5">
        <v>0</v>
      </c>
      <c r="I5">
        <v>1</v>
      </c>
      <c r="L5" t="s">
        <v>134</v>
      </c>
      <c r="M5" s="29">
        <f t="shared" si="0"/>
        <v>0</v>
      </c>
      <c r="N5" s="29">
        <f t="shared" si="1"/>
        <v>0</v>
      </c>
      <c r="O5" s="29">
        <f t="shared" si="2"/>
        <v>66.66666666666666</v>
      </c>
      <c r="P5" s="29">
        <f t="shared" si="3"/>
        <v>16.666666666666664</v>
      </c>
      <c r="Q5" s="29">
        <f t="shared" si="4"/>
        <v>0</v>
      </c>
      <c r="R5" s="29">
        <f t="shared" si="5"/>
        <v>16.666666666666664</v>
      </c>
    </row>
    <row r="6" spans="3:18" ht="12.75">
      <c r="C6" t="s">
        <v>136</v>
      </c>
      <c r="D6">
        <v>0</v>
      </c>
      <c r="E6">
        <v>0</v>
      </c>
      <c r="F6">
        <v>2</v>
      </c>
      <c r="G6">
        <v>1</v>
      </c>
      <c r="H6">
        <v>1</v>
      </c>
      <c r="I6">
        <v>2</v>
      </c>
      <c r="L6" t="s">
        <v>136</v>
      </c>
      <c r="M6" s="29">
        <f t="shared" si="0"/>
        <v>0</v>
      </c>
      <c r="N6" s="29">
        <f t="shared" si="1"/>
        <v>0</v>
      </c>
      <c r="O6" s="29">
        <f t="shared" si="2"/>
        <v>33.33333333333333</v>
      </c>
      <c r="P6" s="29">
        <f t="shared" si="3"/>
        <v>16.666666666666664</v>
      </c>
      <c r="Q6" s="29">
        <f t="shared" si="4"/>
        <v>16.666666666666664</v>
      </c>
      <c r="R6" s="29">
        <f t="shared" si="5"/>
        <v>33.33333333333333</v>
      </c>
    </row>
    <row r="7" spans="3:18" ht="12.75">
      <c r="C7" t="s">
        <v>138</v>
      </c>
      <c r="D7">
        <v>0</v>
      </c>
      <c r="E7">
        <v>0</v>
      </c>
      <c r="F7">
        <v>5</v>
      </c>
      <c r="G7">
        <v>1</v>
      </c>
      <c r="H7">
        <v>0</v>
      </c>
      <c r="I7">
        <v>0</v>
      </c>
      <c r="L7" t="s">
        <v>138</v>
      </c>
      <c r="M7" s="29">
        <f t="shared" si="0"/>
        <v>0</v>
      </c>
      <c r="N7" s="29">
        <f t="shared" si="1"/>
        <v>0</v>
      </c>
      <c r="O7" s="29">
        <f t="shared" si="2"/>
        <v>83.33333333333334</v>
      </c>
      <c r="P7" s="29">
        <f t="shared" si="3"/>
        <v>16.666666666666664</v>
      </c>
      <c r="Q7" s="29">
        <f t="shared" si="4"/>
        <v>0</v>
      </c>
      <c r="R7" s="29">
        <f t="shared" si="5"/>
        <v>0</v>
      </c>
    </row>
    <row r="8" spans="3:18" ht="12.75">
      <c r="C8" t="s">
        <v>269</v>
      </c>
      <c r="D8">
        <v>0</v>
      </c>
      <c r="E8">
        <v>2</v>
      </c>
      <c r="F8">
        <v>1</v>
      </c>
      <c r="G8">
        <v>1</v>
      </c>
      <c r="H8">
        <v>0</v>
      </c>
      <c r="I8">
        <v>2</v>
      </c>
      <c r="L8" t="s">
        <v>269</v>
      </c>
      <c r="M8" s="29">
        <f t="shared" si="0"/>
        <v>0</v>
      </c>
      <c r="N8" s="29">
        <f t="shared" si="1"/>
        <v>33.33333333333333</v>
      </c>
      <c r="O8" s="29">
        <f t="shared" si="2"/>
        <v>16.666666666666664</v>
      </c>
      <c r="P8" s="29">
        <f t="shared" si="3"/>
        <v>16.666666666666664</v>
      </c>
      <c r="Q8" s="29">
        <f t="shared" si="4"/>
        <v>0</v>
      </c>
      <c r="R8" s="29">
        <f t="shared" si="5"/>
        <v>33.33333333333333</v>
      </c>
    </row>
    <row r="14" spans="4:18" ht="12.75">
      <c r="D14" t="s">
        <v>265</v>
      </c>
      <c r="E14" t="s">
        <v>78</v>
      </c>
      <c r="F14" t="s">
        <v>266</v>
      </c>
      <c r="G14" t="s">
        <v>267</v>
      </c>
      <c r="H14" t="s">
        <v>268</v>
      </c>
      <c r="I14" t="s">
        <v>70</v>
      </c>
      <c r="M14" t="s">
        <v>265</v>
      </c>
      <c r="N14" t="s">
        <v>78</v>
      </c>
      <c r="O14" t="s">
        <v>266</v>
      </c>
      <c r="P14" t="s">
        <v>267</v>
      </c>
      <c r="Q14" t="s">
        <v>268</v>
      </c>
      <c r="R14" t="s">
        <v>70</v>
      </c>
    </row>
    <row r="15" spans="3:18" ht="12.75">
      <c r="C15" t="s">
        <v>129</v>
      </c>
      <c r="D15">
        <v>2</v>
      </c>
      <c r="E15">
        <v>2</v>
      </c>
      <c r="F15">
        <v>1</v>
      </c>
      <c r="G15">
        <v>0</v>
      </c>
      <c r="H15">
        <v>1</v>
      </c>
      <c r="I15">
        <v>0</v>
      </c>
      <c r="L15" t="s">
        <v>129</v>
      </c>
      <c r="M15" s="29">
        <f aca="true" t="shared" si="6" ref="M15:M20">D15/SUM(D15:I15)*100</f>
        <v>33.33333333333333</v>
      </c>
      <c r="N15" s="29">
        <f aca="true" t="shared" si="7" ref="N15:N20">E15/SUM(D15:I15)*100</f>
        <v>33.33333333333333</v>
      </c>
      <c r="O15" s="29">
        <f aca="true" t="shared" si="8" ref="O15:O20">F15/SUM(D15:I15)*100</f>
        <v>16.666666666666664</v>
      </c>
      <c r="P15" s="29">
        <f aca="true" t="shared" si="9" ref="P15:P20">G15/SUM(D15:I15)*100</f>
        <v>0</v>
      </c>
      <c r="Q15" s="29">
        <f aca="true" t="shared" si="10" ref="Q15:Q20">H15/SUM(D15:I15)*100</f>
        <v>16.666666666666664</v>
      </c>
      <c r="R15" s="29">
        <f aca="true" t="shared" si="11" ref="R15:R20">I15/SUM(D15:I15)*100</f>
        <v>0</v>
      </c>
    </row>
    <row r="16" spans="3:18" ht="12.75">
      <c r="C16" t="s">
        <v>132</v>
      </c>
      <c r="D16">
        <v>2</v>
      </c>
      <c r="E16">
        <v>2</v>
      </c>
      <c r="F16">
        <v>0</v>
      </c>
      <c r="G16">
        <v>0</v>
      </c>
      <c r="H16">
        <v>0</v>
      </c>
      <c r="I16">
        <v>2</v>
      </c>
      <c r="L16" t="s">
        <v>132</v>
      </c>
      <c r="M16" s="29">
        <f t="shared" si="6"/>
        <v>33.33333333333333</v>
      </c>
      <c r="N16" s="29">
        <f t="shared" si="7"/>
        <v>33.33333333333333</v>
      </c>
      <c r="O16" s="29">
        <f t="shared" si="8"/>
        <v>0</v>
      </c>
      <c r="P16" s="29">
        <f t="shared" si="9"/>
        <v>0</v>
      </c>
      <c r="Q16" s="29">
        <f t="shared" si="10"/>
        <v>0</v>
      </c>
      <c r="R16" s="29">
        <f t="shared" si="11"/>
        <v>33.33333333333333</v>
      </c>
    </row>
    <row r="17" spans="3:18" ht="12.75">
      <c r="C17" t="s">
        <v>134</v>
      </c>
      <c r="D17">
        <v>0</v>
      </c>
      <c r="E17">
        <v>0</v>
      </c>
      <c r="F17">
        <v>4</v>
      </c>
      <c r="G17">
        <v>1</v>
      </c>
      <c r="H17">
        <v>0</v>
      </c>
      <c r="I17">
        <v>1</v>
      </c>
      <c r="L17" t="s">
        <v>134</v>
      </c>
      <c r="M17" s="29">
        <f t="shared" si="6"/>
        <v>0</v>
      </c>
      <c r="N17" s="29">
        <f t="shared" si="7"/>
        <v>0</v>
      </c>
      <c r="O17" s="29">
        <f t="shared" si="8"/>
        <v>66.66666666666666</v>
      </c>
      <c r="P17" s="29">
        <f t="shared" si="9"/>
        <v>16.666666666666664</v>
      </c>
      <c r="Q17" s="29">
        <f t="shared" si="10"/>
        <v>0</v>
      </c>
      <c r="R17" s="29">
        <f t="shared" si="11"/>
        <v>16.666666666666664</v>
      </c>
    </row>
    <row r="18" spans="3:18" ht="12.75">
      <c r="C18" t="s">
        <v>136</v>
      </c>
      <c r="D18">
        <v>0</v>
      </c>
      <c r="E18">
        <v>0</v>
      </c>
      <c r="F18">
        <v>3</v>
      </c>
      <c r="G18">
        <v>1</v>
      </c>
      <c r="H18">
        <v>0</v>
      </c>
      <c r="I18">
        <v>2</v>
      </c>
      <c r="L18" t="s">
        <v>136</v>
      </c>
      <c r="M18" s="29">
        <f t="shared" si="6"/>
        <v>0</v>
      </c>
      <c r="N18" s="29">
        <f t="shared" si="7"/>
        <v>0</v>
      </c>
      <c r="O18" s="29">
        <f t="shared" si="8"/>
        <v>50</v>
      </c>
      <c r="P18" s="29">
        <f t="shared" si="9"/>
        <v>16.666666666666664</v>
      </c>
      <c r="Q18" s="29">
        <f t="shared" si="10"/>
        <v>0</v>
      </c>
      <c r="R18" s="29">
        <f t="shared" si="11"/>
        <v>33.33333333333333</v>
      </c>
    </row>
    <row r="19" spans="3:18" ht="12.75">
      <c r="C19" t="s">
        <v>138</v>
      </c>
      <c r="D19">
        <v>0</v>
      </c>
      <c r="E19">
        <v>0</v>
      </c>
      <c r="F19">
        <v>5</v>
      </c>
      <c r="G19">
        <v>1</v>
      </c>
      <c r="H19">
        <v>0</v>
      </c>
      <c r="I19">
        <v>0</v>
      </c>
      <c r="L19" t="s">
        <v>138</v>
      </c>
      <c r="M19" s="29">
        <f t="shared" si="6"/>
        <v>0</v>
      </c>
      <c r="N19" s="29">
        <f t="shared" si="7"/>
        <v>0</v>
      </c>
      <c r="O19" s="29">
        <f t="shared" si="8"/>
        <v>83.33333333333334</v>
      </c>
      <c r="P19" s="29">
        <f t="shared" si="9"/>
        <v>16.666666666666664</v>
      </c>
      <c r="Q19" s="29">
        <f t="shared" si="10"/>
        <v>0</v>
      </c>
      <c r="R19" s="29">
        <f t="shared" si="11"/>
        <v>0</v>
      </c>
    </row>
    <row r="20" spans="3:18" ht="12.75">
      <c r="C20" t="s">
        <v>269</v>
      </c>
      <c r="D20">
        <v>0</v>
      </c>
      <c r="E20">
        <v>1</v>
      </c>
      <c r="F20">
        <v>0</v>
      </c>
      <c r="G20">
        <v>1</v>
      </c>
      <c r="H20">
        <v>2</v>
      </c>
      <c r="I20">
        <v>2</v>
      </c>
      <c r="L20" t="s">
        <v>269</v>
      </c>
      <c r="M20" s="29">
        <f t="shared" si="6"/>
        <v>0</v>
      </c>
      <c r="N20" s="29">
        <f t="shared" si="7"/>
        <v>16.666666666666664</v>
      </c>
      <c r="O20" s="29">
        <f t="shared" si="8"/>
        <v>0</v>
      </c>
      <c r="P20" s="29">
        <f t="shared" si="9"/>
        <v>16.666666666666664</v>
      </c>
      <c r="Q20" s="29">
        <f t="shared" si="10"/>
        <v>33.33333333333333</v>
      </c>
      <c r="R20" s="29">
        <f t="shared" si="11"/>
        <v>33.33333333333333</v>
      </c>
    </row>
    <row r="26" ht="12.75">
      <c r="C26" t="s">
        <v>273</v>
      </c>
    </row>
    <row r="27" spans="3:32" ht="12.75">
      <c r="C27" t="s">
        <v>274</v>
      </c>
      <c r="H27" s="14">
        <v>1</v>
      </c>
      <c r="I27" s="14">
        <v>2</v>
      </c>
      <c r="J27" s="14">
        <v>2</v>
      </c>
      <c r="K27" s="14"/>
      <c r="L27" s="14"/>
      <c r="M27" s="14"/>
      <c r="N27" s="14"/>
      <c r="O27" s="14">
        <v>1</v>
      </c>
      <c r="P27" s="14"/>
      <c r="Q27" s="13">
        <v>2</v>
      </c>
      <c r="R27" s="13">
        <v>2</v>
      </c>
      <c r="S27" s="13"/>
      <c r="T27" s="13"/>
      <c r="U27" s="19"/>
      <c r="V27" s="20"/>
      <c r="W27" s="20"/>
      <c r="X27" s="20"/>
      <c r="Y27" s="20"/>
      <c r="Z27" s="20"/>
      <c r="AA27" s="20"/>
      <c r="AB27" s="20"/>
      <c r="AC27" s="20"/>
      <c r="AD27" s="20"/>
      <c r="AE27" s="20"/>
      <c r="AF27" s="20"/>
    </row>
    <row r="28" spans="3:32" ht="12.75">
      <c r="C28" t="s">
        <v>275</v>
      </c>
      <c r="H28" s="14" t="s">
        <v>144</v>
      </c>
      <c r="I28" s="14">
        <v>3</v>
      </c>
      <c r="J28" s="14" t="s">
        <v>144</v>
      </c>
      <c r="K28" s="14"/>
      <c r="L28" s="14"/>
      <c r="M28" s="14"/>
      <c r="N28" s="14"/>
      <c r="O28" s="14">
        <v>5</v>
      </c>
      <c r="P28" s="14"/>
      <c r="Q28" s="13">
        <v>2</v>
      </c>
      <c r="R28" s="13">
        <v>2</v>
      </c>
      <c r="S28" s="13"/>
      <c r="T28" s="13"/>
      <c r="U28" s="19"/>
      <c r="V28" s="20"/>
      <c r="W28" s="20"/>
      <c r="X28" s="20"/>
      <c r="Y28" s="20"/>
      <c r="Z28" s="20"/>
      <c r="AA28" s="20"/>
      <c r="AB28" s="20"/>
      <c r="AC28" s="20"/>
      <c r="AD28" s="20"/>
      <c r="AE28" s="20"/>
      <c r="AF28" s="20"/>
    </row>
    <row r="29" spans="3:32" ht="12.75">
      <c r="C29" t="s">
        <v>276</v>
      </c>
      <c r="H29" s="14" t="s">
        <v>144</v>
      </c>
      <c r="I29" s="14">
        <v>4</v>
      </c>
      <c r="J29" s="14">
        <v>3</v>
      </c>
      <c r="K29" s="14"/>
      <c r="L29" s="14"/>
      <c r="M29" s="14"/>
      <c r="N29" s="14"/>
      <c r="O29" s="14">
        <v>3</v>
      </c>
      <c r="P29" s="14"/>
      <c r="Q29" s="13">
        <v>3</v>
      </c>
      <c r="R29" s="13">
        <v>3</v>
      </c>
      <c r="S29" s="13"/>
      <c r="T29" s="13"/>
      <c r="U29" s="19"/>
      <c r="V29" s="20"/>
      <c r="W29" s="20"/>
      <c r="X29" s="20"/>
      <c r="Y29" s="20"/>
      <c r="Z29" s="20"/>
      <c r="AA29" s="20"/>
      <c r="AB29" s="20"/>
      <c r="AC29" s="20"/>
      <c r="AD29" s="20"/>
      <c r="AE29" s="20"/>
      <c r="AF29" s="20"/>
    </row>
    <row r="30" spans="3:32" ht="12.75">
      <c r="C30" t="s">
        <v>277</v>
      </c>
      <c r="H30" s="14" t="s">
        <v>144</v>
      </c>
      <c r="I30" s="14">
        <v>4</v>
      </c>
      <c r="J30" s="14" t="s">
        <v>144</v>
      </c>
      <c r="K30" s="14"/>
      <c r="L30" s="14"/>
      <c r="M30" s="14"/>
      <c r="N30" s="14"/>
      <c r="O30" s="14">
        <v>5</v>
      </c>
      <c r="P30" s="14"/>
      <c r="Q30" s="13">
        <v>3</v>
      </c>
      <c r="R30" s="13">
        <v>3</v>
      </c>
      <c r="S30" s="13"/>
      <c r="T30" s="13"/>
      <c r="U30" s="19"/>
      <c r="V30" s="20"/>
      <c r="W30" s="20"/>
      <c r="X30" s="20"/>
      <c r="Y30" s="20"/>
      <c r="Z30" s="20"/>
      <c r="AA30" s="20"/>
      <c r="AB30" s="20"/>
      <c r="AC30" s="20"/>
      <c r="AD30" s="20"/>
      <c r="AE30" s="20"/>
      <c r="AF30" s="20"/>
    </row>
    <row r="31" spans="3:32" ht="12.75">
      <c r="C31" t="s">
        <v>278</v>
      </c>
      <c r="H31" s="14">
        <v>3</v>
      </c>
      <c r="I31" s="14">
        <v>3</v>
      </c>
      <c r="J31" s="14">
        <v>3</v>
      </c>
      <c r="K31" s="14"/>
      <c r="L31" s="14"/>
      <c r="M31" s="14"/>
      <c r="N31" s="14"/>
      <c r="O31" s="14">
        <v>4</v>
      </c>
      <c r="P31" s="14"/>
      <c r="Q31" s="13">
        <v>3</v>
      </c>
      <c r="R31" s="13">
        <v>3</v>
      </c>
      <c r="S31" s="13"/>
      <c r="T31" s="13"/>
      <c r="U31" s="19"/>
      <c r="V31" s="20"/>
      <c r="W31" s="20"/>
      <c r="X31" s="20"/>
      <c r="Y31" s="20"/>
      <c r="Z31" s="20"/>
      <c r="AA31" s="20"/>
      <c r="AB31" s="20"/>
      <c r="AC31" s="20"/>
      <c r="AD31" s="20"/>
      <c r="AE31" s="20"/>
      <c r="AF31" s="20"/>
    </row>
    <row r="32" spans="3:32" ht="12.75">
      <c r="C32" t="s">
        <v>279</v>
      </c>
      <c r="H32" s="14" t="s">
        <v>144</v>
      </c>
      <c r="I32" s="14">
        <v>3</v>
      </c>
      <c r="J32" s="14" t="s">
        <v>144</v>
      </c>
      <c r="K32" s="14"/>
      <c r="L32" s="14"/>
      <c r="M32" s="14"/>
      <c r="N32" s="14"/>
      <c r="O32" s="14">
        <v>4</v>
      </c>
      <c r="P32" s="14"/>
      <c r="Q32" s="13">
        <v>2</v>
      </c>
      <c r="R32" s="13">
        <v>2</v>
      </c>
      <c r="S32" s="13"/>
      <c r="T32" s="13"/>
      <c r="U32" s="19"/>
      <c r="V32" s="20"/>
      <c r="W32" s="20"/>
      <c r="X32" s="20"/>
      <c r="Y32" s="20"/>
      <c r="Z32" s="20"/>
      <c r="AA32" s="20"/>
      <c r="AB32" s="20"/>
      <c r="AC32" s="20"/>
      <c r="AD32" s="20"/>
      <c r="AE32" s="20"/>
      <c r="AF32" s="20"/>
    </row>
    <row r="34" spans="3:32" ht="12.75">
      <c r="C34" t="s">
        <v>274</v>
      </c>
      <c r="H34" s="14">
        <v>3</v>
      </c>
      <c r="I34" s="14">
        <v>1</v>
      </c>
      <c r="J34" s="14">
        <v>2</v>
      </c>
      <c r="K34" s="14"/>
      <c r="L34" s="14"/>
      <c r="M34" s="14"/>
      <c r="N34" s="14"/>
      <c r="O34" s="14">
        <v>5</v>
      </c>
      <c r="P34" s="14"/>
      <c r="Q34" s="13">
        <v>1</v>
      </c>
      <c r="R34" s="13">
        <v>2</v>
      </c>
      <c r="S34" s="13"/>
      <c r="T34" s="13"/>
      <c r="U34" s="19"/>
      <c r="V34" s="20"/>
      <c r="W34" s="20"/>
      <c r="X34" s="20"/>
      <c r="Y34" s="20"/>
      <c r="Z34" s="20"/>
      <c r="AA34" s="20"/>
      <c r="AB34" s="20"/>
      <c r="AC34" s="20"/>
      <c r="AD34" s="20"/>
      <c r="AE34" s="20"/>
      <c r="AF34" s="20"/>
    </row>
    <row r="35" spans="3:32" ht="12.75">
      <c r="C35" t="s">
        <v>275</v>
      </c>
      <c r="H35" s="14" t="s">
        <v>144</v>
      </c>
      <c r="I35" s="14">
        <v>1</v>
      </c>
      <c r="J35" s="14" t="s">
        <v>144</v>
      </c>
      <c r="K35" s="14"/>
      <c r="L35" s="14"/>
      <c r="M35" s="14"/>
      <c r="N35" s="14"/>
      <c r="O35" s="14">
        <v>2</v>
      </c>
      <c r="P35" s="14"/>
      <c r="Q35" s="13">
        <v>1</v>
      </c>
      <c r="R35" s="13">
        <v>2</v>
      </c>
      <c r="S35" s="13"/>
      <c r="T35" s="13"/>
      <c r="U35" s="19"/>
      <c r="V35" s="20"/>
      <c r="W35" s="20"/>
      <c r="X35" s="20"/>
      <c r="Y35" s="20"/>
      <c r="Z35" s="20"/>
      <c r="AA35" s="20"/>
      <c r="AB35" s="20"/>
      <c r="AC35" s="20"/>
      <c r="AD35" s="20"/>
      <c r="AE35" s="20"/>
      <c r="AF35" s="20"/>
    </row>
    <row r="36" spans="3:32" ht="12.75">
      <c r="C36" t="s">
        <v>276</v>
      </c>
      <c r="H36" s="14" t="s">
        <v>144</v>
      </c>
      <c r="I36" s="14">
        <v>3</v>
      </c>
      <c r="J36" s="14">
        <v>3</v>
      </c>
      <c r="K36" s="14"/>
      <c r="L36" s="14"/>
      <c r="M36" s="14"/>
      <c r="N36" s="14"/>
      <c r="O36" s="14">
        <v>3</v>
      </c>
      <c r="P36" s="14"/>
      <c r="Q36" s="13">
        <v>4</v>
      </c>
      <c r="R36" s="13">
        <v>3</v>
      </c>
      <c r="S36" s="13"/>
      <c r="T36" s="13"/>
      <c r="U36" s="19"/>
      <c r="V36" s="20"/>
      <c r="W36" s="20"/>
      <c r="X36" s="20"/>
      <c r="Y36" s="20"/>
      <c r="Z36" s="20"/>
      <c r="AA36" s="20"/>
      <c r="AB36" s="20"/>
      <c r="AC36" s="20"/>
      <c r="AD36" s="20"/>
      <c r="AE36" s="20"/>
      <c r="AF36" s="20"/>
    </row>
    <row r="37" spans="3:32" ht="12.75">
      <c r="C37" t="s">
        <v>277</v>
      </c>
      <c r="H37" s="14" t="s">
        <v>144</v>
      </c>
      <c r="I37" s="14">
        <v>3</v>
      </c>
      <c r="J37" s="14" t="s">
        <v>144</v>
      </c>
      <c r="K37" s="14"/>
      <c r="L37" s="14"/>
      <c r="M37" s="14"/>
      <c r="N37" s="14"/>
      <c r="O37" s="14">
        <v>3</v>
      </c>
      <c r="P37" s="14"/>
      <c r="Q37" s="13">
        <v>4</v>
      </c>
      <c r="R37" s="13">
        <v>3</v>
      </c>
      <c r="S37" s="13"/>
      <c r="T37" s="13"/>
      <c r="U37" s="19"/>
      <c r="V37" s="20"/>
      <c r="W37" s="20"/>
      <c r="X37" s="20"/>
      <c r="Y37" s="20"/>
      <c r="Z37" s="20"/>
      <c r="AA37" s="20"/>
      <c r="AB37" s="20"/>
      <c r="AC37" s="20"/>
      <c r="AD37" s="20"/>
      <c r="AE37" s="20"/>
      <c r="AF37" s="20"/>
    </row>
    <row r="38" spans="3:32" ht="12.75">
      <c r="C38" t="s">
        <v>278</v>
      </c>
      <c r="H38" s="14">
        <v>3</v>
      </c>
      <c r="I38" s="14">
        <v>3</v>
      </c>
      <c r="J38" s="14">
        <v>3</v>
      </c>
      <c r="K38" s="14"/>
      <c r="L38" s="14"/>
      <c r="M38" s="14"/>
      <c r="N38" s="14"/>
      <c r="O38" s="14">
        <v>3</v>
      </c>
      <c r="P38" s="14"/>
      <c r="Q38" s="13">
        <v>4</v>
      </c>
      <c r="R38" s="13">
        <v>3</v>
      </c>
      <c r="S38" s="13"/>
      <c r="T38" s="13"/>
      <c r="U38" s="19"/>
      <c r="V38" s="20"/>
      <c r="W38" s="20"/>
      <c r="X38" s="20"/>
      <c r="Y38" s="20"/>
      <c r="Z38" s="20"/>
      <c r="AA38" s="20"/>
      <c r="AB38" s="20"/>
      <c r="AC38" s="20"/>
      <c r="AD38" s="20"/>
      <c r="AE38" s="20"/>
      <c r="AF38" s="20"/>
    </row>
    <row r="39" spans="3:32" ht="12.75">
      <c r="C39" t="s">
        <v>279</v>
      </c>
      <c r="H39" s="14" t="s">
        <v>144</v>
      </c>
      <c r="I39" s="14">
        <v>5</v>
      </c>
      <c r="J39" s="14" t="s">
        <v>144</v>
      </c>
      <c r="K39" s="14"/>
      <c r="L39" s="14"/>
      <c r="M39" s="14"/>
      <c r="N39" s="14"/>
      <c r="O39" s="14">
        <v>5</v>
      </c>
      <c r="P39" s="14"/>
      <c r="Q39" s="13">
        <v>4</v>
      </c>
      <c r="R39" s="13">
        <v>2</v>
      </c>
      <c r="S39" s="13"/>
      <c r="T39" s="13"/>
      <c r="U39" s="19"/>
      <c r="V39" s="20"/>
      <c r="W39" s="20"/>
      <c r="X39" s="20"/>
      <c r="Y39" s="20"/>
      <c r="Z39" s="20"/>
      <c r="AA39" s="20"/>
      <c r="AB39" s="20"/>
      <c r="AC39" s="20"/>
      <c r="AD39" s="20"/>
      <c r="AE39" s="20"/>
      <c r="AF39" s="20"/>
    </row>
  </sheetData>
  <conditionalFormatting sqref="L9:L14 L1:L2 M1:R26 L21:L26 J1:K26 J33:R33 J40:R65536">
    <cfRule type="cellIs" priority="1" dxfId="9" operator="between" stopIfTrue="1">
      <formula>50</formula>
      <formula>100</formula>
    </cfRule>
  </conditionalFormatting>
  <conditionalFormatting sqref="H27:H32 H34:H39">
    <cfRule type="cellIs" priority="2" dxfId="0" operator="between" stopIfTrue="1">
      <formula>0.85</formula>
      <formula>1</formula>
    </cfRule>
    <cfRule type="cellIs" priority="3" dxfId="1" operator="between" stopIfTrue="1">
      <formula>0.001</formula>
      <formula>0.15</formula>
    </cfRule>
    <cfRule type="cellIs" priority="4" dxfId="4" operator="between" stopIfTrue="1">
      <formula>0.3</formula>
      <formula>0.85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S107"/>
  <sheetViews>
    <sheetView workbookViewId="0" topLeftCell="A1">
      <selection activeCell="F24" sqref="F24"/>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4" width="9.140625" style="20" customWidth="1"/>
    <col min="15" max="16" width="9.140625" style="23" customWidth="1"/>
    <col min="17" max="16384" width="9.140625" style="20" customWidth="1"/>
  </cols>
  <sheetData>
    <row r="1" spans="1:19" s="11" customFormat="1" ht="12.75">
      <c r="A1" s="1" t="s">
        <v>115</v>
      </c>
      <c r="B1" s="2" t="s">
        <v>116</v>
      </c>
      <c r="C1" s="3" t="s">
        <v>117</v>
      </c>
      <c r="D1" s="3" t="s">
        <v>118</v>
      </c>
      <c r="E1" s="3" t="s">
        <v>119</v>
      </c>
      <c r="F1" s="8">
        <v>120</v>
      </c>
      <c r="G1" s="8">
        <v>126</v>
      </c>
      <c r="H1" s="8">
        <v>132</v>
      </c>
      <c r="I1" s="8">
        <v>142</v>
      </c>
      <c r="J1" s="8">
        <v>156</v>
      </c>
      <c r="K1" s="8">
        <v>166</v>
      </c>
      <c r="L1" s="8">
        <v>178</v>
      </c>
      <c r="M1" s="8">
        <v>181</v>
      </c>
      <c r="N1" s="8">
        <v>223</v>
      </c>
      <c r="O1" s="9">
        <v>229</v>
      </c>
      <c r="P1" s="9">
        <v>235</v>
      </c>
      <c r="Q1" s="9">
        <v>248</v>
      </c>
      <c r="R1" s="9">
        <v>251</v>
      </c>
      <c r="S1" s="10">
        <v>20</v>
      </c>
    </row>
    <row r="2" spans="1:19" ht="67.5">
      <c r="A2" s="12" t="s">
        <v>128</v>
      </c>
      <c r="B2" s="13" t="s">
        <v>129</v>
      </c>
      <c r="C2" s="14">
        <v>1</v>
      </c>
      <c r="D2" s="14" t="s">
        <v>130</v>
      </c>
      <c r="E2" s="14" t="s">
        <v>131</v>
      </c>
      <c r="F2" s="14">
        <v>1</v>
      </c>
      <c r="G2" s="14"/>
      <c r="H2" s="14"/>
      <c r="I2" s="14">
        <v>1</v>
      </c>
      <c r="J2" s="14">
        <v>1</v>
      </c>
      <c r="K2" s="14"/>
      <c r="L2" s="14">
        <v>1</v>
      </c>
      <c r="M2" s="14">
        <v>1</v>
      </c>
      <c r="N2" s="14">
        <v>1</v>
      </c>
      <c r="O2" s="13">
        <v>1</v>
      </c>
      <c r="P2" s="13">
        <v>1</v>
      </c>
      <c r="Q2" s="13">
        <v>1</v>
      </c>
      <c r="R2" s="13">
        <v>1</v>
      </c>
      <c r="S2" s="19"/>
    </row>
    <row r="3" spans="1:19" ht="12.75">
      <c r="A3" s="12"/>
      <c r="B3" s="13" t="s">
        <v>132</v>
      </c>
      <c r="C3" s="14"/>
      <c r="D3" s="14" t="s">
        <v>130</v>
      </c>
      <c r="E3" s="14" t="s">
        <v>133</v>
      </c>
      <c r="F3" s="14"/>
      <c r="G3" s="14">
        <v>1</v>
      </c>
      <c r="H3" s="14"/>
      <c r="I3" s="14">
        <v>1</v>
      </c>
      <c r="J3" s="14">
        <v>1</v>
      </c>
      <c r="K3" s="14"/>
      <c r="L3" s="14">
        <v>1</v>
      </c>
      <c r="M3" s="14">
        <v>1</v>
      </c>
      <c r="N3" s="14">
        <v>1</v>
      </c>
      <c r="O3" s="13"/>
      <c r="P3" s="13">
        <v>1</v>
      </c>
      <c r="Q3" s="13">
        <v>1</v>
      </c>
      <c r="R3" s="13">
        <v>1</v>
      </c>
      <c r="S3" s="19"/>
    </row>
    <row r="4" spans="1:19" ht="12.75">
      <c r="A4" s="12"/>
      <c r="B4" s="13" t="s">
        <v>134</v>
      </c>
      <c r="C4" s="14"/>
      <c r="D4" s="14" t="s">
        <v>130</v>
      </c>
      <c r="E4" s="14" t="s">
        <v>135</v>
      </c>
      <c r="F4" s="14"/>
      <c r="G4" s="14">
        <v>1</v>
      </c>
      <c r="H4" s="14">
        <v>1</v>
      </c>
      <c r="I4" s="14">
        <v>1</v>
      </c>
      <c r="J4" s="14"/>
      <c r="K4" s="14"/>
      <c r="L4" s="14">
        <v>1</v>
      </c>
      <c r="M4" s="14">
        <v>1</v>
      </c>
      <c r="N4" s="14"/>
      <c r="O4" s="13"/>
      <c r="P4" s="13">
        <v>1</v>
      </c>
      <c r="Q4" s="13">
        <v>1</v>
      </c>
      <c r="R4" s="13">
        <v>1</v>
      </c>
      <c r="S4" s="19"/>
    </row>
    <row r="5" spans="1:19" ht="12.75">
      <c r="A5" s="12"/>
      <c r="B5" s="13" t="s">
        <v>136</v>
      </c>
      <c r="C5" s="14"/>
      <c r="D5" s="14" t="s">
        <v>130</v>
      </c>
      <c r="E5" s="14" t="s">
        <v>137</v>
      </c>
      <c r="F5" s="14"/>
      <c r="G5" s="14"/>
      <c r="H5" s="14"/>
      <c r="I5" s="14">
        <v>1</v>
      </c>
      <c r="J5" s="14">
        <v>1</v>
      </c>
      <c r="K5" s="14"/>
      <c r="L5" s="14">
        <v>1</v>
      </c>
      <c r="M5" s="14">
        <v>1</v>
      </c>
      <c r="N5" s="14"/>
      <c r="O5" s="13"/>
      <c r="P5" s="13">
        <v>1</v>
      </c>
      <c r="Q5" s="13"/>
      <c r="R5" s="13">
        <v>1</v>
      </c>
      <c r="S5" s="19"/>
    </row>
    <row r="6" spans="1:19" ht="12.75">
      <c r="A6" s="12"/>
      <c r="B6" s="13" t="s">
        <v>138</v>
      </c>
      <c r="C6" s="14"/>
      <c r="D6" s="14" t="s">
        <v>130</v>
      </c>
      <c r="E6" s="14" t="s">
        <v>139</v>
      </c>
      <c r="F6" s="14">
        <v>1</v>
      </c>
      <c r="G6" s="14">
        <v>1</v>
      </c>
      <c r="H6" s="14">
        <v>1</v>
      </c>
      <c r="I6" s="14">
        <v>1</v>
      </c>
      <c r="J6" s="14"/>
      <c r="K6" s="14"/>
      <c r="L6" s="14">
        <v>1</v>
      </c>
      <c r="M6" s="14">
        <v>1</v>
      </c>
      <c r="N6" s="14">
        <v>1</v>
      </c>
      <c r="O6" s="13">
        <v>1</v>
      </c>
      <c r="P6" s="13">
        <v>1</v>
      </c>
      <c r="Q6" s="13"/>
      <c r="R6" s="13">
        <v>1</v>
      </c>
      <c r="S6" s="19"/>
    </row>
    <row r="7" spans="1:19" ht="12.75">
      <c r="A7" s="12"/>
      <c r="B7" s="13" t="s">
        <v>140</v>
      </c>
      <c r="C7" s="14"/>
      <c r="D7" s="14" t="s">
        <v>130</v>
      </c>
      <c r="E7" s="14" t="s">
        <v>141</v>
      </c>
      <c r="F7" s="14"/>
      <c r="G7" s="14"/>
      <c r="H7" s="14"/>
      <c r="I7" s="14">
        <v>1</v>
      </c>
      <c r="J7" s="14">
        <v>1</v>
      </c>
      <c r="K7" s="14"/>
      <c r="L7" s="14"/>
      <c r="M7" s="14">
        <v>1</v>
      </c>
      <c r="N7" s="14">
        <v>1</v>
      </c>
      <c r="O7" s="13"/>
      <c r="P7" s="13">
        <v>1</v>
      </c>
      <c r="Q7" s="13">
        <v>1</v>
      </c>
      <c r="R7" s="13">
        <v>1</v>
      </c>
      <c r="S7" s="19">
        <v>1</v>
      </c>
    </row>
    <row r="8" spans="1:19" ht="12.75">
      <c r="A8" s="12"/>
      <c r="B8" s="13"/>
      <c r="C8" s="14"/>
      <c r="D8" s="14"/>
      <c r="E8" s="14">
        <f aca="true" t="shared" si="0" ref="E8:E13">COUNT(F2:AZ2)</f>
        <v>10</v>
      </c>
      <c r="F8" s="14"/>
      <c r="G8" s="14"/>
      <c r="H8" s="14"/>
      <c r="I8" s="14"/>
      <c r="J8" s="14"/>
      <c r="K8" s="14"/>
      <c r="L8" s="14"/>
      <c r="M8" s="14"/>
      <c r="N8" s="14"/>
      <c r="O8" s="13"/>
      <c r="P8" s="13"/>
      <c r="Q8" s="13"/>
      <c r="R8" s="13"/>
      <c r="S8" s="19"/>
    </row>
    <row r="9" spans="1:19" ht="12.75">
      <c r="A9" s="12"/>
      <c r="B9" s="13"/>
      <c r="C9" s="14"/>
      <c r="D9" s="14"/>
      <c r="E9" s="14">
        <f t="shared" si="0"/>
        <v>9</v>
      </c>
      <c r="F9" s="14"/>
      <c r="G9" s="14"/>
      <c r="H9" s="14"/>
      <c r="I9" s="14"/>
      <c r="J9" s="14"/>
      <c r="K9" s="14"/>
      <c r="L9" s="14"/>
      <c r="M9" s="14"/>
      <c r="N9" s="14"/>
      <c r="O9" s="13"/>
      <c r="P9" s="13"/>
      <c r="Q9" s="13"/>
      <c r="R9" s="13"/>
      <c r="S9" s="19"/>
    </row>
    <row r="10" spans="1:19" ht="12.75">
      <c r="A10" s="12"/>
      <c r="B10" s="13"/>
      <c r="C10" s="14"/>
      <c r="D10" s="14"/>
      <c r="E10" s="14">
        <f t="shared" si="0"/>
        <v>8</v>
      </c>
      <c r="F10" s="14"/>
      <c r="G10" s="14"/>
      <c r="H10" s="14"/>
      <c r="I10" s="14"/>
      <c r="J10" s="14"/>
      <c r="K10" s="14"/>
      <c r="L10" s="14"/>
      <c r="M10" s="14"/>
      <c r="N10" s="14"/>
      <c r="O10" s="13"/>
      <c r="P10" s="13"/>
      <c r="Q10" s="13"/>
      <c r="R10" s="13"/>
      <c r="S10" s="19"/>
    </row>
    <row r="11" spans="1:19" ht="12.75">
      <c r="A11" s="12"/>
      <c r="B11" s="13"/>
      <c r="C11" s="14"/>
      <c r="D11" s="14"/>
      <c r="E11" s="14">
        <f t="shared" si="0"/>
        <v>6</v>
      </c>
      <c r="F11" s="14"/>
      <c r="G11" s="14"/>
      <c r="H11" s="14"/>
      <c r="I11" s="14"/>
      <c r="J11" s="14"/>
      <c r="K11" s="14"/>
      <c r="L11" s="14"/>
      <c r="M11" s="14"/>
      <c r="N11" s="14"/>
      <c r="O11" s="13"/>
      <c r="P11" s="13"/>
      <c r="Q11" s="13"/>
      <c r="R11" s="13"/>
      <c r="S11" s="19"/>
    </row>
    <row r="12" spans="1:19" ht="12.75">
      <c r="A12" s="12"/>
      <c r="B12" s="13"/>
      <c r="C12" s="14"/>
      <c r="D12" s="14"/>
      <c r="E12" s="14">
        <f t="shared" si="0"/>
        <v>10</v>
      </c>
      <c r="F12" s="14"/>
      <c r="G12" s="14"/>
      <c r="H12" s="14"/>
      <c r="I12" s="14"/>
      <c r="J12" s="14"/>
      <c r="K12" s="14"/>
      <c r="L12" s="14"/>
      <c r="M12" s="14"/>
      <c r="N12" s="14"/>
      <c r="O12" s="13"/>
      <c r="P12" s="13"/>
      <c r="Q12" s="13"/>
      <c r="R12" s="13"/>
      <c r="S12" s="19"/>
    </row>
    <row r="13" spans="1:19" ht="12.75">
      <c r="A13" s="12"/>
      <c r="B13" s="13"/>
      <c r="C13" s="14"/>
      <c r="D13" s="14"/>
      <c r="E13" s="14">
        <f t="shared" si="0"/>
        <v>8</v>
      </c>
      <c r="F13" s="14"/>
      <c r="G13" s="14"/>
      <c r="H13" s="14"/>
      <c r="I13" s="14"/>
      <c r="J13" s="14"/>
      <c r="K13" s="14"/>
      <c r="L13" s="14"/>
      <c r="M13" s="14"/>
      <c r="N13" s="14"/>
      <c r="O13" s="13"/>
      <c r="P13" s="13"/>
      <c r="Q13" s="13"/>
      <c r="R13" s="13"/>
      <c r="S13" s="19"/>
    </row>
    <row r="14" spans="1:19" ht="22.5">
      <c r="A14" s="12" t="s">
        <v>62</v>
      </c>
      <c r="B14" s="13" t="s">
        <v>63</v>
      </c>
      <c r="C14" s="14">
        <v>41</v>
      </c>
      <c r="D14" s="14" t="s">
        <v>64</v>
      </c>
      <c r="E14" s="14" t="s">
        <v>131</v>
      </c>
      <c r="F14" s="14"/>
      <c r="G14" s="14"/>
      <c r="H14" s="14"/>
      <c r="I14" s="14"/>
      <c r="J14" s="14"/>
      <c r="K14" s="14"/>
      <c r="L14" s="14"/>
      <c r="M14" s="14"/>
      <c r="N14" s="14"/>
      <c r="O14" s="13"/>
      <c r="P14" s="13"/>
      <c r="Q14" s="13"/>
      <c r="R14" s="13"/>
      <c r="S14" s="19"/>
    </row>
    <row r="15" spans="1:19" ht="12.75">
      <c r="A15" s="12"/>
      <c r="B15" s="13" t="s">
        <v>65</v>
      </c>
      <c r="C15" s="14"/>
      <c r="D15" s="14" t="s">
        <v>64</v>
      </c>
      <c r="E15" s="14" t="s">
        <v>133</v>
      </c>
      <c r="F15" s="14"/>
      <c r="G15" s="14"/>
      <c r="H15" s="14"/>
      <c r="I15" s="14"/>
      <c r="J15" s="14"/>
      <c r="K15" s="14"/>
      <c r="L15" s="14"/>
      <c r="M15" s="14"/>
      <c r="N15" s="14"/>
      <c r="O15" s="13"/>
      <c r="P15" s="13"/>
      <c r="Q15" s="13"/>
      <c r="R15" s="13"/>
      <c r="S15" s="19"/>
    </row>
    <row r="16" spans="1:19" ht="12.75">
      <c r="A16" s="12"/>
      <c r="B16" s="13" t="s">
        <v>66</v>
      </c>
      <c r="C16" s="14"/>
      <c r="D16" s="14" t="s">
        <v>64</v>
      </c>
      <c r="E16" s="14" t="s">
        <v>135</v>
      </c>
      <c r="F16" s="14">
        <v>1</v>
      </c>
      <c r="G16" s="14"/>
      <c r="H16" s="14">
        <v>1</v>
      </c>
      <c r="I16" s="14"/>
      <c r="J16" s="14"/>
      <c r="K16" s="14">
        <v>1</v>
      </c>
      <c r="L16" s="14"/>
      <c r="M16" s="14"/>
      <c r="N16" s="14"/>
      <c r="O16" s="13"/>
      <c r="P16" s="13"/>
      <c r="Q16" s="13"/>
      <c r="R16" s="13">
        <v>1</v>
      </c>
      <c r="S16" s="19"/>
    </row>
    <row r="17" spans="1:19" ht="12.75">
      <c r="A17" s="12"/>
      <c r="B17" s="13" t="s">
        <v>67</v>
      </c>
      <c r="C17" s="14"/>
      <c r="D17" s="14" t="s">
        <v>64</v>
      </c>
      <c r="E17" s="14" t="s">
        <v>137</v>
      </c>
      <c r="F17" s="14"/>
      <c r="G17" s="14">
        <v>1</v>
      </c>
      <c r="H17" s="14"/>
      <c r="I17" s="14"/>
      <c r="J17" s="14"/>
      <c r="K17" s="14"/>
      <c r="L17" s="14"/>
      <c r="M17" s="14">
        <v>1</v>
      </c>
      <c r="N17" s="14"/>
      <c r="O17" s="13"/>
      <c r="P17" s="13">
        <v>1</v>
      </c>
      <c r="Q17" s="13"/>
      <c r="R17" s="13"/>
      <c r="S17" s="19"/>
    </row>
    <row r="18" spans="1:19" ht="12.75">
      <c r="A18" s="12"/>
      <c r="B18" s="13" t="s">
        <v>68</v>
      </c>
      <c r="C18" s="14"/>
      <c r="D18" s="14" t="s">
        <v>64</v>
      </c>
      <c r="E18" s="14" t="s">
        <v>139</v>
      </c>
      <c r="F18" s="14"/>
      <c r="G18" s="14"/>
      <c r="H18" s="14"/>
      <c r="I18" s="14"/>
      <c r="J18" s="14"/>
      <c r="K18" s="14"/>
      <c r="L18" s="14"/>
      <c r="M18" s="14"/>
      <c r="N18" s="14"/>
      <c r="O18" s="13">
        <v>1</v>
      </c>
      <c r="P18" s="13"/>
      <c r="Q18" s="13"/>
      <c r="R18" s="13"/>
      <c r="S18" s="19"/>
    </row>
    <row r="19" spans="1:19" ht="12.75">
      <c r="A19" s="12"/>
      <c r="B19" s="13" t="s">
        <v>69</v>
      </c>
      <c r="C19" s="14"/>
      <c r="D19" s="14" t="s">
        <v>64</v>
      </c>
      <c r="E19" s="14" t="s">
        <v>141</v>
      </c>
      <c r="F19" s="14"/>
      <c r="G19" s="14"/>
      <c r="H19" s="14"/>
      <c r="I19" s="14">
        <v>1</v>
      </c>
      <c r="J19" s="14">
        <v>1</v>
      </c>
      <c r="K19" s="14"/>
      <c r="L19" s="14"/>
      <c r="M19" s="14"/>
      <c r="N19" s="14"/>
      <c r="O19" s="13"/>
      <c r="P19" s="13"/>
      <c r="Q19" s="13"/>
      <c r="R19" s="13"/>
      <c r="S19" s="19"/>
    </row>
    <row r="20" spans="1:19" ht="12.75">
      <c r="A20" s="12"/>
      <c r="B20" s="13" t="s">
        <v>70</v>
      </c>
      <c r="C20" s="14"/>
      <c r="D20" s="14" t="s">
        <v>64</v>
      </c>
      <c r="E20" s="14" t="s">
        <v>144</v>
      </c>
      <c r="F20" s="14"/>
      <c r="G20" s="14"/>
      <c r="H20" s="14"/>
      <c r="I20" s="14"/>
      <c r="J20" s="14"/>
      <c r="K20" s="14"/>
      <c r="L20" s="14">
        <v>1</v>
      </c>
      <c r="M20" s="14"/>
      <c r="N20" s="14"/>
      <c r="O20" s="13"/>
      <c r="P20" s="13"/>
      <c r="Q20" s="13">
        <v>1</v>
      </c>
      <c r="R20" s="13"/>
      <c r="S20" s="19">
        <v>1</v>
      </c>
    </row>
    <row r="21" spans="1:19" ht="12.75">
      <c r="A21" s="12"/>
      <c r="B21" s="13"/>
      <c r="C21" s="14"/>
      <c r="D21" s="14"/>
      <c r="E21" s="14">
        <f>COUNT(F14:AZ14)</f>
        <v>0</v>
      </c>
      <c r="F21" s="14"/>
      <c r="G21" s="14"/>
      <c r="H21" s="14"/>
      <c r="I21" s="14"/>
      <c r="J21" s="14"/>
      <c r="K21" s="14"/>
      <c r="L21" s="14"/>
      <c r="M21" s="14"/>
      <c r="N21" s="14"/>
      <c r="O21" s="13"/>
      <c r="P21" s="13"/>
      <c r="Q21" s="13"/>
      <c r="R21" s="13"/>
      <c r="S21" s="19"/>
    </row>
    <row r="22" spans="1:19" ht="12.75">
      <c r="A22" s="12"/>
      <c r="B22" s="13"/>
      <c r="C22" s="14"/>
      <c r="D22" s="14"/>
      <c r="E22" s="14">
        <f aca="true" t="shared" si="1" ref="E22:E27">COUNT(F15:AZ15)</f>
        <v>0</v>
      </c>
      <c r="F22" s="14"/>
      <c r="G22" s="14"/>
      <c r="H22" s="14"/>
      <c r="I22" s="14"/>
      <c r="J22" s="14"/>
      <c r="K22" s="14"/>
      <c r="L22" s="14"/>
      <c r="M22" s="14"/>
      <c r="N22" s="14"/>
      <c r="O22" s="13"/>
      <c r="P22" s="13"/>
      <c r="Q22" s="13"/>
      <c r="R22" s="13"/>
      <c r="S22" s="19"/>
    </row>
    <row r="23" spans="1:19" ht="12.75">
      <c r="A23" s="12"/>
      <c r="B23" s="13"/>
      <c r="C23" s="14"/>
      <c r="D23" s="14"/>
      <c r="E23" s="14">
        <f t="shared" si="1"/>
        <v>4</v>
      </c>
      <c r="F23" s="14"/>
      <c r="G23" s="14"/>
      <c r="H23" s="14"/>
      <c r="I23" s="14"/>
      <c r="J23" s="14"/>
      <c r="K23" s="14"/>
      <c r="L23" s="14"/>
      <c r="M23" s="14"/>
      <c r="N23" s="14"/>
      <c r="O23" s="13"/>
      <c r="P23" s="13"/>
      <c r="Q23" s="13"/>
      <c r="R23" s="13"/>
      <c r="S23" s="19"/>
    </row>
    <row r="24" spans="1:19" ht="12.75">
      <c r="A24" s="12"/>
      <c r="B24" s="13"/>
      <c r="C24" s="14"/>
      <c r="D24" s="14"/>
      <c r="E24" s="14">
        <f t="shared" si="1"/>
        <v>3</v>
      </c>
      <c r="F24" s="14">
        <f>SUM(E21:E27)</f>
        <v>13</v>
      </c>
      <c r="G24" s="14"/>
      <c r="H24" s="14"/>
      <c r="I24" s="14"/>
      <c r="J24" s="14"/>
      <c r="K24" s="14"/>
      <c r="L24" s="14"/>
      <c r="M24" s="14"/>
      <c r="N24" s="14"/>
      <c r="O24" s="13"/>
      <c r="P24" s="13"/>
      <c r="Q24" s="13"/>
      <c r="R24" s="13"/>
      <c r="S24" s="19"/>
    </row>
    <row r="25" spans="1:19" ht="12.75">
      <c r="A25" s="12"/>
      <c r="B25" s="13"/>
      <c r="C25" s="14"/>
      <c r="D25" s="14"/>
      <c r="E25" s="14">
        <f t="shared" si="1"/>
        <v>1</v>
      </c>
      <c r="F25" s="14"/>
      <c r="G25" s="14"/>
      <c r="H25" s="14"/>
      <c r="I25" s="14"/>
      <c r="J25" s="14"/>
      <c r="K25" s="14"/>
      <c r="L25" s="14"/>
      <c r="M25" s="14"/>
      <c r="N25" s="14"/>
      <c r="O25" s="13"/>
      <c r="P25" s="13"/>
      <c r="Q25" s="13"/>
      <c r="R25" s="13"/>
      <c r="S25" s="19"/>
    </row>
    <row r="26" spans="1:19" ht="12.75">
      <c r="A26" s="12"/>
      <c r="B26" s="13"/>
      <c r="C26" s="14"/>
      <c r="D26" s="14"/>
      <c r="E26" s="14">
        <f t="shared" si="1"/>
        <v>2</v>
      </c>
      <c r="F26" s="14"/>
      <c r="G26" s="14"/>
      <c r="H26" s="14"/>
      <c r="I26" s="14"/>
      <c r="J26" s="14"/>
      <c r="K26" s="14"/>
      <c r="L26" s="14"/>
      <c r="M26" s="14"/>
      <c r="N26" s="14"/>
      <c r="O26" s="13"/>
      <c r="P26" s="13"/>
      <c r="Q26" s="13"/>
      <c r="R26" s="13"/>
      <c r="S26" s="19"/>
    </row>
    <row r="27" spans="1:19" ht="12.75">
      <c r="A27" s="12"/>
      <c r="B27" s="13"/>
      <c r="C27" s="14"/>
      <c r="D27" s="14"/>
      <c r="E27" s="14">
        <f t="shared" si="1"/>
        <v>3</v>
      </c>
      <c r="F27" s="14"/>
      <c r="G27" s="14"/>
      <c r="H27" s="14"/>
      <c r="I27" s="14"/>
      <c r="J27" s="14"/>
      <c r="K27" s="14"/>
      <c r="L27" s="14"/>
      <c r="M27" s="14"/>
      <c r="N27" s="14"/>
      <c r="O27" s="13"/>
      <c r="P27" s="13"/>
      <c r="Q27" s="13"/>
      <c r="R27" s="13"/>
      <c r="S27" s="19"/>
    </row>
    <row r="28" spans="1:19" ht="22.5">
      <c r="A28" s="12" t="s">
        <v>71</v>
      </c>
      <c r="B28" s="13" t="s">
        <v>72</v>
      </c>
      <c r="C28" s="14">
        <v>42</v>
      </c>
      <c r="D28" s="14" t="s">
        <v>64</v>
      </c>
      <c r="E28" s="14" t="s">
        <v>131</v>
      </c>
      <c r="F28" s="14"/>
      <c r="G28" s="14"/>
      <c r="H28" s="14"/>
      <c r="I28" s="14"/>
      <c r="J28" s="14"/>
      <c r="K28" s="14"/>
      <c r="L28" s="14"/>
      <c r="M28" s="14"/>
      <c r="N28" s="14"/>
      <c r="O28" s="13"/>
      <c r="P28" s="13"/>
      <c r="Q28" s="13"/>
      <c r="R28" s="13"/>
      <c r="S28" s="19"/>
    </row>
    <row r="29" spans="1:19" ht="12.75">
      <c r="A29" s="12"/>
      <c r="B29" s="13" t="s">
        <v>73</v>
      </c>
      <c r="C29" s="14"/>
      <c r="D29" s="14" t="s">
        <v>64</v>
      </c>
      <c r="E29" s="14" t="s">
        <v>133</v>
      </c>
      <c r="F29" s="14"/>
      <c r="G29" s="14"/>
      <c r="H29" s="14"/>
      <c r="I29" s="14">
        <v>1</v>
      </c>
      <c r="J29" s="14"/>
      <c r="K29" s="14"/>
      <c r="L29" s="14"/>
      <c r="M29" s="14">
        <v>1</v>
      </c>
      <c r="N29" s="14"/>
      <c r="O29" s="13">
        <v>1</v>
      </c>
      <c r="P29" s="13"/>
      <c r="Q29" s="13">
        <v>1</v>
      </c>
      <c r="R29" s="13"/>
      <c r="S29" s="19">
        <v>1</v>
      </c>
    </row>
    <row r="30" spans="1:19" ht="12.75">
      <c r="A30" s="12"/>
      <c r="B30" s="13" t="s">
        <v>74</v>
      </c>
      <c r="C30" s="14"/>
      <c r="D30" s="14" t="s">
        <v>64</v>
      </c>
      <c r="E30" s="14" t="s">
        <v>135</v>
      </c>
      <c r="F30" s="14"/>
      <c r="G30" s="14"/>
      <c r="H30" s="14">
        <v>1</v>
      </c>
      <c r="I30" s="14"/>
      <c r="J30" s="14">
        <v>1</v>
      </c>
      <c r="K30" s="14"/>
      <c r="L30" s="14">
        <v>1</v>
      </c>
      <c r="M30" s="14"/>
      <c r="N30" s="14"/>
      <c r="O30" s="13"/>
      <c r="P30" s="13"/>
      <c r="Q30" s="13"/>
      <c r="R30" s="13"/>
      <c r="S30" s="19"/>
    </row>
    <row r="31" spans="1:19" ht="12.75">
      <c r="A31" s="12"/>
      <c r="B31" s="13" t="s">
        <v>75</v>
      </c>
      <c r="C31" s="14"/>
      <c r="D31" s="14" t="s">
        <v>64</v>
      </c>
      <c r="E31" s="14" t="s">
        <v>137</v>
      </c>
      <c r="F31" s="14">
        <v>1</v>
      </c>
      <c r="G31" s="14">
        <v>1</v>
      </c>
      <c r="H31" s="14"/>
      <c r="I31" s="14"/>
      <c r="J31" s="14"/>
      <c r="K31" s="14">
        <v>1</v>
      </c>
      <c r="L31" s="14"/>
      <c r="M31" s="14"/>
      <c r="N31" s="14"/>
      <c r="O31" s="13"/>
      <c r="P31" s="13">
        <v>1</v>
      </c>
      <c r="Q31" s="13"/>
      <c r="R31" s="13">
        <v>1</v>
      </c>
      <c r="S31" s="19"/>
    </row>
    <row r="32" spans="1:19" ht="12.75">
      <c r="A32" s="12"/>
      <c r="B32" s="13"/>
      <c r="C32" s="14"/>
      <c r="D32" s="14"/>
      <c r="E32" s="14">
        <f>COUNT(F28:AZ28)</f>
        <v>0</v>
      </c>
      <c r="F32" s="14"/>
      <c r="G32" s="14"/>
      <c r="H32" s="14"/>
      <c r="I32" s="14"/>
      <c r="J32" s="14"/>
      <c r="K32" s="14"/>
      <c r="L32" s="14"/>
      <c r="M32" s="14"/>
      <c r="N32" s="14"/>
      <c r="O32" s="13"/>
      <c r="P32" s="13"/>
      <c r="Q32" s="13"/>
      <c r="R32" s="13"/>
      <c r="S32" s="19"/>
    </row>
    <row r="33" spans="1:19" ht="12.75">
      <c r="A33" s="12"/>
      <c r="B33" s="13"/>
      <c r="C33" s="14"/>
      <c r="D33" s="14"/>
      <c r="E33" s="14">
        <f>COUNT(F29:AZ29)</f>
        <v>5</v>
      </c>
      <c r="F33" s="14"/>
      <c r="G33" s="14"/>
      <c r="H33" s="14"/>
      <c r="I33" s="14"/>
      <c r="J33" s="14"/>
      <c r="K33" s="14"/>
      <c r="L33" s="14"/>
      <c r="M33" s="14"/>
      <c r="N33" s="14"/>
      <c r="O33" s="13"/>
      <c r="P33" s="13"/>
      <c r="Q33" s="13"/>
      <c r="R33" s="13"/>
      <c r="S33" s="19"/>
    </row>
    <row r="34" spans="1:19" ht="12.75">
      <c r="A34" s="12"/>
      <c r="B34" s="13"/>
      <c r="C34" s="14"/>
      <c r="D34" s="14"/>
      <c r="E34" s="14">
        <f>COUNT(F30:AZ30)</f>
        <v>3</v>
      </c>
      <c r="F34" s="14"/>
      <c r="G34" s="14"/>
      <c r="H34" s="14"/>
      <c r="I34" s="14"/>
      <c r="J34" s="14"/>
      <c r="K34" s="14"/>
      <c r="L34" s="14"/>
      <c r="M34" s="14"/>
      <c r="N34" s="14"/>
      <c r="O34" s="13"/>
      <c r="P34" s="13"/>
      <c r="Q34" s="13"/>
      <c r="R34" s="13"/>
      <c r="S34" s="19"/>
    </row>
    <row r="35" spans="1:19" ht="12.75">
      <c r="A35" s="12"/>
      <c r="B35" s="13"/>
      <c r="C35" s="14"/>
      <c r="D35" s="14"/>
      <c r="E35" s="14">
        <f>COUNT(F31:AZ31)</f>
        <v>5</v>
      </c>
      <c r="F35" s="14"/>
      <c r="G35" s="14"/>
      <c r="H35" s="14"/>
      <c r="I35" s="14"/>
      <c r="J35" s="14"/>
      <c r="K35" s="14"/>
      <c r="L35" s="14"/>
      <c r="M35" s="14"/>
      <c r="N35" s="14"/>
      <c r="O35" s="13"/>
      <c r="P35" s="13"/>
      <c r="Q35" s="13"/>
      <c r="R35" s="13"/>
      <c r="S35" s="19"/>
    </row>
    <row r="36" spans="1:19" ht="12.75">
      <c r="A36" s="12" t="s">
        <v>77</v>
      </c>
      <c r="B36" s="13" t="s">
        <v>78</v>
      </c>
      <c r="C36" s="14">
        <v>44</v>
      </c>
      <c r="D36" s="14" t="s">
        <v>130</v>
      </c>
      <c r="E36" s="14" t="s">
        <v>131</v>
      </c>
      <c r="F36" s="14"/>
      <c r="G36" s="14"/>
      <c r="H36" s="14"/>
      <c r="I36" s="14"/>
      <c r="J36" s="14"/>
      <c r="K36" s="14">
        <v>1</v>
      </c>
      <c r="L36" s="14"/>
      <c r="M36" s="14"/>
      <c r="N36" s="14"/>
      <c r="O36" s="13">
        <v>1</v>
      </c>
      <c r="P36" s="13">
        <v>1</v>
      </c>
      <c r="Q36" s="13"/>
      <c r="R36" s="13">
        <v>1</v>
      </c>
      <c r="S36" s="19"/>
    </row>
    <row r="37" spans="1:19" ht="12.75">
      <c r="A37" s="12"/>
      <c r="B37" s="13" t="s">
        <v>79</v>
      </c>
      <c r="C37" s="14"/>
      <c r="D37" s="14" t="s">
        <v>130</v>
      </c>
      <c r="E37" s="14" t="s">
        <v>133</v>
      </c>
      <c r="F37" s="14">
        <v>1</v>
      </c>
      <c r="G37" s="14"/>
      <c r="H37" s="14"/>
      <c r="I37" s="14">
        <v>1</v>
      </c>
      <c r="J37" s="14">
        <v>1</v>
      </c>
      <c r="K37" s="14">
        <v>1</v>
      </c>
      <c r="L37" s="14">
        <v>1</v>
      </c>
      <c r="M37" s="14"/>
      <c r="N37" s="14"/>
      <c r="O37" s="13">
        <v>1</v>
      </c>
      <c r="P37" s="13">
        <v>1</v>
      </c>
      <c r="Q37" s="13"/>
      <c r="R37" s="13"/>
      <c r="S37" s="19"/>
    </row>
    <row r="38" spans="1:19" ht="12.75">
      <c r="A38" s="12"/>
      <c r="B38" s="13" t="s">
        <v>80</v>
      </c>
      <c r="C38" s="14"/>
      <c r="D38" s="14" t="s">
        <v>130</v>
      </c>
      <c r="E38" s="14" t="s">
        <v>135</v>
      </c>
      <c r="F38" s="14">
        <v>1</v>
      </c>
      <c r="G38" s="14">
        <v>1</v>
      </c>
      <c r="H38" s="14"/>
      <c r="I38" s="14"/>
      <c r="J38" s="14">
        <v>1</v>
      </c>
      <c r="K38" s="14">
        <v>1</v>
      </c>
      <c r="L38" s="14">
        <v>1</v>
      </c>
      <c r="M38" s="14"/>
      <c r="N38" s="14"/>
      <c r="O38" s="13">
        <v>1</v>
      </c>
      <c r="P38" s="13">
        <v>1</v>
      </c>
      <c r="Q38" s="13"/>
      <c r="R38" s="13"/>
      <c r="S38" s="19"/>
    </row>
    <row r="39" spans="1:19" ht="12.75">
      <c r="A39" s="12"/>
      <c r="B39" s="13" t="s">
        <v>81</v>
      </c>
      <c r="C39" s="14"/>
      <c r="D39" s="14" t="s">
        <v>130</v>
      </c>
      <c r="E39" s="14" t="s">
        <v>137</v>
      </c>
      <c r="F39" s="14"/>
      <c r="G39" s="14">
        <v>1</v>
      </c>
      <c r="H39" s="14">
        <v>1</v>
      </c>
      <c r="I39" s="14">
        <v>1</v>
      </c>
      <c r="J39" s="14">
        <v>1</v>
      </c>
      <c r="K39" s="14"/>
      <c r="L39" s="14">
        <v>1</v>
      </c>
      <c r="M39" s="14"/>
      <c r="N39" s="14"/>
      <c r="O39" s="13">
        <v>1</v>
      </c>
      <c r="P39" s="13">
        <v>1</v>
      </c>
      <c r="Q39" s="13">
        <v>1</v>
      </c>
      <c r="R39" s="13"/>
      <c r="S39" s="19"/>
    </row>
    <row r="40" spans="1:19" ht="12.75">
      <c r="A40" s="12"/>
      <c r="B40" s="13" t="s">
        <v>82</v>
      </c>
      <c r="C40" s="14"/>
      <c r="D40" s="14" t="s">
        <v>130</v>
      </c>
      <c r="E40" s="14" t="s">
        <v>139</v>
      </c>
      <c r="F40" s="14"/>
      <c r="G40" s="14"/>
      <c r="H40" s="14"/>
      <c r="I40" s="14">
        <v>1</v>
      </c>
      <c r="J40" s="14"/>
      <c r="K40" s="14"/>
      <c r="L40" s="14"/>
      <c r="M40" s="14"/>
      <c r="N40" s="14"/>
      <c r="O40" s="13"/>
      <c r="P40" s="13"/>
      <c r="Q40" s="13"/>
      <c r="R40" s="13"/>
      <c r="S40" s="19"/>
    </row>
    <row r="41" spans="1:19" ht="12.75">
      <c r="A41" s="12"/>
      <c r="B41" s="13" t="s">
        <v>83</v>
      </c>
      <c r="C41" s="14"/>
      <c r="D41" s="14" t="s">
        <v>130</v>
      </c>
      <c r="E41" s="14" t="s">
        <v>141</v>
      </c>
      <c r="F41" s="14"/>
      <c r="G41" s="14"/>
      <c r="H41" s="14"/>
      <c r="I41" s="14"/>
      <c r="J41" s="14"/>
      <c r="K41" s="14"/>
      <c r="L41" s="14">
        <v>1</v>
      </c>
      <c r="M41" s="14">
        <v>1</v>
      </c>
      <c r="N41" s="14"/>
      <c r="O41" s="13"/>
      <c r="P41" s="13"/>
      <c r="Q41" s="13"/>
      <c r="R41" s="13"/>
      <c r="S41" s="19"/>
    </row>
    <row r="42" spans="1:19" ht="12.75">
      <c r="A42" s="12"/>
      <c r="B42" s="13" t="s">
        <v>84</v>
      </c>
      <c r="C42" s="14"/>
      <c r="D42" s="14" t="s">
        <v>130</v>
      </c>
      <c r="E42" s="14" t="s">
        <v>156</v>
      </c>
      <c r="F42" s="14"/>
      <c r="G42" s="14"/>
      <c r="H42" s="14"/>
      <c r="I42" s="14"/>
      <c r="J42" s="14"/>
      <c r="K42" s="14"/>
      <c r="L42" s="14"/>
      <c r="M42" s="14">
        <v>1</v>
      </c>
      <c r="N42" s="14"/>
      <c r="O42" s="13"/>
      <c r="P42" s="13"/>
      <c r="Q42" s="13"/>
      <c r="R42" s="13"/>
      <c r="S42" s="19"/>
    </row>
    <row r="43" spans="1:19" ht="12.75">
      <c r="A43" s="12"/>
      <c r="B43" s="13" t="s">
        <v>85</v>
      </c>
      <c r="C43" s="14"/>
      <c r="D43" s="14" t="s">
        <v>130</v>
      </c>
      <c r="E43" s="14" t="s">
        <v>158</v>
      </c>
      <c r="F43" s="14"/>
      <c r="G43" s="14"/>
      <c r="H43" s="14"/>
      <c r="I43" s="14"/>
      <c r="J43" s="14">
        <v>1</v>
      </c>
      <c r="K43" s="14"/>
      <c r="L43" s="14"/>
      <c r="M43" s="14">
        <v>1</v>
      </c>
      <c r="N43" s="14"/>
      <c r="O43" s="13"/>
      <c r="P43" s="13"/>
      <c r="Q43" s="13"/>
      <c r="R43" s="13"/>
      <c r="S43" s="19">
        <v>1</v>
      </c>
    </row>
    <row r="44" spans="1:19" ht="12.75">
      <c r="A44" s="12"/>
      <c r="B44" s="13" t="s">
        <v>86</v>
      </c>
      <c r="C44" s="14"/>
      <c r="D44" s="14" t="s">
        <v>130</v>
      </c>
      <c r="E44" s="14" t="s">
        <v>160</v>
      </c>
      <c r="F44" s="14"/>
      <c r="G44" s="14"/>
      <c r="H44" s="14"/>
      <c r="I44" s="14"/>
      <c r="J44" s="14"/>
      <c r="K44" s="14"/>
      <c r="L44" s="14"/>
      <c r="M44" s="14"/>
      <c r="N44" s="14"/>
      <c r="O44" s="13"/>
      <c r="P44" s="13"/>
      <c r="Q44" s="13"/>
      <c r="R44" s="13"/>
      <c r="S44" s="19"/>
    </row>
    <row r="45" spans="1:19" ht="12.75">
      <c r="A45" s="12"/>
      <c r="B45" s="13" t="s">
        <v>87</v>
      </c>
      <c r="C45" s="14"/>
      <c r="D45" s="14" t="s">
        <v>130</v>
      </c>
      <c r="E45" s="14" t="s">
        <v>162</v>
      </c>
      <c r="F45" s="14"/>
      <c r="G45" s="14"/>
      <c r="H45" s="14"/>
      <c r="I45" s="14"/>
      <c r="J45" s="14"/>
      <c r="K45" s="14"/>
      <c r="L45" s="14"/>
      <c r="M45" s="14"/>
      <c r="N45" s="14"/>
      <c r="O45" s="13"/>
      <c r="P45" s="13"/>
      <c r="Q45" s="13"/>
      <c r="R45" s="13"/>
      <c r="S45" s="19"/>
    </row>
    <row r="46" spans="1:19" ht="12.75">
      <c r="A46" s="12"/>
      <c r="B46" s="13" t="s">
        <v>88</v>
      </c>
      <c r="C46" s="14"/>
      <c r="D46" s="14" t="s">
        <v>130</v>
      </c>
      <c r="E46" s="14" t="s">
        <v>180</v>
      </c>
      <c r="F46" s="14"/>
      <c r="G46" s="14"/>
      <c r="H46" s="14"/>
      <c r="I46" s="14"/>
      <c r="J46" s="14"/>
      <c r="K46" s="14"/>
      <c r="L46" s="14"/>
      <c r="M46" s="14"/>
      <c r="N46" s="14"/>
      <c r="O46" s="13"/>
      <c r="P46" s="13"/>
      <c r="Q46" s="13">
        <v>1</v>
      </c>
      <c r="R46" s="13"/>
      <c r="S46" s="19"/>
    </row>
    <row r="47" spans="1:19" ht="12.75">
      <c r="A47" s="12"/>
      <c r="B47" s="13"/>
      <c r="C47" s="14"/>
      <c r="D47" s="14"/>
      <c r="E47" s="14">
        <f>COUNT(F36:AZ36)</f>
        <v>4</v>
      </c>
      <c r="F47" s="14"/>
      <c r="G47" s="14"/>
      <c r="H47" s="14"/>
      <c r="I47" s="14"/>
      <c r="J47" s="14"/>
      <c r="K47" s="14"/>
      <c r="L47" s="14"/>
      <c r="M47" s="14"/>
      <c r="N47" s="14"/>
      <c r="O47" s="13"/>
      <c r="P47" s="13"/>
      <c r="Q47" s="13"/>
      <c r="R47" s="13"/>
      <c r="S47" s="19"/>
    </row>
    <row r="48" spans="1:19" ht="12.75">
      <c r="A48" s="12"/>
      <c r="B48" s="13"/>
      <c r="C48" s="14"/>
      <c r="D48" s="14"/>
      <c r="E48" s="14">
        <f aca="true" t="shared" si="2" ref="E48:E57">COUNT(F37:AZ37)</f>
        <v>7</v>
      </c>
      <c r="F48" s="14"/>
      <c r="G48" s="14"/>
      <c r="H48" s="14"/>
      <c r="I48" s="14"/>
      <c r="J48" s="14"/>
      <c r="K48" s="14"/>
      <c r="L48" s="14"/>
      <c r="M48" s="14"/>
      <c r="N48" s="14"/>
      <c r="O48" s="13"/>
      <c r="P48" s="13"/>
      <c r="Q48" s="13"/>
      <c r="R48" s="13"/>
      <c r="S48" s="19"/>
    </row>
    <row r="49" spans="1:19" ht="12.75">
      <c r="A49" s="12"/>
      <c r="B49" s="13"/>
      <c r="C49" s="14"/>
      <c r="D49" s="14"/>
      <c r="E49" s="14">
        <f t="shared" si="2"/>
        <v>7</v>
      </c>
      <c r="F49" s="14"/>
      <c r="G49" s="14"/>
      <c r="H49" s="14"/>
      <c r="I49" s="14"/>
      <c r="J49" s="14"/>
      <c r="K49" s="14"/>
      <c r="L49" s="14"/>
      <c r="M49" s="14"/>
      <c r="N49" s="14"/>
      <c r="O49" s="13"/>
      <c r="P49" s="13"/>
      <c r="Q49" s="13"/>
      <c r="R49" s="13"/>
      <c r="S49" s="19"/>
    </row>
    <row r="50" spans="1:19" ht="12.75">
      <c r="A50" s="12"/>
      <c r="B50" s="13"/>
      <c r="C50" s="14"/>
      <c r="D50" s="14"/>
      <c r="E50" s="14">
        <f t="shared" si="2"/>
        <v>8</v>
      </c>
      <c r="F50" s="14"/>
      <c r="G50" s="14"/>
      <c r="H50" s="14"/>
      <c r="I50" s="14"/>
      <c r="J50" s="14"/>
      <c r="K50" s="14"/>
      <c r="L50" s="14"/>
      <c r="M50" s="14"/>
      <c r="N50" s="14"/>
      <c r="O50" s="13"/>
      <c r="P50" s="13"/>
      <c r="Q50" s="13"/>
      <c r="R50" s="13"/>
      <c r="S50" s="19"/>
    </row>
    <row r="51" spans="1:19" ht="12.75">
      <c r="A51" s="12"/>
      <c r="B51" s="13"/>
      <c r="C51" s="14"/>
      <c r="D51" s="14"/>
      <c r="E51" s="14">
        <f t="shared" si="2"/>
        <v>1</v>
      </c>
      <c r="F51" s="14"/>
      <c r="G51" s="14"/>
      <c r="H51" s="14"/>
      <c r="I51" s="14"/>
      <c r="J51" s="14"/>
      <c r="K51" s="14"/>
      <c r="L51" s="14"/>
      <c r="M51" s="14"/>
      <c r="N51" s="14"/>
      <c r="O51" s="13"/>
      <c r="P51" s="13"/>
      <c r="Q51" s="13"/>
      <c r="R51" s="13"/>
      <c r="S51" s="19"/>
    </row>
    <row r="52" spans="1:19" ht="12.75">
      <c r="A52" s="12"/>
      <c r="B52" s="13"/>
      <c r="C52" s="14"/>
      <c r="D52" s="14"/>
      <c r="E52" s="14">
        <f t="shared" si="2"/>
        <v>2</v>
      </c>
      <c r="F52" s="14"/>
      <c r="G52" s="14"/>
      <c r="H52" s="14"/>
      <c r="I52" s="14"/>
      <c r="J52" s="14"/>
      <c r="K52" s="14"/>
      <c r="L52" s="14"/>
      <c r="M52" s="14"/>
      <c r="N52" s="14"/>
      <c r="O52" s="13"/>
      <c r="P52" s="13"/>
      <c r="Q52" s="13"/>
      <c r="R52" s="13"/>
      <c r="S52" s="19"/>
    </row>
    <row r="53" spans="1:19" ht="12.75">
      <c r="A53" s="12"/>
      <c r="B53" s="13"/>
      <c r="C53" s="14"/>
      <c r="D53" s="14"/>
      <c r="E53" s="14">
        <f t="shared" si="2"/>
        <v>1</v>
      </c>
      <c r="F53" s="14"/>
      <c r="G53" s="14"/>
      <c r="H53" s="14"/>
      <c r="I53" s="14"/>
      <c r="J53" s="14"/>
      <c r="K53" s="14"/>
      <c r="L53" s="14"/>
      <c r="M53" s="14"/>
      <c r="N53" s="14"/>
      <c r="O53" s="13"/>
      <c r="P53" s="13"/>
      <c r="Q53" s="13"/>
      <c r="R53" s="13"/>
      <c r="S53" s="19"/>
    </row>
    <row r="54" spans="1:19" ht="12.75">
      <c r="A54" s="12"/>
      <c r="B54" s="13"/>
      <c r="C54" s="14"/>
      <c r="D54" s="14"/>
      <c r="E54" s="14">
        <f t="shared" si="2"/>
        <v>3</v>
      </c>
      <c r="F54" s="14"/>
      <c r="G54" s="14"/>
      <c r="H54" s="14"/>
      <c r="I54" s="14"/>
      <c r="J54" s="14"/>
      <c r="K54" s="14"/>
      <c r="L54" s="14"/>
      <c r="M54" s="14"/>
      <c r="N54" s="14"/>
      <c r="O54" s="13"/>
      <c r="P54" s="13"/>
      <c r="Q54" s="13"/>
      <c r="R54" s="13"/>
      <c r="S54" s="19"/>
    </row>
    <row r="55" spans="1:19" ht="12.75">
      <c r="A55" s="12"/>
      <c r="B55" s="13"/>
      <c r="C55" s="14"/>
      <c r="D55" s="14"/>
      <c r="E55" s="14">
        <f t="shared" si="2"/>
        <v>0</v>
      </c>
      <c r="F55" s="14"/>
      <c r="G55" s="14"/>
      <c r="H55" s="14"/>
      <c r="I55" s="14"/>
      <c r="J55" s="14"/>
      <c r="K55" s="14"/>
      <c r="L55" s="14"/>
      <c r="M55" s="14"/>
      <c r="N55" s="14"/>
      <c r="O55" s="13"/>
      <c r="P55" s="13"/>
      <c r="Q55" s="13"/>
      <c r="R55" s="13"/>
      <c r="S55" s="19"/>
    </row>
    <row r="56" spans="1:19" ht="12.75">
      <c r="A56" s="12"/>
      <c r="B56" s="13"/>
      <c r="C56" s="14"/>
      <c r="D56" s="14"/>
      <c r="E56" s="14">
        <f t="shared" si="2"/>
        <v>0</v>
      </c>
      <c r="F56" s="14"/>
      <c r="G56" s="14"/>
      <c r="H56" s="14"/>
      <c r="I56" s="14"/>
      <c r="J56" s="14"/>
      <c r="K56" s="14"/>
      <c r="L56" s="14"/>
      <c r="M56" s="14"/>
      <c r="N56" s="14"/>
      <c r="O56" s="13"/>
      <c r="P56" s="13"/>
      <c r="Q56" s="13"/>
      <c r="R56" s="13"/>
      <c r="S56" s="19"/>
    </row>
    <row r="57" spans="1:19" ht="12.75">
      <c r="A57" s="12"/>
      <c r="B57" s="13"/>
      <c r="C57" s="14"/>
      <c r="D57" s="14"/>
      <c r="E57" s="14">
        <f t="shared" si="2"/>
        <v>1</v>
      </c>
      <c r="F57" s="14"/>
      <c r="G57" s="14"/>
      <c r="H57" s="14"/>
      <c r="I57" s="14"/>
      <c r="J57" s="14"/>
      <c r="K57" s="14"/>
      <c r="L57" s="14"/>
      <c r="M57" s="14"/>
      <c r="N57" s="14"/>
      <c r="O57" s="13"/>
      <c r="P57" s="13"/>
      <c r="Q57" s="13"/>
      <c r="R57" s="13"/>
      <c r="S57" s="19"/>
    </row>
    <row r="58" spans="1:19" ht="12.75">
      <c r="A58" s="12" t="s">
        <v>89</v>
      </c>
      <c r="B58" s="13" t="s">
        <v>78</v>
      </c>
      <c r="C58" s="14">
        <v>45</v>
      </c>
      <c r="D58" s="14" t="s">
        <v>130</v>
      </c>
      <c r="E58" s="14" t="s">
        <v>131</v>
      </c>
      <c r="F58" s="14"/>
      <c r="G58" s="14"/>
      <c r="H58" s="14"/>
      <c r="I58" s="14"/>
      <c r="J58" s="14"/>
      <c r="K58" s="14">
        <v>1</v>
      </c>
      <c r="L58" s="14"/>
      <c r="M58" s="14"/>
      <c r="N58" s="14"/>
      <c r="O58" s="13"/>
      <c r="P58" s="13">
        <v>1</v>
      </c>
      <c r="Q58" s="13"/>
      <c r="R58" s="13">
        <v>1</v>
      </c>
      <c r="S58" s="19"/>
    </row>
    <row r="59" spans="1:19" ht="12.75">
      <c r="A59" s="12"/>
      <c r="B59" s="13" t="s">
        <v>79</v>
      </c>
      <c r="C59" s="14"/>
      <c r="D59" s="14" t="s">
        <v>130</v>
      </c>
      <c r="E59" s="14" t="s">
        <v>133</v>
      </c>
      <c r="F59" s="14"/>
      <c r="G59" s="14">
        <v>1</v>
      </c>
      <c r="H59" s="14"/>
      <c r="I59" s="14"/>
      <c r="J59" s="14"/>
      <c r="K59" s="14">
        <v>1</v>
      </c>
      <c r="L59" s="14"/>
      <c r="M59" s="14"/>
      <c r="N59" s="14"/>
      <c r="O59" s="13"/>
      <c r="P59" s="13">
        <v>1</v>
      </c>
      <c r="Q59" s="13"/>
      <c r="R59" s="13">
        <v>1</v>
      </c>
      <c r="S59" s="19"/>
    </row>
    <row r="60" spans="1:19" ht="12.75">
      <c r="A60" s="12"/>
      <c r="B60" s="13" t="s">
        <v>80</v>
      </c>
      <c r="C60" s="14"/>
      <c r="D60" s="14" t="s">
        <v>130</v>
      </c>
      <c r="E60" s="14" t="s">
        <v>135</v>
      </c>
      <c r="F60" s="14"/>
      <c r="G60" s="14"/>
      <c r="H60" s="14"/>
      <c r="I60" s="14"/>
      <c r="J60" s="14"/>
      <c r="K60" s="14">
        <v>1</v>
      </c>
      <c r="L60" s="14"/>
      <c r="M60" s="14"/>
      <c r="N60" s="14"/>
      <c r="O60" s="13"/>
      <c r="P60" s="13">
        <v>1</v>
      </c>
      <c r="Q60" s="13"/>
      <c r="R60" s="13"/>
      <c r="S60" s="19"/>
    </row>
    <row r="61" spans="1:19" ht="12.75">
      <c r="A61" s="12"/>
      <c r="B61" s="13" t="s">
        <v>81</v>
      </c>
      <c r="C61" s="14"/>
      <c r="D61" s="14" t="s">
        <v>130</v>
      </c>
      <c r="E61" s="14" t="s">
        <v>137</v>
      </c>
      <c r="F61" s="14">
        <v>1</v>
      </c>
      <c r="G61" s="14"/>
      <c r="H61" s="14"/>
      <c r="I61" s="14"/>
      <c r="J61" s="14">
        <v>1</v>
      </c>
      <c r="K61" s="14">
        <v>1</v>
      </c>
      <c r="L61" s="14">
        <v>1</v>
      </c>
      <c r="M61" s="14"/>
      <c r="N61" s="14"/>
      <c r="O61" s="13"/>
      <c r="P61" s="13">
        <v>1</v>
      </c>
      <c r="Q61" s="13"/>
      <c r="R61" s="13">
        <v>1</v>
      </c>
      <c r="S61" s="19"/>
    </row>
    <row r="62" spans="1:19" ht="12.75">
      <c r="A62" s="12"/>
      <c r="B62" s="13" t="s">
        <v>82</v>
      </c>
      <c r="C62" s="14"/>
      <c r="D62" s="14" t="s">
        <v>130</v>
      </c>
      <c r="E62" s="14" t="s">
        <v>139</v>
      </c>
      <c r="F62" s="14">
        <v>1</v>
      </c>
      <c r="G62" s="14">
        <v>1</v>
      </c>
      <c r="H62" s="14">
        <v>1</v>
      </c>
      <c r="I62" s="14">
        <v>1</v>
      </c>
      <c r="J62" s="14">
        <v>1</v>
      </c>
      <c r="K62" s="14">
        <v>1</v>
      </c>
      <c r="L62" s="14"/>
      <c r="M62" s="14"/>
      <c r="N62" s="14"/>
      <c r="O62" s="13">
        <v>1</v>
      </c>
      <c r="P62" s="13">
        <v>1</v>
      </c>
      <c r="Q62" s="13">
        <v>1</v>
      </c>
      <c r="R62" s="13">
        <v>1</v>
      </c>
      <c r="S62" s="19"/>
    </row>
    <row r="63" spans="1:19" ht="12.75">
      <c r="A63" s="12"/>
      <c r="B63" s="13" t="s">
        <v>83</v>
      </c>
      <c r="C63" s="14"/>
      <c r="D63" s="14" t="s">
        <v>130</v>
      </c>
      <c r="E63" s="14" t="s">
        <v>141</v>
      </c>
      <c r="F63" s="14"/>
      <c r="G63" s="14"/>
      <c r="H63" s="14">
        <v>1</v>
      </c>
      <c r="I63" s="14"/>
      <c r="J63" s="14"/>
      <c r="K63" s="14"/>
      <c r="L63" s="14"/>
      <c r="M63" s="14">
        <v>1</v>
      </c>
      <c r="N63" s="14"/>
      <c r="O63" s="13">
        <v>1</v>
      </c>
      <c r="P63" s="13"/>
      <c r="Q63" s="13"/>
      <c r="R63" s="13"/>
      <c r="S63" s="19"/>
    </row>
    <row r="64" spans="1:19" ht="12.75">
      <c r="A64" s="12"/>
      <c r="B64" s="13" t="s">
        <v>84</v>
      </c>
      <c r="C64" s="14"/>
      <c r="D64" s="14" t="s">
        <v>130</v>
      </c>
      <c r="E64" s="14" t="s">
        <v>156</v>
      </c>
      <c r="F64" s="14">
        <v>1</v>
      </c>
      <c r="G64" s="14"/>
      <c r="H64" s="14"/>
      <c r="I64" s="14">
        <v>1</v>
      </c>
      <c r="J64" s="14"/>
      <c r="K64" s="14">
        <v>1</v>
      </c>
      <c r="L64" s="14"/>
      <c r="M64" s="14">
        <v>1</v>
      </c>
      <c r="N64" s="14"/>
      <c r="O64" s="13">
        <v>1</v>
      </c>
      <c r="P64" s="13"/>
      <c r="Q64" s="13">
        <v>1</v>
      </c>
      <c r="R64" s="13"/>
      <c r="S64" s="19"/>
    </row>
    <row r="65" spans="1:19" ht="12.75">
      <c r="A65" s="12"/>
      <c r="B65" s="13" t="s">
        <v>85</v>
      </c>
      <c r="C65" s="14"/>
      <c r="D65" s="14" t="s">
        <v>130</v>
      </c>
      <c r="E65" s="14" t="s">
        <v>158</v>
      </c>
      <c r="F65" s="14"/>
      <c r="G65" s="14"/>
      <c r="H65" s="14"/>
      <c r="I65" s="14"/>
      <c r="J65" s="14"/>
      <c r="K65" s="14"/>
      <c r="L65" s="14"/>
      <c r="M65" s="14">
        <v>1</v>
      </c>
      <c r="N65" s="14"/>
      <c r="O65" s="13">
        <v>1</v>
      </c>
      <c r="P65" s="13"/>
      <c r="Q65" s="13"/>
      <c r="R65" s="13"/>
      <c r="S65" s="19"/>
    </row>
    <row r="66" spans="1:19" ht="12.75">
      <c r="A66" s="12"/>
      <c r="B66" s="13" t="s">
        <v>88</v>
      </c>
      <c r="C66" s="14"/>
      <c r="D66" s="14" t="s">
        <v>130</v>
      </c>
      <c r="E66" s="14" t="s">
        <v>180</v>
      </c>
      <c r="F66" s="14"/>
      <c r="G66" s="14"/>
      <c r="H66" s="14"/>
      <c r="I66" s="14"/>
      <c r="J66" s="14"/>
      <c r="K66" s="14"/>
      <c r="L66" s="14"/>
      <c r="M66" s="14"/>
      <c r="N66" s="14"/>
      <c r="O66" s="13"/>
      <c r="P66" s="13"/>
      <c r="Q66" s="13"/>
      <c r="R66" s="13"/>
      <c r="S66" s="19">
        <v>1</v>
      </c>
    </row>
    <row r="67" spans="1:19" ht="12.75">
      <c r="A67" s="12"/>
      <c r="B67" s="13"/>
      <c r="C67" s="14"/>
      <c r="D67" s="14"/>
      <c r="E67" s="14">
        <f>COUNT(F58:AZ58)</f>
        <v>3</v>
      </c>
      <c r="F67" s="14"/>
      <c r="G67" s="14"/>
      <c r="H67" s="14"/>
      <c r="I67" s="14"/>
      <c r="J67" s="14"/>
      <c r="K67" s="14"/>
      <c r="L67" s="14"/>
      <c r="M67" s="14"/>
      <c r="N67" s="14"/>
      <c r="O67" s="13"/>
      <c r="P67" s="13"/>
      <c r="Q67" s="13"/>
      <c r="R67" s="13"/>
      <c r="S67" s="19"/>
    </row>
    <row r="68" spans="1:19" ht="12.75">
      <c r="A68" s="12"/>
      <c r="B68" s="13"/>
      <c r="C68" s="14"/>
      <c r="D68" s="14"/>
      <c r="E68" s="14">
        <f aca="true" t="shared" si="3" ref="E68:E75">COUNT(F59:AZ59)</f>
        <v>4</v>
      </c>
      <c r="F68" s="14"/>
      <c r="G68" s="14"/>
      <c r="H68" s="14"/>
      <c r="I68" s="14"/>
      <c r="J68" s="14"/>
      <c r="K68" s="14"/>
      <c r="L68" s="14"/>
      <c r="M68" s="14"/>
      <c r="N68" s="14"/>
      <c r="O68" s="13"/>
      <c r="P68" s="13"/>
      <c r="Q68" s="13"/>
      <c r="R68" s="13"/>
      <c r="S68" s="19"/>
    </row>
    <row r="69" spans="1:19" ht="12.75">
      <c r="A69" s="12"/>
      <c r="B69" s="13"/>
      <c r="C69" s="14"/>
      <c r="D69" s="14"/>
      <c r="E69" s="14">
        <f t="shared" si="3"/>
        <v>2</v>
      </c>
      <c r="F69" s="14"/>
      <c r="G69" s="14"/>
      <c r="H69" s="14"/>
      <c r="I69" s="14"/>
      <c r="J69" s="14"/>
      <c r="K69" s="14"/>
      <c r="L69" s="14"/>
      <c r="M69" s="14"/>
      <c r="N69" s="14"/>
      <c r="O69" s="13"/>
      <c r="P69" s="13"/>
      <c r="Q69" s="13"/>
      <c r="R69" s="13"/>
      <c r="S69" s="19"/>
    </row>
    <row r="70" spans="1:19" ht="12.75">
      <c r="A70" s="12"/>
      <c r="B70" s="13"/>
      <c r="C70" s="14"/>
      <c r="D70" s="14"/>
      <c r="E70" s="14">
        <f t="shared" si="3"/>
        <v>6</v>
      </c>
      <c r="F70" s="14"/>
      <c r="G70" s="14"/>
      <c r="H70" s="14"/>
      <c r="I70" s="14"/>
      <c r="J70" s="14"/>
      <c r="K70" s="14"/>
      <c r="L70" s="14"/>
      <c r="M70" s="14"/>
      <c r="N70" s="14"/>
      <c r="O70" s="13"/>
      <c r="P70" s="13"/>
      <c r="Q70" s="13"/>
      <c r="R70" s="13"/>
      <c r="S70" s="19"/>
    </row>
    <row r="71" spans="1:19" ht="12.75">
      <c r="A71" s="12"/>
      <c r="B71" s="13"/>
      <c r="C71" s="14"/>
      <c r="D71" s="14"/>
      <c r="E71" s="14">
        <f t="shared" si="3"/>
        <v>10</v>
      </c>
      <c r="F71" s="14"/>
      <c r="G71" s="14"/>
      <c r="H71" s="14"/>
      <c r="I71" s="14"/>
      <c r="J71" s="14"/>
      <c r="K71" s="14"/>
      <c r="L71" s="14"/>
      <c r="M71" s="14"/>
      <c r="N71" s="14"/>
      <c r="O71" s="13"/>
      <c r="P71" s="13"/>
      <c r="Q71" s="13"/>
      <c r="R71" s="13"/>
      <c r="S71" s="19"/>
    </row>
    <row r="72" spans="1:19" ht="12.75">
      <c r="A72" s="12"/>
      <c r="B72" s="13"/>
      <c r="C72" s="14"/>
      <c r="D72" s="14"/>
      <c r="E72" s="14">
        <f t="shared" si="3"/>
        <v>3</v>
      </c>
      <c r="F72" s="14"/>
      <c r="G72" s="14"/>
      <c r="H72" s="14"/>
      <c r="I72" s="14"/>
      <c r="J72" s="14"/>
      <c r="K72" s="14"/>
      <c r="L72" s="14"/>
      <c r="M72" s="14"/>
      <c r="N72" s="14"/>
      <c r="O72" s="13"/>
      <c r="P72" s="13"/>
      <c r="Q72" s="13"/>
      <c r="R72" s="13"/>
      <c r="S72" s="19"/>
    </row>
    <row r="73" spans="1:19" ht="12.75">
      <c r="A73" s="12"/>
      <c r="B73" s="13"/>
      <c r="C73" s="14"/>
      <c r="D73" s="14"/>
      <c r="E73" s="14">
        <f t="shared" si="3"/>
        <v>6</v>
      </c>
      <c r="F73" s="14"/>
      <c r="G73" s="14"/>
      <c r="H73" s="14"/>
      <c r="I73" s="14"/>
      <c r="J73" s="14"/>
      <c r="K73" s="14"/>
      <c r="L73" s="14"/>
      <c r="M73" s="14"/>
      <c r="N73" s="14"/>
      <c r="O73" s="13"/>
      <c r="P73" s="13"/>
      <c r="Q73" s="13"/>
      <c r="R73" s="13"/>
      <c r="S73" s="19"/>
    </row>
    <row r="74" spans="1:19" ht="12.75">
      <c r="A74" s="12"/>
      <c r="B74" s="13"/>
      <c r="C74" s="14"/>
      <c r="D74" s="14"/>
      <c r="E74" s="14">
        <f t="shared" si="3"/>
        <v>2</v>
      </c>
      <c r="F74" s="14"/>
      <c r="G74" s="14"/>
      <c r="H74" s="14"/>
      <c r="I74" s="14"/>
      <c r="J74" s="14"/>
      <c r="K74" s="14"/>
      <c r="L74" s="14"/>
      <c r="M74" s="14"/>
      <c r="N74" s="14"/>
      <c r="O74" s="13"/>
      <c r="P74" s="13"/>
      <c r="Q74" s="13"/>
      <c r="R74" s="13"/>
      <c r="S74" s="19"/>
    </row>
    <row r="75" spans="1:19" ht="12.75">
      <c r="A75" s="12"/>
      <c r="B75" s="13"/>
      <c r="C75" s="14"/>
      <c r="D75" s="14"/>
      <c r="E75" s="14">
        <f t="shared" si="3"/>
        <v>1</v>
      </c>
      <c r="F75" s="14"/>
      <c r="G75" s="14"/>
      <c r="H75" s="14"/>
      <c r="I75" s="14"/>
      <c r="J75" s="14"/>
      <c r="K75" s="14"/>
      <c r="L75" s="14"/>
      <c r="M75" s="14"/>
      <c r="N75" s="14"/>
      <c r="O75" s="13"/>
      <c r="P75" s="13"/>
      <c r="Q75" s="13"/>
      <c r="R75" s="13"/>
      <c r="S75" s="19"/>
    </row>
    <row r="76" spans="1:19" ht="22.5">
      <c r="A76" s="12" t="s">
        <v>90</v>
      </c>
      <c r="B76" s="13" t="s">
        <v>91</v>
      </c>
      <c r="C76" s="14">
        <v>46</v>
      </c>
      <c r="D76" s="14" t="s">
        <v>130</v>
      </c>
      <c r="E76" s="14" t="s">
        <v>131</v>
      </c>
      <c r="F76" s="14"/>
      <c r="G76" s="14">
        <v>1</v>
      </c>
      <c r="H76" s="14"/>
      <c r="I76" s="14"/>
      <c r="J76" s="14"/>
      <c r="K76" s="14"/>
      <c r="L76" s="14"/>
      <c r="M76" s="14"/>
      <c r="N76" s="14"/>
      <c r="O76" s="13">
        <v>1</v>
      </c>
      <c r="P76" s="13"/>
      <c r="Q76" s="13"/>
      <c r="R76" s="13"/>
      <c r="S76" s="19"/>
    </row>
    <row r="77" spans="1:19" ht="12.75">
      <c r="A77" s="12"/>
      <c r="B77" s="13" t="s">
        <v>92</v>
      </c>
      <c r="C77" s="14"/>
      <c r="D77" s="14" t="s">
        <v>130</v>
      </c>
      <c r="E77" s="14" t="s">
        <v>133</v>
      </c>
      <c r="F77" s="14"/>
      <c r="G77" s="14"/>
      <c r="H77" s="14"/>
      <c r="I77" s="14"/>
      <c r="J77" s="14"/>
      <c r="K77" s="14"/>
      <c r="L77" s="14"/>
      <c r="M77" s="14"/>
      <c r="N77" s="14"/>
      <c r="O77" s="13">
        <v>1</v>
      </c>
      <c r="P77" s="13">
        <v>1</v>
      </c>
      <c r="Q77" s="13"/>
      <c r="R77" s="13"/>
      <c r="S77" s="19"/>
    </row>
    <row r="78" spans="1:19" ht="12.75">
      <c r="A78" s="12"/>
      <c r="B78" s="13" t="s">
        <v>93</v>
      </c>
      <c r="C78" s="14"/>
      <c r="D78" s="14" t="s">
        <v>130</v>
      </c>
      <c r="E78" s="14" t="s">
        <v>135</v>
      </c>
      <c r="F78" s="14"/>
      <c r="G78" s="14"/>
      <c r="H78" s="14"/>
      <c r="I78" s="14"/>
      <c r="J78" s="14"/>
      <c r="K78" s="14"/>
      <c r="L78" s="14">
        <v>1</v>
      </c>
      <c r="M78" s="14"/>
      <c r="N78" s="14"/>
      <c r="O78" s="13"/>
      <c r="P78" s="13"/>
      <c r="Q78" s="13">
        <v>1</v>
      </c>
      <c r="R78" s="13"/>
      <c r="S78" s="19"/>
    </row>
    <row r="79" spans="1:19" ht="12.75">
      <c r="A79" s="12"/>
      <c r="B79" s="13" t="s">
        <v>94</v>
      </c>
      <c r="C79" s="14"/>
      <c r="D79" s="14" t="s">
        <v>130</v>
      </c>
      <c r="E79" s="14" t="s">
        <v>137</v>
      </c>
      <c r="F79" s="14">
        <v>1</v>
      </c>
      <c r="G79" s="14"/>
      <c r="H79" s="14"/>
      <c r="I79" s="14"/>
      <c r="J79" s="14"/>
      <c r="K79" s="14"/>
      <c r="L79" s="14"/>
      <c r="M79" s="14"/>
      <c r="N79" s="14"/>
      <c r="O79" s="13"/>
      <c r="P79" s="13">
        <v>1</v>
      </c>
      <c r="Q79" s="13">
        <v>1</v>
      </c>
      <c r="R79" s="13"/>
      <c r="S79" s="19"/>
    </row>
    <row r="80" spans="1:19" ht="12.75">
      <c r="A80" s="12"/>
      <c r="B80" s="13" t="s">
        <v>95</v>
      </c>
      <c r="C80" s="14"/>
      <c r="D80" s="14" t="s">
        <v>130</v>
      </c>
      <c r="E80" s="14" t="s">
        <v>139</v>
      </c>
      <c r="F80" s="14"/>
      <c r="G80" s="14"/>
      <c r="H80" s="14">
        <v>1</v>
      </c>
      <c r="I80" s="14"/>
      <c r="J80" s="14">
        <v>1</v>
      </c>
      <c r="K80" s="14">
        <v>1</v>
      </c>
      <c r="L80" s="14"/>
      <c r="M80" s="14"/>
      <c r="N80" s="14"/>
      <c r="O80" s="13"/>
      <c r="P80" s="13"/>
      <c r="Q80" s="13"/>
      <c r="R80" s="13"/>
      <c r="S80" s="19"/>
    </row>
    <row r="81" spans="1:19" ht="12.75">
      <c r="A81" s="12"/>
      <c r="B81" s="13" t="s">
        <v>96</v>
      </c>
      <c r="C81" s="14"/>
      <c r="D81" s="14" t="s">
        <v>130</v>
      </c>
      <c r="E81" s="14" t="s">
        <v>141</v>
      </c>
      <c r="F81" s="14"/>
      <c r="G81" s="14"/>
      <c r="H81" s="14"/>
      <c r="I81" s="14"/>
      <c r="J81" s="14">
        <v>1</v>
      </c>
      <c r="K81" s="14"/>
      <c r="L81" s="14"/>
      <c r="M81" s="14"/>
      <c r="N81" s="14"/>
      <c r="O81" s="13"/>
      <c r="P81" s="13"/>
      <c r="Q81" s="13"/>
      <c r="R81" s="13"/>
      <c r="S81" s="19">
        <v>1</v>
      </c>
    </row>
    <row r="82" spans="1:19" ht="12.75">
      <c r="A82" s="12"/>
      <c r="B82" s="13" t="s">
        <v>97</v>
      </c>
      <c r="C82" s="14"/>
      <c r="D82" s="14" t="s">
        <v>130</v>
      </c>
      <c r="E82" s="14" t="s">
        <v>156</v>
      </c>
      <c r="F82" s="14"/>
      <c r="G82" s="14">
        <v>1</v>
      </c>
      <c r="H82" s="14"/>
      <c r="I82" s="14">
        <v>1</v>
      </c>
      <c r="J82" s="14"/>
      <c r="K82" s="14"/>
      <c r="L82" s="14"/>
      <c r="M82" s="14"/>
      <c r="N82" s="14"/>
      <c r="O82" s="13"/>
      <c r="P82" s="13"/>
      <c r="Q82" s="13"/>
      <c r="R82" s="13"/>
      <c r="S82" s="19"/>
    </row>
    <row r="83" spans="1:19" ht="12.75">
      <c r="A83" s="12"/>
      <c r="B83" s="13" t="s">
        <v>98</v>
      </c>
      <c r="C83" s="14"/>
      <c r="D83" s="14" t="s">
        <v>130</v>
      </c>
      <c r="E83" s="14" t="s">
        <v>158</v>
      </c>
      <c r="F83" s="14"/>
      <c r="G83" s="14"/>
      <c r="H83" s="14"/>
      <c r="I83" s="14"/>
      <c r="J83" s="14"/>
      <c r="K83" s="14"/>
      <c r="L83" s="14"/>
      <c r="M83" s="14"/>
      <c r="N83" s="14"/>
      <c r="O83" s="13"/>
      <c r="P83" s="13"/>
      <c r="Q83" s="13"/>
      <c r="R83" s="13"/>
      <c r="S83" s="19"/>
    </row>
    <row r="84" spans="1:19" ht="12.75">
      <c r="A84" s="12"/>
      <c r="B84" s="13" t="s">
        <v>99</v>
      </c>
      <c r="C84" s="14"/>
      <c r="D84" s="14" t="s">
        <v>130</v>
      </c>
      <c r="E84" s="14" t="s">
        <v>160</v>
      </c>
      <c r="F84" s="14"/>
      <c r="G84" s="14"/>
      <c r="H84" s="14"/>
      <c r="I84" s="14"/>
      <c r="J84" s="14"/>
      <c r="K84" s="14"/>
      <c r="L84" s="14"/>
      <c r="M84" s="14"/>
      <c r="N84" s="14"/>
      <c r="O84" s="13"/>
      <c r="P84" s="13"/>
      <c r="Q84" s="13"/>
      <c r="R84" s="13"/>
      <c r="S84" s="19"/>
    </row>
    <row r="85" spans="1:19" ht="12.75">
      <c r="A85" s="12"/>
      <c r="B85" s="13" t="s">
        <v>100</v>
      </c>
      <c r="C85" s="14"/>
      <c r="D85" s="14" t="s">
        <v>130</v>
      </c>
      <c r="E85" s="14" t="s">
        <v>162</v>
      </c>
      <c r="F85" s="14"/>
      <c r="G85" s="14"/>
      <c r="H85" s="14"/>
      <c r="I85" s="14"/>
      <c r="J85" s="14">
        <v>1</v>
      </c>
      <c r="K85" s="14"/>
      <c r="L85" s="14"/>
      <c r="M85" s="14"/>
      <c r="N85" s="14"/>
      <c r="O85" s="13"/>
      <c r="P85" s="13"/>
      <c r="Q85" s="13"/>
      <c r="R85" s="13"/>
      <c r="S85" s="19"/>
    </row>
    <row r="86" spans="1:19" ht="12.75">
      <c r="A86" s="12"/>
      <c r="B86" s="13" t="s">
        <v>101</v>
      </c>
      <c r="C86" s="14"/>
      <c r="D86" s="14" t="s">
        <v>130</v>
      </c>
      <c r="E86" s="14" t="s">
        <v>180</v>
      </c>
      <c r="F86" s="14"/>
      <c r="G86" s="14"/>
      <c r="H86" s="14"/>
      <c r="I86" s="14"/>
      <c r="J86" s="14"/>
      <c r="K86" s="14"/>
      <c r="L86" s="14"/>
      <c r="M86" s="14"/>
      <c r="N86" s="14"/>
      <c r="O86" s="13"/>
      <c r="P86" s="13">
        <v>1</v>
      </c>
      <c r="Q86" s="13"/>
      <c r="R86" s="13">
        <v>1</v>
      </c>
      <c r="S86" s="19"/>
    </row>
    <row r="87" spans="1:19" ht="12.75">
      <c r="A87" s="12"/>
      <c r="B87" s="13" t="s">
        <v>87</v>
      </c>
      <c r="C87" s="14"/>
      <c r="D87" s="14" t="s">
        <v>130</v>
      </c>
      <c r="E87" s="14" t="s">
        <v>182</v>
      </c>
      <c r="F87" s="14"/>
      <c r="G87" s="14"/>
      <c r="H87" s="14"/>
      <c r="I87" s="14"/>
      <c r="J87" s="14"/>
      <c r="K87" s="14"/>
      <c r="L87" s="14"/>
      <c r="M87" s="14"/>
      <c r="N87" s="14"/>
      <c r="O87" s="13"/>
      <c r="P87" s="13"/>
      <c r="Q87" s="13"/>
      <c r="R87" s="13"/>
      <c r="S87" s="19">
        <v>1</v>
      </c>
    </row>
    <row r="88" spans="1:19" ht="12.75">
      <c r="A88" s="12"/>
      <c r="B88" s="13" t="s">
        <v>70</v>
      </c>
      <c r="C88" s="14"/>
      <c r="D88" s="14" t="s">
        <v>130</v>
      </c>
      <c r="E88" s="14" t="s">
        <v>184</v>
      </c>
      <c r="F88" s="14"/>
      <c r="G88" s="14"/>
      <c r="H88" s="14"/>
      <c r="I88" s="14"/>
      <c r="J88" s="14"/>
      <c r="K88" s="14"/>
      <c r="L88" s="14"/>
      <c r="M88" s="14"/>
      <c r="N88" s="14"/>
      <c r="O88" s="13"/>
      <c r="P88" s="13"/>
      <c r="Q88" s="13">
        <v>1</v>
      </c>
      <c r="R88" s="13"/>
      <c r="S88" s="19"/>
    </row>
    <row r="89" ht="11.25">
      <c r="E89" s="14">
        <f>COUNT(F76:AZ76)</f>
        <v>2</v>
      </c>
    </row>
    <row r="90" ht="11.25">
      <c r="E90" s="14">
        <f aca="true" t="shared" si="4" ref="E90:E101">COUNT(F77:AZ77)</f>
        <v>2</v>
      </c>
    </row>
    <row r="91" ht="11.25">
      <c r="E91" s="14">
        <f t="shared" si="4"/>
        <v>2</v>
      </c>
    </row>
    <row r="92" ht="11.25">
      <c r="E92" s="14">
        <f t="shared" si="4"/>
        <v>3</v>
      </c>
    </row>
    <row r="93" ht="11.25">
      <c r="E93" s="14">
        <f t="shared" si="4"/>
        <v>3</v>
      </c>
    </row>
    <row r="94" ht="11.25">
      <c r="E94" s="14">
        <f t="shared" si="4"/>
        <v>2</v>
      </c>
    </row>
    <row r="95" ht="11.25">
      <c r="E95" s="14">
        <f t="shared" si="4"/>
        <v>2</v>
      </c>
    </row>
    <row r="96" ht="11.25">
      <c r="E96" s="14">
        <f t="shared" si="4"/>
        <v>0</v>
      </c>
    </row>
    <row r="97" ht="11.25">
      <c r="E97" s="14">
        <f t="shared" si="4"/>
        <v>0</v>
      </c>
    </row>
    <row r="98" ht="11.25">
      <c r="E98" s="14">
        <f t="shared" si="4"/>
        <v>1</v>
      </c>
    </row>
    <row r="99" ht="11.25">
      <c r="E99" s="14">
        <f t="shared" si="4"/>
        <v>2</v>
      </c>
    </row>
    <row r="100" ht="11.25">
      <c r="E100" s="14">
        <f t="shared" si="4"/>
        <v>1</v>
      </c>
    </row>
    <row r="101" ht="11.25">
      <c r="E101" s="14">
        <f t="shared" si="4"/>
        <v>1</v>
      </c>
    </row>
    <row r="102" ht="11.25">
      <c r="E102" s="14"/>
    </row>
    <row r="103" ht="11.25">
      <c r="E103" s="14"/>
    </row>
    <row r="104" ht="11.25">
      <c r="E104" s="14"/>
    </row>
    <row r="105" ht="11.25">
      <c r="E105" s="14"/>
    </row>
    <row r="106" ht="11.25">
      <c r="E106" s="14"/>
    </row>
    <row r="107" ht="11.25">
      <c r="E107" s="14"/>
    </row>
  </sheetData>
  <conditionalFormatting sqref="F97:F65536">
    <cfRule type="cellIs" priority="1" dxfId="0" operator="between" stopIfTrue="1">
      <formula>0.85</formula>
      <formula>1</formula>
    </cfRule>
    <cfRule type="cellIs" priority="2" dxfId="1" operator="between" stopIfTrue="1">
      <formula>0.001</formula>
      <formula>0.15</formula>
    </cfRule>
  </conditionalFormatting>
  <conditionalFormatting sqref="F1:F96">
    <cfRule type="cellIs" priority="3" dxfId="0" operator="between" stopIfTrue="1">
      <formula>0.85</formula>
      <formula>1</formula>
    </cfRule>
    <cfRule type="cellIs" priority="4" dxfId="1" operator="between" stopIfTrue="1">
      <formula>0.001</formula>
      <formula>0.15</formula>
    </cfRule>
    <cfRule type="cellIs" priority="5" dxfId="4" operator="between" stopIfTrue="1">
      <formula>0.3</formula>
      <formula>0.85</formula>
    </cfRule>
  </conditionalFormatting>
  <conditionalFormatting sqref="E1:E65536">
    <cfRule type="cellIs" priority="6" dxfId="9" operator="between" stopIfTrue="1">
      <formula>"b"</formula>
      <formula>"z"</formula>
    </cfRule>
    <cfRule type="cellIs" priority="7" dxfId="3" operator="equal" stopIfTrue="1">
      <formula>"a"</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S9"/>
  <sheetViews>
    <sheetView workbookViewId="0" topLeftCell="A5">
      <selection activeCell="B8" sqref="B8"/>
    </sheetView>
  </sheetViews>
  <sheetFormatPr defaultColWidth="9.140625" defaultRowHeight="12.75"/>
  <cols>
    <col min="1" max="1" width="37.421875" style="21" customWidth="1"/>
    <col min="2" max="2" width="20.57421875" style="24" customWidth="1"/>
    <col min="3" max="3" width="4.7109375" style="20" customWidth="1"/>
    <col min="4" max="4" width="9.140625" style="25" customWidth="1"/>
    <col min="5" max="14" width="9.140625" style="20" customWidth="1"/>
    <col min="15" max="16" width="9.140625" style="23" customWidth="1"/>
    <col min="17" max="16384" width="9.140625" style="20" customWidth="1"/>
  </cols>
  <sheetData>
    <row r="1" spans="1:19" s="11" customFormat="1" ht="12.75">
      <c r="A1" s="1" t="s">
        <v>115</v>
      </c>
      <c r="B1" s="2" t="s">
        <v>116</v>
      </c>
      <c r="C1" s="3" t="s">
        <v>117</v>
      </c>
      <c r="D1" s="3" t="s">
        <v>118</v>
      </c>
      <c r="E1" s="3" t="s">
        <v>119</v>
      </c>
      <c r="F1" s="8">
        <v>120</v>
      </c>
      <c r="G1" s="8">
        <v>126</v>
      </c>
      <c r="H1" s="8">
        <v>132</v>
      </c>
      <c r="I1" s="8">
        <v>142</v>
      </c>
      <c r="J1" s="8">
        <v>156</v>
      </c>
      <c r="K1" s="8">
        <v>166</v>
      </c>
      <c r="L1" s="8">
        <v>178</v>
      </c>
      <c r="M1" s="8">
        <v>181</v>
      </c>
      <c r="N1" s="8">
        <v>223</v>
      </c>
      <c r="O1" s="9">
        <v>229</v>
      </c>
      <c r="P1" s="9">
        <v>235</v>
      </c>
      <c r="Q1" s="9">
        <v>248</v>
      </c>
      <c r="R1" s="9">
        <v>251</v>
      </c>
      <c r="S1" s="10">
        <v>20</v>
      </c>
    </row>
    <row r="2" spans="1:19" ht="39" customHeight="1">
      <c r="A2" s="12" t="s">
        <v>191</v>
      </c>
      <c r="B2" s="13"/>
      <c r="C2" s="14">
        <v>10</v>
      </c>
      <c r="D2" s="14" t="s">
        <v>192</v>
      </c>
      <c r="E2" s="14"/>
      <c r="F2" s="14" t="s">
        <v>219</v>
      </c>
      <c r="G2" s="14" t="s">
        <v>236</v>
      </c>
      <c r="H2" s="14" t="s">
        <v>220</v>
      </c>
      <c r="I2" s="14"/>
      <c r="J2" s="14"/>
      <c r="K2" s="14" t="s">
        <v>221</v>
      </c>
      <c r="L2" s="14" t="s">
        <v>237</v>
      </c>
      <c r="M2" s="14" t="s">
        <v>238</v>
      </c>
      <c r="N2" s="14"/>
      <c r="O2" s="13" t="s">
        <v>222</v>
      </c>
      <c r="P2" s="13" t="s">
        <v>223</v>
      </c>
      <c r="Q2" s="13" t="s">
        <v>24</v>
      </c>
      <c r="R2" s="13"/>
      <c r="S2" s="19"/>
    </row>
    <row r="3" spans="1:19" ht="39" customHeight="1">
      <c r="A3" s="12" t="s">
        <v>193</v>
      </c>
      <c r="B3" s="13"/>
      <c r="C3" s="14">
        <v>11</v>
      </c>
      <c r="D3" s="14" t="s">
        <v>192</v>
      </c>
      <c r="E3" s="14"/>
      <c r="F3" s="14"/>
      <c r="G3" s="14" t="s">
        <v>239</v>
      </c>
      <c r="H3" s="14" t="s">
        <v>224</v>
      </c>
      <c r="I3" s="14" t="s">
        <v>225</v>
      </c>
      <c r="J3" s="14"/>
      <c r="K3" s="14" t="s">
        <v>226</v>
      </c>
      <c r="L3" s="14" t="s">
        <v>240</v>
      </c>
      <c r="M3" s="14" t="s">
        <v>241</v>
      </c>
      <c r="N3" s="14"/>
      <c r="O3" s="13" t="s">
        <v>227</v>
      </c>
      <c r="P3" s="13" t="s">
        <v>228</v>
      </c>
      <c r="Q3" s="13" t="s">
        <v>24</v>
      </c>
      <c r="R3" s="13"/>
      <c r="S3" s="19"/>
    </row>
    <row r="4" spans="1:19" ht="39" customHeight="1">
      <c r="A4" s="12" t="s">
        <v>46</v>
      </c>
      <c r="B4" s="13"/>
      <c r="C4" s="14">
        <v>36</v>
      </c>
      <c r="D4" s="14" t="s">
        <v>192</v>
      </c>
      <c r="E4" s="14"/>
      <c r="F4" s="14" t="s">
        <v>229</v>
      </c>
      <c r="G4" s="14" t="s">
        <v>242</v>
      </c>
      <c r="H4" s="14" t="s">
        <v>230</v>
      </c>
      <c r="I4" s="14" t="s">
        <v>231</v>
      </c>
      <c r="J4" s="14" t="s">
        <v>232</v>
      </c>
      <c r="K4" s="14" t="s">
        <v>233</v>
      </c>
      <c r="L4" s="14" t="s">
        <v>243</v>
      </c>
      <c r="M4" s="14" t="s">
        <v>244</v>
      </c>
      <c r="N4" s="14"/>
      <c r="O4" s="13" t="s">
        <v>234</v>
      </c>
      <c r="P4" s="13" t="s">
        <v>235</v>
      </c>
      <c r="Q4" s="13" t="s">
        <v>24</v>
      </c>
      <c r="R4" s="13" t="s">
        <v>245</v>
      </c>
      <c r="S4" s="19"/>
    </row>
    <row r="5" spans="1:19" ht="39" customHeight="1">
      <c r="A5" s="12" t="s">
        <v>47</v>
      </c>
      <c r="B5" s="13"/>
      <c r="C5" s="14">
        <v>37</v>
      </c>
      <c r="D5" s="14" t="s">
        <v>192</v>
      </c>
      <c r="E5" s="14"/>
      <c r="F5" s="14" t="s">
        <v>6</v>
      </c>
      <c r="G5" s="14" t="s">
        <v>246</v>
      </c>
      <c r="H5" s="14"/>
      <c r="I5" s="14" t="s">
        <v>7</v>
      </c>
      <c r="J5" s="14" t="s">
        <v>8</v>
      </c>
      <c r="K5" s="14" t="s">
        <v>9</v>
      </c>
      <c r="L5" s="14"/>
      <c r="M5" s="14" t="s">
        <v>247</v>
      </c>
      <c r="N5" s="14"/>
      <c r="O5" s="13" t="s">
        <v>10</v>
      </c>
      <c r="P5" s="13" t="s">
        <v>11</v>
      </c>
      <c r="Q5" s="13" t="s">
        <v>24</v>
      </c>
      <c r="R5" s="13"/>
      <c r="S5" s="19"/>
    </row>
    <row r="6" spans="1:19" ht="39" customHeight="1">
      <c r="A6" s="12" t="s">
        <v>76</v>
      </c>
      <c r="B6" s="13"/>
      <c r="C6" s="14">
        <v>43</v>
      </c>
      <c r="D6" s="14" t="s">
        <v>192</v>
      </c>
      <c r="E6" s="14"/>
      <c r="F6" s="14" t="s">
        <v>12</v>
      </c>
      <c r="G6" s="14" t="s">
        <v>248</v>
      </c>
      <c r="H6" s="14" t="s">
        <v>13</v>
      </c>
      <c r="I6" s="14" t="s">
        <v>14</v>
      </c>
      <c r="J6" s="14" t="s">
        <v>15</v>
      </c>
      <c r="K6" s="14" t="s">
        <v>16</v>
      </c>
      <c r="L6" s="14" t="s">
        <v>249</v>
      </c>
      <c r="M6" s="14" t="s">
        <v>250</v>
      </c>
      <c r="N6" s="14"/>
      <c r="O6" s="13" t="s">
        <v>17</v>
      </c>
      <c r="P6" s="13" t="s">
        <v>18</v>
      </c>
      <c r="Q6" s="13" t="s">
        <v>24</v>
      </c>
      <c r="R6" s="13" t="s">
        <v>251</v>
      </c>
      <c r="S6" s="19"/>
    </row>
    <row r="7" spans="1:19" ht="51" customHeight="1">
      <c r="A7" s="12" t="s">
        <v>102</v>
      </c>
      <c r="B7" s="13"/>
      <c r="C7" s="14">
        <v>47</v>
      </c>
      <c r="D7" s="14" t="s">
        <v>192</v>
      </c>
      <c r="E7" s="14"/>
      <c r="F7" s="14"/>
      <c r="G7" s="14" t="s">
        <v>252</v>
      </c>
      <c r="H7" s="14" t="s">
        <v>19</v>
      </c>
      <c r="I7" s="14" t="s">
        <v>20</v>
      </c>
      <c r="J7" s="14" t="s">
        <v>8</v>
      </c>
      <c r="K7" s="14" t="s">
        <v>21</v>
      </c>
      <c r="L7" s="14"/>
      <c r="M7" s="14" t="s">
        <v>0</v>
      </c>
      <c r="N7" s="14"/>
      <c r="O7" s="13" t="s">
        <v>22</v>
      </c>
      <c r="P7" s="13" t="s">
        <v>23</v>
      </c>
      <c r="Q7" s="13" t="s">
        <v>24</v>
      </c>
      <c r="R7" s="13"/>
      <c r="S7" s="19"/>
    </row>
    <row r="8" spans="1:19" ht="51" customHeight="1">
      <c r="A8" s="12" t="s">
        <v>113</v>
      </c>
      <c r="B8" s="13"/>
      <c r="C8" s="14">
        <v>49</v>
      </c>
      <c r="D8" s="14" t="s">
        <v>192</v>
      </c>
      <c r="E8" s="14"/>
      <c r="F8" s="14"/>
      <c r="G8" s="14" t="s">
        <v>1</v>
      </c>
      <c r="H8" s="14" t="s">
        <v>25</v>
      </c>
      <c r="I8" s="14" t="s">
        <v>26</v>
      </c>
      <c r="J8" s="14" t="s">
        <v>27</v>
      </c>
      <c r="K8" s="14" t="s">
        <v>28</v>
      </c>
      <c r="L8" s="14" t="s">
        <v>2</v>
      </c>
      <c r="M8" s="14" t="s">
        <v>29</v>
      </c>
      <c r="N8" s="14"/>
      <c r="O8" s="13" t="s">
        <v>30</v>
      </c>
      <c r="P8" s="13" t="s">
        <v>32</v>
      </c>
      <c r="Q8" s="13" t="s">
        <v>24</v>
      </c>
      <c r="R8" s="13" t="s">
        <v>31</v>
      </c>
      <c r="S8" s="19"/>
    </row>
    <row r="9" spans="1:19" ht="51" customHeight="1">
      <c r="A9" s="12" t="s">
        <v>114</v>
      </c>
      <c r="B9" s="13"/>
      <c r="C9" s="14">
        <v>50</v>
      </c>
      <c r="D9" s="14" t="s">
        <v>192</v>
      </c>
      <c r="E9" s="14"/>
      <c r="F9" s="14" t="s">
        <v>33</v>
      </c>
      <c r="G9" s="14" t="s">
        <v>3</v>
      </c>
      <c r="H9" s="14" t="s">
        <v>34</v>
      </c>
      <c r="I9" s="14" t="s">
        <v>35</v>
      </c>
      <c r="J9" s="14" t="s">
        <v>36</v>
      </c>
      <c r="K9" s="14" t="s">
        <v>37</v>
      </c>
      <c r="L9" s="14"/>
      <c r="M9" s="14" t="s">
        <v>4</v>
      </c>
      <c r="N9" s="14"/>
      <c r="Q9" s="13" t="s">
        <v>24</v>
      </c>
      <c r="R9" s="13" t="s">
        <v>5</v>
      </c>
      <c r="S9" s="19"/>
    </row>
    <row r="10" ht="51" customHeight="1"/>
    <row r="11" ht="51" customHeight="1"/>
    <row r="12" ht="51" customHeight="1"/>
    <row r="13" ht="51" customHeight="1"/>
    <row r="14" ht="51" customHeight="1"/>
    <row r="15" ht="51" customHeight="1"/>
    <row r="16" ht="51" customHeight="1"/>
    <row r="17" ht="51" customHeight="1"/>
    <row r="18" ht="51" customHeight="1"/>
    <row r="19" ht="51" customHeight="1"/>
    <row r="20" ht="51" customHeight="1"/>
    <row r="21" ht="51" customHeight="1"/>
    <row r="22" ht="51" customHeight="1"/>
    <row r="23" ht="51" customHeight="1"/>
    <row r="24" ht="51" customHeight="1"/>
    <row r="25" ht="51" customHeight="1"/>
    <row r="26" ht="51" customHeight="1"/>
    <row r="27" ht="51" customHeight="1"/>
    <row r="28" ht="51" customHeight="1"/>
    <row r="29" ht="51" customHeight="1"/>
    <row r="30" ht="51" customHeight="1"/>
  </sheetData>
  <conditionalFormatting sqref="E1:E65536">
    <cfRule type="cellIs" priority="1" dxfId="5" operator="between" stopIfTrue="1">
      <formula>"b"</formula>
      <formula>"z"</formula>
    </cfRule>
    <cfRule type="cellIs" priority="2" dxfId="3" operator="equal" stopIfTrue="1">
      <formula>"a"</formula>
    </cfRule>
  </conditionalFormatting>
  <conditionalFormatting sqref="F18:F65536">
    <cfRule type="cellIs" priority="3" dxfId="0" operator="between" stopIfTrue="1">
      <formula>0.85</formula>
      <formula>1</formula>
    </cfRule>
    <cfRule type="cellIs" priority="4" dxfId="1" operator="between" stopIfTrue="1">
      <formula>0.001</formula>
      <formula>0.15</formula>
    </cfRule>
  </conditionalFormatting>
  <conditionalFormatting sqref="F1:F17">
    <cfRule type="cellIs" priority="5" dxfId="0" operator="between" stopIfTrue="1">
      <formula>0.85</formula>
      <formula>1</formula>
    </cfRule>
    <cfRule type="cellIs" priority="6" dxfId="1" operator="between" stopIfTrue="1">
      <formula>0.001</formula>
      <formula>0.15</formula>
    </cfRule>
    <cfRule type="cellIs" priority="7" dxfId="4" operator="between" stopIfTrue="1">
      <formula>0.3</formula>
      <formula>0.85</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C4:I27"/>
  <sheetViews>
    <sheetView workbookViewId="0" topLeftCell="A23">
      <selection activeCell="J27" sqref="J27"/>
    </sheetView>
  </sheetViews>
  <sheetFormatPr defaultColWidth="9.140625" defaultRowHeight="12.75"/>
  <sheetData>
    <row r="4" spans="4:9" ht="12.75">
      <c r="D4">
        <v>1</v>
      </c>
      <c r="E4">
        <v>2</v>
      </c>
      <c r="F4">
        <v>3</v>
      </c>
      <c r="G4">
        <v>4</v>
      </c>
      <c r="H4">
        <v>5</v>
      </c>
      <c r="I4" t="s">
        <v>144</v>
      </c>
    </row>
    <row r="5" spans="3:9" ht="12.75">
      <c r="C5" t="s">
        <v>280</v>
      </c>
      <c r="D5">
        <v>0</v>
      </c>
      <c r="E5">
        <v>2</v>
      </c>
      <c r="F5">
        <v>2</v>
      </c>
      <c r="G5">
        <v>6</v>
      </c>
      <c r="H5">
        <v>3</v>
      </c>
      <c r="I5">
        <v>0</v>
      </c>
    </row>
    <row r="6" spans="3:9" ht="12.75">
      <c r="C6" t="s">
        <v>281</v>
      </c>
      <c r="D6">
        <v>4</v>
      </c>
      <c r="E6">
        <v>2</v>
      </c>
      <c r="F6">
        <v>2</v>
      </c>
      <c r="G6">
        <v>3</v>
      </c>
      <c r="H6">
        <v>0</v>
      </c>
      <c r="I6">
        <v>2</v>
      </c>
    </row>
    <row r="7" spans="3:9" ht="12.75">
      <c r="C7" t="s">
        <v>282</v>
      </c>
      <c r="D7">
        <v>0</v>
      </c>
      <c r="E7">
        <v>3</v>
      </c>
      <c r="F7">
        <v>0</v>
      </c>
      <c r="G7">
        <v>4</v>
      </c>
      <c r="H7">
        <v>6</v>
      </c>
      <c r="I7">
        <v>0</v>
      </c>
    </row>
    <row r="8" spans="3:9" ht="12.75">
      <c r="C8" t="s">
        <v>283</v>
      </c>
      <c r="D8">
        <v>0</v>
      </c>
      <c r="E8">
        <v>3</v>
      </c>
      <c r="F8">
        <v>1</v>
      </c>
      <c r="G8">
        <v>7</v>
      </c>
      <c r="H8">
        <v>2</v>
      </c>
      <c r="I8">
        <v>0</v>
      </c>
    </row>
    <row r="9" spans="3:9" ht="12.75">
      <c r="C9" t="s">
        <v>284</v>
      </c>
      <c r="D9">
        <v>2</v>
      </c>
      <c r="E9">
        <v>5</v>
      </c>
      <c r="F9">
        <v>2</v>
      </c>
      <c r="G9">
        <v>3</v>
      </c>
      <c r="H9">
        <v>1</v>
      </c>
      <c r="I9">
        <v>0</v>
      </c>
    </row>
    <row r="10" spans="3:9" ht="12.75">
      <c r="C10" t="s">
        <v>285</v>
      </c>
      <c r="D10">
        <v>1</v>
      </c>
      <c r="E10">
        <v>4</v>
      </c>
      <c r="F10">
        <v>4</v>
      </c>
      <c r="G10">
        <v>1</v>
      </c>
      <c r="H10">
        <v>1</v>
      </c>
      <c r="I10">
        <v>2</v>
      </c>
    </row>
    <row r="11" spans="4:9" ht="12.75">
      <c r="D11">
        <v>1</v>
      </c>
      <c r="E11">
        <v>0</v>
      </c>
      <c r="F11">
        <v>3</v>
      </c>
      <c r="G11">
        <v>6</v>
      </c>
      <c r="H11">
        <v>1</v>
      </c>
      <c r="I11">
        <v>2</v>
      </c>
    </row>
    <row r="12" spans="4:9" ht="12.75">
      <c r="D12">
        <v>0</v>
      </c>
      <c r="E12">
        <v>3</v>
      </c>
      <c r="F12">
        <v>0</v>
      </c>
      <c r="G12">
        <v>6</v>
      </c>
      <c r="H12">
        <v>2</v>
      </c>
      <c r="I12">
        <v>1</v>
      </c>
    </row>
    <row r="13" spans="4:9" ht="12.75">
      <c r="D13">
        <v>0</v>
      </c>
      <c r="E13">
        <v>3</v>
      </c>
      <c r="F13">
        <v>3</v>
      </c>
      <c r="G13">
        <v>5</v>
      </c>
      <c r="H13">
        <v>2</v>
      </c>
      <c r="I13">
        <v>0</v>
      </c>
    </row>
    <row r="14" spans="4:9" ht="12.75">
      <c r="D14">
        <v>1</v>
      </c>
      <c r="E14">
        <v>5</v>
      </c>
      <c r="F14">
        <v>0</v>
      </c>
      <c r="G14">
        <v>5</v>
      </c>
      <c r="H14">
        <v>2</v>
      </c>
      <c r="I14">
        <v>0</v>
      </c>
    </row>
    <row r="15" spans="4:9" ht="12.75">
      <c r="D15">
        <v>2</v>
      </c>
      <c r="E15">
        <v>3</v>
      </c>
      <c r="F15">
        <v>1</v>
      </c>
      <c r="G15">
        <v>4</v>
      </c>
      <c r="H15">
        <v>3</v>
      </c>
      <c r="I15">
        <v>0</v>
      </c>
    </row>
    <row r="16" spans="4:9" ht="12.75">
      <c r="D16">
        <v>1</v>
      </c>
      <c r="E16">
        <v>2</v>
      </c>
      <c r="F16">
        <v>1</v>
      </c>
      <c r="G16">
        <v>6</v>
      </c>
      <c r="H16">
        <v>3</v>
      </c>
      <c r="I16">
        <v>0</v>
      </c>
    </row>
    <row r="17" spans="4:9" ht="12.75">
      <c r="D17">
        <v>0</v>
      </c>
      <c r="E17">
        <v>2</v>
      </c>
      <c r="F17">
        <v>2</v>
      </c>
      <c r="G17">
        <v>4</v>
      </c>
      <c r="H17">
        <v>5</v>
      </c>
      <c r="I17">
        <v>0</v>
      </c>
    </row>
    <row r="18" spans="4:9" ht="12.75">
      <c r="D18">
        <v>1</v>
      </c>
      <c r="E18">
        <v>3</v>
      </c>
      <c r="F18">
        <v>2</v>
      </c>
      <c r="G18">
        <v>6</v>
      </c>
      <c r="H18">
        <v>0</v>
      </c>
      <c r="I18">
        <v>1</v>
      </c>
    </row>
    <row r="19" spans="4:9" ht="12.75">
      <c r="D19">
        <v>1</v>
      </c>
      <c r="E19">
        <v>2</v>
      </c>
      <c r="F19">
        <v>1</v>
      </c>
      <c r="G19">
        <v>5</v>
      </c>
      <c r="H19">
        <v>4</v>
      </c>
      <c r="I19">
        <v>0</v>
      </c>
    </row>
    <row r="20" spans="4:9" ht="12.75">
      <c r="D20">
        <v>4</v>
      </c>
      <c r="E20">
        <v>3</v>
      </c>
      <c r="F20">
        <v>1</v>
      </c>
      <c r="G20">
        <v>2</v>
      </c>
      <c r="H20">
        <v>3</v>
      </c>
      <c r="I20">
        <v>0</v>
      </c>
    </row>
    <row r="21" spans="4:9" ht="12.75">
      <c r="D21">
        <v>1</v>
      </c>
      <c r="E21">
        <v>1</v>
      </c>
      <c r="F21">
        <v>1</v>
      </c>
      <c r="G21">
        <v>1</v>
      </c>
      <c r="H21">
        <v>6</v>
      </c>
      <c r="I21">
        <v>3</v>
      </c>
    </row>
    <row r="22" spans="4:9" ht="12.75">
      <c r="D22">
        <v>1</v>
      </c>
      <c r="E22">
        <v>1</v>
      </c>
      <c r="F22">
        <v>1</v>
      </c>
      <c r="G22">
        <v>3</v>
      </c>
      <c r="H22">
        <v>5</v>
      </c>
      <c r="I22">
        <v>2</v>
      </c>
    </row>
    <row r="23" spans="4:9" ht="12.75">
      <c r="D23">
        <v>0</v>
      </c>
      <c r="E23">
        <v>0</v>
      </c>
      <c r="F23">
        <v>3</v>
      </c>
      <c r="G23">
        <v>6</v>
      </c>
      <c r="H23">
        <v>3</v>
      </c>
      <c r="I23">
        <v>0</v>
      </c>
    </row>
    <row r="24" spans="4:9" ht="12.75">
      <c r="D24">
        <v>0</v>
      </c>
      <c r="E24">
        <v>2</v>
      </c>
      <c r="F24">
        <v>1</v>
      </c>
      <c r="G24">
        <v>6</v>
      </c>
      <c r="H24">
        <v>4</v>
      </c>
      <c r="I24">
        <v>0</v>
      </c>
    </row>
    <row r="25" spans="4:9" ht="12.75">
      <c r="D25">
        <v>6</v>
      </c>
      <c r="E25">
        <v>1</v>
      </c>
      <c r="F25">
        <v>0</v>
      </c>
      <c r="G25">
        <v>3</v>
      </c>
      <c r="H25">
        <v>2</v>
      </c>
      <c r="I25">
        <v>1</v>
      </c>
    </row>
    <row r="26" spans="4:9" ht="12.75">
      <c r="D26">
        <v>1</v>
      </c>
      <c r="E26">
        <v>3</v>
      </c>
      <c r="F26">
        <v>1</v>
      </c>
      <c r="G26">
        <v>6</v>
      </c>
      <c r="H26">
        <v>1</v>
      </c>
      <c r="I26">
        <v>1</v>
      </c>
    </row>
    <row r="27" spans="4:9" ht="12.75">
      <c r="D27">
        <v>1</v>
      </c>
      <c r="E27">
        <v>2</v>
      </c>
      <c r="F27">
        <v>1</v>
      </c>
      <c r="G27">
        <v>7</v>
      </c>
      <c r="H27">
        <v>2</v>
      </c>
      <c r="I27">
        <v>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B2:H17"/>
  <sheetViews>
    <sheetView workbookViewId="0" topLeftCell="A1">
      <selection activeCell="C1" sqref="C1:E16384"/>
    </sheetView>
  </sheetViews>
  <sheetFormatPr defaultColWidth="9.140625" defaultRowHeight="12.75"/>
  <sheetData>
    <row r="2" spans="3:8" ht="12.75">
      <c r="C2">
        <v>1</v>
      </c>
      <c r="D2">
        <v>2</v>
      </c>
      <c r="E2">
        <v>3</v>
      </c>
      <c r="F2">
        <v>4</v>
      </c>
      <c r="G2">
        <v>5</v>
      </c>
      <c r="H2" t="s">
        <v>144</v>
      </c>
    </row>
    <row r="3" spans="2:8" ht="12.75">
      <c r="B3" t="s">
        <v>253</v>
      </c>
      <c r="C3">
        <v>0</v>
      </c>
      <c r="D3">
        <v>0</v>
      </c>
      <c r="E3">
        <v>3</v>
      </c>
      <c r="F3">
        <v>2</v>
      </c>
      <c r="G3">
        <v>0</v>
      </c>
      <c r="H3">
        <v>0</v>
      </c>
    </row>
    <row r="4" spans="2:8" ht="12.75">
      <c r="B4" t="s">
        <v>254</v>
      </c>
      <c r="C4">
        <v>0</v>
      </c>
      <c r="D4">
        <v>0</v>
      </c>
      <c r="E4">
        <v>1</v>
      </c>
      <c r="F4">
        <v>3</v>
      </c>
      <c r="G4">
        <v>1</v>
      </c>
      <c r="H4">
        <v>0</v>
      </c>
    </row>
    <row r="5" spans="2:8" ht="12.75">
      <c r="B5" t="s">
        <v>255</v>
      </c>
      <c r="C5">
        <v>0</v>
      </c>
      <c r="D5">
        <v>0</v>
      </c>
      <c r="E5">
        <v>1</v>
      </c>
      <c r="F5">
        <v>3</v>
      </c>
      <c r="G5">
        <v>1</v>
      </c>
      <c r="H5">
        <v>0</v>
      </c>
    </row>
    <row r="6" spans="2:8" ht="12.75">
      <c r="B6" t="s">
        <v>256</v>
      </c>
      <c r="C6">
        <v>0</v>
      </c>
      <c r="D6">
        <v>2</v>
      </c>
      <c r="E6">
        <v>0</v>
      </c>
      <c r="F6">
        <v>2</v>
      </c>
      <c r="G6">
        <v>1</v>
      </c>
      <c r="H6">
        <v>0</v>
      </c>
    </row>
    <row r="7" spans="2:8" ht="12.75">
      <c r="B7" t="s">
        <v>257</v>
      </c>
      <c r="C7">
        <v>0</v>
      </c>
      <c r="D7">
        <v>0</v>
      </c>
      <c r="E7">
        <v>2</v>
      </c>
      <c r="F7">
        <v>3</v>
      </c>
      <c r="G7">
        <v>0</v>
      </c>
      <c r="H7">
        <v>0</v>
      </c>
    </row>
    <row r="8" spans="2:8" ht="12.75">
      <c r="B8" t="s">
        <v>258</v>
      </c>
      <c r="C8">
        <v>2</v>
      </c>
      <c r="D8">
        <v>1</v>
      </c>
      <c r="E8">
        <v>2</v>
      </c>
      <c r="F8">
        <v>0</v>
      </c>
      <c r="G8">
        <v>0</v>
      </c>
      <c r="H8">
        <v>0</v>
      </c>
    </row>
    <row r="9" spans="2:8" ht="12.75">
      <c r="B9" t="s">
        <v>176</v>
      </c>
      <c r="C9">
        <v>2</v>
      </c>
      <c r="D9">
        <v>1</v>
      </c>
      <c r="E9">
        <v>0</v>
      </c>
      <c r="F9">
        <v>2</v>
      </c>
      <c r="G9">
        <v>0</v>
      </c>
      <c r="H9">
        <v>0</v>
      </c>
    </row>
    <row r="10" spans="2:8" ht="12.75">
      <c r="B10" t="s">
        <v>259</v>
      </c>
      <c r="C10">
        <v>0</v>
      </c>
      <c r="D10">
        <v>0</v>
      </c>
      <c r="E10">
        <v>0</v>
      </c>
      <c r="F10">
        <v>0</v>
      </c>
      <c r="G10">
        <v>5</v>
      </c>
      <c r="H10">
        <v>1</v>
      </c>
    </row>
    <row r="11" spans="2:8" ht="12.75">
      <c r="B11" t="s">
        <v>118</v>
      </c>
      <c r="C11">
        <v>0</v>
      </c>
      <c r="D11">
        <v>0</v>
      </c>
      <c r="E11">
        <v>1</v>
      </c>
      <c r="F11">
        <v>3</v>
      </c>
      <c r="G11">
        <v>1</v>
      </c>
      <c r="H11">
        <v>0</v>
      </c>
    </row>
    <row r="12" spans="2:8" ht="12.75">
      <c r="B12" t="s">
        <v>260</v>
      </c>
      <c r="C12">
        <v>0</v>
      </c>
      <c r="D12">
        <v>1</v>
      </c>
      <c r="E12">
        <v>3</v>
      </c>
      <c r="F12">
        <v>1</v>
      </c>
      <c r="G12">
        <v>0</v>
      </c>
      <c r="H12">
        <v>0</v>
      </c>
    </row>
    <row r="13" spans="2:8" ht="12.75">
      <c r="B13" t="s">
        <v>181</v>
      </c>
      <c r="C13">
        <v>1</v>
      </c>
      <c r="D13">
        <v>1</v>
      </c>
      <c r="E13">
        <v>2</v>
      </c>
      <c r="F13">
        <v>1</v>
      </c>
      <c r="G13">
        <v>0</v>
      </c>
      <c r="H13">
        <v>0</v>
      </c>
    </row>
    <row r="14" spans="2:8" ht="12.75">
      <c r="B14" t="s">
        <v>261</v>
      </c>
      <c r="C14">
        <v>0</v>
      </c>
      <c r="D14">
        <v>1</v>
      </c>
      <c r="E14">
        <v>1</v>
      </c>
      <c r="F14">
        <v>3</v>
      </c>
      <c r="G14">
        <v>0</v>
      </c>
      <c r="H14">
        <v>0</v>
      </c>
    </row>
    <row r="15" spans="2:8" ht="12.75">
      <c r="B15" t="s">
        <v>262</v>
      </c>
      <c r="C15">
        <v>0</v>
      </c>
      <c r="D15">
        <v>0</v>
      </c>
      <c r="E15">
        <v>0</v>
      </c>
      <c r="F15">
        <v>2</v>
      </c>
      <c r="G15">
        <v>2</v>
      </c>
      <c r="H15">
        <v>0</v>
      </c>
    </row>
    <row r="16" spans="2:8" ht="12.75">
      <c r="B16" t="s">
        <v>263</v>
      </c>
      <c r="C16">
        <v>0</v>
      </c>
      <c r="D16">
        <v>1</v>
      </c>
      <c r="E16">
        <v>1</v>
      </c>
      <c r="F16">
        <v>3</v>
      </c>
      <c r="G16">
        <v>0</v>
      </c>
      <c r="H16">
        <v>0</v>
      </c>
    </row>
    <row r="17" spans="2:8" ht="12.75">
      <c r="B17" t="s">
        <v>264</v>
      </c>
      <c r="C17">
        <v>0</v>
      </c>
      <c r="D17">
        <v>1</v>
      </c>
      <c r="E17">
        <v>0</v>
      </c>
      <c r="F17">
        <v>3</v>
      </c>
      <c r="G17">
        <v>1</v>
      </c>
      <c r="H17">
        <v>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C3:T27"/>
  <sheetViews>
    <sheetView workbookViewId="0" topLeftCell="A1">
      <selection activeCell="G29" sqref="G29"/>
    </sheetView>
  </sheetViews>
  <sheetFormatPr defaultColWidth="9.140625" defaultRowHeight="12.75"/>
  <sheetData>
    <row r="3" spans="3:18" ht="12.75">
      <c r="C3">
        <v>14</v>
      </c>
      <c r="F3">
        <v>15</v>
      </c>
      <c r="I3">
        <v>16</v>
      </c>
      <c r="L3">
        <v>17</v>
      </c>
      <c r="O3">
        <v>20</v>
      </c>
      <c r="R3">
        <v>35</v>
      </c>
    </row>
    <row r="4" spans="3:20" ht="12.75">
      <c r="C4" t="s">
        <v>270</v>
      </c>
      <c r="D4" t="s">
        <v>271</v>
      </c>
      <c r="E4" t="s">
        <v>272</v>
      </c>
      <c r="F4" t="s">
        <v>270</v>
      </c>
      <c r="G4" t="s">
        <v>271</v>
      </c>
      <c r="H4" t="s">
        <v>272</v>
      </c>
      <c r="I4" t="s">
        <v>270</v>
      </c>
      <c r="J4" t="s">
        <v>271</v>
      </c>
      <c r="K4" t="s">
        <v>272</v>
      </c>
      <c r="L4" t="s">
        <v>270</v>
      </c>
      <c r="M4" t="s">
        <v>271</v>
      </c>
      <c r="N4" t="s">
        <v>272</v>
      </c>
      <c r="O4" t="s">
        <v>270</v>
      </c>
      <c r="P4" t="s">
        <v>271</v>
      </c>
      <c r="Q4" t="s">
        <v>272</v>
      </c>
      <c r="R4" t="s">
        <v>270</v>
      </c>
      <c r="S4" t="s">
        <v>271</v>
      </c>
      <c r="T4" t="s">
        <v>272</v>
      </c>
    </row>
    <row r="5" spans="3:20" ht="12.75">
      <c r="C5" s="30">
        <v>11</v>
      </c>
      <c r="D5" s="30">
        <v>2.3636363636363638</v>
      </c>
      <c r="E5" s="30">
        <v>1.2862913567871996</v>
      </c>
      <c r="F5" s="30">
        <v>13</v>
      </c>
      <c r="G5" s="30">
        <v>4</v>
      </c>
      <c r="H5" s="30">
        <v>1.224744871391589</v>
      </c>
      <c r="I5" s="30">
        <v>13</v>
      </c>
      <c r="J5" s="30">
        <v>3.6153846153846154</v>
      </c>
      <c r="K5" s="30">
        <v>1.0439078454267832</v>
      </c>
      <c r="L5" s="30">
        <v>13</v>
      </c>
      <c r="M5" s="30">
        <v>2.6923076923076925</v>
      </c>
      <c r="N5" s="30">
        <v>1.2506408613597129</v>
      </c>
      <c r="O5" s="30">
        <v>11</v>
      </c>
      <c r="P5" s="30">
        <v>3.6363636363636362</v>
      </c>
      <c r="Q5" s="30">
        <v>1.1200649331826495</v>
      </c>
      <c r="R5" s="30">
        <v>13</v>
      </c>
      <c r="S5" s="30">
        <v>3.5384615384615383</v>
      </c>
      <c r="T5" s="30">
        <v>1.198289379030556</v>
      </c>
    </row>
    <row r="7" spans="3:9" ht="12.75">
      <c r="C7">
        <v>2.3636363636363638</v>
      </c>
      <c r="D7">
        <v>1.2862913567871996</v>
      </c>
      <c r="E7">
        <v>1</v>
      </c>
      <c r="F7">
        <v>2</v>
      </c>
      <c r="G7">
        <v>4</v>
      </c>
      <c r="H7">
        <v>1</v>
      </c>
      <c r="I7">
        <v>11</v>
      </c>
    </row>
    <row r="8" spans="3:9" ht="12.75">
      <c r="C8">
        <v>4</v>
      </c>
      <c r="D8">
        <v>1.224744871391589</v>
      </c>
      <c r="E8">
        <v>5</v>
      </c>
      <c r="F8">
        <v>4</v>
      </c>
      <c r="G8">
        <v>5</v>
      </c>
      <c r="H8">
        <v>2</v>
      </c>
      <c r="I8">
        <v>13</v>
      </c>
    </row>
    <row r="9" spans="3:9" ht="12.75">
      <c r="C9">
        <v>3.6153846153846154</v>
      </c>
      <c r="D9">
        <v>1.0439078454267832</v>
      </c>
      <c r="E9">
        <v>4</v>
      </c>
      <c r="F9">
        <v>4</v>
      </c>
      <c r="G9">
        <v>5</v>
      </c>
      <c r="H9">
        <v>2</v>
      </c>
      <c r="I9">
        <v>13</v>
      </c>
    </row>
    <row r="10" spans="3:9" ht="12.75">
      <c r="C10">
        <v>2.6923076923076925</v>
      </c>
      <c r="D10">
        <v>1.2506408613597129</v>
      </c>
      <c r="E10">
        <v>2</v>
      </c>
      <c r="F10">
        <v>2</v>
      </c>
      <c r="G10">
        <v>5</v>
      </c>
      <c r="H10">
        <v>1</v>
      </c>
      <c r="I10">
        <v>13</v>
      </c>
    </row>
    <row r="11" spans="3:9" ht="12.75">
      <c r="C11">
        <v>3.6363636363636362</v>
      </c>
      <c r="D11">
        <v>1.1200649331826495</v>
      </c>
      <c r="E11">
        <v>4</v>
      </c>
      <c r="F11">
        <v>4</v>
      </c>
      <c r="G11">
        <v>5</v>
      </c>
      <c r="H11">
        <v>2</v>
      </c>
      <c r="I11">
        <v>11</v>
      </c>
    </row>
    <row r="12" spans="3:9" ht="12.75">
      <c r="C12">
        <v>3.5384615384615383</v>
      </c>
      <c r="D12">
        <v>1.198289379030556</v>
      </c>
      <c r="E12">
        <v>4</v>
      </c>
      <c r="F12">
        <v>4</v>
      </c>
      <c r="G12">
        <v>5</v>
      </c>
      <c r="H12">
        <v>1</v>
      </c>
      <c r="I12">
        <v>13</v>
      </c>
    </row>
    <row r="17" spans="3:4" ht="12.75">
      <c r="C17" t="s">
        <v>286</v>
      </c>
      <c r="D17" t="s">
        <v>287</v>
      </c>
    </row>
    <row r="18" spans="3:18" ht="12.75">
      <c r="C18" t="s">
        <v>129</v>
      </c>
      <c r="F18" t="s">
        <v>288</v>
      </c>
      <c r="I18" t="s">
        <v>276</v>
      </c>
      <c r="L18" t="s">
        <v>289</v>
      </c>
      <c r="O18" t="s">
        <v>278</v>
      </c>
      <c r="R18" t="s">
        <v>279</v>
      </c>
    </row>
    <row r="19" spans="3:20" ht="12.75">
      <c r="C19" t="s">
        <v>271</v>
      </c>
      <c r="D19" t="s">
        <v>270</v>
      </c>
      <c r="E19" t="s">
        <v>272</v>
      </c>
      <c r="F19" t="s">
        <v>271</v>
      </c>
      <c r="G19" t="s">
        <v>270</v>
      </c>
      <c r="H19" t="s">
        <v>272</v>
      </c>
      <c r="I19" t="s">
        <v>271</v>
      </c>
      <c r="J19" t="s">
        <v>270</v>
      </c>
      <c r="K19" t="s">
        <v>272</v>
      </c>
      <c r="L19" t="s">
        <v>271</v>
      </c>
      <c r="M19" t="s">
        <v>270</v>
      </c>
      <c r="N19" t="s">
        <v>272</v>
      </c>
      <c r="O19" t="s">
        <v>271</v>
      </c>
      <c r="P19" t="s">
        <v>270</v>
      </c>
      <c r="Q19" t="s">
        <v>272</v>
      </c>
      <c r="R19" t="s">
        <v>271</v>
      </c>
      <c r="S19" t="s">
        <v>270</v>
      </c>
      <c r="T19" t="s">
        <v>272</v>
      </c>
    </row>
    <row r="20" spans="3:20" ht="12.75">
      <c r="C20" s="15">
        <v>2</v>
      </c>
      <c r="D20" s="15">
        <v>1.0954451150103321</v>
      </c>
      <c r="E20" s="17">
        <v>6</v>
      </c>
      <c r="F20" s="15">
        <v>3</v>
      </c>
      <c r="G20" s="15">
        <v>1.1547005383792515</v>
      </c>
      <c r="H20" s="17">
        <v>4</v>
      </c>
      <c r="I20" s="15">
        <v>2.2</v>
      </c>
      <c r="J20" s="15">
        <v>1.3038404810405297</v>
      </c>
      <c r="K20" s="17">
        <v>5</v>
      </c>
      <c r="L20" s="15">
        <v>2.25</v>
      </c>
      <c r="M20" s="15">
        <v>1.2583057392117916</v>
      </c>
      <c r="N20" s="17">
        <v>4</v>
      </c>
      <c r="O20" s="15">
        <v>2.1666666666666665</v>
      </c>
      <c r="P20" s="15">
        <v>0.7527726527090809</v>
      </c>
      <c r="Q20" s="17">
        <v>6</v>
      </c>
      <c r="R20" s="15">
        <v>3.5</v>
      </c>
      <c r="S20" s="15">
        <v>1.2909944487358056</v>
      </c>
      <c r="T20" s="17">
        <v>4</v>
      </c>
    </row>
    <row r="24" spans="3:4" ht="12.75">
      <c r="C24" t="s">
        <v>290</v>
      </c>
      <c r="D24" t="s">
        <v>291</v>
      </c>
    </row>
    <row r="25" spans="3:18" ht="12.75">
      <c r="C25" t="s">
        <v>129</v>
      </c>
      <c r="F25" t="s">
        <v>288</v>
      </c>
      <c r="I25" t="s">
        <v>276</v>
      </c>
      <c r="L25" t="s">
        <v>289</v>
      </c>
      <c r="O25" t="s">
        <v>278</v>
      </c>
      <c r="R25" t="s">
        <v>293</v>
      </c>
    </row>
    <row r="26" spans="3:20" ht="12.75">
      <c r="C26" t="s">
        <v>271</v>
      </c>
      <c r="D26" t="s">
        <v>270</v>
      </c>
      <c r="E26" t="s">
        <v>292</v>
      </c>
      <c r="F26" t="s">
        <v>271</v>
      </c>
      <c r="G26" t="s">
        <v>270</v>
      </c>
      <c r="H26" t="s">
        <v>292</v>
      </c>
      <c r="I26" t="s">
        <v>271</v>
      </c>
      <c r="J26" t="s">
        <v>270</v>
      </c>
      <c r="K26" t="s">
        <v>292</v>
      </c>
      <c r="L26" t="s">
        <v>271</v>
      </c>
      <c r="M26" t="s">
        <v>270</v>
      </c>
      <c r="N26" t="s">
        <v>292</v>
      </c>
      <c r="O26" t="s">
        <v>271</v>
      </c>
      <c r="P26" t="s">
        <v>270</v>
      </c>
      <c r="Q26" t="s">
        <v>292</v>
      </c>
      <c r="R26" t="s">
        <v>271</v>
      </c>
      <c r="S26" t="s">
        <v>270</v>
      </c>
      <c r="T26" t="s">
        <v>292</v>
      </c>
    </row>
    <row r="27" spans="3:20" ht="12.75">
      <c r="C27" s="15">
        <v>2.6666666666666665</v>
      </c>
      <c r="D27" s="15">
        <v>1.632993161855452</v>
      </c>
      <c r="E27" s="17">
        <v>6</v>
      </c>
      <c r="F27" s="15">
        <v>4.5</v>
      </c>
      <c r="G27" s="15">
        <v>1</v>
      </c>
      <c r="H27" s="17">
        <v>4</v>
      </c>
      <c r="I27" s="15">
        <v>2.8</v>
      </c>
      <c r="J27" s="15">
        <v>1.3038404810405295</v>
      </c>
      <c r="K27" s="17">
        <v>5</v>
      </c>
      <c r="L27" s="15">
        <v>2.5</v>
      </c>
      <c r="M27" s="15">
        <v>1.2909944487358056</v>
      </c>
      <c r="N27" s="17">
        <v>4</v>
      </c>
      <c r="O27" s="15">
        <v>2.8333333333333335</v>
      </c>
      <c r="P27" s="15">
        <v>1.4719601443879746</v>
      </c>
      <c r="Q27" s="17">
        <v>6</v>
      </c>
      <c r="R27" s="15">
        <v>3.25</v>
      </c>
      <c r="S27" s="15">
        <v>1.707825127659933</v>
      </c>
      <c r="T27" s="17">
        <v>4</v>
      </c>
    </row>
  </sheetData>
  <conditionalFormatting sqref="D20 G20 J20 M20 P20 S20">
    <cfRule type="cellIs" priority="1" dxfId="7" operator="between" stopIfTrue="1">
      <formula>0.001</formula>
      <formula>0.35</formula>
    </cfRule>
    <cfRule type="cellIs" priority="2" dxfId="8" operator="between" stopIfTrue="1">
      <formula>1.1</formula>
      <formula>20</formula>
    </cfRule>
  </conditionalFormatting>
  <conditionalFormatting sqref="E20 H20 K20 N20 Q20 T20">
    <cfRule type="cellIs" priority="3" dxfId="1" operator="between" stopIfTrue="1">
      <formula>1</formula>
      <formula>2.2</formula>
    </cfRule>
    <cfRule type="cellIs" priority="4" dxfId="0" operator="between" stopIfTrue="1">
      <formula>3.8</formula>
      <formula>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aforward</dc:creator>
  <cp:keywords/>
  <dc:description/>
  <cp:lastModifiedBy>aforward</cp:lastModifiedBy>
  <dcterms:created xsi:type="dcterms:W3CDTF">2002-05-16T15:22:24Z</dcterms:created>
  <dcterms:modified xsi:type="dcterms:W3CDTF">2002-06-08T19:00:00Z</dcterms:modified>
  <cp:category/>
  <cp:version/>
  <cp:contentType/>
  <cp:contentStatus/>
</cp:coreProperties>
</file>